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updateLinks="never"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930" windowHeight="8130" firstSheet="1" activeTab="1"/>
  </bookViews>
  <sheets>
    <sheet name="PANNEAU DE COMMANDE" sheetId="8" r:id="rId1"/>
    <sheet name="BD" sheetId="7" r:id="rId2"/>
    <sheet name="calendrier previ" sheetId="3" r:id="rId3"/>
    <sheet name="INFO_CALENDRIER" sheetId="4" r:id="rId4"/>
    <sheet name="INFO_VEHICULES" sheetId="6" r:id="rId5"/>
  </sheets>
  <externalReferences>
    <externalReference r:id="rId6"/>
    <externalReference r:id="rId7"/>
  </externalReferences>
  <definedNames>
    <definedName name="_xlnm._FilterDatabase" localSheetId="1" hidden="1">BD!$A$1:$Y$1143</definedName>
    <definedName name="COMMERCIAL">INFO_CALENDRIER!$AB$2:$AB$9</definedName>
    <definedName name="conducteurs">INFO_CALENDRIER!$Y$1:$Y$56</definedName>
    <definedName name="OUINON">INFO_CALENDRIER!$AE$1:$AE$2</definedName>
    <definedName name="periodecal">OFFSET([1]INFO!$D$1,1,,COUNTA([1]INFO!$D:$D)-1)</definedName>
    <definedName name="vehicules">INFO_VEHICULES!$A$2:$A$44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7" l="1"/>
  <c r="T6" i="7" s="1"/>
  <c r="J6" i="7"/>
  <c r="K6" i="7"/>
  <c r="L6" i="7"/>
  <c r="Q6" i="7"/>
  <c r="Q7" i="7"/>
  <c r="T5" i="7"/>
  <c r="W5" i="7"/>
  <c r="X5" i="7"/>
  <c r="Y5" i="7"/>
  <c r="W6" i="7"/>
  <c r="X6" i="7"/>
  <c r="Y6" i="7"/>
  <c r="W7" i="7"/>
  <c r="X7" i="7"/>
  <c r="Y7" i="7"/>
  <c r="W8" i="7"/>
  <c r="X8" i="7"/>
  <c r="Y8" i="7"/>
  <c r="J3" i="7" l="1"/>
  <c r="K3" i="7"/>
  <c r="N3" i="7" s="1"/>
  <c r="L3" i="7"/>
  <c r="P3" i="7" s="1"/>
  <c r="O3" i="7"/>
  <c r="Q3" i="7"/>
  <c r="R3" i="7"/>
  <c r="S3" i="7"/>
  <c r="J4" i="7"/>
  <c r="K4" i="7"/>
  <c r="N4" i="7" s="1"/>
  <c r="L4" i="7"/>
  <c r="P4" i="7" s="1"/>
  <c r="O4" i="7"/>
  <c r="Q4" i="7"/>
  <c r="R4" i="7"/>
  <c r="S4" i="7"/>
  <c r="J5" i="7"/>
  <c r="K5" i="7"/>
  <c r="N5" i="7" s="1"/>
  <c r="L5" i="7"/>
  <c r="O5" i="7"/>
  <c r="P5" i="7"/>
  <c r="Q5" i="7"/>
  <c r="R5" i="7"/>
  <c r="S5" i="7"/>
  <c r="J7" i="7"/>
  <c r="K7" i="7"/>
  <c r="N7" i="7" s="1"/>
  <c r="L7" i="7"/>
  <c r="O7" i="7"/>
  <c r="P7" i="7"/>
  <c r="R7" i="7"/>
  <c r="S7" i="7"/>
  <c r="J8" i="7"/>
  <c r="K8" i="7"/>
  <c r="N8" i="7" s="1"/>
  <c r="L8" i="7"/>
  <c r="P8" i="7" s="1"/>
  <c r="O8" i="7"/>
  <c r="Q8" i="7"/>
  <c r="R8" i="7"/>
  <c r="S8" i="7"/>
  <c r="J9" i="7"/>
  <c r="K9" i="7"/>
  <c r="L9" i="7"/>
  <c r="P9" i="7" s="1"/>
  <c r="N9" i="7"/>
  <c r="O9" i="7"/>
  <c r="Q9" i="7"/>
  <c r="R9" i="7"/>
  <c r="S9" i="7"/>
  <c r="J10" i="7"/>
  <c r="K10" i="7"/>
  <c r="L10" i="7"/>
  <c r="N10" i="7"/>
  <c r="O10" i="7"/>
  <c r="P10" i="7"/>
  <c r="Q10" i="7"/>
  <c r="R10" i="7"/>
  <c r="S10" i="7"/>
  <c r="J11" i="7"/>
  <c r="K11" i="7"/>
  <c r="L11" i="7"/>
  <c r="N11" i="7"/>
  <c r="O11" i="7"/>
  <c r="P11" i="7"/>
  <c r="Q11" i="7"/>
  <c r="R11" i="7"/>
  <c r="S11" i="7"/>
  <c r="J12" i="7"/>
  <c r="K12" i="7"/>
  <c r="L12" i="7"/>
  <c r="N12" i="7"/>
  <c r="O12" i="7"/>
  <c r="P12" i="7"/>
  <c r="Q12" i="7"/>
  <c r="R12" i="7"/>
  <c r="S12" i="7"/>
  <c r="J13" i="7"/>
  <c r="K13" i="7"/>
  <c r="L13" i="7"/>
  <c r="N13" i="7"/>
  <c r="O13" i="7"/>
  <c r="P13" i="7"/>
  <c r="Q13" i="7"/>
  <c r="R13" i="7"/>
  <c r="S13" i="7"/>
  <c r="J14" i="7"/>
  <c r="K14" i="7"/>
  <c r="L14" i="7"/>
  <c r="N14" i="7"/>
  <c r="O14" i="7"/>
  <c r="P14" i="7"/>
  <c r="Q14" i="7"/>
  <c r="R14" i="7"/>
  <c r="S14" i="7"/>
  <c r="J15" i="7"/>
  <c r="K15" i="7"/>
  <c r="L15" i="7"/>
  <c r="N15" i="7"/>
  <c r="O15" i="7"/>
  <c r="P15" i="7"/>
  <c r="Q15" i="7"/>
  <c r="R15" i="7"/>
  <c r="S15" i="7"/>
  <c r="J16" i="7"/>
  <c r="K16" i="7"/>
  <c r="L16" i="7"/>
  <c r="N16" i="7"/>
  <c r="O16" i="7"/>
  <c r="P16" i="7"/>
  <c r="Q16" i="7"/>
  <c r="R16" i="7"/>
  <c r="S16" i="7"/>
  <c r="J17" i="7"/>
  <c r="K17" i="7"/>
  <c r="L17" i="7"/>
  <c r="N17" i="7"/>
  <c r="O17" i="7"/>
  <c r="P17" i="7"/>
  <c r="Q17" i="7"/>
  <c r="R17" i="7"/>
  <c r="S17" i="7"/>
  <c r="J18" i="7"/>
  <c r="K18" i="7"/>
  <c r="L18" i="7"/>
  <c r="N18" i="7"/>
  <c r="O18" i="7"/>
  <c r="P18" i="7"/>
  <c r="Q18" i="7"/>
  <c r="R18" i="7"/>
  <c r="S18" i="7"/>
  <c r="J19" i="7"/>
  <c r="K19" i="7"/>
  <c r="L19" i="7"/>
  <c r="N19" i="7"/>
  <c r="O19" i="7"/>
  <c r="P19" i="7"/>
  <c r="Q19" i="7"/>
  <c r="R19" i="7"/>
  <c r="S19" i="7"/>
  <c r="J20" i="7"/>
  <c r="K20" i="7"/>
  <c r="L20" i="7"/>
  <c r="N20" i="7"/>
  <c r="O20" i="7"/>
  <c r="P20" i="7"/>
  <c r="Q20" i="7"/>
  <c r="R20" i="7"/>
  <c r="S20" i="7"/>
  <c r="J21" i="7"/>
  <c r="K21" i="7"/>
  <c r="L21" i="7"/>
  <c r="N21" i="7"/>
  <c r="O21" i="7"/>
  <c r="P21" i="7"/>
  <c r="Q21" i="7"/>
  <c r="R21" i="7"/>
  <c r="S21" i="7"/>
  <c r="J22" i="7"/>
  <c r="K22" i="7"/>
  <c r="L22" i="7"/>
  <c r="N22" i="7"/>
  <c r="O22" i="7"/>
  <c r="P22" i="7"/>
  <c r="Q22" i="7"/>
  <c r="R22" i="7"/>
  <c r="S22" i="7"/>
  <c r="J23" i="7"/>
  <c r="K23" i="7"/>
  <c r="L23" i="7"/>
  <c r="N23" i="7"/>
  <c r="O23" i="7"/>
  <c r="P23" i="7"/>
  <c r="Q23" i="7"/>
  <c r="R23" i="7"/>
  <c r="S23" i="7"/>
  <c r="J24" i="7"/>
  <c r="K24" i="7"/>
  <c r="L24" i="7"/>
  <c r="N24" i="7"/>
  <c r="O24" i="7"/>
  <c r="P24" i="7"/>
  <c r="Q24" i="7"/>
  <c r="R24" i="7"/>
  <c r="S24" i="7"/>
  <c r="J25" i="7"/>
  <c r="K25" i="7"/>
  <c r="L25" i="7"/>
  <c r="N25" i="7"/>
  <c r="O25" i="7"/>
  <c r="P25" i="7"/>
  <c r="Q25" i="7"/>
  <c r="R25" i="7"/>
  <c r="S25" i="7"/>
  <c r="J26" i="7"/>
  <c r="K26" i="7"/>
  <c r="L26" i="7"/>
  <c r="N26" i="7"/>
  <c r="O26" i="7"/>
  <c r="P26" i="7"/>
  <c r="Q26" i="7"/>
  <c r="R26" i="7"/>
  <c r="S26" i="7"/>
  <c r="J27" i="7"/>
  <c r="K27" i="7"/>
  <c r="L27" i="7"/>
  <c r="N27" i="7"/>
  <c r="O27" i="7"/>
  <c r="P27" i="7"/>
  <c r="Q27" i="7"/>
  <c r="R27" i="7"/>
  <c r="S27" i="7"/>
  <c r="J28" i="7"/>
  <c r="K28" i="7"/>
  <c r="L28" i="7"/>
  <c r="N28" i="7"/>
  <c r="O28" i="7"/>
  <c r="P28" i="7"/>
  <c r="Q28" i="7"/>
  <c r="R28" i="7"/>
  <c r="S28" i="7"/>
  <c r="J29" i="7"/>
  <c r="K29" i="7"/>
  <c r="L29" i="7"/>
  <c r="N29" i="7"/>
  <c r="O29" i="7"/>
  <c r="P29" i="7"/>
  <c r="Q29" i="7"/>
  <c r="R29" i="7"/>
  <c r="S29" i="7"/>
  <c r="J30" i="7"/>
  <c r="K30" i="7"/>
  <c r="L30" i="7"/>
  <c r="N30" i="7"/>
  <c r="O30" i="7"/>
  <c r="P30" i="7"/>
  <c r="Q30" i="7"/>
  <c r="R30" i="7"/>
  <c r="S30" i="7"/>
  <c r="J31" i="7"/>
  <c r="K31" i="7"/>
  <c r="L31" i="7"/>
  <c r="N31" i="7"/>
  <c r="O31" i="7"/>
  <c r="P31" i="7"/>
  <c r="Q31" i="7"/>
  <c r="R31" i="7"/>
  <c r="S31" i="7"/>
  <c r="J32" i="7"/>
  <c r="K32" i="7"/>
  <c r="L32" i="7"/>
  <c r="N32" i="7"/>
  <c r="O32" i="7"/>
  <c r="P32" i="7"/>
  <c r="Q32" i="7"/>
  <c r="R32" i="7"/>
  <c r="S32" i="7"/>
  <c r="J33" i="7"/>
  <c r="K33" i="7"/>
  <c r="L33" i="7"/>
  <c r="N33" i="7"/>
  <c r="O33" i="7"/>
  <c r="P33" i="7"/>
  <c r="Q33" i="7"/>
  <c r="R33" i="7"/>
  <c r="S33" i="7"/>
  <c r="J34" i="7"/>
  <c r="K34" i="7"/>
  <c r="L34" i="7"/>
  <c r="N34" i="7"/>
  <c r="O34" i="7"/>
  <c r="P34" i="7"/>
  <c r="Q34" i="7"/>
  <c r="R34" i="7"/>
  <c r="S34" i="7"/>
  <c r="J35" i="7"/>
  <c r="K35" i="7"/>
  <c r="L35" i="7"/>
  <c r="N35" i="7"/>
  <c r="O35" i="7"/>
  <c r="P35" i="7"/>
  <c r="Q35" i="7"/>
  <c r="R35" i="7"/>
  <c r="S35" i="7"/>
  <c r="J36" i="7"/>
  <c r="K36" i="7"/>
  <c r="L36" i="7"/>
  <c r="N36" i="7"/>
  <c r="O36" i="7"/>
  <c r="P36" i="7"/>
  <c r="Q36" i="7"/>
  <c r="R36" i="7"/>
  <c r="S36" i="7"/>
  <c r="J37" i="7"/>
  <c r="K37" i="7"/>
  <c r="L37" i="7"/>
  <c r="N37" i="7"/>
  <c r="O37" i="7"/>
  <c r="P37" i="7"/>
  <c r="Q37" i="7"/>
  <c r="R37" i="7"/>
  <c r="S37" i="7"/>
  <c r="J38" i="7"/>
  <c r="K38" i="7"/>
  <c r="L38" i="7"/>
  <c r="N38" i="7"/>
  <c r="O38" i="7"/>
  <c r="P38" i="7"/>
  <c r="Q38" i="7"/>
  <c r="R38" i="7"/>
  <c r="S38" i="7"/>
  <c r="J39" i="7"/>
  <c r="K39" i="7"/>
  <c r="L39" i="7"/>
  <c r="N39" i="7"/>
  <c r="O39" i="7"/>
  <c r="P39" i="7"/>
  <c r="Q39" i="7"/>
  <c r="R39" i="7"/>
  <c r="S39" i="7"/>
  <c r="J40" i="7"/>
  <c r="K40" i="7"/>
  <c r="L40" i="7"/>
  <c r="N40" i="7"/>
  <c r="O40" i="7"/>
  <c r="P40" i="7"/>
  <c r="Q40" i="7"/>
  <c r="R40" i="7"/>
  <c r="S40" i="7"/>
  <c r="J41" i="7"/>
  <c r="K41" i="7"/>
  <c r="L41" i="7"/>
  <c r="N41" i="7"/>
  <c r="O41" i="7"/>
  <c r="P41" i="7"/>
  <c r="Q41" i="7"/>
  <c r="R41" i="7"/>
  <c r="S41" i="7"/>
  <c r="J42" i="7"/>
  <c r="K42" i="7"/>
  <c r="L42" i="7"/>
  <c r="N42" i="7"/>
  <c r="O42" i="7"/>
  <c r="P42" i="7"/>
  <c r="Q42" i="7"/>
  <c r="R42" i="7"/>
  <c r="S42" i="7"/>
  <c r="J43" i="7"/>
  <c r="K43" i="7"/>
  <c r="L43" i="7"/>
  <c r="N43" i="7"/>
  <c r="O43" i="7"/>
  <c r="P43" i="7"/>
  <c r="Q43" i="7"/>
  <c r="R43" i="7"/>
  <c r="S43" i="7"/>
  <c r="J44" i="7"/>
  <c r="K44" i="7"/>
  <c r="L44" i="7"/>
  <c r="N44" i="7"/>
  <c r="O44" i="7"/>
  <c r="P44" i="7"/>
  <c r="Q44" i="7"/>
  <c r="R44" i="7"/>
  <c r="S44" i="7"/>
  <c r="J45" i="7"/>
  <c r="K45" i="7"/>
  <c r="L45" i="7"/>
  <c r="N45" i="7"/>
  <c r="O45" i="7"/>
  <c r="P45" i="7"/>
  <c r="Q45" i="7"/>
  <c r="R45" i="7"/>
  <c r="S45" i="7"/>
  <c r="J46" i="7"/>
  <c r="K46" i="7"/>
  <c r="L46" i="7"/>
  <c r="N46" i="7"/>
  <c r="O46" i="7"/>
  <c r="P46" i="7"/>
  <c r="Q46" i="7"/>
  <c r="R46" i="7"/>
  <c r="S46" i="7"/>
  <c r="J47" i="7"/>
  <c r="K47" i="7"/>
  <c r="L47" i="7"/>
  <c r="N47" i="7"/>
  <c r="O47" i="7"/>
  <c r="P47" i="7"/>
  <c r="Q47" i="7"/>
  <c r="R47" i="7"/>
  <c r="S47" i="7"/>
  <c r="J48" i="7"/>
  <c r="K48" i="7"/>
  <c r="L48" i="7"/>
  <c r="N48" i="7"/>
  <c r="O48" i="7"/>
  <c r="P48" i="7"/>
  <c r="Q48" i="7"/>
  <c r="R48" i="7"/>
  <c r="S48" i="7"/>
  <c r="J49" i="7"/>
  <c r="K49" i="7"/>
  <c r="L49" i="7"/>
  <c r="N49" i="7"/>
  <c r="O49" i="7"/>
  <c r="P49" i="7"/>
  <c r="Q49" i="7"/>
  <c r="R49" i="7"/>
  <c r="S49" i="7"/>
  <c r="J50" i="7"/>
  <c r="K50" i="7"/>
  <c r="L50" i="7"/>
  <c r="N50" i="7"/>
  <c r="O50" i="7"/>
  <c r="P50" i="7"/>
  <c r="Q50" i="7"/>
  <c r="R50" i="7"/>
  <c r="S50" i="7"/>
  <c r="J51" i="7"/>
  <c r="K51" i="7"/>
  <c r="L51" i="7"/>
  <c r="N51" i="7"/>
  <c r="O51" i="7"/>
  <c r="P51" i="7"/>
  <c r="Q51" i="7"/>
  <c r="R51" i="7"/>
  <c r="S51" i="7"/>
  <c r="J52" i="7"/>
  <c r="K52" i="7"/>
  <c r="L52" i="7"/>
  <c r="N52" i="7"/>
  <c r="O52" i="7"/>
  <c r="P52" i="7"/>
  <c r="Q52" i="7"/>
  <c r="R52" i="7"/>
  <c r="S52" i="7"/>
  <c r="J53" i="7"/>
  <c r="K53" i="7"/>
  <c r="L53" i="7"/>
  <c r="N53" i="7"/>
  <c r="O53" i="7"/>
  <c r="P53" i="7"/>
  <c r="Q53" i="7"/>
  <c r="R53" i="7"/>
  <c r="S53" i="7"/>
  <c r="J54" i="7"/>
  <c r="K54" i="7"/>
  <c r="L54" i="7"/>
  <c r="N54" i="7"/>
  <c r="O54" i="7"/>
  <c r="P54" i="7"/>
  <c r="Q54" i="7"/>
  <c r="R54" i="7"/>
  <c r="S54" i="7"/>
  <c r="J55" i="7"/>
  <c r="K55" i="7"/>
  <c r="L55" i="7"/>
  <c r="N55" i="7"/>
  <c r="O55" i="7"/>
  <c r="P55" i="7"/>
  <c r="Q55" i="7"/>
  <c r="R55" i="7"/>
  <c r="S55" i="7"/>
  <c r="J56" i="7"/>
  <c r="K56" i="7"/>
  <c r="L56" i="7"/>
  <c r="N56" i="7"/>
  <c r="O56" i="7"/>
  <c r="P56" i="7"/>
  <c r="Q56" i="7"/>
  <c r="R56" i="7"/>
  <c r="S56" i="7"/>
  <c r="J57" i="7"/>
  <c r="K57" i="7"/>
  <c r="L57" i="7"/>
  <c r="N57" i="7"/>
  <c r="O57" i="7"/>
  <c r="P57" i="7"/>
  <c r="Q57" i="7"/>
  <c r="R57" i="7"/>
  <c r="S57" i="7"/>
  <c r="J58" i="7"/>
  <c r="K58" i="7"/>
  <c r="L58" i="7"/>
  <c r="N58" i="7"/>
  <c r="O58" i="7"/>
  <c r="P58" i="7"/>
  <c r="Q58" i="7"/>
  <c r="R58" i="7"/>
  <c r="S58" i="7"/>
  <c r="J59" i="7"/>
  <c r="K59" i="7"/>
  <c r="L59" i="7"/>
  <c r="N59" i="7"/>
  <c r="O59" i="7"/>
  <c r="P59" i="7"/>
  <c r="Q59" i="7"/>
  <c r="R59" i="7"/>
  <c r="S59" i="7"/>
  <c r="J60" i="7"/>
  <c r="K60" i="7"/>
  <c r="L60" i="7"/>
  <c r="N60" i="7"/>
  <c r="O60" i="7"/>
  <c r="P60" i="7"/>
  <c r="Q60" i="7"/>
  <c r="R60" i="7"/>
  <c r="S60" i="7"/>
  <c r="J61" i="7"/>
  <c r="K61" i="7"/>
  <c r="L61" i="7"/>
  <c r="N61" i="7"/>
  <c r="O61" i="7"/>
  <c r="P61" i="7"/>
  <c r="Q61" i="7"/>
  <c r="R61" i="7"/>
  <c r="S61" i="7"/>
  <c r="J62" i="7"/>
  <c r="K62" i="7"/>
  <c r="L62" i="7"/>
  <c r="N62" i="7"/>
  <c r="O62" i="7"/>
  <c r="P62" i="7"/>
  <c r="Q62" i="7"/>
  <c r="R62" i="7"/>
  <c r="S62" i="7"/>
  <c r="J63" i="7"/>
  <c r="K63" i="7"/>
  <c r="L63" i="7"/>
  <c r="N63" i="7"/>
  <c r="O63" i="7"/>
  <c r="P63" i="7"/>
  <c r="Q63" i="7"/>
  <c r="R63" i="7"/>
  <c r="S63" i="7"/>
  <c r="J64" i="7"/>
  <c r="K64" i="7"/>
  <c r="L64" i="7"/>
  <c r="N64" i="7"/>
  <c r="O64" i="7"/>
  <c r="P64" i="7"/>
  <c r="Q64" i="7"/>
  <c r="R64" i="7"/>
  <c r="S64" i="7"/>
  <c r="J65" i="7"/>
  <c r="K65" i="7"/>
  <c r="L65" i="7"/>
  <c r="N65" i="7"/>
  <c r="O65" i="7"/>
  <c r="P65" i="7"/>
  <c r="Q65" i="7"/>
  <c r="R65" i="7"/>
  <c r="S65" i="7"/>
  <c r="J66" i="7"/>
  <c r="K66" i="7"/>
  <c r="L66" i="7"/>
  <c r="N66" i="7"/>
  <c r="O66" i="7"/>
  <c r="P66" i="7"/>
  <c r="Q66" i="7"/>
  <c r="R66" i="7"/>
  <c r="S66" i="7"/>
  <c r="J67" i="7"/>
  <c r="K67" i="7"/>
  <c r="L67" i="7"/>
  <c r="N67" i="7"/>
  <c r="O67" i="7"/>
  <c r="P67" i="7"/>
  <c r="Q67" i="7"/>
  <c r="R67" i="7"/>
  <c r="S67" i="7"/>
  <c r="J68" i="7"/>
  <c r="K68" i="7"/>
  <c r="L68" i="7"/>
  <c r="N68" i="7"/>
  <c r="O68" i="7"/>
  <c r="P68" i="7"/>
  <c r="Q68" i="7"/>
  <c r="R68" i="7"/>
  <c r="S68" i="7"/>
  <c r="J69" i="7"/>
  <c r="K69" i="7"/>
  <c r="L69" i="7"/>
  <c r="N69" i="7"/>
  <c r="O69" i="7"/>
  <c r="P69" i="7"/>
  <c r="Q69" i="7"/>
  <c r="R69" i="7"/>
  <c r="S69" i="7"/>
  <c r="J70" i="7"/>
  <c r="K70" i="7"/>
  <c r="L70" i="7"/>
  <c r="N70" i="7"/>
  <c r="O70" i="7"/>
  <c r="P70" i="7"/>
  <c r="Q70" i="7"/>
  <c r="R70" i="7"/>
  <c r="S70" i="7"/>
  <c r="J71" i="7"/>
  <c r="K71" i="7"/>
  <c r="L71" i="7"/>
  <c r="N71" i="7"/>
  <c r="O71" i="7"/>
  <c r="P71" i="7"/>
  <c r="Q71" i="7"/>
  <c r="R71" i="7"/>
  <c r="S71" i="7"/>
  <c r="J72" i="7"/>
  <c r="K72" i="7"/>
  <c r="L72" i="7"/>
  <c r="N72" i="7"/>
  <c r="O72" i="7"/>
  <c r="P72" i="7"/>
  <c r="Q72" i="7"/>
  <c r="R72" i="7"/>
  <c r="S72" i="7"/>
  <c r="J73" i="7"/>
  <c r="K73" i="7"/>
  <c r="L73" i="7"/>
  <c r="N73" i="7"/>
  <c r="O73" i="7"/>
  <c r="P73" i="7"/>
  <c r="Q73" i="7"/>
  <c r="R73" i="7"/>
  <c r="S73" i="7"/>
  <c r="J74" i="7"/>
  <c r="K74" i="7"/>
  <c r="L74" i="7"/>
  <c r="N74" i="7"/>
  <c r="O74" i="7"/>
  <c r="P74" i="7"/>
  <c r="Q74" i="7"/>
  <c r="R74" i="7"/>
  <c r="S74" i="7"/>
  <c r="J75" i="7"/>
  <c r="K75" i="7"/>
  <c r="L75" i="7"/>
  <c r="N75" i="7"/>
  <c r="O75" i="7"/>
  <c r="P75" i="7"/>
  <c r="Q75" i="7"/>
  <c r="R75" i="7"/>
  <c r="S75" i="7"/>
  <c r="J76" i="7"/>
  <c r="K76" i="7"/>
  <c r="L76" i="7"/>
  <c r="N76" i="7"/>
  <c r="O76" i="7"/>
  <c r="P76" i="7"/>
  <c r="Q76" i="7"/>
  <c r="R76" i="7"/>
  <c r="S76" i="7"/>
  <c r="J77" i="7"/>
  <c r="K77" i="7"/>
  <c r="L77" i="7"/>
  <c r="N77" i="7"/>
  <c r="O77" i="7"/>
  <c r="P77" i="7"/>
  <c r="Q77" i="7"/>
  <c r="R77" i="7"/>
  <c r="S77" i="7"/>
  <c r="J78" i="7"/>
  <c r="K78" i="7"/>
  <c r="L78" i="7"/>
  <c r="N78" i="7"/>
  <c r="O78" i="7"/>
  <c r="P78" i="7"/>
  <c r="Q78" i="7"/>
  <c r="R78" i="7"/>
  <c r="S78" i="7"/>
  <c r="J79" i="7"/>
  <c r="K79" i="7"/>
  <c r="L79" i="7"/>
  <c r="N79" i="7"/>
  <c r="O79" i="7"/>
  <c r="P79" i="7"/>
  <c r="Q79" i="7"/>
  <c r="R79" i="7"/>
  <c r="S79" i="7"/>
  <c r="J80" i="7"/>
  <c r="K80" i="7"/>
  <c r="L80" i="7"/>
  <c r="N80" i="7"/>
  <c r="O80" i="7"/>
  <c r="P80" i="7"/>
  <c r="Q80" i="7"/>
  <c r="R80" i="7"/>
  <c r="S80" i="7"/>
  <c r="J81" i="7"/>
  <c r="K81" i="7"/>
  <c r="L81" i="7"/>
  <c r="N81" i="7"/>
  <c r="O81" i="7"/>
  <c r="P81" i="7"/>
  <c r="Q81" i="7"/>
  <c r="R81" i="7"/>
  <c r="S81" i="7"/>
  <c r="J82" i="7"/>
  <c r="K82" i="7"/>
  <c r="L82" i="7"/>
  <c r="N82" i="7"/>
  <c r="O82" i="7"/>
  <c r="P82" i="7"/>
  <c r="Q82" i="7"/>
  <c r="R82" i="7"/>
  <c r="S82" i="7"/>
  <c r="J83" i="7"/>
  <c r="K83" i="7"/>
  <c r="L83" i="7"/>
  <c r="N83" i="7"/>
  <c r="O83" i="7"/>
  <c r="P83" i="7"/>
  <c r="Q83" i="7"/>
  <c r="R83" i="7"/>
  <c r="S83" i="7"/>
  <c r="J84" i="7"/>
  <c r="K84" i="7"/>
  <c r="L84" i="7"/>
  <c r="N84" i="7"/>
  <c r="O84" i="7"/>
  <c r="P84" i="7"/>
  <c r="Q84" i="7"/>
  <c r="R84" i="7"/>
  <c r="S84" i="7"/>
  <c r="J85" i="7"/>
  <c r="K85" i="7"/>
  <c r="L85" i="7"/>
  <c r="N85" i="7"/>
  <c r="O85" i="7"/>
  <c r="P85" i="7"/>
  <c r="Q85" i="7"/>
  <c r="R85" i="7"/>
  <c r="S85" i="7"/>
  <c r="J86" i="7"/>
  <c r="K86" i="7"/>
  <c r="L86" i="7"/>
  <c r="N86" i="7"/>
  <c r="O86" i="7"/>
  <c r="P86" i="7"/>
  <c r="Q86" i="7"/>
  <c r="R86" i="7"/>
  <c r="S86" i="7"/>
  <c r="J87" i="7"/>
  <c r="K87" i="7"/>
  <c r="L87" i="7"/>
  <c r="N87" i="7"/>
  <c r="O87" i="7"/>
  <c r="P87" i="7"/>
  <c r="Q87" i="7"/>
  <c r="R87" i="7"/>
  <c r="S87" i="7"/>
  <c r="J88" i="7"/>
  <c r="K88" i="7"/>
  <c r="L88" i="7"/>
  <c r="N88" i="7"/>
  <c r="O88" i="7"/>
  <c r="P88" i="7"/>
  <c r="Q88" i="7"/>
  <c r="R88" i="7"/>
  <c r="S88" i="7"/>
  <c r="J89" i="7"/>
  <c r="K89" i="7"/>
  <c r="L89" i="7"/>
  <c r="N89" i="7"/>
  <c r="O89" i="7"/>
  <c r="P89" i="7"/>
  <c r="Q89" i="7"/>
  <c r="R89" i="7"/>
  <c r="S89" i="7"/>
  <c r="J90" i="7"/>
  <c r="K90" i="7"/>
  <c r="L90" i="7"/>
  <c r="N90" i="7"/>
  <c r="O90" i="7"/>
  <c r="P90" i="7"/>
  <c r="Q90" i="7"/>
  <c r="R90" i="7"/>
  <c r="S90" i="7"/>
  <c r="J91" i="7"/>
  <c r="K91" i="7"/>
  <c r="L91" i="7"/>
  <c r="N91" i="7"/>
  <c r="O91" i="7"/>
  <c r="P91" i="7"/>
  <c r="Q91" i="7"/>
  <c r="R91" i="7"/>
  <c r="S91" i="7"/>
  <c r="J92" i="7"/>
  <c r="K92" i="7"/>
  <c r="L92" i="7"/>
  <c r="N92" i="7"/>
  <c r="O92" i="7"/>
  <c r="P92" i="7"/>
  <c r="Q92" i="7"/>
  <c r="R92" i="7"/>
  <c r="S92" i="7"/>
  <c r="J93" i="7"/>
  <c r="K93" i="7"/>
  <c r="L93" i="7"/>
  <c r="N93" i="7"/>
  <c r="O93" i="7"/>
  <c r="P93" i="7"/>
  <c r="Q93" i="7"/>
  <c r="R93" i="7"/>
  <c r="S93" i="7"/>
  <c r="J94" i="7"/>
  <c r="K94" i="7"/>
  <c r="L94" i="7"/>
  <c r="N94" i="7"/>
  <c r="O94" i="7"/>
  <c r="P94" i="7"/>
  <c r="Q94" i="7"/>
  <c r="R94" i="7"/>
  <c r="S94" i="7"/>
  <c r="J95" i="7"/>
  <c r="K95" i="7"/>
  <c r="L95" i="7"/>
  <c r="N95" i="7"/>
  <c r="O95" i="7"/>
  <c r="P95" i="7"/>
  <c r="Q95" i="7"/>
  <c r="R95" i="7"/>
  <c r="S95" i="7"/>
  <c r="J96" i="7"/>
  <c r="K96" i="7"/>
  <c r="L96" i="7"/>
  <c r="N96" i="7"/>
  <c r="O96" i="7"/>
  <c r="P96" i="7"/>
  <c r="Q96" i="7"/>
  <c r="R96" i="7"/>
  <c r="S96" i="7"/>
  <c r="J97" i="7"/>
  <c r="K97" i="7"/>
  <c r="L97" i="7"/>
  <c r="N97" i="7"/>
  <c r="O97" i="7"/>
  <c r="P97" i="7"/>
  <c r="Q97" i="7"/>
  <c r="R97" i="7"/>
  <c r="S97" i="7"/>
  <c r="J98" i="7"/>
  <c r="K98" i="7"/>
  <c r="L98" i="7"/>
  <c r="N98" i="7"/>
  <c r="O98" i="7"/>
  <c r="P98" i="7"/>
  <c r="Q98" i="7"/>
  <c r="R98" i="7"/>
  <c r="S98" i="7"/>
  <c r="J99" i="7"/>
  <c r="K99" i="7"/>
  <c r="L99" i="7"/>
  <c r="N99" i="7"/>
  <c r="O99" i="7"/>
  <c r="P99" i="7"/>
  <c r="Q99" i="7"/>
  <c r="R99" i="7"/>
  <c r="S99" i="7"/>
  <c r="J100" i="7"/>
  <c r="K100" i="7"/>
  <c r="L100" i="7"/>
  <c r="N100" i="7"/>
  <c r="O100" i="7"/>
  <c r="P100" i="7"/>
  <c r="Q100" i="7"/>
  <c r="R100" i="7"/>
  <c r="S100" i="7"/>
  <c r="J101" i="7"/>
  <c r="K101" i="7"/>
  <c r="L101" i="7"/>
  <c r="N101" i="7"/>
  <c r="O101" i="7"/>
  <c r="P101" i="7"/>
  <c r="Q101" i="7"/>
  <c r="R101" i="7"/>
  <c r="S101" i="7"/>
  <c r="J102" i="7"/>
  <c r="K102" i="7"/>
  <c r="L102" i="7"/>
  <c r="N102" i="7"/>
  <c r="O102" i="7"/>
  <c r="P102" i="7"/>
  <c r="Q102" i="7"/>
  <c r="R102" i="7"/>
  <c r="S102" i="7"/>
  <c r="J103" i="7"/>
  <c r="K103" i="7"/>
  <c r="L103" i="7"/>
  <c r="N103" i="7"/>
  <c r="O103" i="7"/>
  <c r="P103" i="7"/>
  <c r="Q103" i="7"/>
  <c r="R103" i="7"/>
  <c r="S103" i="7"/>
  <c r="J104" i="7"/>
  <c r="K104" i="7"/>
  <c r="L104" i="7"/>
  <c r="N104" i="7"/>
  <c r="O104" i="7"/>
  <c r="P104" i="7"/>
  <c r="Q104" i="7"/>
  <c r="R104" i="7"/>
  <c r="S104" i="7"/>
  <c r="J105" i="7"/>
  <c r="K105" i="7"/>
  <c r="L105" i="7"/>
  <c r="N105" i="7"/>
  <c r="O105" i="7"/>
  <c r="P105" i="7"/>
  <c r="Q105" i="7"/>
  <c r="R105" i="7"/>
  <c r="S105" i="7"/>
  <c r="J106" i="7"/>
  <c r="K106" i="7"/>
  <c r="L106" i="7"/>
  <c r="N106" i="7"/>
  <c r="O106" i="7"/>
  <c r="P106" i="7"/>
  <c r="Q106" i="7"/>
  <c r="R106" i="7"/>
  <c r="S106" i="7"/>
  <c r="J107" i="7"/>
  <c r="K107" i="7"/>
  <c r="L107" i="7"/>
  <c r="N107" i="7"/>
  <c r="O107" i="7"/>
  <c r="P107" i="7"/>
  <c r="Q107" i="7"/>
  <c r="R107" i="7"/>
  <c r="S107" i="7"/>
  <c r="J108" i="7"/>
  <c r="K108" i="7"/>
  <c r="L108" i="7"/>
  <c r="N108" i="7"/>
  <c r="O108" i="7"/>
  <c r="P108" i="7"/>
  <c r="Q108" i="7"/>
  <c r="R108" i="7"/>
  <c r="S108" i="7"/>
  <c r="J109" i="7"/>
  <c r="K109" i="7"/>
  <c r="L109" i="7"/>
  <c r="N109" i="7"/>
  <c r="O109" i="7"/>
  <c r="P109" i="7"/>
  <c r="Q109" i="7"/>
  <c r="R109" i="7"/>
  <c r="S109" i="7"/>
  <c r="J110" i="7"/>
  <c r="K110" i="7"/>
  <c r="L110" i="7"/>
  <c r="N110" i="7"/>
  <c r="O110" i="7"/>
  <c r="P110" i="7"/>
  <c r="Q110" i="7"/>
  <c r="R110" i="7"/>
  <c r="S110" i="7"/>
  <c r="J111" i="7"/>
  <c r="K111" i="7"/>
  <c r="L111" i="7"/>
  <c r="N111" i="7"/>
  <c r="O111" i="7"/>
  <c r="P111" i="7"/>
  <c r="Q111" i="7"/>
  <c r="R111" i="7"/>
  <c r="S111" i="7"/>
  <c r="J112" i="7"/>
  <c r="K112" i="7"/>
  <c r="L112" i="7"/>
  <c r="N112" i="7"/>
  <c r="O112" i="7"/>
  <c r="P112" i="7"/>
  <c r="Q112" i="7"/>
  <c r="R112" i="7"/>
  <c r="S112" i="7"/>
  <c r="J113" i="7"/>
  <c r="K113" i="7"/>
  <c r="L113" i="7"/>
  <c r="N113" i="7"/>
  <c r="O113" i="7"/>
  <c r="P113" i="7"/>
  <c r="Q113" i="7"/>
  <c r="R113" i="7"/>
  <c r="S113" i="7"/>
  <c r="J114" i="7"/>
  <c r="K114" i="7"/>
  <c r="L114" i="7"/>
  <c r="N114" i="7"/>
  <c r="O114" i="7"/>
  <c r="P114" i="7"/>
  <c r="Q114" i="7"/>
  <c r="R114" i="7"/>
  <c r="S114" i="7"/>
  <c r="J115" i="7"/>
  <c r="K115" i="7"/>
  <c r="L115" i="7"/>
  <c r="N115" i="7"/>
  <c r="O115" i="7"/>
  <c r="P115" i="7"/>
  <c r="Q115" i="7"/>
  <c r="R115" i="7"/>
  <c r="S115" i="7"/>
  <c r="J116" i="7"/>
  <c r="K116" i="7"/>
  <c r="L116" i="7"/>
  <c r="N116" i="7"/>
  <c r="O116" i="7"/>
  <c r="P116" i="7"/>
  <c r="Q116" i="7"/>
  <c r="R116" i="7"/>
  <c r="S116" i="7"/>
  <c r="J117" i="7"/>
  <c r="K117" i="7"/>
  <c r="L117" i="7"/>
  <c r="N117" i="7"/>
  <c r="O117" i="7"/>
  <c r="P117" i="7"/>
  <c r="Q117" i="7"/>
  <c r="R117" i="7"/>
  <c r="S117" i="7"/>
  <c r="J118" i="7"/>
  <c r="K118" i="7"/>
  <c r="L118" i="7"/>
  <c r="N118" i="7"/>
  <c r="O118" i="7"/>
  <c r="P118" i="7"/>
  <c r="Q118" i="7"/>
  <c r="R118" i="7"/>
  <c r="S118" i="7"/>
  <c r="J119" i="7"/>
  <c r="K119" i="7"/>
  <c r="L119" i="7"/>
  <c r="N119" i="7"/>
  <c r="O119" i="7"/>
  <c r="P119" i="7"/>
  <c r="Q119" i="7"/>
  <c r="R119" i="7"/>
  <c r="S119" i="7"/>
  <c r="J120" i="7"/>
  <c r="K120" i="7"/>
  <c r="L120" i="7"/>
  <c r="N120" i="7"/>
  <c r="O120" i="7"/>
  <c r="P120" i="7"/>
  <c r="Q120" i="7"/>
  <c r="R120" i="7"/>
  <c r="S120" i="7"/>
  <c r="J121" i="7"/>
  <c r="K121" i="7"/>
  <c r="L121" i="7"/>
  <c r="N121" i="7"/>
  <c r="O121" i="7"/>
  <c r="P121" i="7"/>
  <c r="Q121" i="7"/>
  <c r="R121" i="7"/>
  <c r="S121" i="7"/>
  <c r="J122" i="7"/>
  <c r="K122" i="7"/>
  <c r="L122" i="7"/>
  <c r="N122" i="7"/>
  <c r="O122" i="7"/>
  <c r="P122" i="7"/>
  <c r="Q122" i="7"/>
  <c r="R122" i="7"/>
  <c r="S122" i="7"/>
  <c r="J123" i="7"/>
  <c r="K123" i="7"/>
  <c r="L123" i="7"/>
  <c r="N123" i="7"/>
  <c r="O123" i="7"/>
  <c r="P123" i="7"/>
  <c r="Q123" i="7"/>
  <c r="R123" i="7"/>
  <c r="S123" i="7"/>
  <c r="J124" i="7"/>
  <c r="K124" i="7"/>
  <c r="L124" i="7"/>
  <c r="N124" i="7"/>
  <c r="O124" i="7"/>
  <c r="P124" i="7"/>
  <c r="Q124" i="7"/>
  <c r="R124" i="7"/>
  <c r="S124" i="7"/>
  <c r="J125" i="7"/>
  <c r="K125" i="7"/>
  <c r="L125" i="7"/>
  <c r="N125" i="7"/>
  <c r="O125" i="7"/>
  <c r="P125" i="7"/>
  <c r="Q125" i="7"/>
  <c r="R125" i="7"/>
  <c r="S125" i="7"/>
  <c r="J126" i="7"/>
  <c r="K126" i="7"/>
  <c r="L126" i="7"/>
  <c r="N126" i="7"/>
  <c r="O126" i="7"/>
  <c r="P126" i="7"/>
  <c r="Q126" i="7"/>
  <c r="R126" i="7"/>
  <c r="S126" i="7"/>
  <c r="J127" i="7"/>
  <c r="K127" i="7"/>
  <c r="L127" i="7"/>
  <c r="N127" i="7"/>
  <c r="O127" i="7"/>
  <c r="P127" i="7"/>
  <c r="Q127" i="7"/>
  <c r="R127" i="7"/>
  <c r="S127" i="7"/>
  <c r="J128" i="7"/>
  <c r="K128" i="7"/>
  <c r="L128" i="7"/>
  <c r="N128" i="7"/>
  <c r="O128" i="7"/>
  <c r="P128" i="7"/>
  <c r="Q128" i="7"/>
  <c r="R128" i="7"/>
  <c r="S128" i="7"/>
  <c r="J129" i="7"/>
  <c r="K129" i="7"/>
  <c r="L129" i="7"/>
  <c r="N129" i="7"/>
  <c r="O129" i="7"/>
  <c r="P129" i="7"/>
  <c r="Q129" i="7"/>
  <c r="R129" i="7"/>
  <c r="S129" i="7"/>
  <c r="J130" i="7"/>
  <c r="K130" i="7"/>
  <c r="L130" i="7"/>
  <c r="N130" i="7"/>
  <c r="O130" i="7"/>
  <c r="P130" i="7"/>
  <c r="Q130" i="7"/>
  <c r="R130" i="7"/>
  <c r="S130" i="7"/>
  <c r="J131" i="7"/>
  <c r="K131" i="7"/>
  <c r="L131" i="7"/>
  <c r="N131" i="7"/>
  <c r="O131" i="7"/>
  <c r="P131" i="7"/>
  <c r="Q131" i="7"/>
  <c r="R131" i="7"/>
  <c r="S131" i="7"/>
  <c r="J132" i="7"/>
  <c r="K132" i="7"/>
  <c r="L132" i="7"/>
  <c r="N132" i="7"/>
  <c r="O132" i="7"/>
  <c r="P132" i="7"/>
  <c r="Q132" i="7"/>
  <c r="R132" i="7"/>
  <c r="S132" i="7"/>
  <c r="J133" i="7"/>
  <c r="K133" i="7"/>
  <c r="L133" i="7"/>
  <c r="N133" i="7"/>
  <c r="O133" i="7"/>
  <c r="P133" i="7"/>
  <c r="Q133" i="7"/>
  <c r="R133" i="7"/>
  <c r="S133" i="7"/>
  <c r="J134" i="7"/>
  <c r="K134" i="7"/>
  <c r="L134" i="7"/>
  <c r="N134" i="7"/>
  <c r="O134" i="7"/>
  <c r="P134" i="7"/>
  <c r="Q134" i="7"/>
  <c r="R134" i="7"/>
  <c r="S134" i="7"/>
  <c r="J135" i="7"/>
  <c r="K135" i="7"/>
  <c r="L135" i="7"/>
  <c r="N135" i="7"/>
  <c r="O135" i="7"/>
  <c r="P135" i="7"/>
  <c r="Q135" i="7"/>
  <c r="R135" i="7"/>
  <c r="S135" i="7"/>
  <c r="J136" i="7"/>
  <c r="K136" i="7"/>
  <c r="L136" i="7"/>
  <c r="N136" i="7"/>
  <c r="O136" i="7"/>
  <c r="P136" i="7"/>
  <c r="Q136" i="7"/>
  <c r="R136" i="7"/>
  <c r="S136" i="7"/>
  <c r="J137" i="7"/>
  <c r="K137" i="7"/>
  <c r="L137" i="7"/>
  <c r="N137" i="7"/>
  <c r="O137" i="7"/>
  <c r="P137" i="7"/>
  <c r="Q137" i="7"/>
  <c r="R137" i="7"/>
  <c r="S137" i="7"/>
  <c r="J138" i="7"/>
  <c r="K138" i="7"/>
  <c r="L138" i="7"/>
  <c r="N138" i="7"/>
  <c r="O138" i="7"/>
  <c r="P138" i="7"/>
  <c r="Q138" i="7"/>
  <c r="R138" i="7"/>
  <c r="S138" i="7"/>
  <c r="J139" i="7"/>
  <c r="K139" i="7"/>
  <c r="L139" i="7"/>
  <c r="N139" i="7"/>
  <c r="O139" i="7"/>
  <c r="P139" i="7"/>
  <c r="Q139" i="7"/>
  <c r="R139" i="7"/>
  <c r="S139" i="7"/>
  <c r="J140" i="7"/>
  <c r="K140" i="7"/>
  <c r="L140" i="7"/>
  <c r="N140" i="7"/>
  <c r="O140" i="7"/>
  <c r="P140" i="7"/>
  <c r="Q140" i="7"/>
  <c r="R140" i="7"/>
  <c r="S140" i="7"/>
  <c r="J141" i="7"/>
  <c r="K141" i="7"/>
  <c r="L141" i="7"/>
  <c r="N141" i="7"/>
  <c r="O141" i="7"/>
  <c r="P141" i="7"/>
  <c r="Q141" i="7"/>
  <c r="R141" i="7"/>
  <c r="S141" i="7"/>
  <c r="J142" i="7"/>
  <c r="K142" i="7"/>
  <c r="L142" i="7"/>
  <c r="N142" i="7"/>
  <c r="O142" i="7"/>
  <c r="P142" i="7"/>
  <c r="Q142" i="7"/>
  <c r="R142" i="7"/>
  <c r="S142" i="7"/>
  <c r="J143" i="7"/>
  <c r="K143" i="7"/>
  <c r="L143" i="7"/>
  <c r="N143" i="7"/>
  <c r="O143" i="7"/>
  <c r="P143" i="7"/>
  <c r="Q143" i="7"/>
  <c r="R143" i="7"/>
  <c r="S143" i="7"/>
  <c r="J144" i="7"/>
  <c r="K144" i="7"/>
  <c r="L144" i="7"/>
  <c r="N144" i="7"/>
  <c r="O144" i="7"/>
  <c r="P144" i="7"/>
  <c r="Q144" i="7"/>
  <c r="R144" i="7"/>
  <c r="S144" i="7"/>
  <c r="J145" i="7"/>
  <c r="K145" i="7"/>
  <c r="L145" i="7"/>
  <c r="N145" i="7"/>
  <c r="O145" i="7"/>
  <c r="P145" i="7"/>
  <c r="Q145" i="7"/>
  <c r="R145" i="7"/>
  <c r="S145" i="7"/>
  <c r="J146" i="7"/>
  <c r="K146" i="7"/>
  <c r="L146" i="7"/>
  <c r="N146" i="7"/>
  <c r="O146" i="7"/>
  <c r="P146" i="7"/>
  <c r="Q146" i="7"/>
  <c r="R146" i="7"/>
  <c r="S146" i="7"/>
  <c r="J147" i="7"/>
  <c r="K147" i="7"/>
  <c r="L147" i="7"/>
  <c r="N147" i="7"/>
  <c r="O147" i="7"/>
  <c r="P147" i="7"/>
  <c r="Q147" i="7"/>
  <c r="R147" i="7"/>
  <c r="S147" i="7"/>
  <c r="J148" i="7"/>
  <c r="K148" i="7"/>
  <c r="L148" i="7"/>
  <c r="N148" i="7"/>
  <c r="O148" i="7"/>
  <c r="P148" i="7"/>
  <c r="Q148" i="7"/>
  <c r="R148" i="7"/>
  <c r="S148" i="7"/>
  <c r="J149" i="7"/>
  <c r="K149" i="7"/>
  <c r="L149" i="7"/>
  <c r="N149" i="7"/>
  <c r="O149" i="7"/>
  <c r="P149" i="7"/>
  <c r="Q149" i="7"/>
  <c r="R149" i="7"/>
  <c r="S149" i="7"/>
  <c r="J150" i="7"/>
  <c r="K150" i="7"/>
  <c r="L150" i="7"/>
  <c r="N150" i="7"/>
  <c r="O150" i="7"/>
  <c r="P150" i="7"/>
  <c r="Q150" i="7"/>
  <c r="R150" i="7"/>
  <c r="S150" i="7"/>
  <c r="J151" i="7"/>
  <c r="K151" i="7"/>
  <c r="L151" i="7"/>
  <c r="N151" i="7"/>
  <c r="O151" i="7"/>
  <c r="P151" i="7"/>
  <c r="Q151" i="7"/>
  <c r="R151" i="7"/>
  <c r="S151" i="7"/>
  <c r="J152" i="7"/>
  <c r="K152" i="7"/>
  <c r="L152" i="7"/>
  <c r="N152" i="7"/>
  <c r="O152" i="7"/>
  <c r="P152" i="7"/>
  <c r="Q152" i="7"/>
  <c r="R152" i="7"/>
  <c r="S152" i="7"/>
  <c r="J153" i="7"/>
  <c r="K153" i="7"/>
  <c r="L153" i="7"/>
  <c r="N153" i="7"/>
  <c r="O153" i="7"/>
  <c r="P153" i="7"/>
  <c r="Q153" i="7"/>
  <c r="R153" i="7"/>
  <c r="S153" i="7"/>
  <c r="J154" i="7"/>
  <c r="K154" i="7"/>
  <c r="L154" i="7"/>
  <c r="N154" i="7"/>
  <c r="O154" i="7"/>
  <c r="P154" i="7"/>
  <c r="Q154" i="7"/>
  <c r="R154" i="7"/>
  <c r="S154" i="7"/>
  <c r="J155" i="7"/>
  <c r="K155" i="7"/>
  <c r="L155" i="7"/>
  <c r="N155" i="7"/>
  <c r="O155" i="7"/>
  <c r="P155" i="7"/>
  <c r="Q155" i="7"/>
  <c r="R155" i="7"/>
  <c r="S155" i="7"/>
  <c r="J156" i="7"/>
  <c r="K156" i="7"/>
  <c r="L156" i="7"/>
  <c r="N156" i="7"/>
  <c r="O156" i="7"/>
  <c r="P156" i="7"/>
  <c r="Q156" i="7"/>
  <c r="R156" i="7"/>
  <c r="S156" i="7"/>
  <c r="J157" i="7"/>
  <c r="K157" i="7"/>
  <c r="L157" i="7"/>
  <c r="N157" i="7"/>
  <c r="O157" i="7"/>
  <c r="P157" i="7"/>
  <c r="Q157" i="7"/>
  <c r="R157" i="7"/>
  <c r="S157" i="7"/>
  <c r="J158" i="7"/>
  <c r="K158" i="7"/>
  <c r="L158" i="7"/>
  <c r="N158" i="7"/>
  <c r="O158" i="7"/>
  <c r="P158" i="7"/>
  <c r="Q158" i="7"/>
  <c r="R158" i="7"/>
  <c r="S158" i="7"/>
  <c r="J159" i="7"/>
  <c r="K159" i="7"/>
  <c r="L159" i="7"/>
  <c r="N159" i="7"/>
  <c r="O159" i="7"/>
  <c r="P159" i="7"/>
  <c r="Q159" i="7"/>
  <c r="R159" i="7"/>
  <c r="S159" i="7"/>
  <c r="J160" i="7"/>
  <c r="K160" i="7"/>
  <c r="L160" i="7"/>
  <c r="N160" i="7"/>
  <c r="O160" i="7"/>
  <c r="P160" i="7"/>
  <c r="Q160" i="7"/>
  <c r="R160" i="7"/>
  <c r="S160" i="7"/>
  <c r="J161" i="7"/>
  <c r="K161" i="7"/>
  <c r="L161" i="7"/>
  <c r="N161" i="7"/>
  <c r="O161" i="7"/>
  <c r="P161" i="7"/>
  <c r="Q161" i="7"/>
  <c r="R161" i="7"/>
  <c r="S161" i="7"/>
  <c r="J162" i="7"/>
  <c r="K162" i="7"/>
  <c r="L162" i="7"/>
  <c r="N162" i="7"/>
  <c r="O162" i="7"/>
  <c r="P162" i="7"/>
  <c r="Q162" i="7"/>
  <c r="R162" i="7"/>
  <c r="S162" i="7"/>
  <c r="J163" i="7"/>
  <c r="K163" i="7"/>
  <c r="L163" i="7"/>
  <c r="N163" i="7"/>
  <c r="O163" i="7"/>
  <c r="P163" i="7"/>
  <c r="Q163" i="7"/>
  <c r="R163" i="7"/>
  <c r="S163" i="7"/>
  <c r="J164" i="7"/>
  <c r="K164" i="7"/>
  <c r="L164" i="7"/>
  <c r="N164" i="7"/>
  <c r="O164" i="7"/>
  <c r="P164" i="7"/>
  <c r="Q164" i="7"/>
  <c r="R164" i="7"/>
  <c r="S164" i="7"/>
  <c r="J165" i="7"/>
  <c r="K165" i="7"/>
  <c r="L165" i="7"/>
  <c r="N165" i="7"/>
  <c r="O165" i="7"/>
  <c r="P165" i="7"/>
  <c r="Q165" i="7"/>
  <c r="R165" i="7"/>
  <c r="S165" i="7"/>
  <c r="J166" i="7"/>
  <c r="K166" i="7"/>
  <c r="L166" i="7"/>
  <c r="N166" i="7"/>
  <c r="O166" i="7"/>
  <c r="P166" i="7"/>
  <c r="Q166" i="7"/>
  <c r="R166" i="7"/>
  <c r="S166" i="7"/>
  <c r="J167" i="7"/>
  <c r="K167" i="7"/>
  <c r="L167" i="7"/>
  <c r="N167" i="7"/>
  <c r="O167" i="7"/>
  <c r="P167" i="7"/>
  <c r="Q167" i="7"/>
  <c r="R167" i="7"/>
  <c r="S167" i="7"/>
  <c r="J168" i="7"/>
  <c r="K168" i="7"/>
  <c r="L168" i="7"/>
  <c r="N168" i="7"/>
  <c r="O168" i="7"/>
  <c r="P168" i="7"/>
  <c r="Q168" i="7"/>
  <c r="R168" i="7"/>
  <c r="S168" i="7"/>
  <c r="J169" i="7"/>
  <c r="K169" i="7"/>
  <c r="L169" i="7"/>
  <c r="N169" i="7"/>
  <c r="O169" i="7"/>
  <c r="P169" i="7"/>
  <c r="Q169" i="7"/>
  <c r="R169" i="7"/>
  <c r="S169" i="7"/>
  <c r="J170" i="7"/>
  <c r="K170" i="7"/>
  <c r="L170" i="7"/>
  <c r="N170" i="7"/>
  <c r="O170" i="7"/>
  <c r="P170" i="7"/>
  <c r="Q170" i="7"/>
  <c r="R170" i="7"/>
  <c r="S170" i="7"/>
  <c r="J171" i="7"/>
  <c r="K171" i="7"/>
  <c r="L171" i="7"/>
  <c r="N171" i="7"/>
  <c r="O171" i="7"/>
  <c r="P171" i="7"/>
  <c r="Q171" i="7"/>
  <c r="R171" i="7"/>
  <c r="S171" i="7"/>
  <c r="J172" i="7"/>
  <c r="K172" i="7"/>
  <c r="L172" i="7"/>
  <c r="N172" i="7"/>
  <c r="O172" i="7"/>
  <c r="P172" i="7"/>
  <c r="Q172" i="7"/>
  <c r="R172" i="7"/>
  <c r="S172" i="7"/>
  <c r="J173" i="7"/>
  <c r="K173" i="7"/>
  <c r="L173" i="7"/>
  <c r="N173" i="7"/>
  <c r="O173" i="7"/>
  <c r="P173" i="7"/>
  <c r="Q173" i="7"/>
  <c r="R173" i="7"/>
  <c r="S173" i="7"/>
  <c r="J174" i="7"/>
  <c r="K174" i="7"/>
  <c r="L174" i="7"/>
  <c r="N174" i="7"/>
  <c r="O174" i="7"/>
  <c r="P174" i="7"/>
  <c r="Q174" i="7"/>
  <c r="R174" i="7"/>
  <c r="S174" i="7"/>
  <c r="J175" i="7"/>
  <c r="K175" i="7"/>
  <c r="L175" i="7"/>
  <c r="N175" i="7"/>
  <c r="O175" i="7"/>
  <c r="P175" i="7"/>
  <c r="Q175" i="7"/>
  <c r="R175" i="7"/>
  <c r="S175" i="7"/>
  <c r="J176" i="7"/>
  <c r="K176" i="7"/>
  <c r="L176" i="7"/>
  <c r="N176" i="7"/>
  <c r="O176" i="7"/>
  <c r="P176" i="7"/>
  <c r="Q176" i="7"/>
  <c r="R176" i="7"/>
  <c r="S176" i="7"/>
  <c r="J177" i="7"/>
  <c r="K177" i="7"/>
  <c r="L177" i="7"/>
  <c r="N177" i="7"/>
  <c r="O177" i="7"/>
  <c r="P177" i="7"/>
  <c r="Q177" i="7"/>
  <c r="R177" i="7"/>
  <c r="S177" i="7"/>
  <c r="J178" i="7"/>
  <c r="K178" i="7"/>
  <c r="L178" i="7"/>
  <c r="N178" i="7"/>
  <c r="O178" i="7"/>
  <c r="P178" i="7"/>
  <c r="Q178" i="7"/>
  <c r="R178" i="7"/>
  <c r="S178" i="7"/>
  <c r="J179" i="7"/>
  <c r="K179" i="7"/>
  <c r="L179" i="7"/>
  <c r="N179" i="7"/>
  <c r="O179" i="7"/>
  <c r="P179" i="7"/>
  <c r="Q179" i="7"/>
  <c r="R179" i="7"/>
  <c r="S179" i="7"/>
  <c r="J180" i="7"/>
  <c r="K180" i="7"/>
  <c r="L180" i="7"/>
  <c r="N180" i="7"/>
  <c r="O180" i="7"/>
  <c r="P180" i="7"/>
  <c r="Q180" i="7"/>
  <c r="R180" i="7"/>
  <c r="S180" i="7"/>
  <c r="J181" i="7"/>
  <c r="K181" i="7"/>
  <c r="L181" i="7"/>
  <c r="N181" i="7"/>
  <c r="O181" i="7"/>
  <c r="P181" i="7"/>
  <c r="Q181" i="7"/>
  <c r="R181" i="7"/>
  <c r="S181" i="7"/>
  <c r="J182" i="7"/>
  <c r="K182" i="7"/>
  <c r="L182" i="7"/>
  <c r="N182" i="7"/>
  <c r="O182" i="7"/>
  <c r="P182" i="7"/>
  <c r="Q182" i="7"/>
  <c r="R182" i="7"/>
  <c r="S182" i="7"/>
  <c r="J183" i="7"/>
  <c r="K183" i="7"/>
  <c r="L183" i="7"/>
  <c r="N183" i="7"/>
  <c r="O183" i="7"/>
  <c r="P183" i="7"/>
  <c r="Q183" i="7"/>
  <c r="R183" i="7"/>
  <c r="S183" i="7"/>
  <c r="J184" i="7"/>
  <c r="K184" i="7"/>
  <c r="L184" i="7"/>
  <c r="N184" i="7"/>
  <c r="O184" i="7"/>
  <c r="P184" i="7"/>
  <c r="Q184" i="7"/>
  <c r="R184" i="7"/>
  <c r="S184" i="7"/>
  <c r="J185" i="7"/>
  <c r="K185" i="7"/>
  <c r="L185" i="7"/>
  <c r="N185" i="7"/>
  <c r="O185" i="7"/>
  <c r="P185" i="7"/>
  <c r="Q185" i="7"/>
  <c r="R185" i="7"/>
  <c r="S185" i="7"/>
  <c r="J186" i="7"/>
  <c r="K186" i="7"/>
  <c r="L186" i="7"/>
  <c r="N186" i="7"/>
  <c r="O186" i="7"/>
  <c r="P186" i="7"/>
  <c r="Q186" i="7"/>
  <c r="R186" i="7"/>
  <c r="S186" i="7"/>
  <c r="J187" i="7"/>
  <c r="K187" i="7"/>
  <c r="L187" i="7"/>
  <c r="N187" i="7"/>
  <c r="O187" i="7"/>
  <c r="P187" i="7"/>
  <c r="Q187" i="7"/>
  <c r="R187" i="7"/>
  <c r="S187" i="7"/>
  <c r="J188" i="7"/>
  <c r="K188" i="7"/>
  <c r="L188" i="7"/>
  <c r="N188" i="7"/>
  <c r="O188" i="7"/>
  <c r="P188" i="7"/>
  <c r="Q188" i="7"/>
  <c r="R188" i="7"/>
  <c r="S188" i="7"/>
  <c r="J189" i="7"/>
  <c r="K189" i="7"/>
  <c r="L189" i="7"/>
  <c r="N189" i="7"/>
  <c r="O189" i="7"/>
  <c r="P189" i="7"/>
  <c r="Q189" i="7"/>
  <c r="R189" i="7"/>
  <c r="S189" i="7"/>
  <c r="J190" i="7"/>
  <c r="K190" i="7"/>
  <c r="L190" i="7"/>
  <c r="N190" i="7"/>
  <c r="O190" i="7"/>
  <c r="P190" i="7"/>
  <c r="Q190" i="7"/>
  <c r="R190" i="7"/>
  <c r="S190" i="7"/>
  <c r="J191" i="7"/>
  <c r="K191" i="7"/>
  <c r="L191" i="7"/>
  <c r="N191" i="7"/>
  <c r="O191" i="7"/>
  <c r="P191" i="7"/>
  <c r="Q191" i="7"/>
  <c r="R191" i="7"/>
  <c r="S191" i="7"/>
  <c r="J192" i="7"/>
  <c r="K192" i="7"/>
  <c r="L192" i="7"/>
  <c r="N192" i="7"/>
  <c r="O192" i="7"/>
  <c r="P192" i="7"/>
  <c r="Q192" i="7"/>
  <c r="R192" i="7"/>
  <c r="S192" i="7"/>
  <c r="J193" i="7"/>
  <c r="K193" i="7"/>
  <c r="L193" i="7"/>
  <c r="N193" i="7"/>
  <c r="O193" i="7"/>
  <c r="P193" i="7"/>
  <c r="Q193" i="7"/>
  <c r="R193" i="7"/>
  <c r="S193" i="7"/>
  <c r="J194" i="7"/>
  <c r="K194" i="7"/>
  <c r="L194" i="7"/>
  <c r="N194" i="7"/>
  <c r="O194" i="7"/>
  <c r="P194" i="7"/>
  <c r="Q194" i="7"/>
  <c r="R194" i="7"/>
  <c r="S194" i="7"/>
  <c r="J195" i="7"/>
  <c r="K195" i="7"/>
  <c r="L195" i="7"/>
  <c r="N195" i="7"/>
  <c r="O195" i="7"/>
  <c r="P195" i="7"/>
  <c r="Q195" i="7"/>
  <c r="R195" i="7"/>
  <c r="S195" i="7"/>
  <c r="J196" i="7"/>
  <c r="K196" i="7"/>
  <c r="L196" i="7"/>
  <c r="N196" i="7"/>
  <c r="O196" i="7"/>
  <c r="P196" i="7"/>
  <c r="Q196" i="7"/>
  <c r="R196" i="7"/>
  <c r="S196" i="7"/>
  <c r="J197" i="7"/>
  <c r="K197" i="7"/>
  <c r="L197" i="7"/>
  <c r="N197" i="7"/>
  <c r="O197" i="7"/>
  <c r="P197" i="7"/>
  <c r="Q197" i="7"/>
  <c r="R197" i="7"/>
  <c r="S197" i="7"/>
  <c r="J198" i="7"/>
  <c r="K198" i="7"/>
  <c r="L198" i="7"/>
  <c r="N198" i="7"/>
  <c r="O198" i="7"/>
  <c r="P198" i="7"/>
  <c r="Q198" i="7"/>
  <c r="R198" i="7"/>
  <c r="S198" i="7"/>
  <c r="J199" i="7"/>
  <c r="K199" i="7"/>
  <c r="L199" i="7"/>
  <c r="N199" i="7"/>
  <c r="O199" i="7"/>
  <c r="P199" i="7"/>
  <c r="Q199" i="7"/>
  <c r="R199" i="7"/>
  <c r="S199" i="7"/>
  <c r="J200" i="7"/>
  <c r="K200" i="7"/>
  <c r="L200" i="7"/>
  <c r="N200" i="7"/>
  <c r="O200" i="7"/>
  <c r="P200" i="7"/>
  <c r="Q200" i="7"/>
  <c r="R200" i="7"/>
  <c r="S200" i="7"/>
  <c r="J201" i="7"/>
  <c r="K201" i="7"/>
  <c r="L201" i="7"/>
  <c r="N201" i="7"/>
  <c r="O201" i="7"/>
  <c r="P201" i="7"/>
  <c r="Q201" i="7"/>
  <c r="R201" i="7"/>
  <c r="S201" i="7"/>
  <c r="J202" i="7"/>
  <c r="K202" i="7"/>
  <c r="L202" i="7"/>
  <c r="N202" i="7"/>
  <c r="O202" i="7"/>
  <c r="P202" i="7"/>
  <c r="Q202" i="7"/>
  <c r="R202" i="7"/>
  <c r="S202" i="7"/>
  <c r="J203" i="7"/>
  <c r="K203" i="7"/>
  <c r="L203" i="7"/>
  <c r="N203" i="7"/>
  <c r="O203" i="7"/>
  <c r="P203" i="7"/>
  <c r="Q203" i="7"/>
  <c r="R203" i="7"/>
  <c r="S203" i="7"/>
  <c r="J204" i="7"/>
  <c r="K204" i="7"/>
  <c r="L204" i="7"/>
  <c r="N204" i="7"/>
  <c r="O204" i="7"/>
  <c r="P204" i="7"/>
  <c r="Q204" i="7"/>
  <c r="R204" i="7"/>
  <c r="S204" i="7"/>
  <c r="J205" i="7"/>
  <c r="K205" i="7"/>
  <c r="L205" i="7"/>
  <c r="N205" i="7"/>
  <c r="O205" i="7"/>
  <c r="P205" i="7"/>
  <c r="Q205" i="7"/>
  <c r="R205" i="7"/>
  <c r="S205" i="7"/>
  <c r="J206" i="7"/>
  <c r="K206" i="7"/>
  <c r="L206" i="7"/>
  <c r="N206" i="7"/>
  <c r="O206" i="7"/>
  <c r="P206" i="7"/>
  <c r="Q206" i="7"/>
  <c r="R206" i="7"/>
  <c r="S206" i="7"/>
  <c r="J207" i="7"/>
  <c r="K207" i="7"/>
  <c r="L207" i="7"/>
  <c r="N207" i="7"/>
  <c r="O207" i="7"/>
  <c r="P207" i="7"/>
  <c r="Q207" i="7"/>
  <c r="R207" i="7"/>
  <c r="S207" i="7"/>
  <c r="J208" i="7"/>
  <c r="K208" i="7"/>
  <c r="L208" i="7"/>
  <c r="N208" i="7"/>
  <c r="O208" i="7"/>
  <c r="P208" i="7"/>
  <c r="Q208" i="7"/>
  <c r="R208" i="7"/>
  <c r="S208" i="7"/>
  <c r="J209" i="7"/>
  <c r="K209" i="7"/>
  <c r="L209" i="7"/>
  <c r="N209" i="7"/>
  <c r="O209" i="7"/>
  <c r="P209" i="7"/>
  <c r="Q209" i="7"/>
  <c r="R209" i="7"/>
  <c r="S209" i="7"/>
  <c r="J210" i="7"/>
  <c r="K210" i="7"/>
  <c r="L210" i="7"/>
  <c r="N210" i="7"/>
  <c r="O210" i="7"/>
  <c r="P210" i="7"/>
  <c r="Q210" i="7"/>
  <c r="R210" i="7"/>
  <c r="S210" i="7"/>
  <c r="J211" i="7"/>
  <c r="K211" i="7"/>
  <c r="L211" i="7"/>
  <c r="N211" i="7"/>
  <c r="O211" i="7"/>
  <c r="P211" i="7"/>
  <c r="Q211" i="7"/>
  <c r="R211" i="7"/>
  <c r="S211" i="7"/>
  <c r="J212" i="7"/>
  <c r="K212" i="7"/>
  <c r="L212" i="7"/>
  <c r="N212" i="7"/>
  <c r="O212" i="7"/>
  <c r="P212" i="7"/>
  <c r="Q212" i="7"/>
  <c r="R212" i="7"/>
  <c r="S212" i="7"/>
  <c r="J213" i="7"/>
  <c r="K213" i="7"/>
  <c r="L213" i="7"/>
  <c r="N213" i="7"/>
  <c r="O213" i="7"/>
  <c r="P213" i="7"/>
  <c r="Q213" i="7"/>
  <c r="R213" i="7"/>
  <c r="S213" i="7"/>
  <c r="J214" i="7"/>
  <c r="K214" i="7"/>
  <c r="L214" i="7"/>
  <c r="N214" i="7"/>
  <c r="O214" i="7"/>
  <c r="P214" i="7"/>
  <c r="Q214" i="7"/>
  <c r="R214" i="7"/>
  <c r="S214" i="7"/>
  <c r="J215" i="7"/>
  <c r="K215" i="7"/>
  <c r="L215" i="7"/>
  <c r="N215" i="7"/>
  <c r="O215" i="7"/>
  <c r="P215" i="7"/>
  <c r="Q215" i="7"/>
  <c r="R215" i="7"/>
  <c r="S215" i="7"/>
  <c r="J216" i="7"/>
  <c r="K216" i="7"/>
  <c r="L216" i="7"/>
  <c r="N216" i="7"/>
  <c r="O216" i="7"/>
  <c r="P216" i="7"/>
  <c r="Q216" i="7"/>
  <c r="R216" i="7"/>
  <c r="S216" i="7"/>
  <c r="J217" i="7"/>
  <c r="K217" i="7"/>
  <c r="L217" i="7"/>
  <c r="N217" i="7"/>
  <c r="O217" i="7"/>
  <c r="P217" i="7"/>
  <c r="Q217" i="7"/>
  <c r="R217" i="7"/>
  <c r="S217" i="7"/>
  <c r="J218" i="7"/>
  <c r="K218" i="7"/>
  <c r="L218" i="7"/>
  <c r="N218" i="7"/>
  <c r="O218" i="7"/>
  <c r="P218" i="7"/>
  <c r="Q218" i="7"/>
  <c r="R218" i="7"/>
  <c r="S218" i="7"/>
  <c r="J219" i="7"/>
  <c r="K219" i="7"/>
  <c r="L219" i="7"/>
  <c r="N219" i="7"/>
  <c r="O219" i="7"/>
  <c r="P219" i="7"/>
  <c r="Q219" i="7"/>
  <c r="R219" i="7"/>
  <c r="S219" i="7"/>
  <c r="J220" i="7"/>
  <c r="K220" i="7"/>
  <c r="L220" i="7"/>
  <c r="N220" i="7"/>
  <c r="O220" i="7"/>
  <c r="P220" i="7"/>
  <c r="Q220" i="7"/>
  <c r="R220" i="7"/>
  <c r="S220" i="7"/>
  <c r="J221" i="7"/>
  <c r="K221" i="7"/>
  <c r="L221" i="7"/>
  <c r="N221" i="7"/>
  <c r="O221" i="7"/>
  <c r="P221" i="7"/>
  <c r="Q221" i="7"/>
  <c r="R221" i="7"/>
  <c r="S221" i="7"/>
  <c r="J222" i="7"/>
  <c r="K222" i="7"/>
  <c r="L222" i="7"/>
  <c r="N222" i="7"/>
  <c r="O222" i="7"/>
  <c r="P222" i="7"/>
  <c r="Q222" i="7"/>
  <c r="R222" i="7"/>
  <c r="S222" i="7"/>
  <c r="J223" i="7"/>
  <c r="K223" i="7"/>
  <c r="L223" i="7"/>
  <c r="N223" i="7"/>
  <c r="O223" i="7"/>
  <c r="P223" i="7"/>
  <c r="Q223" i="7"/>
  <c r="R223" i="7"/>
  <c r="S223" i="7"/>
  <c r="J224" i="7"/>
  <c r="K224" i="7"/>
  <c r="L224" i="7"/>
  <c r="N224" i="7"/>
  <c r="O224" i="7"/>
  <c r="P224" i="7"/>
  <c r="Q224" i="7"/>
  <c r="R224" i="7"/>
  <c r="S224" i="7"/>
  <c r="J225" i="7"/>
  <c r="K225" i="7"/>
  <c r="L225" i="7"/>
  <c r="N225" i="7"/>
  <c r="O225" i="7"/>
  <c r="P225" i="7"/>
  <c r="Q225" i="7"/>
  <c r="R225" i="7"/>
  <c r="S225" i="7"/>
  <c r="J226" i="7"/>
  <c r="K226" i="7"/>
  <c r="L226" i="7"/>
  <c r="N226" i="7"/>
  <c r="O226" i="7"/>
  <c r="P226" i="7"/>
  <c r="Q226" i="7"/>
  <c r="R226" i="7"/>
  <c r="S226" i="7"/>
  <c r="J227" i="7"/>
  <c r="K227" i="7"/>
  <c r="L227" i="7"/>
  <c r="N227" i="7"/>
  <c r="O227" i="7"/>
  <c r="P227" i="7"/>
  <c r="Q227" i="7"/>
  <c r="R227" i="7"/>
  <c r="S227" i="7"/>
  <c r="J228" i="7"/>
  <c r="K228" i="7"/>
  <c r="L228" i="7"/>
  <c r="N228" i="7"/>
  <c r="O228" i="7"/>
  <c r="P228" i="7"/>
  <c r="Q228" i="7"/>
  <c r="R228" i="7"/>
  <c r="S228" i="7"/>
  <c r="J229" i="7"/>
  <c r="K229" i="7"/>
  <c r="L229" i="7"/>
  <c r="N229" i="7"/>
  <c r="O229" i="7"/>
  <c r="P229" i="7"/>
  <c r="Q229" i="7"/>
  <c r="R229" i="7"/>
  <c r="S229" i="7"/>
  <c r="J230" i="7"/>
  <c r="K230" i="7"/>
  <c r="L230" i="7"/>
  <c r="N230" i="7"/>
  <c r="O230" i="7"/>
  <c r="P230" i="7"/>
  <c r="Q230" i="7"/>
  <c r="R230" i="7"/>
  <c r="S230" i="7"/>
  <c r="J231" i="7"/>
  <c r="K231" i="7"/>
  <c r="L231" i="7"/>
  <c r="N231" i="7"/>
  <c r="O231" i="7"/>
  <c r="P231" i="7"/>
  <c r="Q231" i="7"/>
  <c r="R231" i="7"/>
  <c r="S231" i="7"/>
  <c r="J232" i="7"/>
  <c r="K232" i="7"/>
  <c r="L232" i="7"/>
  <c r="N232" i="7"/>
  <c r="O232" i="7"/>
  <c r="P232" i="7"/>
  <c r="Q232" i="7"/>
  <c r="R232" i="7"/>
  <c r="S232" i="7"/>
  <c r="J233" i="7"/>
  <c r="K233" i="7"/>
  <c r="L233" i="7"/>
  <c r="N233" i="7"/>
  <c r="O233" i="7"/>
  <c r="P233" i="7"/>
  <c r="Q233" i="7"/>
  <c r="R233" i="7"/>
  <c r="S233" i="7"/>
  <c r="J234" i="7"/>
  <c r="K234" i="7"/>
  <c r="L234" i="7"/>
  <c r="N234" i="7"/>
  <c r="O234" i="7"/>
  <c r="P234" i="7"/>
  <c r="Q234" i="7"/>
  <c r="R234" i="7"/>
  <c r="S234" i="7"/>
  <c r="J235" i="7"/>
  <c r="K235" i="7"/>
  <c r="L235" i="7"/>
  <c r="N235" i="7"/>
  <c r="O235" i="7"/>
  <c r="P235" i="7"/>
  <c r="Q235" i="7"/>
  <c r="R235" i="7"/>
  <c r="S235" i="7"/>
  <c r="J236" i="7"/>
  <c r="K236" i="7"/>
  <c r="L236" i="7"/>
  <c r="N236" i="7"/>
  <c r="O236" i="7"/>
  <c r="P236" i="7"/>
  <c r="Q236" i="7"/>
  <c r="R236" i="7"/>
  <c r="S236" i="7"/>
  <c r="J237" i="7"/>
  <c r="K237" i="7"/>
  <c r="L237" i="7"/>
  <c r="N237" i="7"/>
  <c r="O237" i="7"/>
  <c r="P237" i="7"/>
  <c r="Q237" i="7"/>
  <c r="R237" i="7"/>
  <c r="S237" i="7"/>
  <c r="J238" i="7"/>
  <c r="K238" i="7"/>
  <c r="L238" i="7"/>
  <c r="N238" i="7"/>
  <c r="O238" i="7"/>
  <c r="P238" i="7"/>
  <c r="Q238" i="7"/>
  <c r="R238" i="7"/>
  <c r="S238" i="7"/>
  <c r="J239" i="7"/>
  <c r="K239" i="7"/>
  <c r="L239" i="7"/>
  <c r="N239" i="7"/>
  <c r="O239" i="7"/>
  <c r="P239" i="7"/>
  <c r="Q239" i="7"/>
  <c r="R239" i="7"/>
  <c r="S239" i="7"/>
  <c r="J240" i="7"/>
  <c r="K240" i="7"/>
  <c r="L240" i="7"/>
  <c r="N240" i="7"/>
  <c r="O240" i="7"/>
  <c r="P240" i="7"/>
  <c r="Q240" i="7"/>
  <c r="R240" i="7"/>
  <c r="S240" i="7"/>
  <c r="J241" i="7"/>
  <c r="K241" i="7"/>
  <c r="L241" i="7"/>
  <c r="N241" i="7"/>
  <c r="O241" i="7"/>
  <c r="P241" i="7"/>
  <c r="Q241" i="7"/>
  <c r="R241" i="7"/>
  <c r="S241" i="7"/>
  <c r="J242" i="7"/>
  <c r="K242" i="7"/>
  <c r="L242" i="7"/>
  <c r="N242" i="7"/>
  <c r="O242" i="7"/>
  <c r="P242" i="7"/>
  <c r="Q242" i="7"/>
  <c r="R242" i="7"/>
  <c r="S242" i="7"/>
  <c r="J243" i="7"/>
  <c r="K243" i="7"/>
  <c r="L243" i="7"/>
  <c r="N243" i="7"/>
  <c r="O243" i="7"/>
  <c r="P243" i="7"/>
  <c r="Q243" i="7"/>
  <c r="R243" i="7"/>
  <c r="S243" i="7"/>
  <c r="J244" i="7"/>
  <c r="K244" i="7"/>
  <c r="L244" i="7"/>
  <c r="N244" i="7"/>
  <c r="O244" i="7"/>
  <c r="P244" i="7"/>
  <c r="Q244" i="7"/>
  <c r="R244" i="7"/>
  <c r="S244" i="7"/>
  <c r="J245" i="7"/>
  <c r="K245" i="7"/>
  <c r="L245" i="7"/>
  <c r="N245" i="7"/>
  <c r="O245" i="7"/>
  <c r="P245" i="7"/>
  <c r="Q245" i="7"/>
  <c r="R245" i="7"/>
  <c r="S245" i="7"/>
  <c r="J246" i="7"/>
  <c r="K246" i="7"/>
  <c r="L246" i="7"/>
  <c r="N246" i="7"/>
  <c r="O246" i="7"/>
  <c r="P246" i="7"/>
  <c r="Q246" i="7"/>
  <c r="R246" i="7"/>
  <c r="S246" i="7"/>
  <c r="J247" i="7"/>
  <c r="K247" i="7"/>
  <c r="L247" i="7"/>
  <c r="N247" i="7"/>
  <c r="O247" i="7"/>
  <c r="P247" i="7"/>
  <c r="Q247" i="7"/>
  <c r="R247" i="7"/>
  <c r="S247" i="7"/>
  <c r="J248" i="7"/>
  <c r="K248" i="7"/>
  <c r="L248" i="7"/>
  <c r="N248" i="7"/>
  <c r="O248" i="7"/>
  <c r="P248" i="7"/>
  <c r="Q248" i="7"/>
  <c r="R248" i="7"/>
  <c r="S248" i="7"/>
  <c r="J249" i="7"/>
  <c r="K249" i="7"/>
  <c r="L249" i="7"/>
  <c r="N249" i="7"/>
  <c r="O249" i="7"/>
  <c r="P249" i="7"/>
  <c r="Q249" i="7"/>
  <c r="R249" i="7"/>
  <c r="S249" i="7"/>
  <c r="J250" i="7"/>
  <c r="K250" i="7"/>
  <c r="L250" i="7"/>
  <c r="N250" i="7"/>
  <c r="O250" i="7"/>
  <c r="P250" i="7"/>
  <c r="Q250" i="7"/>
  <c r="R250" i="7"/>
  <c r="S250" i="7"/>
  <c r="J251" i="7"/>
  <c r="K251" i="7"/>
  <c r="L251" i="7"/>
  <c r="N251" i="7"/>
  <c r="O251" i="7"/>
  <c r="P251" i="7"/>
  <c r="Q251" i="7"/>
  <c r="R251" i="7"/>
  <c r="S251" i="7"/>
  <c r="J252" i="7"/>
  <c r="K252" i="7"/>
  <c r="L252" i="7"/>
  <c r="N252" i="7"/>
  <c r="O252" i="7"/>
  <c r="P252" i="7"/>
  <c r="Q252" i="7"/>
  <c r="R252" i="7"/>
  <c r="S252" i="7"/>
  <c r="J253" i="7"/>
  <c r="K253" i="7"/>
  <c r="L253" i="7"/>
  <c r="N253" i="7"/>
  <c r="O253" i="7"/>
  <c r="P253" i="7"/>
  <c r="Q253" i="7"/>
  <c r="R253" i="7"/>
  <c r="S253" i="7"/>
  <c r="J254" i="7"/>
  <c r="K254" i="7"/>
  <c r="L254" i="7"/>
  <c r="N254" i="7"/>
  <c r="O254" i="7"/>
  <c r="P254" i="7"/>
  <c r="Q254" i="7"/>
  <c r="R254" i="7"/>
  <c r="S254" i="7"/>
  <c r="J255" i="7"/>
  <c r="K255" i="7"/>
  <c r="L255" i="7"/>
  <c r="N255" i="7"/>
  <c r="O255" i="7"/>
  <c r="P255" i="7"/>
  <c r="Q255" i="7"/>
  <c r="R255" i="7"/>
  <c r="S255" i="7"/>
  <c r="J256" i="7"/>
  <c r="K256" i="7"/>
  <c r="L256" i="7"/>
  <c r="N256" i="7"/>
  <c r="O256" i="7"/>
  <c r="P256" i="7"/>
  <c r="Q256" i="7"/>
  <c r="R256" i="7"/>
  <c r="S256" i="7"/>
  <c r="J257" i="7"/>
  <c r="K257" i="7"/>
  <c r="L257" i="7"/>
  <c r="N257" i="7"/>
  <c r="O257" i="7"/>
  <c r="P257" i="7"/>
  <c r="Q257" i="7"/>
  <c r="R257" i="7"/>
  <c r="S257" i="7"/>
  <c r="J258" i="7"/>
  <c r="K258" i="7"/>
  <c r="L258" i="7"/>
  <c r="N258" i="7"/>
  <c r="O258" i="7"/>
  <c r="P258" i="7"/>
  <c r="Q258" i="7"/>
  <c r="R258" i="7"/>
  <c r="S258" i="7"/>
  <c r="J259" i="7"/>
  <c r="K259" i="7"/>
  <c r="L259" i="7"/>
  <c r="N259" i="7"/>
  <c r="O259" i="7"/>
  <c r="P259" i="7"/>
  <c r="Q259" i="7"/>
  <c r="R259" i="7"/>
  <c r="S259" i="7"/>
  <c r="J260" i="7"/>
  <c r="K260" i="7"/>
  <c r="L260" i="7"/>
  <c r="N260" i="7"/>
  <c r="O260" i="7"/>
  <c r="P260" i="7"/>
  <c r="Q260" i="7"/>
  <c r="R260" i="7"/>
  <c r="S260" i="7"/>
  <c r="J261" i="7"/>
  <c r="K261" i="7"/>
  <c r="L261" i="7"/>
  <c r="N261" i="7"/>
  <c r="O261" i="7"/>
  <c r="P261" i="7"/>
  <c r="Q261" i="7"/>
  <c r="R261" i="7"/>
  <c r="S261" i="7"/>
  <c r="J262" i="7"/>
  <c r="K262" i="7"/>
  <c r="L262" i="7"/>
  <c r="N262" i="7"/>
  <c r="O262" i="7"/>
  <c r="P262" i="7"/>
  <c r="Q262" i="7"/>
  <c r="R262" i="7"/>
  <c r="S262" i="7"/>
  <c r="J263" i="7"/>
  <c r="K263" i="7"/>
  <c r="L263" i="7"/>
  <c r="N263" i="7"/>
  <c r="O263" i="7"/>
  <c r="P263" i="7"/>
  <c r="Q263" i="7"/>
  <c r="R263" i="7"/>
  <c r="S263" i="7"/>
  <c r="J264" i="7"/>
  <c r="K264" i="7"/>
  <c r="L264" i="7"/>
  <c r="N264" i="7"/>
  <c r="O264" i="7"/>
  <c r="P264" i="7"/>
  <c r="Q264" i="7"/>
  <c r="R264" i="7"/>
  <c r="S264" i="7"/>
  <c r="J265" i="7"/>
  <c r="K265" i="7"/>
  <c r="L265" i="7"/>
  <c r="N265" i="7"/>
  <c r="O265" i="7"/>
  <c r="P265" i="7"/>
  <c r="Q265" i="7"/>
  <c r="R265" i="7"/>
  <c r="S265" i="7"/>
  <c r="J266" i="7"/>
  <c r="K266" i="7"/>
  <c r="L266" i="7"/>
  <c r="N266" i="7"/>
  <c r="O266" i="7"/>
  <c r="P266" i="7"/>
  <c r="Q266" i="7"/>
  <c r="R266" i="7"/>
  <c r="S266" i="7"/>
  <c r="J267" i="7"/>
  <c r="K267" i="7"/>
  <c r="L267" i="7"/>
  <c r="N267" i="7"/>
  <c r="O267" i="7"/>
  <c r="P267" i="7"/>
  <c r="Q267" i="7"/>
  <c r="R267" i="7"/>
  <c r="S267" i="7"/>
  <c r="J268" i="7"/>
  <c r="K268" i="7"/>
  <c r="L268" i="7"/>
  <c r="N268" i="7"/>
  <c r="O268" i="7"/>
  <c r="P268" i="7"/>
  <c r="Q268" i="7"/>
  <c r="R268" i="7"/>
  <c r="S268" i="7"/>
  <c r="J269" i="7"/>
  <c r="K269" i="7"/>
  <c r="L269" i="7"/>
  <c r="N269" i="7"/>
  <c r="O269" i="7"/>
  <c r="P269" i="7"/>
  <c r="Q269" i="7"/>
  <c r="R269" i="7"/>
  <c r="S269" i="7"/>
  <c r="J270" i="7"/>
  <c r="K270" i="7"/>
  <c r="L270" i="7"/>
  <c r="N270" i="7"/>
  <c r="O270" i="7"/>
  <c r="P270" i="7"/>
  <c r="Q270" i="7"/>
  <c r="R270" i="7"/>
  <c r="S270" i="7"/>
  <c r="J271" i="7"/>
  <c r="K271" i="7"/>
  <c r="L271" i="7"/>
  <c r="N271" i="7"/>
  <c r="O271" i="7"/>
  <c r="P271" i="7"/>
  <c r="Q271" i="7"/>
  <c r="R271" i="7"/>
  <c r="S271" i="7"/>
  <c r="J272" i="7"/>
  <c r="K272" i="7"/>
  <c r="L272" i="7"/>
  <c r="N272" i="7"/>
  <c r="O272" i="7"/>
  <c r="P272" i="7"/>
  <c r="Q272" i="7"/>
  <c r="R272" i="7"/>
  <c r="S272" i="7"/>
  <c r="J273" i="7"/>
  <c r="K273" i="7"/>
  <c r="L273" i="7"/>
  <c r="N273" i="7"/>
  <c r="O273" i="7"/>
  <c r="P273" i="7"/>
  <c r="Q273" i="7"/>
  <c r="R273" i="7"/>
  <c r="S273" i="7"/>
  <c r="J274" i="7"/>
  <c r="K274" i="7"/>
  <c r="L274" i="7"/>
  <c r="N274" i="7"/>
  <c r="O274" i="7"/>
  <c r="P274" i="7"/>
  <c r="Q274" i="7"/>
  <c r="R274" i="7"/>
  <c r="S274" i="7"/>
  <c r="J275" i="7"/>
  <c r="K275" i="7"/>
  <c r="L275" i="7"/>
  <c r="N275" i="7"/>
  <c r="O275" i="7"/>
  <c r="P275" i="7"/>
  <c r="Q275" i="7"/>
  <c r="R275" i="7"/>
  <c r="S275" i="7"/>
  <c r="J276" i="7"/>
  <c r="K276" i="7"/>
  <c r="L276" i="7"/>
  <c r="N276" i="7"/>
  <c r="O276" i="7"/>
  <c r="P276" i="7"/>
  <c r="Q276" i="7"/>
  <c r="R276" i="7"/>
  <c r="S276" i="7"/>
  <c r="J277" i="7"/>
  <c r="K277" i="7"/>
  <c r="L277" i="7"/>
  <c r="N277" i="7"/>
  <c r="O277" i="7"/>
  <c r="P277" i="7"/>
  <c r="Q277" i="7"/>
  <c r="R277" i="7"/>
  <c r="S277" i="7"/>
  <c r="J278" i="7"/>
  <c r="K278" i="7"/>
  <c r="L278" i="7"/>
  <c r="N278" i="7"/>
  <c r="O278" i="7"/>
  <c r="P278" i="7"/>
  <c r="Q278" i="7"/>
  <c r="R278" i="7"/>
  <c r="S278" i="7"/>
  <c r="J279" i="7"/>
  <c r="K279" i="7"/>
  <c r="L279" i="7"/>
  <c r="N279" i="7"/>
  <c r="O279" i="7"/>
  <c r="P279" i="7"/>
  <c r="Q279" i="7"/>
  <c r="R279" i="7"/>
  <c r="S279" i="7"/>
  <c r="J280" i="7"/>
  <c r="K280" i="7"/>
  <c r="L280" i="7"/>
  <c r="N280" i="7"/>
  <c r="O280" i="7"/>
  <c r="P280" i="7"/>
  <c r="Q280" i="7"/>
  <c r="R280" i="7"/>
  <c r="S280" i="7"/>
  <c r="J281" i="7"/>
  <c r="K281" i="7"/>
  <c r="L281" i="7"/>
  <c r="N281" i="7"/>
  <c r="O281" i="7"/>
  <c r="P281" i="7"/>
  <c r="Q281" i="7"/>
  <c r="R281" i="7"/>
  <c r="S281" i="7"/>
  <c r="J282" i="7"/>
  <c r="K282" i="7"/>
  <c r="L282" i="7"/>
  <c r="N282" i="7"/>
  <c r="O282" i="7"/>
  <c r="P282" i="7"/>
  <c r="Q282" i="7"/>
  <c r="R282" i="7"/>
  <c r="S282" i="7"/>
  <c r="J283" i="7"/>
  <c r="K283" i="7"/>
  <c r="L283" i="7"/>
  <c r="N283" i="7"/>
  <c r="O283" i="7"/>
  <c r="P283" i="7"/>
  <c r="Q283" i="7"/>
  <c r="R283" i="7"/>
  <c r="S283" i="7"/>
  <c r="J284" i="7"/>
  <c r="K284" i="7"/>
  <c r="L284" i="7"/>
  <c r="N284" i="7"/>
  <c r="O284" i="7"/>
  <c r="P284" i="7"/>
  <c r="Q284" i="7"/>
  <c r="R284" i="7"/>
  <c r="S284" i="7"/>
  <c r="J285" i="7"/>
  <c r="K285" i="7"/>
  <c r="L285" i="7"/>
  <c r="N285" i="7"/>
  <c r="O285" i="7"/>
  <c r="P285" i="7"/>
  <c r="Q285" i="7"/>
  <c r="R285" i="7"/>
  <c r="S285" i="7"/>
  <c r="J286" i="7"/>
  <c r="K286" i="7"/>
  <c r="L286" i="7"/>
  <c r="N286" i="7"/>
  <c r="O286" i="7"/>
  <c r="P286" i="7"/>
  <c r="Q286" i="7"/>
  <c r="R286" i="7"/>
  <c r="S286" i="7"/>
  <c r="J287" i="7"/>
  <c r="K287" i="7"/>
  <c r="L287" i="7"/>
  <c r="N287" i="7"/>
  <c r="O287" i="7"/>
  <c r="P287" i="7"/>
  <c r="Q287" i="7"/>
  <c r="R287" i="7"/>
  <c r="S287" i="7"/>
  <c r="J288" i="7"/>
  <c r="K288" i="7"/>
  <c r="L288" i="7"/>
  <c r="N288" i="7"/>
  <c r="O288" i="7"/>
  <c r="P288" i="7"/>
  <c r="Q288" i="7"/>
  <c r="R288" i="7"/>
  <c r="S288" i="7"/>
  <c r="J289" i="7"/>
  <c r="K289" i="7"/>
  <c r="L289" i="7"/>
  <c r="N289" i="7"/>
  <c r="O289" i="7"/>
  <c r="P289" i="7"/>
  <c r="Q289" i="7"/>
  <c r="R289" i="7"/>
  <c r="S289" i="7"/>
  <c r="J290" i="7"/>
  <c r="K290" i="7"/>
  <c r="L290" i="7"/>
  <c r="N290" i="7"/>
  <c r="O290" i="7"/>
  <c r="P290" i="7"/>
  <c r="Q290" i="7"/>
  <c r="R290" i="7"/>
  <c r="S290" i="7"/>
  <c r="J291" i="7"/>
  <c r="K291" i="7"/>
  <c r="L291" i="7"/>
  <c r="N291" i="7"/>
  <c r="O291" i="7"/>
  <c r="P291" i="7"/>
  <c r="Q291" i="7"/>
  <c r="R291" i="7"/>
  <c r="S291" i="7"/>
  <c r="J292" i="7"/>
  <c r="K292" i="7"/>
  <c r="L292" i="7"/>
  <c r="N292" i="7"/>
  <c r="O292" i="7"/>
  <c r="P292" i="7"/>
  <c r="Q292" i="7"/>
  <c r="R292" i="7"/>
  <c r="S292" i="7"/>
  <c r="J293" i="7"/>
  <c r="K293" i="7"/>
  <c r="L293" i="7"/>
  <c r="N293" i="7"/>
  <c r="O293" i="7"/>
  <c r="P293" i="7"/>
  <c r="Q293" i="7"/>
  <c r="R293" i="7"/>
  <c r="S293" i="7"/>
  <c r="J294" i="7"/>
  <c r="K294" i="7"/>
  <c r="L294" i="7"/>
  <c r="N294" i="7"/>
  <c r="O294" i="7"/>
  <c r="P294" i="7"/>
  <c r="Q294" i="7"/>
  <c r="R294" i="7"/>
  <c r="S294" i="7"/>
  <c r="J295" i="7"/>
  <c r="K295" i="7"/>
  <c r="L295" i="7"/>
  <c r="N295" i="7"/>
  <c r="O295" i="7"/>
  <c r="P295" i="7"/>
  <c r="Q295" i="7"/>
  <c r="R295" i="7"/>
  <c r="S295" i="7"/>
  <c r="J296" i="7"/>
  <c r="K296" i="7"/>
  <c r="L296" i="7"/>
  <c r="N296" i="7"/>
  <c r="O296" i="7"/>
  <c r="P296" i="7"/>
  <c r="Q296" i="7"/>
  <c r="R296" i="7"/>
  <c r="S296" i="7"/>
  <c r="J297" i="7"/>
  <c r="K297" i="7"/>
  <c r="L297" i="7"/>
  <c r="N297" i="7"/>
  <c r="O297" i="7"/>
  <c r="P297" i="7"/>
  <c r="Q297" i="7"/>
  <c r="R297" i="7"/>
  <c r="S297" i="7"/>
  <c r="J298" i="7"/>
  <c r="K298" i="7"/>
  <c r="L298" i="7"/>
  <c r="N298" i="7"/>
  <c r="O298" i="7"/>
  <c r="P298" i="7"/>
  <c r="Q298" i="7"/>
  <c r="R298" i="7"/>
  <c r="S298" i="7"/>
  <c r="J299" i="7"/>
  <c r="K299" i="7"/>
  <c r="L299" i="7"/>
  <c r="N299" i="7"/>
  <c r="O299" i="7"/>
  <c r="P299" i="7"/>
  <c r="Q299" i="7"/>
  <c r="R299" i="7"/>
  <c r="S299" i="7"/>
  <c r="J300" i="7"/>
  <c r="K300" i="7"/>
  <c r="L300" i="7"/>
  <c r="N300" i="7"/>
  <c r="O300" i="7"/>
  <c r="P300" i="7"/>
  <c r="Q300" i="7"/>
  <c r="R300" i="7"/>
  <c r="S300" i="7"/>
  <c r="J301" i="7"/>
  <c r="K301" i="7"/>
  <c r="L301" i="7"/>
  <c r="N301" i="7"/>
  <c r="O301" i="7"/>
  <c r="P301" i="7"/>
  <c r="Q301" i="7"/>
  <c r="R301" i="7"/>
  <c r="S301" i="7"/>
  <c r="J302" i="7"/>
  <c r="K302" i="7"/>
  <c r="L302" i="7"/>
  <c r="N302" i="7"/>
  <c r="O302" i="7"/>
  <c r="P302" i="7"/>
  <c r="Q302" i="7"/>
  <c r="R302" i="7"/>
  <c r="S302" i="7"/>
  <c r="J303" i="7"/>
  <c r="K303" i="7"/>
  <c r="L303" i="7"/>
  <c r="N303" i="7"/>
  <c r="O303" i="7"/>
  <c r="P303" i="7"/>
  <c r="Q303" i="7"/>
  <c r="R303" i="7"/>
  <c r="S303" i="7"/>
  <c r="J304" i="7"/>
  <c r="K304" i="7"/>
  <c r="L304" i="7"/>
  <c r="N304" i="7"/>
  <c r="O304" i="7"/>
  <c r="P304" i="7"/>
  <c r="Q304" i="7"/>
  <c r="R304" i="7"/>
  <c r="S304" i="7"/>
  <c r="J305" i="7"/>
  <c r="K305" i="7"/>
  <c r="L305" i="7"/>
  <c r="N305" i="7"/>
  <c r="O305" i="7"/>
  <c r="P305" i="7"/>
  <c r="Q305" i="7"/>
  <c r="R305" i="7"/>
  <c r="S305" i="7"/>
  <c r="J306" i="7"/>
  <c r="K306" i="7"/>
  <c r="L306" i="7"/>
  <c r="N306" i="7"/>
  <c r="O306" i="7"/>
  <c r="P306" i="7"/>
  <c r="Q306" i="7"/>
  <c r="R306" i="7"/>
  <c r="S306" i="7"/>
  <c r="J307" i="7"/>
  <c r="K307" i="7"/>
  <c r="L307" i="7"/>
  <c r="N307" i="7"/>
  <c r="O307" i="7"/>
  <c r="P307" i="7"/>
  <c r="Q307" i="7"/>
  <c r="R307" i="7"/>
  <c r="S307" i="7"/>
  <c r="J308" i="7"/>
  <c r="K308" i="7"/>
  <c r="L308" i="7"/>
  <c r="N308" i="7"/>
  <c r="O308" i="7"/>
  <c r="P308" i="7"/>
  <c r="Q308" i="7"/>
  <c r="R308" i="7"/>
  <c r="S308" i="7"/>
  <c r="J309" i="7"/>
  <c r="K309" i="7"/>
  <c r="L309" i="7"/>
  <c r="N309" i="7"/>
  <c r="O309" i="7"/>
  <c r="P309" i="7"/>
  <c r="Q309" i="7"/>
  <c r="R309" i="7"/>
  <c r="S309" i="7"/>
  <c r="J310" i="7"/>
  <c r="K310" i="7"/>
  <c r="L310" i="7"/>
  <c r="N310" i="7"/>
  <c r="O310" i="7"/>
  <c r="P310" i="7"/>
  <c r="Q310" i="7"/>
  <c r="R310" i="7"/>
  <c r="S310" i="7"/>
  <c r="J311" i="7"/>
  <c r="K311" i="7"/>
  <c r="L311" i="7"/>
  <c r="N311" i="7"/>
  <c r="O311" i="7"/>
  <c r="P311" i="7"/>
  <c r="Q311" i="7"/>
  <c r="R311" i="7"/>
  <c r="S311" i="7"/>
  <c r="J312" i="7"/>
  <c r="K312" i="7"/>
  <c r="L312" i="7"/>
  <c r="N312" i="7"/>
  <c r="O312" i="7"/>
  <c r="P312" i="7"/>
  <c r="Q312" i="7"/>
  <c r="R312" i="7"/>
  <c r="S312" i="7"/>
  <c r="J313" i="7"/>
  <c r="K313" i="7"/>
  <c r="L313" i="7"/>
  <c r="N313" i="7"/>
  <c r="O313" i="7"/>
  <c r="P313" i="7"/>
  <c r="Q313" i="7"/>
  <c r="R313" i="7"/>
  <c r="S313" i="7"/>
  <c r="J314" i="7"/>
  <c r="K314" i="7"/>
  <c r="L314" i="7"/>
  <c r="N314" i="7"/>
  <c r="O314" i="7"/>
  <c r="P314" i="7"/>
  <c r="Q314" i="7"/>
  <c r="R314" i="7"/>
  <c r="S314" i="7"/>
  <c r="J315" i="7"/>
  <c r="K315" i="7"/>
  <c r="L315" i="7"/>
  <c r="N315" i="7"/>
  <c r="O315" i="7"/>
  <c r="P315" i="7"/>
  <c r="Q315" i="7"/>
  <c r="R315" i="7"/>
  <c r="S315" i="7"/>
  <c r="J316" i="7"/>
  <c r="K316" i="7"/>
  <c r="L316" i="7"/>
  <c r="N316" i="7"/>
  <c r="O316" i="7"/>
  <c r="P316" i="7"/>
  <c r="Q316" i="7"/>
  <c r="R316" i="7"/>
  <c r="S316" i="7"/>
  <c r="J317" i="7"/>
  <c r="K317" i="7"/>
  <c r="L317" i="7"/>
  <c r="N317" i="7"/>
  <c r="O317" i="7"/>
  <c r="P317" i="7"/>
  <c r="Q317" i="7"/>
  <c r="R317" i="7"/>
  <c r="S317" i="7"/>
  <c r="J318" i="7"/>
  <c r="K318" i="7"/>
  <c r="L318" i="7"/>
  <c r="N318" i="7"/>
  <c r="O318" i="7"/>
  <c r="P318" i="7"/>
  <c r="Q318" i="7"/>
  <c r="R318" i="7"/>
  <c r="S318" i="7"/>
  <c r="J319" i="7"/>
  <c r="K319" i="7"/>
  <c r="L319" i="7"/>
  <c r="N319" i="7"/>
  <c r="O319" i="7"/>
  <c r="P319" i="7"/>
  <c r="Q319" i="7"/>
  <c r="R319" i="7"/>
  <c r="S319" i="7"/>
  <c r="J320" i="7"/>
  <c r="K320" i="7"/>
  <c r="L320" i="7"/>
  <c r="N320" i="7"/>
  <c r="O320" i="7"/>
  <c r="P320" i="7"/>
  <c r="Q320" i="7"/>
  <c r="R320" i="7"/>
  <c r="S320" i="7"/>
  <c r="J321" i="7"/>
  <c r="K321" i="7"/>
  <c r="L321" i="7"/>
  <c r="N321" i="7"/>
  <c r="O321" i="7"/>
  <c r="P321" i="7"/>
  <c r="Q321" i="7"/>
  <c r="R321" i="7"/>
  <c r="S321" i="7"/>
  <c r="J322" i="7"/>
  <c r="K322" i="7"/>
  <c r="L322" i="7"/>
  <c r="N322" i="7"/>
  <c r="O322" i="7"/>
  <c r="P322" i="7"/>
  <c r="Q322" i="7"/>
  <c r="R322" i="7"/>
  <c r="S322" i="7"/>
  <c r="J323" i="7"/>
  <c r="K323" i="7"/>
  <c r="L323" i="7"/>
  <c r="N323" i="7"/>
  <c r="O323" i="7"/>
  <c r="P323" i="7"/>
  <c r="Q323" i="7"/>
  <c r="R323" i="7"/>
  <c r="S323" i="7"/>
  <c r="J324" i="7"/>
  <c r="K324" i="7"/>
  <c r="L324" i="7"/>
  <c r="N324" i="7"/>
  <c r="O324" i="7"/>
  <c r="P324" i="7"/>
  <c r="Q324" i="7"/>
  <c r="R324" i="7"/>
  <c r="S324" i="7"/>
  <c r="J325" i="7"/>
  <c r="K325" i="7"/>
  <c r="L325" i="7"/>
  <c r="N325" i="7"/>
  <c r="O325" i="7"/>
  <c r="P325" i="7"/>
  <c r="Q325" i="7"/>
  <c r="R325" i="7"/>
  <c r="S325" i="7"/>
  <c r="J326" i="7"/>
  <c r="K326" i="7"/>
  <c r="L326" i="7"/>
  <c r="N326" i="7"/>
  <c r="O326" i="7"/>
  <c r="P326" i="7"/>
  <c r="Q326" i="7"/>
  <c r="R326" i="7"/>
  <c r="S326" i="7"/>
  <c r="J327" i="7"/>
  <c r="K327" i="7"/>
  <c r="L327" i="7"/>
  <c r="N327" i="7"/>
  <c r="O327" i="7"/>
  <c r="P327" i="7"/>
  <c r="Q327" i="7"/>
  <c r="R327" i="7"/>
  <c r="S327" i="7"/>
  <c r="J328" i="7"/>
  <c r="K328" i="7"/>
  <c r="L328" i="7"/>
  <c r="N328" i="7"/>
  <c r="O328" i="7"/>
  <c r="P328" i="7"/>
  <c r="Q328" i="7"/>
  <c r="R328" i="7"/>
  <c r="S328" i="7"/>
  <c r="J329" i="7"/>
  <c r="K329" i="7"/>
  <c r="L329" i="7"/>
  <c r="N329" i="7"/>
  <c r="O329" i="7"/>
  <c r="P329" i="7"/>
  <c r="Q329" i="7"/>
  <c r="R329" i="7"/>
  <c r="S329" i="7"/>
  <c r="J330" i="7"/>
  <c r="K330" i="7"/>
  <c r="L330" i="7"/>
  <c r="N330" i="7"/>
  <c r="O330" i="7"/>
  <c r="P330" i="7"/>
  <c r="Q330" i="7"/>
  <c r="R330" i="7"/>
  <c r="S330" i="7"/>
  <c r="J331" i="7"/>
  <c r="K331" i="7"/>
  <c r="L331" i="7"/>
  <c r="N331" i="7"/>
  <c r="O331" i="7"/>
  <c r="P331" i="7"/>
  <c r="Q331" i="7"/>
  <c r="R331" i="7"/>
  <c r="S331" i="7"/>
  <c r="J332" i="7"/>
  <c r="K332" i="7"/>
  <c r="L332" i="7"/>
  <c r="N332" i="7"/>
  <c r="O332" i="7"/>
  <c r="P332" i="7"/>
  <c r="Q332" i="7"/>
  <c r="R332" i="7"/>
  <c r="S332" i="7"/>
  <c r="J333" i="7"/>
  <c r="K333" i="7"/>
  <c r="L333" i="7"/>
  <c r="N333" i="7"/>
  <c r="O333" i="7"/>
  <c r="P333" i="7"/>
  <c r="Q333" i="7"/>
  <c r="R333" i="7"/>
  <c r="S333" i="7"/>
  <c r="J334" i="7"/>
  <c r="K334" i="7"/>
  <c r="L334" i="7"/>
  <c r="N334" i="7"/>
  <c r="O334" i="7"/>
  <c r="P334" i="7"/>
  <c r="Q334" i="7"/>
  <c r="R334" i="7"/>
  <c r="S334" i="7"/>
  <c r="J335" i="7"/>
  <c r="K335" i="7"/>
  <c r="L335" i="7"/>
  <c r="N335" i="7"/>
  <c r="O335" i="7"/>
  <c r="P335" i="7"/>
  <c r="Q335" i="7"/>
  <c r="R335" i="7"/>
  <c r="S335" i="7"/>
  <c r="J336" i="7"/>
  <c r="K336" i="7"/>
  <c r="L336" i="7"/>
  <c r="N336" i="7"/>
  <c r="O336" i="7"/>
  <c r="P336" i="7"/>
  <c r="Q336" i="7"/>
  <c r="R336" i="7"/>
  <c r="S336" i="7"/>
  <c r="J337" i="7"/>
  <c r="K337" i="7"/>
  <c r="L337" i="7"/>
  <c r="N337" i="7"/>
  <c r="O337" i="7"/>
  <c r="P337" i="7"/>
  <c r="Q337" i="7"/>
  <c r="R337" i="7"/>
  <c r="S337" i="7"/>
  <c r="J338" i="7"/>
  <c r="K338" i="7"/>
  <c r="L338" i="7"/>
  <c r="N338" i="7"/>
  <c r="O338" i="7"/>
  <c r="P338" i="7"/>
  <c r="Q338" i="7"/>
  <c r="R338" i="7"/>
  <c r="S338" i="7"/>
  <c r="J339" i="7"/>
  <c r="K339" i="7"/>
  <c r="L339" i="7"/>
  <c r="N339" i="7"/>
  <c r="O339" i="7"/>
  <c r="P339" i="7"/>
  <c r="Q339" i="7"/>
  <c r="R339" i="7"/>
  <c r="S339" i="7"/>
  <c r="J340" i="7"/>
  <c r="K340" i="7"/>
  <c r="L340" i="7"/>
  <c r="N340" i="7"/>
  <c r="O340" i="7"/>
  <c r="P340" i="7"/>
  <c r="Q340" i="7"/>
  <c r="R340" i="7"/>
  <c r="S340" i="7"/>
  <c r="J341" i="7"/>
  <c r="K341" i="7"/>
  <c r="L341" i="7"/>
  <c r="N341" i="7"/>
  <c r="O341" i="7"/>
  <c r="P341" i="7"/>
  <c r="Q341" i="7"/>
  <c r="R341" i="7"/>
  <c r="S341" i="7"/>
  <c r="J342" i="7"/>
  <c r="K342" i="7"/>
  <c r="L342" i="7"/>
  <c r="N342" i="7"/>
  <c r="O342" i="7"/>
  <c r="P342" i="7"/>
  <c r="Q342" i="7"/>
  <c r="R342" i="7"/>
  <c r="S342" i="7"/>
  <c r="J343" i="7"/>
  <c r="K343" i="7"/>
  <c r="L343" i="7"/>
  <c r="N343" i="7"/>
  <c r="O343" i="7"/>
  <c r="P343" i="7"/>
  <c r="Q343" i="7"/>
  <c r="R343" i="7"/>
  <c r="S343" i="7"/>
  <c r="J344" i="7"/>
  <c r="K344" i="7"/>
  <c r="L344" i="7"/>
  <c r="N344" i="7"/>
  <c r="O344" i="7"/>
  <c r="P344" i="7"/>
  <c r="Q344" i="7"/>
  <c r="R344" i="7"/>
  <c r="S344" i="7"/>
  <c r="J345" i="7"/>
  <c r="K345" i="7"/>
  <c r="L345" i="7"/>
  <c r="N345" i="7"/>
  <c r="O345" i="7"/>
  <c r="P345" i="7"/>
  <c r="Q345" i="7"/>
  <c r="R345" i="7"/>
  <c r="S345" i="7"/>
  <c r="J346" i="7"/>
  <c r="K346" i="7"/>
  <c r="L346" i="7"/>
  <c r="N346" i="7"/>
  <c r="O346" i="7"/>
  <c r="P346" i="7"/>
  <c r="Q346" i="7"/>
  <c r="R346" i="7"/>
  <c r="S346" i="7"/>
  <c r="J347" i="7"/>
  <c r="K347" i="7"/>
  <c r="L347" i="7"/>
  <c r="N347" i="7"/>
  <c r="O347" i="7"/>
  <c r="P347" i="7"/>
  <c r="Q347" i="7"/>
  <c r="R347" i="7"/>
  <c r="S347" i="7"/>
  <c r="J348" i="7"/>
  <c r="K348" i="7"/>
  <c r="L348" i="7"/>
  <c r="N348" i="7"/>
  <c r="O348" i="7"/>
  <c r="P348" i="7"/>
  <c r="Q348" i="7"/>
  <c r="R348" i="7"/>
  <c r="S348" i="7"/>
  <c r="J349" i="7"/>
  <c r="K349" i="7"/>
  <c r="L349" i="7"/>
  <c r="N349" i="7"/>
  <c r="O349" i="7"/>
  <c r="P349" i="7"/>
  <c r="Q349" i="7"/>
  <c r="R349" i="7"/>
  <c r="S349" i="7"/>
  <c r="J350" i="7"/>
  <c r="K350" i="7"/>
  <c r="L350" i="7"/>
  <c r="N350" i="7"/>
  <c r="O350" i="7"/>
  <c r="P350" i="7"/>
  <c r="Q350" i="7"/>
  <c r="R350" i="7"/>
  <c r="S350" i="7"/>
  <c r="J351" i="7"/>
  <c r="K351" i="7"/>
  <c r="L351" i="7"/>
  <c r="N351" i="7"/>
  <c r="O351" i="7"/>
  <c r="P351" i="7"/>
  <c r="Q351" i="7"/>
  <c r="R351" i="7"/>
  <c r="S351" i="7"/>
  <c r="J352" i="7"/>
  <c r="K352" i="7"/>
  <c r="L352" i="7"/>
  <c r="N352" i="7"/>
  <c r="O352" i="7"/>
  <c r="P352" i="7"/>
  <c r="Q352" i="7"/>
  <c r="R352" i="7"/>
  <c r="S352" i="7"/>
  <c r="J353" i="7"/>
  <c r="K353" i="7"/>
  <c r="L353" i="7"/>
  <c r="N353" i="7"/>
  <c r="O353" i="7"/>
  <c r="P353" i="7"/>
  <c r="Q353" i="7"/>
  <c r="R353" i="7"/>
  <c r="S353" i="7"/>
  <c r="J354" i="7"/>
  <c r="K354" i="7"/>
  <c r="L354" i="7"/>
  <c r="N354" i="7"/>
  <c r="O354" i="7"/>
  <c r="P354" i="7"/>
  <c r="Q354" i="7"/>
  <c r="R354" i="7"/>
  <c r="S354" i="7"/>
  <c r="J355" i="7"/>
  <c r="K355" i="7"/>
  <c r="L355" i="7"/>
  <c r="N355" i="7"/>
  <c r="O355" i="7"/>
  <c r="P355" i="7"/>
  <c r="Q355" i="7"/>
  <c r="R355" i="7"/>
  <c r="S355" i="7"/>
  <c r="J356" i="7"/>
  <c r="K356" i="7"/>
  <c r="L356" i="7"/>
  <c r="N356" i="7"/>
  <c r="O356" i="7"/>
  <c r="P356" i="7"/>
  <c r="Q356" i="7"/>
  <c r="R356" i="7"/>
  <c r="S356" i="7"/>
  <c r="J357" i="7"/>
  <c r="K357" i="7"/>
  <c r="L357" i="7"/>
  <c r="N357" i="7"/>
  <c r="O357" i="7"/>
  <c r="P357" i="7"/>
  <c r="Q357" i="7"/>
  <c r="R357" i="7"/>
  <c r="S357" i="7"/>
  <c r="J358" i="7"/>
  <c r="K358" i="7"/>
  <c r="L358" i="7"/>
  <c r="N358" i="7"/>
  <c r="O358" i="7"/>
  <c r="P358" i="7"/>
  <c r="Q358" i="7"/>
  <c r="R358" i="7"/>
  <c r="S358" i="7"/>
  <c r="J359" i="7"/>
  <c r="K359" i="7"/>
  <c r="L359" i="7"/>
  <c r="N359" i="7"/>
  <c r="O359" i="7"/>
  <c r="P359" i="7"/>
  <c r="Q359" i="7"/>
  <c r="R359" i="7"/>
  <c r="S359" i="7"/>
  <c r="J360" i="7"/>
  <c r="K360" i="7"/>
  <c r="L360" i="7"/>
  <c r="N360" i="7"/>
  <c r="O360" i="7"/>
  <c r="P360" i="7"/>
  <c r="Q360" i="7"/>
  <c r="R360" i="7"/>
  <c r="S360" i="7"/>
  <c r="J361" i="7"/>
  <c r="K361" i="7"/>
  <c r="L361" i="7"/>
  <c r="N361" i="7"/>
  <c r="O361" i="7"/>
  <c r="P361" i="7"/>
  <c r="Q361" i="7"/>
  <c r="R361" i="7"/>
  <c r="S361" i="7"/>
  <c r="J362" i="7"/>
  <c r="K362" i="7"/>
  <c r="L362" i="7"/>
  <c r="N362" i="7"/>
  <c r="O362" i="7"/>
  <c r="P362" i="7"/>
  <c r="Q362" i="7"/>
  <c r="R362" i="7"/>
  <c r="S362" i="7"/>
  <c r="J363" i="7"/>
  <c r="K363" i="7"/>
  <c r="L363" i="7"/>
  <c r="N363" i="7"/>
  <c r="O363" i="7"/>
  <c r="P363" i="7"/>
  <c r="Q363" i="7"/>
  <c r="R363" i="7"/>
  <c r="S363" i="7"/>
  <c r="J364" i="7"/>
  <c r="K364" i="7"/>
  <c r="L364" i="7"/>
  <c r="N364" i="7"/>
  <c r="O364" i="7"/>
  <c r="P364" i="7"/>
  <c r="Q364" i="7"/>
  <c r="R364" i="7"/>
  <c r="S364" i="7"/>
  <c r="J365" i="7"/>
  <c r="K365" i="7"/>
  <c r="L365" i="7"/>
  <c r="N365" i="7"/>
  <c r="O365" i="7"/>
  <c r="P365" i="7"/>
  <c r="Q365" i="7"/>
  <c r="R365" i="7"/>
  <c r="S365" i="7"/>
  <c r="J366" i="7"/>
  <c r="K366" i="7"/>
  <c r="L366" i="7"/>
  <c r="N366" i="7"/>
  <c r="O366" i="7"/>
  <c r="P366" i="7"/>
  <c r="Q366" i="7"/>
  <c r="R366" i="7"/>
  <c r="S366" i="7"/>
  <c r="J367" i="7"/>
  <c r="K367" i="7"/>
  <c r="L367" i="7"/>
  <c r="N367" i="7"/>
  <c r="O367" i="7"/>
  <c r="P367" i="7"/>
  <c r="Q367" i="7"/>
  <c r="R367" i="7"/>
  <c r="S367" i="7"/>
  <c r="J368" i="7"/>
  <c r="K368" i="7"/>
  <c r="L368" i="7"/>
  <c r="N368" i="7"/>
  <c r="O368" i="7"/>
  <c r="P368" i="7"/>
  <c r="Q368" i="7"/>
  <c r="R368" i="7"/>
  <c r="S368" i="7"/>
  <c r="J369" i="7"/>
  <c r="K369" i="7"/>
  <c r="L369" i="7"/>
  <c r="N369" i="7"/>
  <c r="O369" i="7"/>
  <c r="P369" i="7"/>
  <c r="Q369" i="7"/>
  <c r="R369" i="7"/>
  <c r="S369" i="7"/>
  <c r="J370" i="7"/>
  <c r="K370" i="7"/>
  <c r="L370" i="7"/>
  <c r="N370" i="7"/>
  <c r="O370" i="7"/>
  <c r="P370" i="7"/>
  <c r="Q370" i="7"/>
  <c r="R370" i="7"/>
  <c r="S370" i="7"/>
  <c r="J371" i="7"/>
  <c r="K371" i="7"/>
  <c r="L371" i="7"/>
  <c r="N371" i="7"/>
  <c r="O371" i="7"/>
  <c r="P371" i="7"/>
  <c r="Q371" i="7"/>
  <c r="R371" i="7"/>
  <c r="S371" i="7"/>
  <c r="J372" i="7"/>
  <c r="K372" i="7"/>
  <c r="L372" i="7"/>
  <c r="N372" i="7"/>
  <c r="O372" i="7"/>
  <c r="P372" i="7"/>
  <c r="Q372" i="7"/>
  <c r="R372" i="7"/>
  <c r="S372" i="7"/>
  <c r="J373" i="7"/>
  <c r="K373" i="7"/>
  <c r="L373" i="7"/>
  <c r="N373" i="7"/>
  <c r="O373" i="7"/>
  <c r="P373" i="7"/>
  <c r="Q373" i="7"/>
  <c r="R373" i="7"/>
  <c r="S373" i="7"/>
  <c r="J374" i="7"/>
  <c r="K374" i="7"/>
  <c r="L374" i="7"/>
  <c r="N374" i="7"/>
  <c r="O374" i="7"/>
  <c r="P374" i="7"/>
  <c r="Q374" i="7"/>
  <c r="R374" i="7"/>
  <c r="S374" i="7"/>
  <c r="J375" i="7"/>
  <c r="K375" i="7"/>
  <c r="L375" i="7"/>
  <c r="N375" i="7"/>
  <c r="O375" i="7"/>
  <c r="P375" i="7"/>
  <c r="Q375" i="7"/>
  <c r="R375" i="7"/>
  <c r="S375" i="7"/>
  <c r="J376" i="7"/>
  <c r="K376" i="7"/>
  <c r="L376" i="7"/>
  <c r="N376" i="7"/>
  <c r="O376" i="7"/>
  <c r="P376" i="7"/>
  <c r="Q376" i="7"/>
  <c r="R376" i="7"/>
  <c r="S376" i="7"/>
  <c r="J377" i="7"/>
  <c r="K377" i="7"/>
  <c r="L377" i="7"/>
  <c r="N377" i="7"/>
  <c r="O377" i="7"/>
  <c r="P377" i="7"/>
  <c r="Q377" i="7"/>
  <c r="R377" i="7"/>
  <c r="S377" i="7"/>
  <c r="J378" i="7"/>
  <c r="K378" i="7"/>
  <c r="L378" i="7"/>
  <c r="N378" i="7"/>
  <c r="O378" i="7"/>
  <c r="P378" i="7"/>
  <c r="Q378" i="7"/>
  <c r="R378" i="7"/>
  <c r="S378" i="7"/>
  <c r="J379" i="7"/>
  <c r="K379" i="7"/>
  <c r="L379" i="7"/>
  <c r="N379" i="7"/>
  <c r="O379" i="7"/>
  <c r="P379" i="7"/>
  <c r="Q379" i="7"/>
  <c r="R379" i="7"/>
  <c r="S379" i="7"/>
  <c r="J380" i="7"/>
  <c r="K380" i="7"/>
  <c r="L380" i="7"/>
  <c r="N380" i="7"/>
  <c r="O380" i="7"/>
  <c r="P380" i="7"/>
  <c r="Q380" i="7"/>
  <c r="R380" i="7"/>
  <c r="S380" i="7"/>
  <c r="J381" i="7"/>
  <c r="K381" i="7"/>
  <c r="L381" i="7"/>
  <c r="N381" i="7"/>
  <c r="O381" i="7"/>
  <c r="P381" i="7"/>
  <c r="Q381" i="7"/>
  <c r="R381" i="7"/>
  <c r="S381" i="7"/>
  <c r="J382" i="7"/>
  <c r="K382" i="7"/>
  <c r="L382" i="7"/>
  <c r="N382" i="7"/>
  <c r="O382" i="7"/>
  <c r="P382" i="7"/>
  <c r="Q382" i="7"/>
  <c r="R382" i="7"/>
  <c r="S382" i="7"/>
  <c r="J383" i="7"/>
  <c r="K383" i="7"/>
  <c r="L383" i="7"/>
  <c r="N383" i="7"/>
  <c r="O383" i="7"/>
  <c r="P383" i="7"/>
  <c r="Q383" i="7"/>
  <c r="R383" i="7"/>
  <c r="S383" i="7"/>
  <c r="J384" i="7"/>
  <c r="K384" i="7"/>
  <c r="L384" i="7"/>
  <c r="N384" i="7"/>
  <c r="O384" i="7"/>
  <c r="P384" i="7"/>
  <c r="Q384" i="7"/>
  <c r="R384" i="7"/>
  <c r="S384" i="7"/>
  <c r="J385" i="7"/>
  <c r="K385" i="7"/>
  <c r="L385" i="7"/>
  <c r="N385" i="7"/>
  <c r="O385" i="7"/>
  <c r="P385" i="7"/>
  <c r="Q385" i="7"/>
  <c r="R385" i="7"/>
  <c r="S385" i="7"/>
  <c r="J386" i="7"/>
  <c r="K386" i="7"/>
  <c r="L386" i="7"/>
  <c r="N386" i="7"/>
  <c r="O386" i="7"/>
  <c r="P386" i="7"/>
  <c r="Q386" i="7"/>
  <c r="R386" i="7"/>
  <c r="S386" i="7"/>
  <c r="J387" i="7"/>
  <c r="K387" i="7"/>
  <c r="L387" i="7"/>
  <c r="N387" i="7"/>
  <c r="O387" i="7"/>
  <c r="P387" i="7"/>
  <c r="Q387" i="7"/>
  <c r="R387" i="7"/>
  <c r="S387" i="7"/>
  <c r="J388" i="7"/>
  <c r="K388" i="7"/>
  <c r="L388" i="7"/>
  <c r="N388" i="7"/>
  <c r="O388" i="7"/>
  <c r="P388" i="7"/>
  <c r="Q388" i="7"/>
  <c r="R388" i="7"/>
  <c r="S388" i="7"/>
  <c r="J389" i="7"/>
  <c r="K389" i="7"/>
  <c r="L389" i="7"/>
  <c r="N389" i="7"/>
  <c r="O389" i="7"/>
  <c r="P389" i="7"/>
  <c r="Q389" i="7"/>
  <c r="R389" i="7"/>
  <c r="S389" i="7"/>
  <c r="J390" i="7"/>
  <c r="K390" i="7"/>
  <c r="L390" i="7"/>
  <c r="N390" i="7"/>
  <c r="O390" i="7"/>
  <c r="P390" i="7"/>
  <c r="Q390" i="7"/>
  <c r="R390" i="7"/>
  <c r="S390" i="7"/>
  <c r="J391" i="7"/>
  <c r="K391" i="7"/>
  <c r="L391" i="7"/>
  <c r="N391" i="7"/>
  <c r="O391" i="7"/>
  <c r="P391" i="7"/>
  <c r="Q391" i="7"/>
  <c r="R391" i="7"/>
  <c r="S391" i="7"/>
  <c r="J392" i="7"/>
  <c r="K392" i="7"/>
  <c r="L392" i="7"/>
  <c r="N392" i="7"/>
  <c r="O392" i="7"/>
  <c r="P392" i="7"/>
  <c r="Q392" i="7"/>
  <c r="R392" i="7"/>
  <c r="S392" i="7"/>
  <c r="J393" i="7"/>
  <c r="K393" i="7"/>
  <c r="L393" i="7"/>
  <c r="N393" i="7"/>
  <c r="O393" i="7"/>
  <c r="P393" i="7"/>
  <c r="Q393" i="7"/>
  <c r="R393" i="7"/>
  <c r="S393" i="7"/>
  <c r="J394" i="7"/>
  <c r="K394" i="7"/>
  <c r="L394" i="7"/>
  <c r="N394" i="7"/>
  <c r="O394" i="7"/>
  <c r="P394" i="7"/>
  <c r="Q394" i="7"/>
  <c r="R394" i="7"/>
  <c r="S394" i="7"/>
  <c r="J395" i="7"/>
  <c r="K395" i="7"/>
  <c r="L395" i="7"/>
  <c r="N395" i="7"/>
  <c r="O395" i="7"/>
  <c r="P395" i="7"/>
  <c r="Q395" i="7"/>
  <c r="R395" i="7"/>
  <c r="S395" i="7"/>
  <c r="J396" i="7"/>
  <c r="K396" i="7"/>
  <c r="L396" i="7"/>
  <c r="N396" i="7"/>
  <c r="O396" i="7"/>
  <c r="P396" i="7"/>
  <c r="Q396" i="7"/>
  <c r="R396" i="7"/>
  <c r="S396" i="7"/>
  <c r="J397" i="7"/>
  <c r="K397" i="7"/>
  <c r="L397" i="7"/>
  <c r="N397" i="7"/>
  <c r="O397" i="7"/>
  <c r="P397" i="7"/>
  <c r="Q397" i="7"/>
  <c r="R397" i="7"/>
  <c r="S397" i="7"/>
  <c r="J398" i="7"/>
  <c r="K398" i="7"/>
  <c r="L398" i="7"/>
  <c r="N398" i="7"/>
  <c r="O398" i="7"/>
  <c r="P398" i="7"/>
  <c r="Q398" i="7"/>
  <c r="R398" i="7"/>
  <c r="S398" i="7"/>
  <c r="J399" i="7"/>
  <c r="K399" i="7"/>
  <c r="L399" i="7"/>
  <c r="N399" i="7"/>
  <c r="O399" i="7"/>
  <c r="P399" i="7"/>
  <c r="Q399" i="7"/>
  <c r="R399" i="7"/>
  <c r="S399" i="7"/>
  <c r="J400" i="7"/>
  <c r="K400" i="7"/>
  <c r="L400" i="7"/>
  <c r="N400" i="7"/>
  <c r="O400" i="7"/>
  <c r="P400" i="7"/>
  <c r="Q400" i="7"/>
  <c r="R400" i="7"/>
  <c r="S400" i="7"/>
  <c r="J401" i="7"/>
  <c r="K401" i="7"/>
  <c r="L401" i="7"/>
  <c r="N401" i="7"/>
  <c r="O401" i="7"/>
  <c r="P401" i="7"/>
  <c r="Q401" i="7"/>
  <c r="R401" i="7"/>
  <c r="S401" i="7"/>
  <c r="J402" i="7"/>
  <c r="K402" i="7"/>
  <c r="L402" i="7"/>
  <c r="N402" i="7"/>
  <c r="O402" i="7"/>
  <c r="P402" i="7"/>
  <c r="Q402" i="7"/>
  <c r="R402" i="7"/>
  <c r="S402" i="7"/>
  <c r="J403" i="7"/>
  <c r="K403" i="7"/>
  <c r="L403" i="7"/>
  <c r="N403" i="7"/>
  <c r="O403" i="7"/>
  <c r="P403" i="7"/>
  <c r="Q403" i="7"/>
  <c r="R403" i="7"/>
  <c r="S403" i="7"/>
  <c r="J404" i="7"/>
  <c r="K404" i="7"/>
  <c r="L404" i="7"/>
  <c r="N404" i="7"/>
  <c r="O404" i="7"/>
  <c r="P404" i="7"/>
  <c r="Q404" i="7"/>
  <c r="R404" i="7"/>
  <c r="S404" i="7"/>
  <c r="J405" i="7"/>
  <c r="K405" i="7"/>
  <c r="L405" i="7"/>
  <c r="N405" i="7"/>
  <c r="O405" i="7"/>
  <c r="P405" i="7"/>
  <c r="Q405" i="7"/>
  <c r="R405" i="7"/>
  <c r="S405" i="7"/>
  <c r="J406" i="7"/>
  <c r="K406" i="7"/>
  <c r="L406" i="7"/>
  <c r="N406" i="7"/>
  <c r="O406" i="7"/>
  <c r="P406" i="7"/>
  <c r="Q406" i="7"/>
  <c r="R406" i="7"/>
  <c r="S406" i="7"/>
  <c r="J407" i="7"/>
  <c r="K407" i="7"/>
  <c r="L407" i="7"/>
  <c r="N407" i="7"/>
  <c r="O407" i="7"/>
  <c r="P407" i="7"/>
  <c r="Q407" i="7"/>
  <c r="R407" i="7"/>
  <c r="S407" i="7"/>
  <c r="J408" i="7"/>
  <c r="K408" i="7"/>
  <c r="L408" i="7"/>
  <c r="N408" i="7"/>
  <c r="O408" i="7"/>
  <c r="P408" i="7"/>
  <c r="Q408" i="7"/>
  <c r="R408" i="7"/>
  <c r="S408" i="7"/>
  <c r="J409" i="7"/>
  <c r="K409" i="7"/>
  <c r="L409" i="7"/>
  <c r="N409" i="7"/>
  <c r="O409" i="7"/>
  <c r="P409" i="7"/>
  <c r="Q409" i="7"/>
  <c r="R409" i="7"/>
  <c r="S409" i="7"/>
  <c r="J410" i="7"/>
  <c r="K410" i="7"/>
  <c r="L410" i="7"/>
  <c r="N410" i="7"/>
  <c r="O410" i="7"/>
  <c r="P410" i="7"/>
  <c r="Q410" i="7"/>
  <c r="R410" i="7"/>
  <c r="S410" i="7"/>
  <c r="J411" i="7"/>
  <c r="K411" i="7"/>
  <c r="L411" i="7"/>
  <c r="N411" i="7"/>
  <c r="O411" i="7"/>
  <c r="P411" i="7"/>
  <c r="Q411" i="7"/>
  <c r="R411" i="7"/>
  <c r="S411" i="7"/>
  <c r="J412" i="7"/>
  <c r="K412" i="7"/>
  <c r="L412" i="7"/>
  <c r="N412" i="7"/>
  <c r="O412" i="7"/>
  <c r="P412" i="7"/>
  <c r="Q412" i="7"/>
  <c r="R412" i="7"/>
  <c r="S412" i="7"/>
  <c r="J413" i="7"/>
  <c r="K413" i="7"/>
  <c r="L413" i="7"/>
  <c r="N413" i="7"/>
  <c r="O413" i="7"/>
  <c r="P413" i="7"/>
  <c r="Q413" i="7"/>
  <c r="R413" i="7"/>
  <c r="S413" i="7"/>
  <c r="J414" i="7"/>
  <c r="K414" i="7"/>
  <c r="L414" i="7"/>
  <c r="N414" i="7"/>
  <c r="O414" i="7"/>
  <c r="P414" i="7"/>
  <c r="Q414" i="7"/>
  <c r="R414" i="7"/>
  <c r="S414" i="7"/>
  <c r="J415" i="7"/>
  <c r="K415" i="7"/>
  <c r="L415" i="7"/>
  <c r="N415" i="7"/>
  <c r="O415" i="7"/>
  <c r="P415" i="7"/>
  <c r="Q415" i="7"/>
  <c r="R415" i="7"/>
  <c r="S415" i="7"/>
  <c r="J416" i="7"/>
  <c r="K416" i="7"/>
  <c r="L416" i="7"/>
  <c r="N416" i="7"/>
  <c r="O416" i="7"/>
  <c r="P416" i="7"/>
  <c r="Q416" i="7"/>
  <c r="R416" i="7"/>
  <c r="S416" i="7"/>
  <c r="J417" i="7"/>
  <c r="K417" i="7"/>
  <c r="L417" i="7"/>
  <c r="N417" i="7"/>
  <c r="O417" i="7"/>
  <c r="P417" i="7"/>
  <c r="Q417" i="7"/>
  <c r="R417" i="7"/>
  <c r="S417" i="7"/>
  <c r="J418" i="7"/>
  <c r="K418" i="7"/>
  <c r="L418" i="7"/>
  <c r="N418" i="7"/>
  <c r="O418" i="7"/>
  <c r="P418" i="7"/>
  <c r="Q418" i="7"/>
  <c r="R418" i="7"/>
  <c r="S418" i="7"/>
  <c r="J419" i="7"/>
  <c r="K419" i="7"/>
  <c r="L419" i="7"/>
  <c r="N419" i="7"/>
  <c r="O419" i="7"/>
  <c r="P419" i="7"/>
  <c r="Q419" i="7"/>
  <c r="R419" i="7"/>
  <c r="S419" i="7"/>
  <c r="J420" i="7"/>
  <c r="K420" i="7"/>
  <c r="L420" i="7"/>
  <c r="N420" i="7"/>
  <c r="O420" i="7"/>
  <c r="P420" i="7"/>
  <c r="Q420" i="7"/>
  <c r="R420" i="7"/>
  <c r="S420" i="7"/>
  <c r="J421" i="7"/>
  <c r="K421" i="7"/>
  <c r="L421" i="7"/>
  <c r="N421" i="7"/>
  <c r="O421" i="7"/>
  <c r="P421" i="7"/>
  <c r="Q421" i="7"/>
  <c r="R421" i="7"/>
  <c r="S421" i="7"/>
  <c r="J422" i="7"/>
  <c r="K422" i="7"/>
  <c r="L422" i="7"/>
  <c r="N422" i="7"/>
  <c r="O422" i="7"/>
  <c r="P422" i="7"/>
  <c r="Q422" i="7"/>
  <c r="R422" i="7"/>
  <c r="S422" i="7"/>
  <c r="J423" i="7"/>
  <c r="K423" i="7"/>
  <c r="L423" i="7"/>
  <c r="N423" i="7"/>
  <c r="O423" i="7"/>
  <c r="P423" i="7"/>
  <c r="Q423" i="7"/>
  <c r="R423" i="7"/>
  <c r="S423" i="7"/>
  <c r="J424" i="7"/>
  <c r="K424" i="7"/>
  <c r="L424" i="7"/>
  <c r="N424" i="7"/>
  <c r="O424" i="7"/>
  <c r="P424" i="7"/>
  <c r="Q424" i="7"/>
  <c r="R424" i="7"/>
  <c r="S424" i="7"/>
  <c r="J425" i="7"/>
  <c r="K425" i="7"/>
  <c r="L425" i="7"/>
  <c r="N425" i="7"/>
  <c r="O425" i="7"/>
  <c r="P425" i="7"/>
  <c r="Q425" i="7"/>
  <c r="R425" i="7"/>
  <c r="S425" i="7"/>
  <c r="J426" i="7"/>
  <c r="K426" i="7"/>
  <c r="L426" i="7"/>
  <c r="N426" i="7"/>
  <c r="O426" i="7"/>
  <c r="P426" i="7"/>
  <c r="Q426" i="7"/>
  <c r="R426" i="7"/>
  <c r="S426" i="7"/>
  <c r="J427" i="7"/>
  <c r="K427" i="7"/>
  <c r="L427" i="7"/>
  <c r="N427" i="7"/>
  <c r="O427" i="7"/>
  <c r="P427" i="7"/>
  <c r="Q427" i="7"/>
  <c r="R427" i="7"/>
  <c r="S427" i="7"/>
  <c r="J428" i="7"/>
  <c r="K428" i="7"/>
  <c r="L428" i="7"/>
  <c r="N428" i="7"/>
  <c r="O428" i="7"/>
  <c r="P428" i="7"/>
  <c r="Q428" i="7"/>
  <c r="R428" i="7"/>
  <c r="S428" i="7"/>
  <c r="J429" i="7"/>
  <c r="K429" i="7"/>
  <c r="L429" i="7"/>
  <c r="N429" i="7"/>
  <c r="O429" i="7"/>
  <c r="P429" i="7"/>
  <c r="Q429" i="7"/>
  <c r="R429" i="7"/>
  <c r="S429" i="7"/>
  <c r="J430" i="7"/>
  <c r="K430" i="7"/>
  <c r="L430" i="7"/>
  <c r="N430" i="7"/>
  <c r="O430" i="7"/>
  <c r="P430" i="7"/>
  <c r="Q430" i="7"/>
  <c r="R430" i="7"/>
  <c r="S430" i="7"/>
  <c r="J431" i="7"/>
  <c r="K431" i="7"/>
  <c r="L431" i="7"/>
  <c r="N431" i="7"/>
  <c r="O431" i="7"/>
  <c r="P431" i="7"/>
  <c r="Q431" i="7"/>
  <c r="R431" i="7"/>
  <c r="S431" i="7"/>
  <c r="J432" i="7"/>
  <c r="K432" i="7"/>
  <c r="L432" i="7"/>
  <c r="N432" i="7"/>
  <c r="O432" i="7"/>
  <c r="P432" i="7"/>
  <c r="Q432" i="7"/>
  <c r="R432" i="7"/>
  <c r="S432" i="7"/>
  <c r="J433" i="7"/>
  <c r="K433" i="7"/>
  <c r="L433" i="7"/>
  <c r="N433" i="7"/>
  <c r="O433" i="7"/>
  <c r="P433" i="7"/>
  <c r="Q433" i="7"/>
  <c r="R433" i="7"/>
  <c r="S433" i="7"/>
  <c r="J434" i="7"/>
  <c r="K434" i="7"/>
  <c r="L434" i="7"/>
  <c r="N434" i="7"/>
  <c r="O434" i="7"/>
  <c r="P434" i="7"/>
  <c r="Q434" i="7"/>
  <c r="R434" i="7"/>
  <c r="S434" i="7"/>
  <c r="J435" i="7"/>
  <c r="K435" i="7"/>
  <c r="L435" i="7"/>
  <c r="N435" i="7"/>
  <c r="O435" i="7"/>
  <c r="P435" i="7"/>
  <c r="Q435" i="7"/>
  <c r="R435" i="7"/>
  <c r="S435" i="7"/>
  <c r="J436" i="7"/>
  <c r="K436" i="7"/>
  <c r="L436" i="7"/>
  <c r="N436" i="7"/>
  <c r="O436" i="7"/>
  <c r="P436" i="7"/>
  <c r="Q436" i="7"/>
  <c r="R436" i="7"/>
  <c r="S436" i="7"/>
  <c r="J437" i="7"/>
  <c r="K437" i="7"/>
  <c r="L437" i="7"/>
  <c r="N437" i="7"/>
  <c r="O437" i="7"/>
  <c r="P437" i="7"/>
  <c r="Q437" i="7"/>
  <c r="R437" i="7"/>
  <c r="S437" i="7"/>
  <c r="J438" i="7"/>
  <c r="K438" i="7"/>
  <c r="L438" i="7"/>
  <c r="N438" i="7"/>
  <c r="O438" i="7"/>
  <c r="P438" i="7"/>
  <c r="Q438" i="7"/>
  <c r="R438" i="7"/>
  <c r="S438" i="7"/>
  <c r="J439" i="7"/>
  <c r="K439" i="7"/>
  <c r="L439" i="7"/>
  <c r="N439" i="7"/>
  <c r="O439" i="7"/>
  <c r="P439" i="7"/>
  <c r="Q439" i="7"/>
  <c r="R439" i="7"/>
  <c r="S439" i="7"/>
  <c r="J440" i="7"/>
  <c r="K440" i="7"/>
  <c r="L440" i="7"/>
  <c r="N440" i="7"/>
  <c r="O440" i="7"/>
  <c r="P440" i="7"/>
  <c r="Q440" i="7"/>
  <c r="R440" i="7"/>
  <c r="S440" i="7"/>
  <c r="J441" i="7"/>
  <c r="K441" i="7"/>
  <c r="L441" i="7"/>
  <c r="N441" i="7"/>
  <c r="O441" i="7"/>
  <c r="P441" i="7"/>
  <c r="Q441" i="7"/>
  <c r="R441" i="7"/>
  <c r="S441" i="7"/>
  <c r="J442" i="7"/>
  <c r="K442" i="7"/>
  <c r="L442" i="7"/>
  <c r="N442" i="7"/>
  <c r="O442" i="7"/>
  <c r="P442" i="7"/>
  <c r="Q442" i="7"/>
  <c r="R442" i="7"/>
  <c r="S442" i="7"/>
  <c r="J443" i="7"/>
  <c r="K443" i="7"/>
  <c r="L443" i="7"/>
  <c r="N443" i="7"/>
  <c r="O443" i="7"/>
  <c r="P443" i="7"/>
  <c r="Q443" i="7"/>
  <c r="R443" i="7"/>
  <c r="S443" i="7"/>
  <c r="J444" i="7"/>
  <c r="K444" i="7"/>
  <c r="L444" i="7"/>
  <c r="N444" i="7"/>
  <c r="O444" i="7"/>
  <c r="P444" i="7"/>
  <c r="Q444" i="7"/>
  <c r="R444" i="7"/>
  <c r="S444" i="7"/>
  <c r="J445" i="7"/>
  <c r="K445" i="7"/>
  <c r="L445" i="7"/>
  <c r="N445" i="7"/>
  <c r="O445" i="7"/>
  <c r="P445" i="7"/>
  <c r="Q445" i="7"/>
  <c r="R445" i="7"/>
  <c r="S445" i="7"/>
  <c r="J446" i="7"/>
  <c r="K446" i="7"/>
  <c r="L446" i="7"/>
  <c r="N446" i="7"/>
  <c r="O446" i="7"/>
  <c r="P446" i="7"/>
  <c r="Q446" i="7"/>
  <c r="R446" i="7"/>
  <c r="S446" i="7"/>
  <c r="J447" i="7"/>
  <c r="K447" i="7"/>
  <c r="L447" i="7"/>
  <c r="N447" i="7"/>
  <c r="O447" i="7"/>
  <c r="P447" i="7"/>
  <c r="Q447" i="7"/>
  <c r="R447" i="7"/>
  <c r="S447" i="7"/>
  <c r="J448" i="7"/>
  <c r="K448" i="7"/>
  <c r="L448" i="7"/>
  <c r="N448" i="7"/>
  <c r="O448" i="7"/>
  <c r="P448" i="7"/>
  <c r="Q448" i="7"/>
  <c r="R448" i="7"/>
  <c r="S448" i="7"/>
  <c r="J449" i="7"/>
  <c r="K449" i="7"/>
  <c r="L449" i="7"/>
  <c r="N449" i="7"/>
  <c r="O449" i="7"/>
  <c r="P449" i="7"/>
  <c r="Q449" i="7"/>
  <c r="R449" i="7"/>
  <c r="S449" i="7"/>
  <c r="J450" i="7"/>
  <c r="K450" i="7"/>
  <c r="L450" i="7"/>
  <c r="N450" i="7"/>
  <c r="O450" i="7"/>
  <c r="P450" i="7"/>
  <c r="Q450" i="7"/>
  <c r="R450" i="7"/>
  <c r="S450" i="7"/>
  <c r="J451" i="7"/>
  <c r="K451" i="7"/>
  <c r="L451" i="7"/>
  <c r="N451" i="7"/>
  <c r="O451" i="7"/>
  <c r="P451" i="7"/>
  <c r="Q451" i="7"/>
  <c r="R451" i="7"/>
  <c r="S451" i="7"/>
  <c r="J452" i="7"/>
  <c r="K452" i="7"/>
  <c r="L452" i="7"/>
  <c r="N452" i="7"/>
  <c r="O452" i="7"/>
  <c r="P452" i="7"/>
  <c r="Q452" i="7"/>
  <c r="R452" i="7"/>
  <c r="S452" i="7"/>
  <c r="J453" i="7"/>
  <c r="K453" i="7"/>
  <c r="L453" i="7"/>
  <c r="N453" i="7"/>
  <c r="O453" i="7"/>
  <c r="P453" i="7"/>
  <c r="Q453" i="7"/>
  <c r="R453" i="7"/>
  <c r="S453" i="7"/>
  <c r="J454" i="7"/>
  <c r="K454" i="7"/>
  <c r="L454" i="7"/>
  <c r="N454" i="7"/>
  <c r="O454" i="7"/>
  <c r="P454" i="7"/>
  <c r="Q454" i="7"/>
  <c r="R454" i="7"/>
  <c r="S454" i="7"/>
  <c r="J455" i="7"/>
  <c r="K455" i="7"/>
  <c r="L455" i="7"/>
  <c r="N455" i="7"/>
  <c r="O455" i="7"/>
  <c r="P455" i="7"/>
  <c r="Q455" i="7"/>
  <c r="R455" i="7"/>
  <c r="S455" i="7"/>
  <c r="J456" i="7"/>
  <c r="K456" i="7"/>
  <c r="L456" i="7"/>
  <c r="N456" i="7"/>
  <c r="O456" i="7"/>
  <c r="P456" i="7"/>
  <c r="Q456" i="7"/>
  <c r="R456" i="7"/>
  <c r="S456" i="7"/>
  <c r="J457" i="7"/>
  <c r="K457" i="7"/>
  <c r="L457" i="7"/>
  <c r="N457" i="7"/>
  <c r="O457" i="7"/>
  <c r="P457" i="7"/>
  <c r="Q457" i="7"/>
  <c r="R457" i="7"/>
  <c r="S457" i="7"/>
  <c r="J458" i="7"/>
  <c r="K458" i="7"/>
  <c r="L458" i="7"/>
  <c r="N458" i="7"/>
  <c r="O458" i="7"/>
  <c r="P458" i="7"/>
  <c r="Q458" i="7"/>
  <c r="R458" i="7"/>
  <c r="S458" i="7"/>
  <c r="J459" i="7"/>
  <c r="K459" i="7"/>
  <c r="L459" i="7"/>
  <c r="N459" i="7"/>
  <c r="O459" i="7"/>
  <c r="P459" i="7"/>
  <c r="Q459" i="7"/>
  <c r="R459" i="7"/>
  <c r="S459" i="7"/>
  <c r="J460" i="7"/>
  <c r="K460" i="7"/>
  <c r="L460" i="7"/>
  <c r="N460" i="7"/>
  <c r="O460" i="7"/>
  <c r="P460" i="7"/>
  <c r="Q460" i="7"/>
  <c r="R460" i="7"/>
  <c r="S460" i="7"/>
  <c r="J461" i="7"/>
  <c r="K461" i="7"/>
  <c r="L461" i="7"/>
  <c r="N461" i="7"/>
  <c r="O461" i="7"/>
  <c r="P461" i="7"/>
  <c r="Q461" i="7"/>
  <c r="R461" i="7"/>
  <c r="S461" i="7"/>
  <c r="J462" i="7"/>
  <c r="K462" i="7"/>
  <c r="L462" i="7"/>
  <c r="N462" i="7"/>
  <c r="O462" i="7"/>
  <c r="P462" i="7"/>
  <c r="Q462" i="7"/>
  <c r="R462" i="7"/>
  <c r="S462" i="7"/>
  <c r="J463" i="7"/>
  <c r="K463" i="7"/>
  <c r="L463" i="7"/>
  <c r="N463" i="7"/>
  <c r="O463" i="7"/>
  <c r="P463" i="7"/>
  <c r="Q463" i="7"/>
  <c r="R463" i="7"/>
  <c r="S463" i="7"/>
  <c r="J464" i="7"/>
  <c r="K464" i="7"/>
  <c r="L464" i="7"/>
  <c r="N464" i="7"/>
  <c r="O464" i="7"/>
  <c r="P464" i="7"/>
  <c r="Q464" i="7"/>
  <c r="R464" i="7"/>
  <c r="S464" i="7"/>
  <c r="J465" i="7"/>
  <c r="K465" i="7"/>
  <c r="L465" i="7"/>
  <c r="N465" i="7"/>
  <c r="O465" i="7"/>
  <c r="P465" i="7"/>
  <c r="Q465" i="7"/>
  <c r="R465" i="7"/>
  <c r="S465" i="7"/>
  <c r="J466" i="7"/>
  <c r="K466" i="7"/>
  <c r="L466" i="7"/>
  <c r="N466" i="7"/>
  <c r="O466" i="7"/>
  <c r="P466" i="7"/>
  <c r="Q466" i="7"/>
  <c r="R466" i="7"/>
  <c r="S466" i="7"/>
  <c r="J467" i="7"/>
  <c r="K467" i="7"/>
  <c r="L467" i="7"/>
  <c r="N467" i="7"/>
  <c r="O467" i="7"/>
  <c r="P467" i="7"/>
  <c r="Q467" i="7"/>
  <c r="R467" i="7"/>
  <c r="S467" i="7"/>
  <c r="J468" i="7"/>
  <c r="K468" i="7"/>
  <c r="L468" i="7"/>
  <c r="N468" i="7"/>
  <c r="O468" i="7"/>
  <c r="P468" i="7"/>
  <c r="Q468" i="7"/>
  <c r="R468" i="7"/>
  <c r="S468" i="7"/>
  <c r="J469" i="7"/>
  <c r="K469" i="7"/>
  <c r="L469" i="7"/>
  <c r="N469" i="7"/>
  <c r="O469" i="7"/>
  <c r="P469" i="7"/>
  <c r="Q469" i="7"/>
  <c r="R469" i="7"/>
  <c r="S469" i="7"/>
  <c r="J470" i="7"/>
  <c r="K470" i="7"/>
  <c r="L470" i="7"/>
  <c r="N470" i="7"/>
  <c r="O470" i="7"/>
  <c r="P470" i="7"/>
  <c r="Q470" i="7"/>
  <c r="R470" i="7"/>
  <c r="S470" i="7"/>
  <c r="J471" i="7"/>
  <c r="K471" i="7"/>
  <c r="L471" i="7"/>
  <c r="N471" i="7"/>
  <c r="O471" i="7"/>
  <c r="P471" i="7"/>
  <c r="Q471" i="7"/>
  <c r="R471" i="7"/>
  <c r="S471" i="7"/>
  <c r="J472" i="7"/>
  <c r="K472" i="7"/>
  <c r="L472" i="7"/>
  <c r="N472" i="7"/>
  <c r="O472" i="7"/>
  <c r="P472" i="7"/>
  <c r="Q472" i="7"/>
  <c r="R472" i="7"/>
  <c r="S472" i="7"/>
  <c r="J473" i="7"/>
  <c r="K473" i="7"/>
  <c r="L473" i="7"/>
  <c r="N473" i="7"/>
  <c r="O473" i="7"/>
  <c r="P473" i="7"/>
  <c r="Q473" i="7"/>
  <c r="R473" i="7"/>
  <c r="S473" i="7"/>
  <c r="J474" i="7"/>
  <c r="K474" i="7"/>
  <c r="L474" i="7"/>
  <c r="N474" i="7"/>
  <c r="O474" i="7"/>
  <c r="P474" i="7"/>
  <c r="Q474" i="7"/>
  <c r="R474" i="7"/>
  <c r="S474" i="7"/>
  <c r="J475" i="7"/>
  <c r="K475" i="7"/>
  <c r="L475" i="7"/>
  <c r="N475" i="7"/>
  <c r="O475" i="7"/>
  <c r="P475" i="7"/>
  <c r="Q475" i="7"/>
  <c r="R475" i="7"/>
  <c r="S475" i="7"/>
  <c r="J476" i="7"/>
  <c r="K476" i="7"/>
  <c r="L476" i="7"/>
  <c r="N476" i="7"/>
  <c r="O476" i="7"/>
  <c r="P476" i="7"/>
  <c r="Q476" i="7"/>
  <c r="R476" i="7"/>
  <c r="S476" i="7"/>
  <c r="J477" i="7"/>
  <c r="K477" i="7"/>
  <c r="L477" i="7"/>
  <c r="N477" i="7"/>
  <c r="O477" i="7"/>
  <c r="P477" i="7"/>
  <c r="Q477" i="7"/>
  <c r="R477" i="7"/>
  <c r="S477" i="7"/>
  <c r="J478" i="7"/>
  <c r="K478" i="7"/>
  <c r="L478" i="7"/>
  <c r="N478" i="7"/>
  <c r="O478" i="7"/>
  <c r="P478" i="7"/>
  <c r="Q478" i="7"/>
  <c r="R478" i="7"/>
  <c r="S478" i="7"/>
  <c r="J479" i="7"/>
  <c r="K479" i="7"/>
  <c r="L479" i="7"/>
  <c r="N479" i="7"/>
  <c r="O479" i="7"/>
  <c r="P479" i="7"/>
  <c r="Q479" i="7"/>
  <c r="R479" i="7"/>
  <c r="S479" i="7"/>
  <c r="J480" i="7"/>
  <c r="K480" i="7"/>
  <c r="L480" i="7"/>
  <c r="N480" i="7"/>
  <c r="O480" i="7"/>
  <c r="P480" i="7"/>
  <c r="Q480" i="7"/>
  <c r="R480" i="7"/>
  <c r="S480" i="7"/>
  <c r="J481" i="7"/>
  <c r="K481" i="7"/>
  <c r="L481" i="7"/>
  <c r="N481" i="7"/>
  <c r="O481" i="7"/>
  <c r="P481" i="7"/>
  <c r="Q481" i="7"/>
  <c r="R481" i="7"/>
  <c r="S481" i="7"/>
  <c r="J482" i="7"/>
  <c r="K482" i="7"/>
  <c r="L482" i="7"/>
  <c r="N482" i="7"/>
  <c r="O482" i="7"/>
  <c r="P482" i="7"/>
  <c r="Q482" i="7"/>
  <c r="R482" i="7"/>
  <c r="S482" i="7"/>
  <c r="J483" i="7"/>
  <c r="K483" i="7"/>
  <c r="L483" i="7"/>
  <c r="N483" i="7"/>
  <c r="O483" i="7"/>
  <c r="P483" i="7"/>
  <c r="Q483" i="7"/>
  <c r="R483" i="7"/>
  <c r="S483" i="7"/>
  <c r="J484" i="7"/>
  <c r="K484" i="7"/>
  <c r="L484" i="7"/>
  <c r="N484" i="7"/>
  <c r="O484" i="7"/>
  <c r="P484" i="7"/>
  <c r="Q484" i="7"/>
  <c r="R484" i="7"/>
  <c r="S484" i="7"/>
  <c r="J485" i="7"/>
  <c r="K485" i="7"/>
  <c r="L485" i="7"/>
  <c r="N485" i="7"/>
  <c r="O485" i="7"/>
  <c r="P485" i="7"/>
  <c r="Q485" i="7"/>
  <c r="R485" i="7"/>
  <c r="S485" i="7"/>
  <c r="J486" i="7"/>
  <c r="K486" i="7"/>
  <c r="L486" i="7"/>
  <c r="N486" i="7"/>
  <c r="O486" i="7"/>
  <c r="P486" i="7"/>
  <c r="Q486" i="7"/>
  <c r="R486" i="7"/>
  <c r="S486" i="7"/>
  <c r="J487" i="7"/>
  <c r="K487" i="7"/>
  <c r="L487" i="7"/>
  <c r="N487" i="7"/>
  <c r="O487" i="7"/>
  <c r="P487" i="7"/>
  <c r="Q487" i="7"/>
  <c r="R487" i="7"/>
  <c r="S487" i="7"/>
  <c r="J488" i="7"/>
  <c r="K488" i="7"/>
  <c r="L488" i="7"/>
  <c r="N488" i="7"/>
  <c r="O488" i="7"/>
  <c r="P488" i="7"/>
  <c r="Q488" i="7"/>
  <c r="R488" i="7"/>
  <c r="S488" i="7"/>
  <c r="J489" i="7"/>
  <c r="K489" i="7"/>
  <c r="L489" i="7"/>
  <c r="N489" i="7"/>
  <c r="O489" i="7"/>
  <c r="P489" i="7"/>
  <c r="Q489" i="7"/>
  <c r="R489" i="7"/>
  <c r="S489" i="7"/>
  <c r="J490" i="7"/>
  <c r="K490" i="7"/>
  <c r="L490" i="7"/>
  <c r="N490" i="7"/>
  <c r="O490" i="7"/>
  <c r="P490" i="7"/>
  <c r="Q490" i="7"/>
  <c r="R490" i="7"/>
  <c r="S490" i="7"/>
  <c r="J491" i="7"/>
  <c r="K491" i="7"/>
  <c r="L491" i="7"/>
  <c r="N491" i="7"/>
  <c r="O491" i="7"/>
  <c r="P491" i="7"/>
  <c r="Q491" i="7"/>
  <c r="R491" i="7"/>
  <c r="S491" i="7"/>
  <c r="J492" i="7"/>
  <c r="K492" i="7"/>
  <c r="L492" i="7"/>
  <c r="N492" i="7"/>
  <c r="O492" i="7"/>
  <c r="P492" i="7"/>
  <c r="Q492" i="7"/>
  <c r="R492" i="7"/>
  <c r="S492" i="7"/>
  <c r="J493" i="7"/>
  <c r="K493" i="7"/>
  <c r="L493" i="7"/>
  <c r="N493" i="7"/>
  <c r="O493" i="7"/>
  <c r="P493" i="7"/>
  <c r="Q493" i="7"/>
  <c r="R493" i="7"/>
  <c r="S493" i="7"/>
  <c r="J494" i="7"/>
  <c r="K494" i="7"/>
  <c r="L494" i="7"/>
  <c r="N494" i="7"/>
  <c r="O494" i="7"/>
  <c r="P494" i="7"/>
  <c r="Q494" i="7"/>
  <c r="R494" i="7"/>
  <c r="S494" i="7"/>
  <c r="J495" i="7"/>
  <c r="K495" i="7"/>
  <c r="L495" i="7"/>
  <c r="N495" i="7"/>
  <c r="O495" i="7"/>
  <c r="P495" i="7"/>
  <c r="Q495" i="7"/>
  <c r="R495" i="7"/>
  <c r="S495" i="7"/>
  <c r="J496" i="7"/>
  <c r="K496" i="7"/>
  <c r="L496" i="7"/>
  <c r="N496" i="7"/>
  <c r="O496" i="7"/>
  <c r="P496" i="7"/>
  <c r="Q496" i="7"/>
  <c r="R496" i="7"/>
  <c r="S496" i="7"/>
  <c r="J497" i="7"/>
  <c r="K497" i="7"/>
  <c r="L497" i="7"/>
  <c r="N497" i="7"/>
  <c r="O497" i="7"/>
  <c r="P497" i="7"/>
  <c r="Q497" i="7"/>
  <c r="R497" i="7"/>
  <c r="S497" i="7"/>
  <c r="J498" i="7"/>
  <c r="K498" i="7"/>
  <c r="L498" i="7"/>
  <c r="N498" i="7"/>
  <c r="O498" i="7"/>
  <c r="P498" i="7"/>
  <c r="Q498" i="7"/>
  <c r="R498" i="7"/>
  <c r="S498" i="7"/>
  <c r="J499" i="7"/>
  <c r="K499" i="7"/>
  <c r="L499" i="7"/>
  <c r="N499" i="7"/>
  <c r="O499" i="7"/>
  <c r="P499" i="7"/>
  <c r="Q499" i="7"/>
  <c r="R499" i="7"/>
  <c r="S499" i="7"/>
  <c r="J500" i="7"/>
  <c r="K500" i="7"/>
  <c r="L500" i="7"/>
  <c r="N500" i="7"/>
  <c r="O500" i="7"/>
  <c r="P500" i="7"/>
  <c r="Q500" i="7"/>
  <c r="R500" i="7"/>
  <c r="S500" i="7"/>
  <c r="J501" i="7"/>
  <c r="K501" i="7"/>
  <c r="L501" i="7"/>
  <c r="N501" i="7"/>
  <c r="O501" i="7"/>
  <c r="P501" i="7"/>
  <c r="Q501" i="7"/>
  <c r="R501" i="7"/>
  <c r="S501" i="7"/>
  <c r="J502" i="7"/>
  <c r="K502" i="7"/>
  <c r="L502" i="7"/>
  <c r="N502" i="7"/>
  <c r="O502" i="7"/>
  <c r="P502" i="7"/>
  <c r="Q502" i="7"/>
  <c r="R502" i="7"/>
  <c r="S502" i="7"/>
  <c r="J503" i="7"/>
  <c r="K503" i="7"/>
  <c r="L503" i="7"/>
  <c r="N503" i="7"/>
  <c r="O503" i="7"/>
  <c r="P503" i="7"/>
  <c r="Q503" i="7"/>
  <c r="R503" i="7"/>
  <c r="S503" i="7"/>
  <c r="J504" i="7"/>
  <c r="K504" i="7"/>
  <c r="L504" i="7"/>
  <c r="N504" i="7"/>
  <c r="O504" i="7"/>
  <c r="P504" i="7"/>
  <c r="Q504" i="7"/>
  <c r="R504" i="7"/>
  <c r="S504" i="7"/>
  <c r="J505" i="7"/>
  <c r="K505" i="7"/>
  <c r="L505" i="7"/>
  <c r="N505" i="7"/>
  <c r="O505" i="7"/>
  <c r="P505" i="7"/>
  <c r="Q505" i="7"/>
  <c r="R505" i="7"/>
  <c r="S505" i="7"/>
  <c r="J506" i="7"/>
  <c r="K506" i="7"/>
  <c r="L506" i="7"/>
  <c r="N506" i="7"/>
  <c r="O506" i="7"/>
  <c r="P506" i="7"/>
  <c r="Q506" i="7"/>
  <c r="R506" i="7"/>
  <c r="S506" i="7"/>
  <c r="J507" i="7"/>
  <c r="K507" i="7"/>
  <c r="L507" i="7"/>
  <c r="N507" i="7"/>
  <c r="O507" i="7"/>
  <c r="P507" i="7"/>
  <c r="Q507" i="7"/>
  <c r="R507" i="7"/>
  <c r="S507" i="7"/>
  <c r="J508" i="7"/>
  <c r="K508" i="7"/>
  <c r="L508" i="7"/>
  <c r="N508" i="7"/>
  <c r="O508" i="7"/>
  <c r="P508" i="7"/>
  <c r="Q508" i="7"/>
  <c r="R508" i="7"/>
  <c r="S508" i="7"/>
  <c r="J509" i="7"/>
  <c r="K509" i="7"/>
  <c r="L509" i="7"/>
  <c r="N509" i="7"/>
  <c r="O509" i="7"/>
  <c r="P509" i="7"/>
  <c r="Q509" i="7"/>
  <c r="R509" i="7"/>
  <c r="S509" i="7"/>
  <c r="J510" i="7"/>
  <c r="K510" i="7"/>
  <c r="L510" i="7"/>
  <c r="N510" i="7"/>
  <c r="O510" i="7"/>
  <c r="P510" i="7"/>
  <c r="Q510" i="7"/>
  <c r="R510" i="7"/>
  <c r="S510" i="7"/>
  <c r="J511" i="7"/>
  <c r="K511" i="7"/>
  <c r="L511" i="7"/>
  <c r="N511" i="7"/>
  <c r="O511" i="7"/>
  <c r="P511" i="7"/>
  <c r="Q511" i="7"/>
  <c r="R511" i="7"/>
  <c r="S511" i="7"/>
  <c r="J512" i="7"/>
  <c r="K512" i="7"/>
  <c r="L512" i="7"/>
  <c r="N512" i="7"/>
  <c r="O512" i="7"/>
  <c r="P512" i="7"/>
  <c r="Q512" i="7"/>
  <c r="R512" i="7"/>
  <c r="S512" i="7"/>
  <c r="J513" i="7"/>
  <c r="K513" i="7"/>
  <c r="L513" i="7"/>
  <c r="N513" i="7"/>
  <c r="O513" i="7"/>
  <c r="P513" i="7"/>
  <c r="Q513" i="7"/>
  <c r="R513" i="7"/>
  <c r="S513" i="7"/>
  <c r="J514" i="7"/>
  <c r="K514" i="7"/>
  <c r="L514" i="7"/>
  <c r="N514" i="7"/>
  <c r="O514" i="7"/>
  <c r="P514" i="7"/>
  <c r="Q514" i="7"/>
  <c r="R514" i="7"/>
  <c r="S514" i="7"/>
  <c r="J515" i="7"/>
  <c r="K515" i="7"/>
  <c r="L515" i="7"/>
  <c r="N515" i="7"/>
  <c r="O515" i="7"/>
  <c r="P515" i="7"/>
  <c r="Q515" i="7"/>
  <c r="R515" i="7"/>
  <c r="S515" i="7"/>
  <c r="J516" i="7"/>
  <c r="K516" i="7"/>
  <c r="L516" i="7"/>
  <c r="N516" i="7"/>
  <c r="O516" i="7"/>
  <c r="P516" i="7"/>
  <c r="Q516" i="7"/>
  <c r="R516" i="7"/>
  <c r="S516" i="7"/>
  <c r="J517" i="7"/>
  <c r="K517" i="7"/>
  <c r="L517" i="7"/>
  <c r="N517" i="7"/>
  <c r="O517" i="7"/>
  <c r="P517" i="7"/>
  <c r="Q517" i="7"/>
  <c r="R517" i="7"/>
  <c r="S517" i="7"/>
  <c r="J518" i="7"/>
  <c r="K518" i="7"/>
  <c r="L518" i="7"/>
  <c r="N518" i="7"/>
  <c r="O518" i="7"/>
  <c r="P518" i="7"/>
  <c r="Q518" i="7"/>
  <c r="R518" i="7"/>
  <c r="S518" i="7"/>
  <c r="J519" i="7"/>
  <c r="K519" i="7"/>
  <c r="L519" i="7"/>
  <c r="N519" i="7"/>
  <c r="O519" i="7"/>
  <c r="P519" i="7"/>
  <c r="Q519" i="7"/>
  <c r="R519" i="7"/>
  <c r="S519" i="7"/>
  <c r="J520" i="7"/>
  <c r="K520" i="7"/>
  <c r="L520" i="7"/>
  <c r="N520" i="7"/>
  <c r="O520" i="7"/>
  <c r="P520" i="7"/>
  <c r="Q520" i="7"/>
  <c r="R520" i="7"/>
  <c r="S520" i="7"/>
  <c r="J521" i="7"/>
  <c r="K521" i="7"/>
  <c r="L521" i="7"/>
  <c r="N521" i="7"/>
  <c r="O521" i="7"/>
  <c r="P521" i="7"/>
  <c r="Q521" i="7"/>
  <c r="R521" i="7"/>
  <c r="S521" i="7"/>
  <c r="J522" i="7"/>
  <c r="K522" i="7"/>
  <c r="L522" i="7"/>
  <c r="N522" i="7"/>
  <c r="O522" i="7"/>
  <c r="P522" i="7"/>
  <c r="Q522" i="7"/>
  <c r="R522" i="7"/>
  <c r="S522" i="7"/>
  <c r="J523" i="7"/>
  <c r="K523" i="7"/>
  <c r="L523" i="7"/>
  <c r="N523" i="7"/>
  <c r="O523" i="7"/>
  <c r="P523" i="7"/>
  <c r="Q523" i="7"/>
  <c r="R523" i="7"/>
  <c r="S523" i="7"/>
  <c r="J524" i="7"/>
  <c r="K524" i="7"/>
  <c r="L524" i="7"/>
  <c r="N524" i="7"/>
  <c r="O524" i="7"/>
  <c r="P524" i="7"/>
  <c r="Q524" i="7"/>
  <c r="R524" i="7"/>
  <c r="S524" i="7"/>
  <c r="J525" i="7"/>
  <c r="K525" i="7"/>
  <c r="L525" i="7"/>
  <c r="N525" i="7"/>
  <c r="O525" i="7"/>
  <c r="P525" i="7"/>
  <c r="Q525" i="7"/>
  <c r="R525" i="7"/>
  <c r="S525" i="7"/>
  <c r="J526" i="7"/>
  <c r="K526" i="7"/>
  <c r="L526" i="7"/>
  <c r="N526" i="7"/>
  <c r="O526" i="7"/>
  <c r="P526" i="7"/>
  <c r="Q526" i="7"/>
  <c r="R526" i="7"/>
  <c r="S526" i="7"/>
  <c r="J527" i="7"/>
  <c r="K527" i="7"/>
  <c r="L527" i="7"/>
  <c r="N527" i="7"/>
  <c r="O527" i="7"/>
  <c r="P527" i="7"/>
  <c r="Q527" i="7"/>
  <c r="R527" i="7"/>
  <c r="S527" i="7"/>
  <c r="J528" i="7"/>
  <c r="K528" i="7"/>
  <c r="L528" i="7"/>
  <c r="N528" i="7"/>
  <c r="O528" i="7"/>
  <c r="P528" i="7"/>
  <c r="Q528" i="7"/>
  <c r="R528" i="7"/>
  <c r="S528" i="7"/>
  <c r="J529" i="7"/>
  <c r="K529" i="7"/>
  <c r="L529" i="7"/>
  <c r="N529" i="7"/>
  <c r="O529" i="7"/>
  <c r="P529" i="7"/>
  <c r="Q529" i="7"/>
  <c r="R529" i="7"/>
  <c r="S529" i="7"/>
  <c r="J530" i="7"/>
  <c r="K530" i="7"/>
  <c r="L530" i="7"/>
  <c r="N530" i="7"/>
  <c r="O530" i="7"/>
  <c r="P530" i="7"/>
  <c r="Q530" i="7"/>
  <c r="R530" i="7"/>
  <c r="S530" i="7"/>
  <c r="J531" i="7"/>
  <c r="K531" i="7"/>
  <c r="L531" i="7"/>
  <c r="N531" i="7"/>
  <c r="O531" i="7"/>
  <c r="P531" i="7"/>
  <c r="Q531" i="7"/>
  <c r="R531" i="7"/>
  <c r="S531" i="7"/>
  <c r="J532" i="7"/>
  <c r="K532" i="7"/>
  <c r="L532" i="7"/>
  <c r="N532" i="7"/>
  <c r="O532" i="7"/>
  <c r="P532" i="7"/>
  <c r="Q532" i="7"/>
  <c r="R532" i="7"/>
  <c r="S532" i="7"/>
  <c r="J533" i="7"/>
  <c r="K533" i="7"/>
  <c r="L533" i="7"/>
  <c r="N533" i="7"/>
  <c r="O533" i="7"/>
  <c r="P533" i="7"/>
  <c r="Q533" i="7"/>
  <c r="R533" i="7"/>
  <c r="S533" i="7"/>
  <c r="J534" i="7"/>
  <c r="K534" i="7"/>
  <c r="L534" i="7"/>
  <c r="N534" i="7"/>
  <c r="O534" i="7"/>
  <c r="P534" i="7"/>
  <c r="Q534" i="7"/>
  <c r="R534" i="7"/>
  <c r="S534" i="7"/>
  <c r="J535" i="7"/>
  <c r="K535" i="7"/>
  <c r="L535" i="7"/>
  <c r="N535" i="7"/>
  <c r="O535" i="7"/>
  <c r="P535" i="7"/>
  <c r="Q535" i="7"/>
  <c r="R535" i="7"/>
  <c r="S535" i="7"/>
  <c r="J536" i="7"/>
  <c r="K536" i="7"/>
  <c r="L536" i="7"/>
  <c r="N536" i="7"/>
  <c r="O536" i="7"/>
  <c r="P536" i="7"/>
  <c r="Q536" i="7"/>
  <c r="R536" i="7"/>
  <c r="S536" i="7"/>
  <c r="J537" i="7"/>
  <c r="K537" i="7"/>
  <c r="L537" i="7"/>
  <c r="N537" i="7"/>
  <c r="O537" i="7"/>
  <c r="P537" i="7"/>
  <c r="Q537" i="7"/>
  <c r="R537" i="7"/>
  <c r="S537" i="7"/>
  <c r="J538" i="7"/>
  <c r="K538" i="7"/>
  <c r="L538" i="7"/>
  <c r="N538" i="7"/>
  <c r="O538" i="7"/>
  <c r="P538" i="7"/>
  <c r="Q538" i="7"/>
  <c r="R538" i="7"/>
  <c r="S538" i="7"/>
  <c r="J539" i="7"/>
  <c r="K539" i="7"/>
  <c r="L539" i="7"/>
  <c r="N539" i="7"/>
  <c r="O539" i="7"/>
  <c r="P539" i="7"/>
  <c r="Q539" i="7"/>
  <c r="R539" i="7"/>
  <c r="S539" i="7"/>
  <c r="J540" i="7"/>
  <c r="K540" i="7"/>
  <c r="L540" i="7"/>
  <c r="N540" i="7"/>
  <c r="O540" i="7"/>
  <c r="P540" i="7"/>
  <c r="Q540" i="7"/>
  <c r="R540" i="7"/>
  <c r="S540" i="7"/>
  <c r="J541" i="7"/>
  <c r="K541" i="7"/>
  <c r="L541" i="7"/>
  <c r="N541" i="7"/>
  <c r="O541" i="7"/>
  <c r="P541" i="7"/>
  <c r="Q541" i="7"/>
  <c r="R541" i="7"/>
  <c r="S541" i="7"/>
  <c r="J542" i="7"/>
  <c r="K542" i="7"/>
  <c r="L542" i="7"/>
  <c r="N542" i="7"/>
  <c r="O542" i="7"/>
  <c r="P542" i="7"/>
  <c r="Q542" i="7"/>
  <c r="R542" i="7"/>
  <c r="S542" i="7"/>
  <c r="J543" i="7"/>
  <c r="K543" i="7"/>
  <c r="L543" i="7"/>
  <c r="N543" i="7"/>
  <c r="O543" i="7"/>
  <c r="P543" i="7"/>
  <c r="Q543" i="7"/>
  <c r="R543" i="7"/>
  <c r="S543" i="7"/>
  <c r="J544" i="7"/>
  <c r="K544" i="7"/>
  <c r="L544" i="7"/>
  <c r="N544" i="7"/>
  <c r="O544" i="7"/>
  <c r="P544" i="7"/>
  <c r="Q544" i="7"/>
  <c r="R544" i="7"/>
  <c r="S544" i="7"/>
  <c r="J545" i="7"/>
  <c r="K545" i="7"/>
  <c r="L545" i="7"/>
  <c r="N545" i="7"/>
  <c r="O545" i="7"/>
  <c r="P545" i="7"/>
  <c r="Q545" i="7"/>
  <c r="R545" i="7"/>
  <c r="S545" i="7"/>
  <c r="J546" i="7"/>
  <c r="K546" i="7"/>
  <c r="L546" i="7"/>
  <c r="N546" i="7"/>
  <c r="O546" i="7"/>
  <c r="P546" i="7"/>
  <c r="Q546" i="7"/>
  <c r="R546" i="7"/>
  <c r="S546" i="7"/>
  <c r="J547" i="7"/>
  <c r="K547" i="7"/>
  <c r="L547" i="7"/>
  <c r="N547" i="7"/>
  <c r="O547" i="7"/>
  <c r="P547" i="7"/>
  <c r="Q547" i="7"/>
  <c r="R547" i="7"/>
  <c r="S547" i="7"/>
  <c r="J548" i="7"/>
  <c r="K548" i="7"/>
  <c r="L548" i="7"/>
  <c r="N548" i="7"/>
  <c r="O548" i="7"/>
  <c r="P548" i="7"/>
  <c r="Q548" i="7"/>
  <c r="R548" i="7"/>
  <c r="S548" i="7"/>
  <c r="J549" i="7"/>
  <c r="K549" i="7"/>
  <c r="L549" i="7"/>
  <c r="N549" i="7"/>
  <c r="O549" i="7"/>
  <c r="P549" i="7"/>
  <c r="Q549" i="7"/>
  <c r="R549" i="7"/>
  <c r="S549" i="7"/>
  <c r="J550" i="7"/>
  <c r="K550" i="7"/>
  <c r="L550" i="7"/>
  <c r="N550" i="7"/>
  <c r="O550" i="7"/>
  <c r="P550" i="7"/>
  <c r="Q550" i="7"/>
  <c r="R550" i="7"/>
  <c r="S550" i="7"/>
  <c r="J551" i="7"/>
  <c r="K551" i="7"/>
  <c r="L551" i="7"/>
  <c r="N551" i="7"/>
  <c r="O551" i="7"/>
  <c r="P551" i="7"/>
  <c r="Q551" i="7"/>
  <c r="R551" i="7"/>
  <c r="S551" i="7"/>
  <c r="J552" i="7"/>
  <c r="K552" i="7"/>
  <c r="L552" i="7"/>
  <c r="N552" i="7"/>
  <c r="O552" i="7"/>
  <c r="P552" i="7"/>
  <c r="Q552" i="7"/>
  <c r="R552" i="7"/>
  <c r="S552" i="7"/>
  <c r="J553" i="7"/>
  <c r="K553" i="7"/>
  <c r="L553" i="7"/>
  <c r="N553" i="7"/>
  <c r="O553" i="7"/>
  <c r="P553" i="7"/>
  <c r="Q553" i="7"/>
  <c r="R553" i="7"/>
  <c r="S553" i="7"/>
  <c r="J554" i="7"/>
  <c r="K554" i="7"/>
  <c r="L554" i="7"/>
  <c r="N554" i="7"/>
  <c r="O554" i="7"/>
  <c r="P554" i="7"/>
  <c r="Q554" i="7"/>
  <c r="R554" i="7"/>
  <c r="S554" i="7"/>
  <c r="J555" i="7"/>
  <c r="K555" i="7"/>
  <c r="L555" i="7"/>
  <c r="N555" i="7"/>
  <c r="O555" i="7"/>
  <c r="P555" i="7"/>
  <c r="Q555" i="7"/>
  <c r="R555" i="7"/>
  <c r="S555" i="7"/>
  <c r="J556" i="7"/>
  <c r="K556" i="7"/>
  <c r="L556" i="7"/>
  <c r="N556" i="7"/>
  <c r="O556" i="7"/>
  <c r="P556" i="7"/>
  <c r="Q556" i="7"/>
  <c r="R556" i="7"/>
  <c r="S556" i="7"/>
  <c r="J557" i="7"/>
  <c r="K557" i="7"/>
  <c r="L557" i="7"/>
  <c r="N557" i="7"/>
  <c r="O557" i="7"/>
  <c r="P557" i="7"/>
  <c r="Q557" i="7"/>
  <c r="R557" i="7"/>
  <c r="S557" i="7"/>
  <c r="J558" i="7"/>
  <c r="K558" i="7"/>
  <c r="L558" i="7"/>
  <c r="N558" i="7"/>
  <c r="O558" i="7"/>
  <c r="P558" i="7"/>
  <c r="Q558" i="7"/>
  <c r="R558" i="7"/>
  <c r="S558" i="7"/>
  <c r="J559" i="7"/>
  <c r="K559" i="7"/>
  <c r="L559" i="7"/>
  <c r="N559" i="7"/>
  <c r="O559" i="7"/>
  <c r="P559" i="7"/>
  <c r="Q559" i="7"/>
  <c r="R559" i="7"/>
  <c r="S559" i="7"/>
  <c r="J560" i="7"/>
  <c r="K560" i="7"/>
  <c r="L560" i="7"/>
  <c r="N560" i="7"/>
  <c r="O560" i="7"/>
  <c r="P560" i="7"/>
  <c r="Q560" i="7"/>
  <c r="R560" i="7"/>
  <c r="S560" i="7"/>
  <c r="J561" i="7"/>
  <c r="K561" i="7"/>
  <c r="L561" i="7"/>
  <c r="N561" i="7"/>
  <c r="O561" i="7"/>
  <c r="P561" i="7"/>
  <c r="Q561" i="7"/>
  <c r="R561" i="7"/>
  <c r="S561" i="7"/>
  <c r="J562" i="7"/>
  <c r="K562" i="7"/>
  <c r="L562" i="7"/>
  <c r="N562" i="7"/>
  <c r="O562" i="7"/>
  <c r="P562" i="7"/>
  <c r="Q562" i="7"/>
  <c r="R562" i="7"/>
  <c r="S562" i="7"/>
  <c r="J563" i="7"/>
  <c r="K563" i="7"/>
  <c r="L563" i="7"/>
  <c r="N563" i="7"/>
  <c r="O563" i="7"/>
  <c r="P563" i="7"/>
  <c r="Q563" i="7"/>
  <c r="R563" i="7"/>
  <c r="S563" i="7"/>
  <c r="J564" i="7"/>
  <c r="K564" i="7"/>
  <c r="L564" i="7"/>
  <c r="N564" i="7"/>
  <c r="O564" i="7"/>
  <c r="P564" i="7"/>
  <c r="Q564" i="7"/>
  <c r="R564" i="7"/>
  <c r="S564" i="7"/>
  <c r="J565" i="7"/>
  <c r="K565" i="7"/>
  <c r="L565" i="7"/>
  <c r="N565" i="7"/>
  <c r="O565" i="7"/>
  <c r="P565" i="7"/>
  <c r="Q565" i="7"/>
  <c r="R565" i="7"/>
  <c r="S565" i="7"/>
  <c r="J566" i="7"/>
  <c r="K566" i="7"/>
  <c r="L566" i="7"/>
  <c r="N566" i="7"/>
  <c r="O566" i="7"/>
  <c r="P566" i="7"/>
  <c r="Q566" i="7"/>
  <c r="R566" i="7"/>
  <c r="S566" i="7"/>
  <c r="J567" i="7"/>
  <c r="K567" i="7"/>
  <c r="L567" i="7"/>
  <c r="N567" i="7"/>
  <c r="O567" i="7"/>
  <c r="P567" i="7"/>
  <c r="Q567" i="7"/>
  <c r="R567" i="7"/>
  <c r="S567" i="7"/>
  <c r="J568" i="7"/>
  <c r="K568" i="7"/>
  <c r="L568" i="7"/>
  <c r="N568" i="7"/>
  <c r="O568" i="7"/>
  <c r="P568" i="7"/>
  <c r="Q568" i="7"/>
  <c r="R568" i="7"/>
  <c r="S568" i="7"/>
  <c r="J569" i="7"/>
  <c r="K569" i="7"/>
  <c r="L569" i="7"/>
  <c r="N569" i="7"/>
  <c r="O569" i="7"/>
  <c r="P569" i="7"/>
  <c r="Q569" i="7"/>
  <c r="R569" i="7"/>
  <c r="S569" i="7"/>
  <c r="J570" i="7"/>
  <c r="K570" i="7"/>
  <c r="L570" i="7"/>
  <c r="N570" i="7"/>
  <c r="O570" i="7"/>
  <c r="P570" i="7"/>
  <c r="Q570" i="7"/>
  <c r="R570" i="7"/>
  <c r="S570" i="7"/>
  <c r="J571" i="7"/>
  <c r="K571" i="7"/>
  <c r="L571" i="7"/>
  <c r="N571" i="7"/>
  <c r="O571" i="7"/>
  <c r="P571" i="7"/>
  <c r="Q571" i="7"/>
  <c r="R571" i="7"/>
  <c r="S571" i="7"/>
  <c r="J572" i="7"/>
  <c r="K572" i="7"/>
  <c r="L572" i="7"/>
  <c r="N572" i="7"/>
  <c r="O572" i="7"/>
  <c r="P572" i="7"/>
  <c r="Q572" i="7"/>
  <c r="R572" i="7"/>
  <c r="S572" i="7"/>
  <c r="J573" i="7"/>
  <c r="K573" i="7"/>
  <c r="L573" i="7"/>
  <c r="N573" i="7"/>
  <c r="O573" i="7"/>
  <c r="P573" i="7"/>
  <c r="Q573" i="7"/>
  <c r="R573" i="7"/>
  <c r="S573" i="7"/>
  <c r="J574" i="7"/>
  <c r="K574" i="7"/>
  <c r="L574" i="7"/>
  <c r="N574" i="7"/>
  <c r="O574" i="7"/>
  <c r="P574" i="7"/>
  <c r="Q574" i="7"/>
  <c r="R574" i="7"/>
  <c r="S574" i="7"/>
  <c r="J575" i="7"/>
  <c r="K575" i="7"/>
  <c r="L575" i="7"/>
  <c r="N575" i="7"/>
  <c r="O575" i="7"/>
  <c r="P575" i="7"/>
  <c r="Q575" i="7"/>
  <c r="R575" i="7"/>
  <c r="S575" i="7"/>
  <c r="J576" i="7"/>
  <c r="K576" i="7"/>
  <c r="L576" i="7"/>
  <c r="N576" i="7"/>
  <c r="O576" i="7"/>
  <c r="P576" i="7"/>
  <c r="Q576" i="7"/>
  <c r="R576" i="7"/>
  <c r="S576" i="7"/>
  <c r="J577" i="7"/>
  <c r="K577" i="7"/>
  <c r="L577" i="7"/>
  <c r="N577" i="7"/>
  <c r="O577" i="7"/>
  <c r="P577" i="7"/>
  <c r="Q577" i="7"/>
  <c r="R577" i="7"/>
  <c r="S577" i="7"/>
  <c r="J578" i="7"/>
  <c r="K578" i="7"/>
  <c r="L578" i="7"/>
  <c r="N578" i="7"/>
  <c r="O578" i="7"/>
  <c r="P578" i="7"/>
  <c r="Q578" i="7"/>
  <c r="R578" i="7"/>
  <c r="S578" i="7"/>
  <c r="J579" i="7"/>
  <c r="K579" i="7"/>
  <c r="L579" i="7"/>
  <c r="N579" i="7"/>
  <c r="O579" i="7"/>
  <c r="P579" i="7"/>
  <c r="Q579" i="7"/>
  <c r="R579" i="7"/>
  <c r="S579" i="7"/>
  <c r="J580" i="7"/>
  <c r="K580" i="7"/>
  <c r="L580" i="7"/>
  <c r="N580" i="7"/>
  <c r="O580" i="7"/>
  <c r="P580" i="7"/>
  <c r="Q580" i="7"/>
  <c r="R580" i="7"/>
  <c r="S580" i="7"/>
  <c r="J581" i="7"/>
  <c r="K581" i="7"/>
  <c r="L581" i="7"/>
  <c r="N581" i="7"/>
  <c r="O581" i="7"/>
  <c r="P581" i="7"/>
  <c r="Q581" i="7"/>
  <c r="R581" i="7"/>
  <c r="S581" i="7"/>
  <c r="J582" i="7"/>
  <c r="K582" i="7"/>
  <c r="L582" i="7"/>
  <c r="N582" i="7"/>
  <c r="O582" i="7"/>
  <c r="P582" i="7"/>
  <c r="Q582" i="7"/>
  <c r="R582" i="7"/>
  <c r="S582" i="7"/>
  <c r="J583" i="7"/>
  <c r="K583" i="7"/>
  <c r="L583" i="7"/>
  <c r="N583" i="7"/>
  <c r="O583" i="7"/>
  <c r="P583" i="7"/>
  <c r="Q583" i="7"/>
  <c r="R583" i="7"/>
  <c r="S583" i="7"/>
  <c r="J584" i="7"/>
  <c r="K584" i="7"/>
  <c r="L584" i="7"/>
  <c r="N584" i="7"/>
  <c r="O584" i="7"/>
  <c r="P584" i="7"/>
  <c r="Q584" i="7"/>
  <c r="R584" i="7"/>
  <c r="S584" i="7"/>
  <c r="J585" i="7"/>
  <c r="K585" i="7"/>
  <c r="L585" i="7"/>
  <c r="N585" i="7"/>
  <c r="O585" i="7"/>
  <c r="P585" i="7"/>
  <c r="Q585" i="7"/>
  <c r="R585" i="7"/>
  <c r="S585" i="7"/>
  <c r="J586" i="7"/>
  <c r="K586" i="7"/>
  <c r="L586" i="7"/>
  <c r="N586" i="7"/>
  <c r="O586" i="7"/>
  <c r="P586" i="7"/>
  <c r="Q586" i="7"/>
  <c r="R586" i="7"/>
  <c r="S586" i="7"/>
  <c r="J587" i="7"/>
  <c r="K587" i="7"/>
  <c r="L587" i="7"/>
  <c r="N587" i="7"/>
  <c r="O587" i="7"/>
  <c r="P587" i="7"/>
  <c r="Q587" i="7"/>
  <c r="R587" i="7"/>
  <c r="S587" i="7"/>
  <c r="J588" i="7"/>
  <c r="K588" i="7"/>
  <c r="L588" i="7"/>
  <c r="N588" i="7"/>
  <c r="O588" i="7"/>
  <c r="P588" i="7"/>
  <c r="Q588" i="7"/>
  <c r="R588" i="7"/>
  <c r="S588" i="7"/>
  <c r="J589" i="7"/>
  <c r="K589" i="7"/>
  <c r="L589" i="7"/>
  <c r="N589" i="7"/>
  <c r="O589" i="7"/>
  <c r="P589" i="7"/>
  <c r="Q589" i="7"/>
  <c r="R589" i="7"/>
  <c r="S589" i="7"/>
  <c r="J590" i="7"/>
  <c r="K590" i="7"/>
  <c r="L590" i="7"/>
  <c r="N590" i="7"/>
  <c r="O590" i="7"/>
  <c r="P590" i="7"/>
  <c r="Q590" i="7"/>
  <c r="R590" i="7"/>
  <c r="S590" i="7"/>
  <c r="J591" i="7"/>
  <c r="K591" i="7"/>
  <c r="L591" i="7"/>
  <c r="N591" i="7"/>
  <c r="O591" i="7"/>
  <c r="P591" i="7"/>
  <c r="Q591" i="7"/>
  <c r="R591" i="7"/>
  <c r="S591" i="7"/>
  <c r="J592" i="7"/>
  <c r="K592" i="7"/>
  <c r="L592" i="7"/>
  <c r="N592" i="7"/>
  <c r="O592" i="7"/>
  <c r="P592" i="7"/>
  <c r="Q592" i="7"/>
  <c r="R592" i="7"/>
  <c r="S592" i="7"/>
  <c r="J593" i="7"/>
  <c r="K593" i="7"/>
  <c r="L593" i="7"/>
  <c r="N593" i="7"/>
  <c r="O593" i="7"/>
  <c r="P593" i="7"/>
  <c r="Q593" i="7"/>
  <c r="R593" i="7"/>
  <c r="S593" i="7"/>
  <c r="J594" i="7"/>
  <c r="K594" i="7"/>
  <c r="L594" i="7"/>
  <c r="N594" i="7"/>
  <c r="O594" i="7"/>
  <c r="P594" i="7"/>
  <c r="Q594" i="7"/>
  <c r="R594" i="7"/>
  <c r="S594" i="7"/>
  <c r="J595" i="7"/>
  <c r="K595" i="7"/>
  <c r="L595" i="7"/>
  <c r="N595" i="7"/>
  <c r="O595" i="7"/>
  <c r="P595" i="7"/>
  <c r="Q595" i="7"/>
  <c r="R595" i="7"/>
  <c r="S595" i="7"/>
  <c r="J596" i="7"/>
  <c r="K596" i="7"/>
  <c r="L596" i="7"/>
  <c r="N596" i="7"/>
  <c r="O596" i="7"/>
  <c r="P596" i="7"/>
  <c r="Q596" i="7"/>
  <c r="R596" i="7"/>
  <c r="S596" i="7"/>
  <c r="J597" i="7"/>
  <c r="K597" i="7"/>
  <c r="L597" i="7"/>
  <c r="N597" i="7"/>
  <c r="O597" i="7"/>
  <c r="P597" i="7"/>
  <c r="Q597" i="7"/>
  <c r="R597" i="7"/>
  <c r="S597" i="7"/>
  <c r="J598" i="7"/>
  <c r="K598" i="7"/>
  <c r="L598" i="7"/>
  <c r="N598" i="7"/>
  <c r="O598" i="7"/>
  <c r="P598" i="7"/>
  <c r="Q598" i="7"/>
  <c r="R598" i="7"/>
  <c r="S598" i="7"/>
  <c r="J599" i="7"/>
  <c r="K599" i="7"/>
  <c r="L599" i="7"/>
  <c r="N599" i="7"/>
  <c r="O599" i="7"/>
  <c r="P599" i="7"/>
  <c r="Q599" i="7"/>
  <c r="R599" i="7"/>
  <c r="S599" i="7"/>
  <c r="J600" i="7"/>
  <c r="K600" i="7"/>
  <c r="L600" i="7"/>
  <c r="N600" i="7"/>
  <c r="O600" i="7"/>
  <c r="P600" i="7"/>
  <c r="Q600" i="7"/>
  <c r="R600" i="7"/>
  <c r="S600" i="7"/>
  <c r="J601" i="7"/>
  <c r="K601" i="7"/>
  <c r="L601" i="7"/>
  <c r="N601" i="7"/>
  <c r="O601" i="7"/>
  <c r="P601" i="7"/>
  <c r="Q601" i="7"/>
  <c r="R601" i="7"/>
  <c r="S601" i="7"/>
  <c r="J602" i="7"/>
  <c r="K602" i="7"/>
  <c r="L602" i="7"/>
  <c r="N602" i="7"/>
  <c r="O602" i="7"/>
  <c r="P602" i="7"/>
  <c r="Q602" i="7"/>
  <c r="R602" i="7"/>
  <c r="S602" i="7"/>
  <c r="J603" i="7"/>
  <c r="K603" i="7"/>
  <c r="L603" i="7"/>
  <c r="N603" i="7"/>
  <c r="O603" i="7"/>
  <c r="P603" i="7"/>
  <c r="Q603" i="7"/>
  <c r="R603" i="7"/>
  <c r="S603" i="7"/>
  <c r="J604" i="7"/>
  <c r="K604" i="7"/>
  <c r="L604" i="7"/>
  <c r="N604" i="7"/>
  <c r="O604" i="7"/>
  <c r="P604" i="7"/>
  <c r="Q604" i="7"/>
  <c r="R604" i="7"/>
  <c r="S604" i="7"/>
  <c r="J605" i="7"/>
  <c r="K605" i="7"/>
  <c r="L605" i="7"/>
  <c r="N605" i="7"/>
  <c r="O605" i="7"/>
  <c r="P605" i="7"/>
  <c r="Q605" i="7"/>
  <c r="R605" i="7"/>
  <c r="S605" i="7"/>
  <c r="J606" i="7"/>
  <c r="K606" i="7"/>
  <c r="L606" i="7"/>
  <c r="N606" i="7"/>
  <c r="O606" i="7"/>
  <c r="P606" i="7"/>
  <c r="Q606" i="7"/>
  <c r="R606" i="7"/>
  <c r="S606" i="7"/>
  <c r="J607" i="7"/>
  <c r="K607" i="7"/>
  <c r="L607" i="7"/>
  <c r="N607" i="7"/>
  <c r="O607" i="7"/>
  <c r="P607" i="7"/>
  <c r="Q607" i="7"/>
  <c r="R607" i="7"/>
  <c r="S607" i="7"/>
  <c r="J608" i="7"/>
  <c r="K608" i="7"/>
  <c r="L608" i="7"/>
  <c r="N608" i="7"/>
  <c r="O608" i="7"/>
  <c r="P608" i="7"/>
  <c r="Q608" i="7"/>
  <c r="R608" i="7"/>
  <c r="S608" i="7"/>
  <c r="J609" i="7"/>
  <c r="K609" i="7"/>
  <c r="L609" i="7"/>
  <c r="N609" i="7"/>
  <c r="O609" i="7"/>
  <c r="P609" i="7"/>
  <c r="Q609" i="7"/>
  <c r="R609" i="7"/>
  <c r="S609" i="7"/>
  <c r="J610" i="7"/>
  <c r="K610" i="7"/>
  <c r="L610" i="7"/>
  <c r="N610" i="7"/>
  <c r="O610" i="7"/>
  <c r="P610" i="7"/>
  <c r="Q610" i="7"/>
  <c r="R610" i="7"/>
  <c r="S610" i="7"/>
  <c r="J611" i="7"/>
  <c r="K611" i="7"/>
  <c r="L611" i="7"/>
  <c r="N611" i="7"/>
  <c r="O611" i="7"/>
  <c r="P611" i="7"/>
  <c r="Q611" i="7"/>
  <c r="R611" i="7"/>
  <c r="S611" i="7"/>
  <c r="J612" i="7"/>
  <c r="K612" i="7"/>
  <c r="L612" i="7"/>
  <c r="N612" i="7"/>
  <c r="O612" i="7"/>
  <c r="P612" i="7"/>
  <c r="Q612" i="7"/>
  <c r="R612" i="7"/>
  <c r="S612" i="7"/>
  <c r="J613" i="7"/>
  <c r="K613" i="7"/>
  <c r="L613" i="7"/>
  <c r="N613" i="7"/>
  <c r="O613" i="7"/>
  <c r="P613" i="7"/>
  <c r="Q613" i="7"/>
  <c r="R613" i="7"/>
  <c r="S613" i="7"/>
  <c r="J614" i="7"/>
  <c r="K614" i="7"/>
  <c r="L614" i="7"/>
  <c r="N614" i="7"/>
  <c r="O614" i="7"/>
  <c r="P614" i="7"/>
  <c r="Q614" i="7"/>
  <c r="R614" i="7"/>
  <c r="S614" i="7"/>
  <c r="J615" i="7"/>
  <c r="K615" i="7"/>
  <c r="L615" i="7"/>
  <c r="N615" i="7"/>
  <c r="O615" i="7"/>
  <c r="P615" i="7"/>
  <c r="Q615" i="7"/>
  <c r="R615" i="7"/>
  <c r="S615" i="7"/>
  <c r="J616" i="7"/>
  <c r="K616" i="7"/>
  <c r="L616" i="7"/>
  <c r="N616" i="7"/>
  <c r="O616" i="7"/>
  <c r="P616" i="7"/>
  <c r="Q616" i="7"/>
  <c r="R616" i="7"/>
  <c r="S616" i="7"/>
  <c r="J617" i="7"/>
  <c r="K617" i="7"/>
  <c r="L617" i="7"/>
  <c r="N617" i="7"/>
  <c r="O617" i="7"/>
  <c r="P617" i="7"/>
  <c r="Q617" i="7"/>
  <c r="R617" i="7"/>
  <c r="S617" i="7"/>
  <c r="J618" i="7"/>
  <c r="K618" i="7"/>
  <c r="L618" i="7"/>
  <c r="N618" i="7"/>
  <c r="O618" i="7"/>
  <c r="P618" i="7"/>
  <c r="Q618" i="7"/>
  <c r="R618" i="7"/>
  <c r="S618" i="7"/>
  <c r="J619" i="7"/>
  <c r="K619" i="7"/>
  <c r="L619" i="7"/>
  <c r="N619" i="7"/>
  <c r="O619" i="7"/>
  <c r="P619" i="7"/>
  <c r="Q619" i="7"/>
  <c r="R619" i="7"/>
  <c r="S619" i="7"/>
  <c r="J620" i="7"/>
  <c r="K620" i="7"/>
  <c r="L620" i="7"/>
  <c r="N620" i="7"/>
  <c r="O620" i="7"/>
  <c r="P620" i="7"/>
  <c r="Q620" i="7"/>
  <c r="R620" i="7"/>
  <c r="S620" i="7"/>
  <c r="J621" i="7"/>
  <c r="K621" i="7"/>
  <c r="L621" i="7"/>
  <c r="N621" i="7"/>
  <c r="O621" i="7"/>
  <c r="P621" i="7"/>
  <c r="Q621" i="7"/>
  <c r="R621" i="7"/>
  <c r="S621" i="7"/>
  <c r="J622" i="7"/>
  <c r="K622" i="7"/>
  <c r="L622" i="7"/>
  <c r="N622" i="7"/>
  <c r="O622" i="7"/>
  <c r="P622" i="7"/>
  <c r="Q622" i="7"/>
  <c r="R622" i="7"/>
  <c r="S622" i="7"/>
  <c r="J623" i="7"/>
  <c r="K623" i="7"/>
  <c r="L623" i="7"/>
  <c r="N623" i="7"/>
  <c r="O623" i="7"/>
  <c r="P623" i="7"/>
  <c r="Q623" i="7"/>
  <c r="R623" i="7"/>
  <c r="S623" i="7"/>
  <c r="J624" i="7"/>
  <c r="K624" i="7"/>
  <c r="L624" i="7"/>
  <c r="N624" i="7"/>
  <c r="O624" i="7"/>
  <c r="P624" i="7"/>
  <c r="Q624" i="7"/>
  <c r="R624" i="7"/>
  <c r="S624" i="7"/>
  <c r="J625" i="7"/>
  <c r="K625" i="7"/>
  <c r="L625" i="7"/>
  <c r="N625" i="7"/>
  <c r="O625" i="7"/>
  <c r="P625" i="7"/>
  <c r="Q625" i="7"/>
  <c r="R625" i="7"/>
  <c r="S625" i="7"/>
  <c r="J626" i="7"/>
  <c r="K626" i="7"/>
  <c r="L626" i="7"/>
  <c r="N626" i="7"/>
  <c r="O626" i="7"/>
  <c r="P626" i="7"/>
  <c r="Q626" i="7"/>
  <c r="R626" i="7"/>
  <c r="S626" i="7"/>
  <c r="J627" i="7"/>
  <c r="K627" i="7"/>
  <c r="L627" i="7"/>
  <c r="N627" i="7"/>
  <c r="O627" i="7"/>
  <c r="P627" i="7"/>
  <c r="Q627" i="7"/>
  <c r="R627" i="7"/>
  <c r="S627" i="7"/>
  <c r="J628" i="7"/>
  <c r="K628" i="7"/>
  <c r="L628" i="7"/>
  <c r="N628" i="7"/>
  <c r="O628" i="7"/>
  <c r="P628" i="7"/>
  <c r="Q628" i="7"/>
  <c r="R628" i="7"/>
  <c r="S628" i="7"/>
  <c r="J629" i="7"/>
  <c r="K629" i="7"/>
  <c r="L629" i="7"/>
  <c r="N629" i="7"/>
  <c r="O629" i="7"/>
  <c r="P629" i="7"/>
  <c r="Q629" i="7"/>
  <c r="R629" i="7"/>
  <c r="S629" i="7"/>
  <c r="J630" i="7"/>
  <c r="K630" i="7"/>
  <c r="L630" i="7"/>
  <c r="N630" i="7"/>
  <c r="O630" i="7"/>
  <c r="P630" i="7"/>
  <c r="Q630" i="7"/>
  <c r="R630" i="7"/>
  <c r="S630" i="7"/>
  <c r="J631" i="7"/>
  <c r="K631" i="7"/>
  <c r="L631" i="7"/>
  <c r="N631" i="7"/>
  <c r="O631" i="7"/>
  <c r="P631" i="7"/>
  <c r="Q631" i="7"/>
  <c r="R631" i="7"/>
  <c r="S631" i="7"/>
  <c r="J632" i="7"/>
  <c r="K632" i="7"/>
  <c r="L632" i="7"/>
  <c r="N632" i="7"/>
  <c r="O632" i="7"/>
  <c r="P632" i="7"/>
  <c r="Q632" i="7"/>
  <c r="R632" i="7"/>
  <c r="S632" i="7"/>
  <c r="J633" i="7"/>
  <c r="K633" i="7"/>
  <c r="L633" i="7"/>
  <c r="N633" i="7"/>
  <c r="O633" i="7"/>
  <c r="P633" i="7"/>
  <c r="Q633" i="7"/>
  <c r="R633" i="7"/>
  <c r="S633" i="7"/>
  <c r="J634" i="7"/>
  <c r="K634" i="7"/>
  <c r="L634" i="7"/>
  <c r="N634" i="7"/>
  <c r="O634" i="7"/>
  <c r="P634" i="7"/>
  <c r="Q634" i="7"/>
  <c r="R634" i="7"/>
  <c r="S634" i="7"/>
  <c r="J635" i="7"/>
  <c r="K635" i="7"/>
  <c r="L635" i="7"/>
  <c r="N635" i="7"/>
  <c r="O635" i="7"/>
  <c r="P635" i="7"/>
  <c r="Q635" i="7"/>
  <c r="R635" i="7"/>
  <c r="S635" i="7"/>
  <c r="J636" i="7"/>
  <c r="K636" i="7"/>
  <c r="L636" i="7"/>
  <c r="N636" i="7"/>
  <c r="O636" i="7"/>
  <c r="P636" i="7"/>
  <c r="Q636" i="7"/>
  <c r="R636" i="7"/>
  <c r="S636" i="7"/>
  <c r="J637" i="7"/>
  <c r="K637" i="7"/>
  <c r="L637" i="7"/>
  <c r="N637" i="7"/>
  <c r="O637" i="7"/>
  <c r="P637" i="7"/>
  <c r="Q637" i="7"/>
  <c r="R637" i="7"/>
  <c r="S637" i="7"/>
  <c r="J638" i="7"/>
  <c r="K638" i="7"/>
  <c r="L638" i="7"/>
  <c r="N638" i="7"/>
  <c r="O638" i="7"/>
  <c r="P638" i="7"/>
  <c r="Q638" i="7"/>
  <c r="R638" i="7"/>
  <c r="S638" i="7"/>
  <c r="J639" i="7"/>
  <c r="K639" i="7"/>
  <c r="L639" i="7"/>
  <c r="N639" i="7"/>
  <c r="O639" i="7"/>
  <c r="P639" i="7"/>
  <c r="Q639" i="7"/>
  <c r="R639" i="7"/>
  <c r="S639" i="7"/>
  <c r="J640" i="7"/>
  <c r="K640" i="7"/>
  <c r="L640" i="7"/>
  <c r="N640" i="7"/>
  <c r="O640" i="7"/>
  <c r="P640" i="7"/>
  <c r="Q640" i="7"/>
  <c r="R640" i="7"/>
  <c r="S640" i="7"/>
  <c r="J641" i="7"/>
  <c r="K641" i="7"/>
  <c r="L641" i="7"/>
  <c r="N641" i="7"/>
  <c r="O641" i="7"/>
  <c r="P641" i="7"/>
  <c r="Q641" i="7"/>
  <c r="R641" i="7"/>
  <c r="S641" i="7"/>
  <c r="J642" i="7"/>
  <c r="K642" i="7"/>
  <c r="L642" i="7"/>
  <c r="N642" i="7"/>
  <c r="O642" i="7"/>
  <c r="P642" i="7"/>
  <c r="Q642" i="7"/>
  <c r="R642" i="7"/>
  <c r="S642" i="7"/>
  <c r="J643" i="7"/>
  <c r="K643" i="7"/>
  <c r="L643" i="7"/>
  <c r="N643" i="7"/>
  <c r="O643" i="7"/>
  <c r="P643" i="7"/>
  <c r="Q643" i="7"/>
  <c r="R643" i="7"/>
  <c r="S643" i="7"/>
  <c r="J644" i="7"/>
  <c r="K644" i="7"/>
  <c r="L644" i="7"/>
  <c r="N644" i="7"/>
  <c r="O644" i="7"/>
  <c r="P644" i="7"/>
  <c r="Q644" i="7"/>
  <c r="R644" i="7"/>
  <c r="S644" i="7"/>
  <c r="J645" i="7"/>
  <c r="K645" i="7"/>
  <c r="L645" i="7"/>
  <c r="N645" i="7"/>
  <c r="O645" i="7"/>
  <c r="P645" i="7"/>
  <c r="Q645" i="7"/>
  <c r="R645" i="7"/>
  <c r="S645" i="7"/>
  <c r="J646" i="7"/>
  <c r="K646" i="7"/>
  <c r="L646" i="7"/>
  <c r="N646" i="7"/>
  <c r="O646" i="7"/>
  <c r="P646" i="7"/>
  <c r="Q646" i="7"/>
  <c r="R646" i="7"/>
  <c r="S646" i="7"/>
  <c r="J647" i="7"/>
  <c r="K647" i="7"/>
  <c r="L647" i="7"/>
  <c r="N647" i="7"/>
  <c r="O647" i="7"/>
  <c r="P647" i="7"/>
  <c r="Q647" i="7"/>
  <c r="R647" i="7"/>
  <c r="S647" i="7"/>
  <c r="J648" i="7"/>
  <c r="K648" i="7"/>
  <c r="L648" i="7"/>
  <c r="N648" i="7"/>
  <c r="O648" i="7"/>
  <c r="P648" i="7"/>
  <c r="Q648" i="7"/>
  <c r="R648" i="7"/>
  <c r="S648" i="7"/>
  <c r="J649" i="7"/>
  <c r="K649" i="7"/>
  <c r="L649" i="7"/>
  <c r="N649" i="7"/>
  <c r="O649" i="7"/>
  <c r="P649" i="7"/>
  <c r="Q649" i="7"/>
  <c r="R649" i="7"/>
  <c r="S649" i="7"/>
  <c r="J650" i="7"/>
  <c r="K650" i="7"/>
  <c r="L650" i="7"/>
  <c r="N650" i="7"/>
  <c r="O650" i="7"/>
  <c r="P650" i="7"/>
  <c r="Q650" i="7"/>
  <c r="R650" i="7"/>
  <c r="S650" i="7"/>
  <c r="J651" i="7"/>
  <c r="K651" i="7"/>
  <c r="L651" i="7"/>
  <c r="N651" i="7"/>
  <c r="O651" i="7"/>
  <c r="P651" i="7"/>
  <c r="Q651" i="7"/>
  <c r="R651" i="7"/>
  <c r="S651" i="7"/>
  <c r="J652" i="7"/>
  <c r="K652" i="7"/>
  <c r="L652" i="7"/>
  <c r="N652" i="7"/>
  <c r="O652" i="7"/>
  <c r="P652" i="7"/>
  <c r="Q652" i="7"/>
  <c r="R652" i="7"/>
  <c r="S652" i="7"/>
  <c r="J653" i="7"/>
  <c r="K653" i="7"/>
  <c r="L653" i="7"/>
  <c r="N653" i="7"/>
  <c r="O653" i="7"/>
  <c r="P653" i="7"/>
  <c r="Q653" i="7"/>
  <c r="R653" i="7"/>
  <c r="S653" i="7"/>
  <c r="J654" i="7"/>
  <c r="K654" i="7"/>
  <c r="L654" i="7"/>
  <c r="N654" i="7"/>
  <c r="O654" i="7"/>
  <c r="P654" i="7"/>
  <c r="Q654" i="7"/>
  <c r="R654" i="7"/>
  <c r="S654" i="7"/>
  <c r="J655" i="7"/>
  <c r="K655" i="7"/>
  <c r="L655" i="7"/>
  <c r="N655" i="7"/>
  <c r="O655" i="7"/>
  <c r="P655" i="7"/>
  <c r="Q655" i="7"/>
  <c r="R655" i="7"/>
  <c r="S655" i="7"/>
  <c r="J656" i="7"/>
  <c r="K656" i="7"/>
  <c r="L656" i="7"/>
  <c r="N656" i="7"/>
  <c r="O656" i="7"/>
  <c r="P656" i="7"/>
  <c r="Q656" i="7"/>
  <c r="R656" i="7"/>
  <c r="S656" i="7"/>
  <c r="J657" i="7"/>
  <c r="K657" i="7"/>
  <c r="L657" i="7"/>
  <c r="N657" i="7"/>
  <c r="O657" i="7"/>
  <c r="P657" i="7"/>
  <c r="Q657" i="7"/>
  <c r="R657" i="7"/>
  <c r="S657" i="7"/>
  <c r="J658" i="7"/>
  <c r="K658" i="7"/>
  <c r="L658" i="7"/>
  <c r="N658" i="7"/>
  <c r="O658" i="7"/>
  <c r="P658" i="7"/>
  <c r="Q658" i="7"/>
  <c r="R658" i="7"/>
  <c r="S658" i="7"/>
  <c r="J659" i="7"/>
  <c r="K659" i="7"/>
  <c r="L659" i="7"/>
  <c r="N659" i="7"/>
  <c r="O659" i="7"/>
  <c r="P659" i="7"/>
  <c r="Q659" i="7"/>
  <c r="R659" i="7"/>
  <c r="S659" i="7"/>
  <c r="J660" i="7"/>
  <c r="K660" i="7"/>
  <c r="L660" i="7"/>
  <c r="N660" i="7"/>
  <c r="O660" i="7"/>
  <c r="P660" i="7"/>
  <c r="Q660" i="7"/>
  <c r="R660" i="7"/>
  <c r="S660" i="7"/>
  <c r="J661" i="7"/>
  <c r="K661" i="7"/>
  <c r="L661" i="7"/>
  <c r="N661" i="7"/>
  <c r="O661" i="7"/>
  <c r="P661" i="7"/>
  <c r="Q661" i="7"/>
  <c r="R661" i="7"/>
  <c r="S661" i="7"/>
  <c r="J662" i="7"/>
  <c r="K662" i="7"/>
  <c r="L662" i="7"/>
  <c r="N662" i="7"/>
  <c r="O662" i="7"/>
  <c r="P662" i="7"/>
  <c r="Q662" i="7"/>
  <c r="R662" i="7"/>
  <c r="S662" i="7"/>
  <c r="J663" i="7"/>
  <c r="K663" i="7"/>
  <c r="L663" i="7"/>
  <c r="N663" i="7"/>
  <c r="O663" i="7"/>
  <c r="P663" i="7"/>
  <c r="Q663" i="7"/>
  <c r="R663" i="7"/>
  <c r="S663" i="7"/>
  <c r="J664" i="7"/>
  <c r="K664" i="7"/>
  <c r="L664" i="7"/>
  <c r="N664" i="7"/>
  <c r="O664" i="7"/>
  <c r="P664" i="7"/>
  <c r="Q664" i="7"/>
  <c r="R664" i="7"/>
  <c r="S664" i="7"/>
  <c r="J665" i="7"/>
  <c r="K665" i="7"/>
  <c r="L665" i="7"/>
  <c r="N665" i="7"/>
  <c r="O665" i="7"/>
  <c r="P665" i="7"/>
  <c r="Q665" i="7"/>
  <c r="R665" i="7"/>
  <c r="S665" i="7"/>
  <c r="J666" i="7"/>
  <c r="K666" i="7"/>
  <c r="L666" i="7"/>
  <c r="N666" i="7"/>
  <c r="O666" i="7"/>
  <c r="P666" i="7"/>
  <c r="Q666" i="7"/>
  <c r="R666" i="7"/>
  <c r="S666" i="7"/>
  <c r="J667" i="7"/>
  <c r="K667" i="7"/>
  <c r="L667" i="7"/>
  <c r="N667" i="7"/>
  <c r="O667" i="7"/>
  <c r="P667" i="7"/>
  <c r="Q667" i="7"/>
  <c r="R667" i="7"/>
  <c r="S667" i="7"/>
  <c r="J668" i="7"/>
  <c r="K668" i="7"/>
  <c r="L668" i="7"/>
  <c r="N668" i="7"/>
  <c r="O668" i="7"/>
  <c r="P668" i="7"/>
  <c r="Q668" i="7"/>
  <c r="R668" i="7"/>
  <c r="S668" i="7"/>
  <c r="J669" i="7"/>
  <c r="K669" i="7"/>
  <c r="L669" i="7"/>
  <c r="N669" i="7"/>
  <c r="O669" i="7"/>
  <c r="P669" i="7"/>
  <c r="Q669" i="7"/>
  <c r="R669" i="7"/>
  <c r="S669" i="7"/>
  <c r="J670" i="7"/>
  <c r="K670" i="7"/>
  <c r="L670" i="7"/>
  <c r="N670" i="7"/>
  <c r="O670" i="7"/>
  <c r="P670" i="7"/>
  <c r="Q670" i="7"/>
  <c r="R670" i="7"/>
  <c r="S670" i="7"/>
  <c r="J671" i="7"/>
  <c r="K671" i="7"/>
  <c r="L671" i="7"/>
  <c r="N671" i="7"/>
  <c r="O671" i="7"/>
  <c r="P671" i="7"/>
  <c r="Q671" i="7"/>
  <c r="R671" i="7"/>
  <c r="S671" i="7"/>
  <c r="J672" i="7"/>
  <c r="K672" i="7"/>
  <c r="L672" i="7"/>
  <c r="N672" i="7"/>
  <c r="O672" i="7"/>
  <c r="P672" i="7"/>
  <c r="Q672" i="7"/>
  <c r="R672" i="7"/>
  <c r="S672" i="7"/>
  <c r="J673" i="7"/>
  <c r="K673" i="7"/>
  <c r="L673" i="7"/>
  <c r="N673" i="7"/>
  <c r="O673" i="7"/>
  <c r="P673" i="7"/>
  <c r="Q673" i="7"/>
  <c r="R673" i="7"/>
  <c r="S673" i="7"/>
  <c r="J674" i="7"/>
  <c r="K674" i="7"/>
  <c r="L674" i="7"/>
  <c r="N674" i="7"/>
  <c r="O674" i="7"/>
  <c r="P674" i="7"/>
  <c r="Q674" i="7"/>
  <c r="R674" i="7"/>
  <c r="S674" i="7"/>
  <c r="J675" i="7"/>
  <c r="K675" i="7"/>
  <c r="L675" i="7"/>
  <c r="N675" i="7"/>
  <c r="O675" i="7"/>
  <c r="P675" i="7"/>
  <c r="Q675" i="7"/>
  <c r="R675" i="7"/>
  <c r="S675" i="7"/>
  <c r="J676" i="7"/>
  <c r="K676" i="7"/>
  <c r="L676" i="7"/>
  <c r="N676" i="7"/>
  <c r="O676" i="7"/>
  <c r="P676" i="7"/>
  <c r="Q676" i="7"/>
  <c r="R676" i="7"/>
  <c r="S676" i="7"/>
  <c r="J677" i="7"/>
  <c r="K677" i="7"/>
  <c r="L677" i="7"/>
  <c r="N677" i="7"/>
  <c r="O677" i="7"/>
  <c r="P677" i="7"/>
  <c r="Q677" i="7"/>
  <c r="R677" i="7"/>
  <c r="S677" i="7"/>
  <c r="J678" i="7"/>
  <c r="K678" i="7"/>
  <c r="L678" i="7"/>
  <c r="N678" i="7"/>
  <c r="O678" i="7"/>
  <c r="P678" i="7"/>
  <c r="Q678" i="7"/>
  <c r="R678" i="7"/>
  <c r="S678" i="7"/>
  <c r="J679" i="7"/>
  <c r="K679" i="7"/>
  <c r="L679" i="7"/>
  <c r="N679" i="7"/>
  <c r="O679" i="7"/>
  <c r="P679" i="7"/>
  <c r="Q679" i="7"/>
  <c r="R679" i="7"/>
  <c r="S679" i="7"/>
  <c r="J680" i="7"/>
  <c r="K680" i="7"/>
  <c r="L680" i="7"/>
  <c r="N680" i="7"/>
  <c r="O680" i="7"/>
  <c r="P680" i="7"/>
  <c r="Q680" i="7"/>
  <c r="R680" i="7"/>
  <c r="S680" i="7"/>
  <c r="J681" i="7"/>
  <c r="K681" i="7"/>
  <c r="L681" i="7"/>
  <c r="N681" i="7"/>
  <c r="O681" i="7"/>
  <c r="P681" i="7"/>
  <c r="Q681" i="7"/>
  <c r="R681" i="7"/>
  <c r="S681" i="7"/>
  <c r="J682" i="7"/>
  <c r="K682" i="7"/>
  <c r="L682" i="7"/>
  <c r="N682" i="7"/>
  <c r="O682" i="7"/>
  <c r="P682" i="7"/>
  <c r="Q682" i="7"/>
  <c r="R682" i="7"/>
  <c r="S682" i="7"/>
  <c r="J683" i="7"/>
  <c r="K683" i="7"/>
  <c r="L683" i="7"/>
  <c r="N683" i="7"/>
  <c r="O683" i="7"/>
  <c r="P683" i="7"/>
  <c r="Q683" i="7"/>
  <c r="R683" i="7"/>
  <c r="S683" i="7"/>
  <c r="J684" i="7"/>
  <c r="K684" i="7"/>
  <c r="L684" i="7"/>
  <c r="N684" i="7"/>
  <c r="O684" i="7"/>
  <c r="P684" i="7"/>
  <c r="Q684" i="7"/>
  <c r="R684" i="7"/>
  <c r="S684" i="7"/>
  <c r="J685" i="7"/>
  <c r="K685" i="7"/>
  <c r="L685" i="7"/>
  <c r="N685" i="7"/>
  <c r="O685" i="7"/>
  <c r="P685" i="7"/>
  <c r="Q685" i="7"/>
  <c r="R685" i="7"/>
  <c r="S685" i="7"/>
  <c r="J686" i="7"/>
  <c r="K686" i="7"/>
  <c r="L686" i="7"/>
  <c r="N686" i="7"/>
  <c r="O686" i="7"/>
  <c r="P686" i="7"/>
  <c r="Q686" i="7"/>
  <c r="R686" i="7"/>
  <c r="S686" i="7"/>
  <c r="J687" i="7"/>
  <c r="K687" i="7"/>
  <c r="L687" i="7"/>
  <c r="N687" i="7"/>
  <c r="O687" i="7"/>
  <c r="P687" i="7"/>
  <c r="Q687" i="7"/>
  <c r="R687" i="7"/>
  <c r="S687" i="7"/>
  <c r="J688" i="7"/>
  <c r="K688" i="7"/>
  <c r="L688" i="7"/>
  <c r="N688" i="7"/>
  <c r="O688" i="7"/>
  <c r="P688" i="7"/>
  <c r="Q688" i="7"/>
  <c r="R688" i="7"/>
  <c r="S688" i="7"/>
  <c r="J689" i="7"/>
  <c r="K689" i="7"/>
  <c r="L689" i="7"/>
  <c r="N689" i="7"/>
  <c r="O689" i="7"/>
  <c r="P689" i="7"/>
  <c r="Q689" i="7"/>
  <c r="R689" i="7"/>
  <c r="S689" i="7"/>
  <c r="J690" i="7"/>
  <c r="K690" i="7"/>
  <c r="L690" i="7"/>
  <c r="N690" i="7"/>
  <c r="O690" i="7"/>
  <c r="P690" i="7"/>
  <c r="Q690" i="7"/>
  <c r="R690" i="7"/>
  <c r="S690" i="7"/>
  <c r="J691" i="7"/>
  <c r="K691" i="7"/>
  <c r="L691" i="7"/>
  <c r="N691" i="7"/>
  <c r="O691" i="7"/>
  <c r="P691" i="7"/>
  <c r="Q691" i="7"/>
  <c r="R691" i="7"/>
  <c r="S691" i="7"/>
  <c r="J692" i="7"/>
  <c r="K692" i="7"/>
  <c r="L692" i="7"/>
  <c r="N692" i="7"/>
  <c r="O692" i="7"/>
  <c r="P692" i="7"/>
  <c r="Q692" i="7"/>
  <c r="R692" i="7"/>
  <c r="S692" i="7"/>
  <c r="J693" i="7"/>
  <c r="K693" i="7"/>
  <c r="L693" i="7"/>
  <c r="N693" i="7"/>
  <c r="O693" i="7"/>
  <c r="P693" i="7"/>
  <c r="Q693" i="7"/>
  <c r="R693" i="7"/>
  <c r="S693" i="7"/>
  <c r="J694" i="7"/>
  <c r="K694" i="7"/>
  <c r="L694" i="7"/>
  <c r="N694" i="7"/>
  <c r="O694" i="7"/>
  <c r="P694" i="7"/>
  <c r="Q694" i="7"/>
  <c r="R694" i="7"/>
  <c r="S694" i="7"/>
  <c r="J695" i="7"/>
  <c r="K695" i="7"/>
  <c r="L695" i="7"/>
  <c r="N695" i="7"/>
  <c r="O695" i="7"/>
  <c r="P695" i="7"/>
  <c r="Q695" i="7"/>
  <c r="R695" i="7"/>
  <c r="S695" i="7"/>
  <c r="J696" i="7"/>
  <c r="K696" i="7"/>
  <c r="L696" i="7"/>
  <c r="N696" i="7"/>
  <c r="O696" i="7"/>
  <c r="P696" i="7"/>
  <c r="Q696" i="7"/>
  <c r="R696" i="7"/>
  <c r="S696" i="7"/>
  <c r="J697" i="7"/>
  <c r="K697" i="7"/>
  <c r="L697" i="7"/>
  <c r="N697" i="7"/>
  <c r="O697" i="7"/>
  <c r="P697" i="7"/>
  <c r="Q697" i="7"/>
  <c r="R697" i="7"/>
  <c r="S697" i="7"/>
  <c r="J698" i="7"/>
  <c r="K698" i="7"/>
  <c r="L698" i="7"/>
  <c r="N698" i="7"/>
  <c r="O698" i="7"/>
  <c r="P698" i="7"/>
  <c r="Q698" i="7"/>
  <c r="R698" i="7"/>
  <c r="S698" i="7"/>
  <c r="J699" i="7"/>
  <c r="K699" i="7"/>
  <c r="L699" i="7"/>
  <c r="N699" i="7"/>
  <c r="O699" i="7"/>
  <c r="P699" i="7"/>
  <c r="Q699" i="7"/>
  <c r="R699" i="7"/>
  <c r="S699" i="7"/>
  <c r="J700" i="7"/>
  <c r="K700" i="7"/>
  <c r="L700" i="7"/>
  <c r="N700" i="7"/>
  <c r="O700" i="7"/>
  <c r="P700" i="7"/>
  <c r="Q700" i="7"/>
  <c r="R700" i="7"/>
  <c r="S700" i="7"/>
  <c r="J701" i="7"/>
  <c r="K701" i="7"/>
  <c r="L701" i="7"/>
  <c r="N701" i="7"/>
  <c r="O701" i="7"/>
  <c r="P701" i="7"/>
  <c r="Q701" i="7"/>
  <c r="R701" i="7"/>
  <c r="S701" i="7"/>
  <c r="J702" i="7"/>
  <c r="K702" i="7"/>
  <c r="L702" i="7"/>
  <c r="N702" i="7"/>
  <c r="O702" i="7"/>
  <c r="P702" i="7"/>
  <c r="Q702" i="7"/>
  <c r="R702" i="7"/>
  <c r="S702" i="7"/>
  <c r="J703" i="7"/>
  <c r="K703" i="7"/>
  <c r="L703" i="7"/>
  <c r="N703" i="7"/>
  <c r="O703" i="7"/>
  <c r="P703" i="7"/>
  <c r="Q703" i="7"/>
  <c r="R703" i="7"/>
  <c r="S703" i="7"/>
  <c r="J704" i="7"/>
  <c r="K704" i="7"/>
  <c r="L704" i="7"/>
  <c r="N704" i="7"/>
  <c r="O704" i="7"/>
  <c r="P704" i="7"/>
  <c r="Q704" i="7"/>
  <c r="R704" i="7"/>
  <c r="S704" i="7"/>
  <c r="J705" i="7"/>
  <c r="K705" i="7"/>
  <c r="L705" i="7"/>
  <c r="N705" i="7"/>
  <c r="O705" i="7"/>
  <c r="P705" i="7"/>
  <c r="Q705" i="7"/>
  <c r="R705" i="7"/>
  <c r="S705" i="7"/>
  <c r="J706" i="7"/>
  <c r="K706" i="7"/>
  <c r="L706" i="7"/>
  <c r="N706" i="7"/>
  <c r="O706" i="7"/>
  <c r="P706" i="7"/>
  <c r="Q706" i="7"/>
  <c r="R706" i="7"/>
  <c r="S706" i="7"/>
  <c r="J707" i="7"/>
  <c r="K707" i="7"/>
  <c r="L707" i="7"/>
  <c r="N707" i="7"/>
  <c r="O707" i="7"/>
  <c r="P707" i="7"/>
  <c r="Q707" i="7"/>
  <c r="R707" i="7"/>
  <c r="S707" i="7"/>
  <c r="J708" i="7"/>
  <c r="K708" i="7"/>
  <c r="L708" i="7"/>
  <c r="N708" i="7"/>
  <c r="O708" i="7"/>
  <c r="P708" i="7"/>
  <c r="Q708" i="7"/>
  <c r="R708" i="7"/>
  <c r="S708" i="7"/>
  <c r="J709" i="7"/>
  <c r="K709" i="7"/>
  <c r="L709" i="7"/>
  <c r="N709" i="7"/>
  <c r="O709" i="7"/>
  <c r="P709" i="7"/>
  <c r="Q709" i="7"/>
  <c r="R709" i="7"/>
  <c r="S709" i="7"/>
  <c r="J710" i="7"/>
  <c r="K710" i="7"/>
  <c r="L710" i="7"/>
  <c r="N710" i="7"/>
  <c r="O710" i="7"/>
  <c r="P710" i="7"/>
  <c r="Q710" i="7"/>
  <c r="R710" i="7"/>
  <c r="S710" i="7"/>
  <c r="J711" i="7"/>
  <c r="K711" i="7"/>
  <c r="L711" i="7"/>
  <c r="N711" i="7"/>
  <c r="O711" i="7"/>
  <c r="P711" i="7"/>
  <c r="Q711" i="7"/>
  <c r="R711" i="7"/>
  <c r="S711" i="7"/>
  <c r="J712" i="7"/>
  <c r="K712" i="7"/>
  <c r="L712" i="7"/>
  <c r="N712" i="7"/>
  <c r="O712" i="7"/>
  <c r="P712" i="7"/>
  <c r="Q712" i="7"/>
  <c r="R712" i="7"/>
  <c r="S712" i="7"/>
  <c r="J713" i="7"/>
  <c r="K713" i="7"/>
  <c r="L713" i="7"/>
  <c r="N713" i="7"/>
  <c r="O713" i="7"/>
  <c r="P713" i="7"/>
  <c r="Q713" i="7"/>
  <c r="R713" i="7"/>
  <c r="S713" i="7"/>
  <c r="J714" i="7"/>
  <c r="K714" i="7"/>
  <c r="L714" i="7"/>
  <c r="N714" i="7"/>
  <c r="O714" i="7"/>
  <c r="P714" i="7"/>
  <c r="Q714" i="7"/>
  <c r="R714" i="7"/>
  <c r="S714" i="7"/>
  <c r="J715" i="7"/>
  <c r="K715" i="7"/>
  <c r="L715" i="7"/>
  <c r="N715" i="7"/>
  <c r="O715" i="7"/>
  <c r="P715" i="7"/>
  <c r="Q715" i="7"/>
  <c r="R715" i="7"/>
  <c r="S715" i="7"/>
  <c r="J716" i="7"/>
  <c r="K716" i="7"/>
  <c r="L716" i="7"/>
  <c r="N716" i="7"/>
  <c r="O716" i="7"/>
  <c r="P716" i="7"/>
  <c r="Q716" i="7"/>
  <c r="R716" i="7"/>
  <c r="S716" i="7"/>
  <c r="J717" i="7"/>
  <c r="K717" i="7"/>
  <c r="L717" i="7"/>
  <c r="N717" i="7"/>
  <c r="O717" i="7"/>
  <c r="P717" i="7"/>
  <c r="Q717" i="7"/>
  <c r="R717" i="7"/>
  <c r="S717" i="7"/>
  <c r="J718" i="7"/>
  <c r="K718" i="7"/>
  <c r="L718" i="7"/>
  <c r="N718" i="7"/>
  <c r="O718" i="7"/>
  <c r="P718" i="7"/>
  <c r="Q718" i="7"/>
  <c r="R718" i="7"/>
  <c r="S718" i="7"/>
  <c r="J719" i="7"/>
  <c r="K719" i="7"/>
  <c r="L719" i="7"/>
  <c r="N719" i="7"/>
  <c r="O719" i="7"/>
  <c r="P719" i="7"/>
  <c r="Q719" i="7"/>
  <c r="R719" i="7"/>
  <c r="S719" i="7"/>
  <c r="J720" i="7"/>
  <c r="K720" i="7"/>
  <c r="L720" i="7"/>
  <c r="N720" i="7"/>
  <c r="O720" i="7"/>
  <c r="P720" i="7"/>
  <c r="Q720" i="7"/>
  <c r="R720" i="7"/>
  <c r="S720" i="7"/>
  <c r="J721" i="7"/>
  <c r="K721" i="7"/>
  <c r="L721" i="7"/>
  <c r="N721" i="7"/>
  <c r="O721" i="7"/>
  <c r="P721" i="7"/>
  <c r="Q721" i="7"/>
  <c r="R721" i="7"/>
  <c r="S721" i="7"/>
  <c r="J722" i="7"/>
  <c r="K722" i="7"/>
  <c r="L722" i="7"/>
  <c r="N722" i="7"/>
  <c r="O722" i="7"/>
  <c r="P722" i="7"/>
  <c r="Q722" i="7"/>
  <c r="R722" i="7"/>
  <c r="S722" i="7"/>
  <c r="J723" i="7"/>
  <c r="K723" i="7"/>
  <c r="L723" i="7"/>
  <c r="N723" i="7"/>
  <c r="O723" i="7"/>
  <c r="P723" i="7"/>
  <c r="Q723" i="7"/>
  <c r="R723" i="7"/>
  <c r="S723" i="7"/>
  <c r="J724" i="7"/>
  <c r="K724" i="7"/>
  <c r="L724" i="7"/>
  <c r="N724" i="7"/>
  <c r="O724" i="7"/>
  <c r="P724" i="7"/>
  <c r="Q724" i="7"/>
  <c r="R724" i="7"/>
  <c r="S724" i="7"/>
  <c r="J725" i="7"/>
  <c r="K725" i="7"/>
  <c r="L725" i="7"/>
  <c r="N725" i="7"/>
  <c r="O725" i="7"/>
  <c r="P725" i="7"/>
  <c r="Q725" i="7"/>
  <c r="R725" i="7"/>
  <c r="S725" i="7"/>
  <c r="J726" i="7"/>
  <c r="K726" i="7"/>
  <c r="L726" i="7"/>
  <c r="N726" i="7"/>
  <c r="O726" i="7"/>
  <c r="P726" i="7"/>
  <c r="Q726" i="7"/>
  <c r="R726" i="7"/>
  <c r="S726" i="7"/>
  <c r="J727" i="7"/>
  <c r="K727" i="7"/>
  <c r="L727" i="7"/>
  <c r="N727" i="7"/>
  <c r="O727" i="7"/>
  <c r="P727" i="7"/>
  <c r="Q727" i="7"/>
  <c r="R727" i="7"/>
  <c r="S727" i="7"/>
  <c r="J728" i="7"/>
  <c r="K728" i="7"/>
  <c r="L728" i="7"/>
  <c r="N728" i="7"/>
  <c r="O728" i="7"/>
  <c r="P728" i="7"/>
  <c r="Q728" i="7"/>
  <c r="R728" i="7"/>
  <c r="S728" i="7"/>
  <c r="J729" i="7"/>
  <c r="K729" i="7"/>
  <c r="L729" i="7"/>
  <c r="N729" i="7"/>
  <c r="O729" i="7"/>
  <c r="P729" i="7"/>
  <c r="Q729" i="7"/>
  <c r="R729" i="7"/>
  <c r="S729" i="7"/>
  <c r="J730" i="7"/>
  <c r="K730" i="7"/>
  <c r="L730" i="7"/>
  <c r="N730" i="7"/>
  <c r="O730" i="7"/>
  <c r="P730" i="7"/>
  <c r="Q730" i="7"/>
  <c r="R730" i="7"/>
  <c r="S730" i="7"/>
  <c r="J731" i="7"/>
  <c r="K731" i="7"/>
  <c r="L731" i="7"/>
  <c r="N731" i="7"/>
  <c r="O731" i="7"/>
  <c r="P731" i="7"/>
  <c r="Q731" i="7"/>
  <c r="R731" i="7"/>
  <c r="S731" i="7"/>
  <c r="J732" i="7"/>
  <c r="K732" i="7"/>
  <c r="L732" i="7"/>
  <c r="N732" i="7"/>
  <c r="O732" i="7"/>
  <c r="P732" i="7"/>
  <c r="Q732" i="7"/>
  <c r="R732" i="7"/>
  <c r="S732" i="7"/>
  <c r="J733" i="7"/>
  <c r="K733" i="7"/>
  <c r="L733" i="7"/>
  <c r="N733" i="7"/>
  <c r="O733" i="7"/>
  <c r="P733" i="7"/>
  <c r="Q733" i="7"/>
  <c r="R733" i="7"/>
  <c r="S733" i="7"/>
  <c r="J734" i="7"/>
  <c r="K734" i="7"/>
  <c r="L734" i="7"/>
  <c r="N734" i="7"/>
  <c r="O734" i="7"/>
  <c r="P734" i="7"/>
  <c r="Q734" i="7"/>
  <c r="R734" i="7"/>
  <c r="S734" i="7"/>
  <c r="J735" i="7"/>
  <c r="K735" i="7"/>
  <c r="L735" i="7"/>
  <c r="N735" i="7"/>
  <c r="O735" i="7"/>
  <c r="P735" i="7"/>
  <c r="Q735" i="7"/>
  <c r="R735" i="7"/>
  <c r="S735" i="7"/>
  <c r="J736" i="7"/>
  <c r="K736" i="7"/>
  <c r="L736" i="7"/>
  <c r="N736" i="7"/>
  <c r="O736" i="7"/>
  <c r="P736" i="7"/>
  <c r="Q736" i="7"/>
  <c r="R736" i="7"/>
  <c r="S736" i="7"/>
  <c r="J737" i="7"/>
  <c r="K737" i="7"/>
  <c r="L737" i="7"/>
  <c r="N737" i="7"/>
  <c r="O737" i="7"/>
  <c r="P737" i="7"/>
  <c r="Q737" i="7"/>
  <c r="R737" i="7"/>
  <c r="S737" i="7"/>
  <c r="J738" i="7"/>
  <c r="K738" i="7"/>
  <c r="L738" i="7"/>
  <c r="N738" i="7"/>
  <c r="O738" i="7"/>
  <c r="P738" i="7"/>
  <c r="Q738" i="7"/>
  <c r="R738" i="7"/>
  <c r="S738" i="7"/>
  <c r="J739" i="7"/>
  <c r="K739" i="7"/>
  <c r="L739" i="7"/>
  <c r="N739" i="7"/>
  <c r="O739" i="7"/>
  <c r="P739" i="7"/>
  <c r="Q739" i="7"/>
  <c r="R739" i="7"/>
  <c r="S739" i="7"/>
  <c r="J740" i="7"/>
  <c r="K740" i="7"/>
  <c r="L740" i="7"/>
  <c r="N740" i="7"/>
  <c r="O740" i="7"/>
  <c r="P740" i="7"/>
  <c r="Q740" i="7"/>
  <c r="R740" i="7"/>
  <c r="S740" i="7"/>
  <c r="J741" i="7"/>
  <c r="K741" i="7"/>
  <c r="L741" i="7"/>
  <c r="N741" i="7"/>
  <c r="O741" i="7"/>
  <c r="P741" i="7"/>
  <c r="Q741" i="7"/>
  <c r="R741" i="7"/>
  <c r="S741" i="7"/>
  <c r="J742" i="7"/>
  <c r="K742" i="7"/>
  <c r="L742" i="7"/>
  <c r="N742" i="7"/>
  <c r="O742" i="7"/>
  <c r="P742" i="7"/>
  <c r="Q742" i="7"/>
  <c r="R742" i="7"/>
  <c r="S742" i="7"/>
  <c r="J743" i="7"/>
  <c r="K743" i="7"/>
  <c r="L743" i="7"/>
  <c r="N743" i="7"/>
  <c r="O743" i="7"/>
  <c r="P743" i="7"/>
  <c r="Q743" i="7"/>
  <c r="R743" i="7"/>
  <c r="S743" i="7"/>
  <c r="J744" i="7"/>
  <c r="K744" i="7"/>
  <c r="L744" i="7"/>
  <c r="N744" i="7"/>
  <c r="O744" i="7"/>
  <c r="P744" i="7"/>
  <c r="Q744" i="7"/>
  <c r="R744" i="7"/>
  <c r="S744" i="7"/>
  <c r="J745" i="7"/>
  <c r="K745" i="7"/>
  <c r="L745" i="7"/>
  <c r="N745" i="7"/>
  <c r="O745" i="7"/>
  <c r="P745" i="7"/>
  <c r="Q745" i="7"/>
  <c r="R745" i="7"/>
  <c r="S745" i="7"/>
  <c r="J746" i="7"/>
  <c r="K746" i="7"/>
  <c r="L746" i="7"/>
  <c r="N746" i="7"/>
  <c r="O746" i="7"/>
  <c r="P746" i="7"/>
  <c r="Q746" i="7"/>
  <c r="R746" i="7"/>
  <c r="S746" i="7"/>
  <c r="J747" i="7"/>
  <c r="K747" i="7"/>
  <c r="L747" i="7"/>
  <c r="N747" i="7"/>
  <c r="O747" i="7"/>
  <c r="P747" i="7"/>
  <c r="Q747" i="7"/>
  <c r="R747" i="7"/>
  <c r="S747" i="7"/>
  <c r="J748" i="7"/>
  <c r="K748" i="7"/>
  <c r="L748" i="7"/>
  <c r="N748" i="7"/>
  <c r="O748" i="7"/>
  <c r="P748" i="7"/>
  <c r="Q748" i="7"/>
  <c r="R748" i="7"/>
  <c r="S748" i="7"/>
  <c r="J749" i="7"/>
  <c r="K749" i="7"/>
  <c r="L749" i="7"/>
  <c r="N749" i="7"/>
  <c r="O749" i="7"/>
  <c r="P749" i="7"/>
  <c r="Q749" i="7"/>
  <c r="R749" i="7"/>
  <c r="S749" i="7"/>
  <c r="J750" i="7"/>
  <c r="K750" i="7"/>
  <c r="L750" i="7"/>
  <c r="N750" i="7"/>
  <c r="O750" i="7"/>
  <c r="P750" i="7"/>
  <c r="Q750" i="7"/>
  <c r="R750" i="7"/>
  <c r="S750" i="7"/>
  <c r="J751" i="7"/>
  <c r="K751" i="7"/>
  <c r="L751" i="7"/>
  <c r="N751" i="7"/>
  <c r="O751" i="7"/>
  <c r="P751" i="7"/>
  <c r="Q751" i="7"/>
  <c r="R751" i="7"/>
  <c r="S751" i="7"/>
  <c r="J752" i="7"/>
  <c r="K752" i="7"/>
  <c r="L752" i="7"/>
  <c r="N752" i="7"/>
  <c r="O752" i="7"/>
  <c r="P752" i="7"/>
  <c r="Q752" i="7"/>
  <c r="R752" i="7"/>
  <c r="S752" i="7"/>
  <c r="J753" i="7"/>
  <c r="K753" i="7"/>
  <c r="L753" i="7"/>
  <c r="N753" i="7"/>
  <c r="O753" i="7"/>
  <c r="P753" i="7"/>
  <c r="Q753" i="7"/>
  <c r="R753" i="7"/>
  <c r="S753" i="7"/>
  <c r="J754" i="7"/>
  <c r="K754" i="7"/>
  <c r="L754" i="7"/>
  <c r="N754" i="7"/>
  <c r="O754" i="7"/>
  <c r="P754" i="7"/>
  <c r="Q754" i="7"/>
  <c r="R754" i="7"/>
  <c r="S754" i="7"/>
  <c r="J755" i="7"/>
  <c r="K755" i="7"/>
  <c r="L755" i="7"/>
  <c r="N755" i="7"/>
  <c r="O755" i="7"/>
  <c r="P755" i="7"/>
  <c r="Q755" i="7"/>
  <c r="R755" i="7"/>
  <c r="S755" i="7"/>
  <c r="J756" i="7"/>
  <c r="K756" i="7"/>
  <c r="L756" i="7"/>
  <c r="N756" i="7"/>
  <c r="O756" i="7"/>
  <c r="P756" i="7"/>
  <c r="Q756" i="7"/>
  <c r="R756" i="7"/>
  <c r="S756" i="7"/>
  <c r="J757" i="7"/>
  <c r="K757" i="7"/>
  <c r="L757" i="7"/>
  <c r="N757" i="7"/>
  <c r="O757" i="7"/>
  <c r="P757" i="7"/>
  <c r="Q757" i="7"/>
  <c r="R757" i="7"/>
  <c r="S757" i="7"/>
  <c r="J758" i="7"/>
  <c r="K758" i="7"/>
  <c r="L758" i="7"/>
  <c r="N758" i="7"/>
  <c r="O758" i="7"/>
  <c r="P758" i="7"/>
  <c r="Q758" i="7"/>
  <c r="R758" i="7"/>
  <c r="S758" i="7"/>
  <c r="J759" i="7"/>
  <c r="K759" i="7"/>
  <c r="L759" i="7"/>
  <c r="N759" i="7"/>
  <c r="O759" i="7"/>
  <c r="P759" i="7"/>
  <c r="Q759" i="7"/>
  <c r="R759" i="7"/>
  <c r="S759" i="7"/>
  <c r="J760" i="7"/>
  <c r="K760" i="7"/>
  <c r="L760" i="7"/>
  <c r="N760" i="7"/>
  <c r="O760" i="7"/>
  <c r="P760" i="7"/>
  <c r="Q760" i="7"/>
  <c r="R760" i="7"/>
  <c r="S760" i="7"/>
  <c r="J761" i="7"/>
  <c r="K761" i="7"/>
  <c r="L761" i="7"/>
  <c r="N761" i="7"/>
  <c r="O761" i="7"/>
  <c r="P761" i="7"/>
  <c r="Q761" i="7"/>
  <c r="R761" i="7"/>
  <c r="S761" i="7"/>
  <c r="J762" i="7"/>
  <c r="K762" i="7"/>
  <c r="L762" i="7"/>
  <c r="N762" i="7"/>
  <c r="O762" i="7"/>
  <c r="P762" i="7"/>
  <c r="Q762" i="7"/>
  <c r="R762" i="7"/>
  <c r="S762" i="7"/>
  <c r="J763" i="7"/>
  <c r="K763" i="7"/>
  <c r="L763" i="7"/>
  <c r="N763" i="7"/>
  <c r="O763" i="7"/>
  <c r="P763" i="7"/>
  <c r="Q763" i="7"/>
  <c r="R763" i="7"/>
  <c r="S763" i="7"/>
  <c r="J764" i="7"/>
  <c r="K764" i="7"/>
  <c r="L764" i="7"/>
  <c r="N764" i="7"/>
  <c r="O764" i="7"/>
  <c r="P764" i="7"/>
  <c r="Q764" i="7"/>
  <c r="R764" i="7"/>
  <c r="S764" i="7"/>
  <c r="J765" i="7"/>
  <c r="K765" i="7"/>
  <c r="L765" i="7"/>
  <c r="N765" i="7"/>
  <c r="O765" i="7"/>
  <c r="P765" i="7"/>
  <c r="Q765" i="7"/>
  <c r="R765" i="7"/>
  <c r="S765" i="7"/>
  <c r="J766" i="7"/>
  <c r="K766" i="7"/>
  <c r="L766" i="7"/>
  <c r="N766" i="7"/>
  <c r="O766" i="7"/>
  <c r="P766" i="7"/>
  <c r="Q766" i="7"/>
  <c r="R766" i="7"/>
  <c r="S766" i="7"/>
  <c r="J767" i="7"/>
  <c r="K767" i="7"/>
  <c r="L767" i="7"/>
  <c r="N767" i="7"/>
  <c r="O767" i="7"/>
  <c r="P767" i="7"/>
  <c r="Q767" i="7"/>
  <c r="R767" i="7"/>
  <c r="S767" i="7"/>
  <c r="J768" i="7"/>
  <c r="K768" i="7"/>
  <c r="L768" i="7"/>
  <c r="N768" i="7"/>
  <c r="O768" i="7"/>
  <c r="P768" i="7"/>
  <c r="Q768" i="7"/>
  <c r="R768" i="7"/>
  <c r="S768" i="7"/>
  <c r="J769" i="7"/>
  <c r="K769" i="7"/>
  <c r="L769" i="7"/>
  <c r="N769" i="7"/>
  <c r="O769" i="7"/>
  <c r="P769" i="7"/>
  <c r="Q769" i="7"/>
  <c r="R769" i="7"/>
  <c r="S769" i="7"/>
  <c r="J770" i="7"/>
  <c r="K770" i="7"/>
  <c r="L770" i="7"/>
  <c r="N770" i="7"/>
  <c r="O770" i="7"/>
  <c r="P770" i="7"/>
  <c r="Q770" i="7"/>
  <c r="R770" i="7"/>
  <c r="S770" i="7"/>
  <c r="J771" i="7"/>
  <c r="K771" i="7"/>
  <c r="L771" i="7"/>
  <c r="N771" i="7"/>
  <c r="O771" i="7"/>
  <c r="P771" i="7"/>
  <c r="Q771" i="7"/>
  <c r="R771" i="7"/>
  <c r="S771" i="7"/>
  <c r="J772" i="7"/>
  <c r="K772" i="7"/>
  <c r="L772" i="7"/>
  <c r="N772" i="7"/>
  <c r="O772" i="7"/>
  <c r="P772" i="7"/>
  <c r="Q772" i="7"/>
  <c r="R772" i="7"/>
  <c r="S772" i="7"/>
  <c r="J773" i="7"/>
  <c r="K773" i="7"/>
  <c r="L773" i="7"/>
  <c r="N773" i="7"/>
  <c r="O773" i="7"/>
  <c r="P773" i="7"/>
  <c r="Q773" i="7"/>
  <c r="R773" i="7"/>
  <c r="S773" i="7"/>
  <c r="J774" i="7"/>
  <c r="K774" i="7"/>
  <c r="L774" i="7"/>
  <c r="N774" i="7"/>
  <c r="O774" i="7"/>
  <c r="P774" i="7"/>
  <c r="Q774" i="7"/>
  <c r="R774" i="7"/>
  <c r="S774" i="7"/>
  <c r="J775" i="7"/>
  <c r="K775" i="7"/>
  <c r="L775" i="7"/>
  <c r="N775" i="7"/>
  <c r="O775" i="7"/>
  <c r="P775" i="7"/>
  <c r="Q775" i="7"/>
  <c r="R775" i="7"/>
  <c r="S775" i="7"/>
  <c r="J776" i="7"/>
  <c r="K776" i="7"/>
  <c r="L776" i="7"/>
  <c r="N776" i="7"/>
  <c r="O776" i="7"/>
  <c r="P776" i="7"/>
  <c r="Q776" i="7"/>
  <c r="R776" i="7"/>
  <c r="S776" i="7"/>
  <c r="J777" i="7"/>
  <c r="K777" i="7"/>
  <c r="L777" i="7"/>
  <c r="N777" i="7"/>
  <c r="O777" i="7"/>
  <c r="P777" i="7"/>
  <c r="Q777" i="7"/>
  <c r="R777" i="7"/>
  <c r="S777" i="7"/>
  <c r="J778" i="7"/>
  <c r="K778" i="7"/>
  <c r="L778" i="7"/>
  <c r="N778" i="7"/>
  <c r="O778" i="7"/>
  <c r="P778" i="7"/>
  <c r="Q778" i="7"/>
  <c r="R778" i="7"/>
  <c r="S778" i="7"/>
  <c r="J779" i="7"/>
  <c r="K779" i="7"/>
  <c r="L779" i="7"/>
  <c r="N779" i="7"/>
  <c r="O779" i="7"/>
  <c r="P779" i="7"/>
  <c r="Q779" i="7"/>
  <c r="R779" i="7"/>
  <c r="S779" i="7"/>
  <c r="J780" i="7"/>
  <c r="K780" i="7"/>
  <c r="L780" i="7"/>
  <c r="N780" i="7"/>
  <c r="O780" i="7"/>
  <c r="P780" i="7"/>
  <c r="Q780" i="7"/>
  <c r="R780" i="7"/>
  <c r="S780" i="7"/>
  <c r="J781" i="7"/>
  <c r="K781" i="7"/>
  <c r="L781" i="7"/>
  <c r="N781" i="7"/>
  <c r="O781" i="7"/>
  <c r="P781" i="7"/>
  <c r="Q781" i="7"/>
  <c r="R781" i="7"/>
  <c r="S781" i="7"/>
  <c r="J782" i="7"/>
  <c r="K782" i="7"/>
  <c r="L782" i="7"/>
  <c r="N782" i="7"/>
  <c r="O782" i="7"/>
  <c r="P782" i="7"/>
  <c r="Q782" i="7"/>
  <c r="R782" i="7"/>
  <c r="S782" i="7"/>
  <c r="J783" i="7"/>
  <c r="K783" i="7"/>
  <c r="L783" i="7"/>
  <c r="N783" i="7"/>
  <c r="O783" i="7"/>
  <c r="P783" i="7"/>
  <c r="Q783" i="7"/>
  <c r="R783" i="7"/>
  <c r="S783" i="7"/>
  <c r="J784" i="7"/>
  <c r="K784" i="7"/>
  <c r="L784" i="7"/>
  <c r="N784" i="7"/>
  <c r="O784" i="7"/>
  <c r="P784" i="7"/>
  <c r="Q784" i="7"/>
  <c r="R784" i="7"/>
  <c r="S784" i="7"/>
  <c r="J785" i="7"/>
  <c r="K785" i="7"/>
  <c r="L785" i="7"/>
  <c r="N785" i="7"/>
  <c r="O785" i="7"/>
  <c r="P785" i="7"/>
  <c r="Q785" i="7"/>
  <c r="R785" i="7"/>
  <c r="S785" i="7"/>
  <c r="J786" i="7"/>
  <c r="K786" i="7"/>
  <c r="L786" i="7"/>
  <c r="N786" i="7"/>
  <c r="O786" i="7"/>
  <c r="P786" i="7"/>
  <c r="Q786" i="7"/>
  <c r="R786" i="7"/>
  <c r="S786" i="7"/>
  <c r="J787" i="7"/>
  <c r="K787" i="7"/>
  <c r="L787" i="7"/>
  <c r="N787" i="7"/>
  <c r="O787" i="7"/>
  <c r="P787" i="7"/>
  <c r="Q787" i="7"/>
  <c r="R787" i="7"/>
  <c r="S787" i="7"/>
  <c r="J788" i="7"/>
  <c r="K788" i="7"/>
  <c r="L788" i="7"/>
  <c r="N788" i="7"/>
  <c r="O788" i="7"/>
  <c r="P788" i="7"/>
  <c r="Q788" i="7"/>
  <c r="R788" i="7"/>
  <c r="S788" i="7"/>
  <c r="J789" i="7"/>
  <c r="K789" i="7"/>
  <c r="L789" i="7"/>
  <c r="N789" i="7"/>
  <c r="O789" i="7"/>
  <c r="P789" i="7"/>
  <c r="Q789" i="7"/>
  <c r="R789" i="7"/>
  <c r="S789" i="7"/>
  <c r="J790" i="7"/>
  <c r="K790" i="7"/>
  <c r="L790" i="7"/>
  <c r="N790" i="7"/>
  <c r="O790" i="7"/>
  <c r="P790" i="7"/>
  <c r="Q790" i="7"/>
  <c r="R790" i="7"/>
  <c r="S790" i="7"/>
  <c r="J791" i="7"/>
  <c r="K791" i="7"/>
  <c r="L791" i="7"/>
  <c r="N791" i="7"/>
  <c r="O791" i="7"/>
  <c r="P791" i="7"/>
  <c r="Q791" i="7"/>
  <c r="R791" i="7"/>
  <c r="S791" i="7"/>
  <c r="J792" i="7"/>
  <c r="K792" i="7"/>
  <c r="L792" i="7"/>
  <c r="N792" i="7"/>
  <c r="O792" i="7"/>
  <c r="P792" i="7"/>
  <c r="Q792" i="7"/>
  <c r="R792" i="7"/>
  <c r="S792" i="7"/>
  <c r="J793" i="7"/>
  <c r="K793" i="7"/>
  <c r="L793" i="7"/>
  <c r="N793" i="7"/>
  <c r="O793" i="7"/>
  <c r="P793" i="7"/>
  <c r="Q793" i="7"/>
  <c r="R793" i="7"/>
  <c r="S793" i="7"/>
  <c r="J794" i="7"/>
  <c r="K794" i="7"/>
  <c r="L794" i="7"/>
  <c r="N794" i="7"/>
  <c r="O794" i="7"/>
  <c r="P794" i="7"/>
  <c r="Q794" i="7"/>
  <c r="R794" i="7"/>
  <c r="S794" i="7"/>
  <c r="J795" i="7"/>
  <c r="K795" i="7"/>
  <c r="L795" i="7"/>
  <c r="N795" i="7"/>
  <c r="O795" i="7"/>
  <c r="P795" i="7"/>
  <c r="Q795" i="7"/>
  <c r="R795" i="7"/>
  <c r="S795" i="7"/>
  <c r="J796" i="7"/>
  <c r="K796" i="7"/>
  <c r="L796" i="7"/>
  <c r="N796" i="7"/>
  <c r="O796" i="7"/>
  <c r="P796" i="7"/>
  <c r="Q796" i="7"/>
  <c r="R796" i="7"/>
  <c r="S796" i="7"/>
  <c r="J797" i="7"/>
  <c r="K797" i="7"/>
  <c r="L797" i="7"/>
  <c r="N797" i="7"/>
  <c r="O797" i="7"/>
  <c r="P797" i="7"/>
  <c r="Q797" i="7"/>
  <c r="R797" i="7"/>
  <c r="S797" i="7"/>
  <c r="J798" i="7"/>
  <c r="K798" i="7"/>
  <c r="L798" i="7"/>
  <c r="N798" i="7"/>
  <c r="O798" i="7"/>
  <c r="P798" i="7"/>
  <c r="Q798" i="7"/>
  <c r="R798" i="7"/>
  <c r="S798" i="7"/>
  <c r="J799" i="7"/>
  <c r="K799" i="7"/>
  <c r="L799" i="7"/>
  <c r="N799" i="7"/>
  <c r="O799" i="7"/>
  <c r="P799" i="7"/>
  <c r="Q799" i="7"/>
  <c r="R799" i="7"/>
  <c r="S799" i="7"/>
  <c r="J800" i="7"/>
  <c r="K800" i="7"/>
  <c r="L800" i="7"/>
  <c r="N800" i="7"/>
  <c r="O800" i="7"/>
  <c r="P800" i="7"/>
  <c r="Q800" i="7"/>
  <c r="R800" i="7"/>
  <c r="S800" i="7"/>
  <c r="J801" i="7"/>
  <c r="K801" i="7"/>
  <c r="L801" i="7"/>
  <c r="N801" i="7"/>
  <c r="O801" i="7"/>
  <c r="P801" i="7"/>
  <c r="Q801" i="7"/>
  <c r="R801" i="7"/>
  <c r="S801" i="7"/>
  <c r="J802" i="7"/>
  <c r="K802" i="7"/>
  <c r="L802" i="7"/>
  <c r="N802" i="7"/>
  <c r="O802" i="7"/>
  <c r="P802" i="7"/>
  <c r="Q802" i="7"/>
  <c r="R802" i="7"/>
  <c r="S802" i="7"/>
  <c r="J803" i="7"/>
  <c r="K803" i="7"/>
  <c r="L803" i="7"/>
  <c r="N803" i="7"/>
  <c r="O803" i="7"/>
  <c r="P803" i="7"/>
  <c r="Q803" i="7"/>
  <c r="R803" i="7"/>
  <c r="S803" i="7"/>
  <c r="J804" i="7"/>
  <c r="K804" i="7"/>
  <c r="L804" i="7"/>
  <c r="N804" i="7"/>
  <c r="O804" i="7"/>
  <c r="P804" i="7"/>
  <c r="Q804" i="7"/>
  <c r="R804" i="7"/>
  <c r="S804" i="7"/>
  <c r="J805" i="7"/>
  <c r="K805" i="7"/>
  <c r="L805" i="7"/>
  <c r="N805" i="7"/>
  <c r="O805" i="7"/>
  <c r="P805" i="7"/>
  <c r="Q805" i="7"/>
  <c r="R805" i="7"/>
  <c r="S805" i="7"/>
  <c r="J806" i="7"/>
  <c r="K806" i="7"/>
  <c r="L806" i="7"/>
  <c r="N806" i="7"/>
  <c r="O806" i="7"/>
  <c r="P806" i="7"/>
  <c r="Q806" i="7"/>
  <c r="R806" i="7"/>
  <c r="S806" i="7"/>
  <c r="J807" i="7"/>
  <c r="K807" i="7"/>
  <c r="L807" i="7"/>
  <c r="N807" i="7"/>
  <c r="O807" i="7"/>
  <c r="P807" i="7"/>
  <c r="Q807" i="7"/>
  <c r="R807" i="7"/>
  <c r="S807" i="7"/>
  <c r="J808" i="7"/>
  <c r="K808" i="7"/>
  <c r="L808" i="7"/>
  <c r="N808" i="7"/>
  <c r="O808" i="7"/>
  <c r="P808" i="7"/>
  <c r="Q808" i="7"/>
  <c r="R808" i="7"/>
  <c r="S808" i="7"/>
  <c r="J809" i="7"/>
  <c r="K809" i="7"/>
  <c r="L809" i="7"/>
  <c r="N809" i="7"/>
  <c r="O809" i="7"/>
  <c r="P809" i="7"/>
  <c r="Q809" i="7"/>
  <c r="R809" i="7"/>
  <c r="S809" i="7"/>
  <c r="J810" i="7"/>
  <c r="K810" i="7"/>
  <c r="L810" i="7"/>
  <c r="N810" i="7"/>
  <c r="O810" i="7"/>
  <c r="P810" i="7"/>
  <c r="Q810" i="7"/>
  <c r="R810" i="7"/>
  <c r="S810" i="7"/>
  <c r="J811" i="7"/>
  <c r="K811" i="7"/>
  <c r="L811" i="7"/>
  <c r="N811" i="7"/>
  <c r="O811" i="7"/>
  <c r="P811" i="7"/>
  <c r="Q811" i="7"/>
  <c r="R811" i="7"/>
  <c r="S811" i="7"/>
  <c r="J812" i="7"/>
  <c r="K812" i="7"/>
  <c r="L812" i="7"/>
  <c r="N812" i="7"/>
  <c r="O812" i="7"/>
  <c r="P812" i="7"/>
  <c r="Q812" i="7"/>
  <c r="R812" i="7"/>
  <c r="S812" i="7"/>
  <c r="J813" i="7"/>
  <c r="K813" i="7"/>
  <c r="L813" i="7"/>
  <c r="N813" i="7"/>
  <c r="O813" i="7"/>
  <c r="P813" i="7"/>
  <c r="Q813" i="7"/>
  <c r="R813" i="7"/>
  <c r="S813" i="7"/>
  <c r="J814" i="7"/>
  <c r="K814" i="7"/>
  <c r="L814" i="7"/>
  <c r="N814" i="7"/>
  <c r="O814" i="7"/>
  <c r="P814" i="7"/>
  <c r="Q814" i="7"/>
  <c r="R814" i="7"/>
  <c r="S814" i="7"/>
  <c r="J815" i="7"/>
  <c r="K815" i="7"/>
  <c r="L815" i="7"/>
  <c r="N815" i="7"/>
  <c r="O815" i="7"/>
  <c r="P815" i="7"/>
  <c r="Q815" i="7"/>
  <c r="R815" i="7"/>
  <c r="S815" i="7"/>
  <c r="J816" i="7"/>
  <c r="K816" i="7"/>
  <c r="L816" i="7"/>
  <c r="N816" i="7"/>
  <c r="O816" i="7"/>
  <c r="P816" i="7"/>
  <c r="Q816" i="7"/>
  <c r="R816" i="7"/>
  <c r="S816" i="7"/>
  <c r="J817" i="7"/>
  <c r="K817" i="7"/>
  <c r="L817" i="7"/>
  <c r="N817" i="7"/>
  <c r="O817" i="7"/>
  <c r="P817" i="7"/>
  <c r="Q817" i="7"/>
  <c r="R817" i="7"/>
  <c r="S817" i="7"/>
  <c r="J818" i="7"/>
  <c r="K818" i="7"/>
  <c r="L818" i="7"/>
  <c r="N818" i="7"/>
  <c r="O818" i="7"/>
  <c r="P818" i="7"/>
  <c r="Q818" i="7"/>
  <c r="R818" i="7"/>
  <c r="S818" i="7"/>
  <c r="J819" i="7"/>
  <c r="K819" i="7"/>
  <c r="L819" i="7"/>
  <c r="N819" i="7"/>
  <c r="O819" i="7"/>
  <c r="P819" i="7"/>
  <c r="Q819" i="7"/>
  <c r="R819" i="7"/>
  <c r="S819" i="7"/>
  <c r="J820" i="7"/>
  <c r="K820" i="7"/>
  <c r="L820" i="7"/>
  <c r="N820" i="7"/>
  <c r="O820" i="7"/>
  <c r="P820" i="7"/>
  <c r="Q820" i="7"/>
  <c r="R820" i="7"/>
  <c r="S820" i="7"/>
  <c r="J821" i="7"/>
  <c r="K821" i="7"/>
  <c r="L821" i="7"/>
  <c r="N821" i="7"/>
  <c r="O821" i="7"/>
  <c r="P821" i="7"/>
  <c r="Q821" i="7"/>
  <c r="R821" i="7"/>
  <c r="S821" i="7"/>
  <c r="J822" i="7"/>
  <c r="K822" i="7"/>
  <c r="L822" i="7"/>
  <c r="N822" i="7"/>
  <c r="O822" i="7"/>
  <c r="P822" i="7"/>
  <c r="Q822" i="7"/>
  <c r="R822" i="7"/>
  <c r="S822" i="7"/>
  <c r="J823" i="7"/>
  <c r="K823" i="7"/>
  <c r="L823" i="7"/>
  <c r="N823" i="7"/>
  <c r="O823" i="7"/>
  <c r="P823" i="7"/>
  <c r="Q823" i="7"/>
  <c r="R823" i="7"/>
  <c r="S823" i="7"/>
  <c r="J824" i="7"/>
  <c r="K824" i="7"/>
  <c r="L824" i="7"/>
  <c r="N824" i="7"/>
  <c r="O824" i="7"/>
  <c r="P824" i="7"/>
  <c r="Q824" i="7"/>
  <c r="R824" i="7"/>
  <c r="S824" i="7"/>
  <c r="J825" i="7"/>
  <c r="K825" i="7"/>
  <c r="L825" i="7"/>
  <c r="N825" i="7"/>
  <c r="O825" i="7"/>
  <c r="P825" i="7"/>
  <c r="Q825" i="7"/>
  <c r="R825" i="7"/>
  <c r="S825" i="7"/>
  <c r="J826" i="7"/>
  <c r="K826" i="7"/>
  <c r="L826" i="7"/>
  <c r="N826" i="7"/>
  <c r="O826" i="7"/>
  <c r="P826" i="7"/>
  <c r="Q826" i="7"/>
  <c r="R826" i="7"/>
  <c r="S826" i="7"/>
  <c r="J827" i="7"/>
  <c r="K827" i="7"/>
  <c r="L827" i="7"/>
  <c r="N827" i="7"/>
  <c r="O827" i="7"/>
  <c r="P827" i="7"/>
  <c r="Q827" i="7"/>
  <c r="R827" i="7"/>
  <c r="S827" i="7"/>
  <c r="J828" i="7"/>
  <c r="K828" i="7"/>
  <c r="L828" i="7"/>
  <c r="N828" i="7"/>
  <c r="O828" i="7"/>
  <c r="P828" i="7"/>
  <c r="Q828" i="7"/>
  <c r="R828" i="7"/>
  <c r="S828" i="7"/>
  <c r="J829" i="7"/>
  <c r="K829" i="7"/>
  <c r="L829" i="7"/>
  <c r="N829" i="7"/>
  <c r="O829" i="7"/>
  <c r="P829" i="7"/>
  <c r="Q829" i="7"/>
  <c r="R829" i="7"/>
  <c r="S829" i="7"/>
  <c r="J830" i="7"/>
  <c r="K830" i="7"/>
  <c r="L830" i="7"/>
  <c r="N830" i="7"/>
  <c r="O830" i="7"/>
  <c r="P830" i="7"/>
  <c r="Q830" i="7"/>
  <c r="R830" i="7"/>
  <c r="S830" i="7"/>
  <c r="J831" i="7"/>
  <c r="K831" i="7"/>
  <c r="L831" i="7"/>
  <c r="N831" i="7"/>
  <c r="O831" i="7"/>
  <c r="P831" i="7"/>
  <c r="Q831" i="7"/>
  <c r="R831" i="7"/>
  <c r="S831" i="7"/>
  <c r="J832" i="7"/>
  <c r="K832" i="7"/>
  <c r="L832" i="7"/>
  <c r="N832" i="7"/>
  <c r="O832" i="7"/>
  <c r="P832" i="7"/>
  <c r="Q832" i="7"/>
  <c r="R832" i="7"/>
  <c r="S832" i="7"/>
  <c r="J833" i="7"/>
  <c r="K833" i="7"/>
  <c r="L833" i="7"/>
  <c r="N833" i="7"/>
  <c r="O833" i="7"/>
  <c r="P833" i="7"/>
  <c r="Q833" i="7"/>
  <c r="R833" i="7"/>
  <c r="S833" i="7"/>
  <c r="J834" i="7"/>
  <c r="K834" i="7"/>
  <c r="L834" i="7"/>
  <c r="N834" i="7"/>
  <c r="O834" i="7"/>
  <c r="P834" i="7"/>
  <c r="Q834" i="7"/>
  <c r="R834" i="7"/>
  <c r="S834" i="7"/>
  <c r="J835" i="7"/>
  <c r="K835" i="7"/>
  <c r="L835" i="7"/>
  <c r="N835" i="7"/>
  <c r="O835" i="7"/>
  <c r="P835" i="7"/>
  <c r="Q835" i="7"/>
  <c r="R835" i="7"/>
  <c r="S835" i="7"/>
  <c r="J836" i="7"/>
  <c r="K836" i="7"/>
  <c r="L836" i="7"/>
  <c r="N836" i="7"/>
  <c r="O836" i="7"/>
  <c r="P836" i="7"/>
  <c r="Q836" i="7"/>
  <c r="R836" i="7"/>
  <c r="S836" i="7"/>
  <c r="J837" i="7"/>
  <c r="K837" i="7"/>
  <c r="L837" i="7"/>
  <c r="N837" i="7"/>
  <c r="O837" i="7"/>
  <c r="P837" i="7"/>
  <c r="Q837" i="7"/>
  <c r="R837" i="7"/>
  <c r="S837" i="7"/>
  <c r="J838" i="7"/>
  <c r="K838" i="7"/>
  <c r="L838" i="7"/>
  <c r="N838" i="7"/>
  <c r="O838" i="7"/>
  <c r="P838" i="7"/>
  <c r="Q838" i="7"/>
  <c r="R838" i="7"/>
  <c r="S838" i="7"/>
  <c r="J839" i="7"/>
  <c r="K839" i="7"/>
  <c r="L839" i="7"/>
  <c r="N839" i="7"/>
  <c r="O839" i="7"/>
  <c r="P839" i="7"/>
  <c r="Q839" i="7"/>
  <c r="R839" i="7"/>
  <c r="S839" i="7"/>
  <c r="J840" i="7"/>
  <c r="K840" i="7"/>
  <c r="L840" i="7"/>
  <c r="N840" i="7"/>
  <c r="O840" i="7"/>
  <c r="P840" i="7"/>
  <c r="Q840" i="7"/>
  <c r="R840" i="7"/>
  <c r="S840" i="7"/>
  <c r="J841" i="7"/>
  <c r="K841" i="7"/>
  <c r="L841" i="7"/>
  <c r="N841" i="7"/>
  <c r="O841" i="7"/>
  <c r="P841" i="7"/>
  <c r="Q841" i="7"/>
  <c r="R841" i="7"/>
  <c r="S841" i="7"/>
  <c r="J842" i="7"/>
  <c r="K842" i="7"/>
  <c r="L842" i="7"/>
  <c r="N842" i="7"/>
  <c r="O842" i="7"/>
  <c r="P842" i="7"/>
  <c r="Q842" i="7"/>
  <c r="R842" i="7"/>
  <c r="S842" i="7"/>
  <c r="J843" i="7"/>
  <c r="K843" i="7"/>
  <c r="L843" i="7"/>
  <c r="N843" i="7"/>
  <c r="O843" i="7"/>
  <c r="P843" i="7"/>
  <c r="Q843" i="7"/>
  <c r="R843" i="7"/>
  <c r="S843" i="7"/>
  <c r="J844" i="7"/>
  <c r="K844" i="7"/>
  <c r="L844" i="7"/>
  <c r="N844" i="7"/>
  <c r="O844" i="7"/>
  <c r="P844" i="7"/>
  <c r="Q844" i="7"/>
  <c r="R844" i="7"/>
  <c r="S844" i="7"/>
  <c r="J845" i="7"/>
  <c r="K845" i="7"/>
  <c r="L845" i="7"/>
  <c r="N845" i="7"/>
  <c r="O845" i="7"/>
  <c r="P845" i="7"/>
  <c r="Q845" i="7"/>
  <c r="R845" i="7"/>
  <c r="S845" i="7"/>
  <c r="J846" i="7"/>
  <c r="K846" i="7"/>
  <c r="L846" i="7"/>
  <c r="N846" i="7"/>
  <c r="O846" i="7"/>
  <c r="P846" i="7"/>
  <c r="Q846" i="7"/>
  <c r="R846" i="7"/>
  <c r="S846" i="7"/>
  <c r="J847" i="7"/>
  <c r="K847" i="7"/>
  <c r="L847" i="7"/>
  <c r="N847" i="7"/>
  <c r="O847" i="7"/>
  <c r="P847" i="7"/>
  <c r="Q847" i="7"/>
  <c r="R847" i="7"/>
  <c r="S847" i="7"/>
  <c r="J848" i="7"/>
  <c r="K848" i="7"/>
  <c r="L848" i="7"/>
  <c r="N848" i="7"/>
  <c r="O848" i="7"/>
  <c r="P848" i="7"/>
  <c r="Q848" i="7"/>
  <c r="R848" i="7"/>
  <c r="S848" i="7"/>
  <c r="J849" i="7"/>
  <c r="K849" i="7"/>
  <c r="L849" i="7"/>
  <c r="N849" i="7"/>
  <c r="O849" i="7"/>
  <c r="P849" i="7"/>
  <c r="Q849" i="7"/>
  <c r="R849" i="7"/>
  <c r="S849" i="7"/>
  <c r="J850" i="7"/>
  <c r="K850" i="7"/>
  <c r="L850" i="7"/>
  <c r="N850" i="7"/>
  <c r="O850" i="7"/>
  <c r="P850" i="7"/>
  <c r="Q850" i="7"/>
  <c r="R850" i="7"/>
  <c r="S850" i="7"/>
  <c r="J851" i="7"/>
  <c r="K851" i="7"/>
  <c r="L851" i="7"/>
  <c r="N851" i="7"/>
  <c r="O851" i="7"/>
  <c r="P851" i="7"/>
  <c r="Q851" i="7"/>
  <c r="R851" i="7"/>
  <c r="S851" i="7"/>
  <c r="J852" i="7"/>
  <c r="K852" i="7"/>
  <c r="L852" i="7"/>
  <c r="N852" i="7"/>
  <c r="O852" i="7"/>
  <c r="P852" i="7"/>
  <c r="Q852" i="7"/>
  <c r="R852" i="7"/>
  <c r="S852" i="7"/>
  <c r="J853" i="7"/>
  <c r="K853" i="7"/>
  <c r="L853" i="7"/>
  <c r="N853" i="7"/>
  <c r="O853" i="7"/>
  <c r="P853" i="7"/>
  <c r="Q853" i="7"/>
  <c r="R853" i="7"/>
  <c r="S853" i="7"/>
  <c r="J854" i="7"/>
  <c r="K854" i="7"/>
  <c r="L854" i="7"/>
  <c r="N854" i="7"/>
  <c r="O854" i="7"/>
  <c r="P854" i="7"/>
  <c r="Q854" i="7"/>
  <c r="R854" i="7"/>
  <c r="S854" i="7"/>
  <c r="J855" i="7"/>
  <c r="K855" i="7"/>
  <c r="L855" i="7"/>
  <c r="N855" i="7"/>
  <c r="O855" i="7"/>
  <c r="P855" i="7"/>
  <c r="Q855" i="7"/>
  <c r="R855" i="7"/>
  <c r="S855" i="7"/>
  <c r="J856" i="7"/>
  <c r="K856" i="7"/>
  <c r="L856" i="7"/>
  <c r="N856" i="7"/>
  <c r="O856" i="7"/>
  <c r="P856" i="7"/>
  <c r="Q856" i="7"/>
  <c r="R856" i="7"/>
  <c r="S856" i="7"/>
  <c r="J857" i="7"/>
  <c r="K857" i="7"/>
  <c r="L857" i="7"/>
  <c r="N857" i="7"/>
  <c r="O857" i="7"/>
  <c r="P857" i="7"/>
  <c r="Q857" i="7"/>
  <c r="R857" i="7"/>
  <c r="S857" i="7"/>
  <c r="J858" i="7"/>
  <c r="K858" i="7"/>
  <c r="L858" i="7"/>
  <c r="N858" i="7"/>
  <c r="O858" i="7"/>
  <c r="P858" i="7"/>
  <c r="Q858" i="7"/>
  <c r="R858" i="7"/>
  <c r="S858" i="7"/>
  <c r="J859" i="7"/>
  <c r="K859" i="7"/>
  <c r="L859" i="7"/>
  <c r="N859" i="7"/>
  <c r="O859" i="7"/>
  <c r="P859" i="7"/>
  <c r="Q859" i="7"/>
  <c r="R859" i="7"/>
  <c r="S859" i="7"/>
  <c r="J860" i="7"/>
  <c r="K860" i="7"/>
  <c r="L860" i="7"/>
  <c r="N860" i="7"/>
  <c r="O860" i="7"/>
  <c r="P860" i="7"/>
  <c r="Q860" i="7"/>
  <c r="R860" i="7"/>
  <c r="S860" i="7"/>
  <c r="J861" i="7"/>
  <c r="K861" i="7"/>
  <c r="L861" i="7"/>
  <c r="N861" i="7"/>
  <c r="O861" i="7"/>
  <c r="P861" i="7"/>
  <c r="Q861" i="7"/>
  <c r="R861" i="7"/>
  <c r="S861" i="7"/>
  <c r="J862" i="7"/>
  <c r="K862" i="7"/>
  <c r="L862" i="7"/>
  <c r="N862" i="7"/>
  <c r="O862" i="7"/>
  <c r="P862" i="7"/>
  <c r="Q862" i="7"/>
  <c r="R862" i="7"/>
  <c r="S862" i="7"/>
  <c r="J863" i="7"/>
  <c r="K863" i="7"/>
  <c r="L863" i="7"/>
  <c r="N863" i="7"/>
  <c r="O863" i="7"/>
  <c r="P863" i="7"/>
  <c r="Q863" i="7"/>
  <c r="R863" i="7"/>
  <c r="S863" i="7"/>
  <c r="J864" i="7"/>
  <c r="K864" i="7"/>
  <c r="L864" i="7"/>
  <c r="N864" i="7"/>
  <c r="O864" i="7"/>
  <c r="P864" i="7"/>
  <c r="Q864" i="7"/>
  <c r="R864" i="7"/>
  <c r="S864" i="7"/>
  <c r="J865" i="7"/>
  <c r="K865" i="7"/>
  <c r="L865" i="7"/>
  <c r="N865" i="7"/>
  <c r="O865" i="7"/>
  <c r="P865" i="7"/>
  <c r="Q865" i="7"/>
  <c r="R865" i="7"/>
  <c r="S865" i="7"/>
  <c r="J866" i="7"/>
  <c r="K866" i="7"/>
  <c r="L866" i="7"/>
  <c r="N866" i="7"/>
  <c r="O866" i="7"/>
  <c r="P866" i="7"/>
  <c r="Q866" i="7"/>
  <c r="R866" i="7"/>
  <c r="S866" i="7"/>
  <c r="J867" i="7"/>
  <c r="K867" i="7"/>
  <c r="L867" i="7"/>
  <c r="N867" i="7"/>
  <c r="O867" i="7"/>
  <c r="P867" i="7"/>
  <c r="Q867" i="7"/>
  <c r="R867" i="7"/>
  <c r="S867" i="7"/>
  <c r="J868" i="7"/>
  <c r="K868" i="7"/>
  <c r="L868" i="7"/>
  <c r="N868" i="7"/>
  <c r="O868" i="7"/>
  <c r="P868" i="7"/>
  <c r="Q868" i="7"/>
  <c r="R868" i="7"/>
  <c r="S868" i="7"/>
  <c r="J869" i="7"/>
  <c r="K869" i="7"/>
  <c r="L869" i="7"/>
  <c r="N869" i="7"/>
  <c r="O869" i="7"/>
  <c r="P869" i="7"/>
  <c r="Q869" i="7"/>
  <c r="R869" i="7"/>
  <c r="S869" i="7"/>
  <c r="J870" i="7"/>
  <c r="K870" i="7"/>
  <c r="L870" i="7"/>
  <c r="N870" i="7"/>
  <c r="O870" i="7"/>
  <c r="P870" i="7"/>
  <c r="Q870" i="7"/>
  <c r="R870" i="7"/>
  <c r="S870" i="7"/>
  <c r="J871" i="7"/>
  <c r="K871" i="7"/>
  <c r="L871" i="7"/>
  <c r="N871" i="7"/>
  <c r="O871" i="7"/>
  <c r="P871" i="7"/>
  <c r="Q871" i="7"/>
  <c r="R871" i="7"/>
  <c r="S871" i="7"/>
  <c r="J872" i="7"/>
  <c r="K872" i="7"/>
  <c r="L872" i="7"/>
  <c r="N872" i="7"/>
  <c r="O872" i="7"/>
  <c r="P872" i="7"/>
  <c r="Q872" i="7"/>
  <c r="R872" i="7"/>
  <c r="S872" i="7"/>
  <c r="J873" i="7"/>
  <c r="K873" i="7"/>
  <c r="L873" i="7"/>
  <c r="N873" i="7"/>
  <c r="O873" i="7"/>
  <c r="P873" i="7"/>
  <c r="Q873" i="7"/>
  <c r="R873" i="7"/>
  <c r="S873" i="7"/>
  <c r="J874" i="7"/>
  <c r="K874" i="7"/>
  <c r="L874" i="7"/>
  <c r="N874" i="7"/>
  <c r="O874" i="7"/>
  <c r="P874" i="7"/>
  <c r="Q874" i="7"/>
  <c r="R874" i="7"/>
  <c r="S874" i="7"/>
  <c r="J875" i="7"/>
  <c r="K875" i="7"/>
  <c r="L875" i="7"/>
  <c r="N875" i="7"/>
  <c r="O875" i="7"/>
  <c r="P875" i="7"/>
  <c r="Q875" i="7"/>
  <c r="R875" i="7"/>
  <c r="S875" i="7"/>
  <c r="J876" i="7"/>
  <c r="K876" i="7"/>
  <c r="L876" i="7"/>
  <c r="N876" i="7"/>
  <c r="O876" i="7"/>
  <c r="P876" i="7"/>
  <c r="Q876" i="7"/>
  <c r="R876" i="7"/>
  <c r="S876" i="7"/>
  <c r="J877" i="7"/>
  <c r="K877" i="7"/>
  <c r="L877" i="7"/>
  <c r="N877" i="7"/>
  <c r="O877" i="7"/>
  <c r="P877" i="7"/>
  <c r="Q877" i="7"/>
  <c r="R877" i="7"/>
  <c r="S877" i="7"/>
  <c r="J878" i="7"/>
  <c r="K878" i="7"/>
  <c r="L878" i="7"/>
  <c r="N878" i="7"/>
  <c r="O878" i="7"/>
  <c r="P878" i="7"/>
  <c r="Q878" i="7"/>
  <c r="R878" i="7"/>
  <c r="S878" i="7"/>
  <c r="J879" i="7"/>
  <c r="K879" i="7"/>
  <c r="L879" i="7"/>
  <c r="N879" i="7"/>
  <c r="O879" i="7"/>
  <c r="P879" i="7"/>
  <c r="Q879" i="7"/>
  <c r="R879" i="7"/>
  <c r="S879" i="7"/>
  <c r="J880" i="7"/>
  <c r="K880" i="7"/>
  <c r="L880" i="7"/>
  <c r="N880" i="7"/>
  <c r="O880" i="7"/>
  <c r="P880" i="7"/>
  <c r="Q880" i="7"/>
  <c r="R880" i="7"/>
  <c r="S880" i="7"/>
  <c r="J881" i="7"/>
  <c r="K881" i="7"/>
  <c r="L881" i="7"/>
  <c r="N881" i="7"/>
  <c r="O881" i="7"/>
  <c r="P881" i="7"/>
  <c r="Q881" i="7"/>
  <c r="R881" i="7"/>
  <c r="S881" i="7"/>
  <c r="J882" i="7"/>
  <c r="K882" i="7"/>
  <c r="L882" i="7"/>
  <c r="N882" i="7"/>
  <c r="O882" i="7"/>
  <c r="P882" i="7"/>
  <c r="Q882" i="7"/>
  <c r="R882" i="7"/>
  <c r="S882" i="7"/>
  <c r="J883" i="7"/>
  <c r="K883" i="7"/>
  <c r="L883" i="7"/>
  <c r="N883" i="7"/>
  <c r="O883" i="7"/>
  <c r="P883" i="7"/>
  <c r="Q883" i="7"/>
  <c r="R883" i="7"/>
  <c r="S883" i="7"/>
  <c r="J884" i="7"/>
  <c r="K884" i="7"/>
  <c r="L884" i="7"/>
  <c r="N884" i="7"/>
  <c r="O884" i="7"/>
  <c r="P884" i="7"/>
  <c r="Q884" i="7"/>
  <c r="R884" i="7"/>
  <c r="S884" i="7"/>
  <c r="J885" i="7"/>
  <c r="K885" i="7"/>
  <c r="L885" i="7"/>
  <c r="N885" i="7"/>
  <c r="O885" i="7"/>
  <c r="P885" i="7"/>
  <c r="Q885" i="7"/>
  <c r="R885" i="7"/>
  <c r="S885" i="7"/>
  <c r="J886" i="7"/>
  <c r="K886" i="7"/>
  <c r="L886" i="7"/>
  <c r="N886" i="7"/>
  <c r="O886" i="7"/>
  <c r="P886" i="7"/>
  <c r="Q886" i="7"/>
  <c r="R886" i="7"/>
  <c r="S886" i="7"/>
  <c r="J887" i="7"/>
  <c r="K887" i="7"/>
  <c r="L887" i="7"/>
  <c r="N887" i="7"/>
  <c r="O887" i="7"/>
  <c r="P887" i="7"/>
  <c r="Q887" i="7"/>
  <c r="R887" i="7"/>
  <c r="S887" i="7"/>
  <c r="J888" i="7"/>
  <c r="K888" i="7"/>
  <c r="L888" i="7"/>
  <c r="N888" i="7"/>
  <c r="O888" i="7"/>
  <c r="P888" i="7"/>
  <c r="Q888" i="7"/>
  <c r="R888" i="7"/>
  <c r="S888" i="7"/>
  <c r="J889" i="7"/>
  <c r="K889" i="7"/>
  <c r="L889" i="7"/>
  <c r="N889" i="7"/>
  <c r="O889" i="7"/>
  <c r="P889" i="7"/>
  <c r="Q889" i="7"/>
  <c r="R889" i="7"/>
  <c r="S889" i="7"/>
  <c r="J890" i="7"/>
  <c r="K890" i="7"/>
  <c r="L890" i="7"/>
  <c r="N890" i="7"/>
  <c r="O890" i="7"/>
  <c r="P890" i="7"/>
  <c r="Q890" i="7"/>
  <c r="R890" i="7"/>
  <c r="S890" i="7"/>
  <c r="J891" i="7"/>
  <c r="K891" i="7"/>
  <c r="L891" i="7"/>
  <c r="N891" i="7"/>
  <c r="O891" i="7"/>
  <c r="P891" i="7"/>
  <c r="Q891" i="7"/>
  <c r="R891" i="7"/>
  <c r="S891" i="7"/>
  <c r="J892" i="7"/>
  <c r="K892" i="7"/>
  <c r="L892" i="7"/>
  <c r="N892" i="7"/>
  <c r="O892" i="7"/>
  <c r="P892" i="7"/>
  <c r="Q892" i="7"/>
  <c r="R892" i="7"/>
  <c r="S892" i="7"/>
  <c r="J893" i="7"/>
  <c r="K893" i="7"/>
  <c r="L893" i="7"/>
  <c r="N893" i="7"/>
  <c r="O893" i="7"/>
  <c r="P893" i="7"/>
  <c r="Q893" i="7"/>
  <c r="R893" i="7"/>
  <c r="S893" i="7"/>
  <c r="J894" i="7"/>
  <c r="K894" i="7"/>
  <c r="L894" i="7"/>
  <c r="N894" i="7"/>
  <c r="O894" i="7"/>
  <c r="P894" i="7"/>
  <c r="Q894" i="7"/>
  <c r="R894" i="7"/>
  <c r="S894" i="7"/>
  <c r="J895" i="7"/>
  <c r="K895" i="7"/>
  <c r="L895" i="7"/>
  <c r="N895" i="7"/>
  <c r="O895" i="7"/>
  <c r="P895" i="7"/>
  <c r="Q895" i="7"/>
  <c r="R895" i="7"/>
  <c r="S895" i="7"/>
  <c r="J896" i="7"/>
  <c r="K896" i="7"/>
  <c r="L896" i="7"/>
  <c r="N896" i="7"/>
  <c r="O896" i="7"/>
  <c r="P896" i="7"/>
  <c r="Q896" i="7"/>
  <c r="R896" i="7"/>
  <c r="S896" i="7"/>
  <c r="J897" i="7"/>
  <c r="K897" i="7"/>
  <c r="L897" i="7"/>
  <c r="N897" i="7"/>
  <c r="O897" i="7"/>
  <c r="P897" i="7"/>
  <c r="Q897" i="7"/>
  <c r="R897" i="7"/>
  <c r="S897" i="7"/>
  <c r="J898" i="7"/>
  <c r="K898" i="7"/>
  <c r="L898" i="7"/>
  <c r="N898" i="7"/>
  <c r="O898" i="7"/>
  <c r="P898" i="7"/>
  <c r="Q898" i="7"/>
  <c r="R898" i="7"/>
  <c r="S898" i="7"/>
  <c r="J899" i="7"/>
  <c r="K899" i="7"/>
  <c r="L899" i="7"/>
  <c r="N899" i="7"/>
  <c r="O899" i="7"/>
  <c r="P899" i="7"/>
  <c r="Q899" i="7"/>
  <c r="R899" i="7"/>
  <c r="S899" i="7"/>
  <c r="J900" i="7"/>
  <c r="K900" i="7"/>
  <c r="L900" i="7"/>
  <c r="N900" i="7"/>
  <c r="O900" i="7"/>
  <c r="P900" i="7"/>
  <c r="Q900" i="7"/>
  <c r="R900" i="7"/>
  <c r="S900" i="7"/>
  <c r="J901" i="7"/>
  <c r="K901" i="7"/>
  <c r="L901" i="7"/>
  <c r="N901" i="7"/>
  <c r="O901" i="7"/>
  <c r="P901" i="7"/>
  <c r="Q901" i="7"/>
  <c r="R901" i="7"/>
  <c r="S901" i="7"/>
  <c r="J902" i="7"/>
  <c r="K902" i="7"/>
  <c r="L902" i="7"/>
  <c r="N902" i="7"/>
  <c r="O902" i="7"/>
  <c r="P902" i="7"/>
  <c r="Q902" i="7"/>
  <c r="R902" i="7"/>
  <c r="S902" i="7"/>
  <c r="J903" i="7"/>
  <c r="K903" i="7"/>
  <c r="L903" i="7"/>
  <c r="N903" i="7"/>
  <c r="O903" i="7"/>
  <c r="P903" i="7"/>
  <c r="Q903" i="7"/>
  <c r="R903" i="7"/>
  <c r="S903" i="7"/>
  <c r="J904" i="7"/>
  <c r="K904" i="7"/>
  <c r="L904" i="7"/>
  <c r="N904" i="7"/>
  <c r="O904" i="7"/>
  <c r="P904" i="7"/>
  <c r="Q904" i="7"/>
  <c r="R904" i="7"/>
  <c r="S904" i="7"/>
  <c r="J905" i="7"/>
  <c r="K905" i="7"/>
  <c r="L905" i="7"/>
  <c r="N905" i="7"/>
  <c r="O905" i="7"/>
  <c r="P905" i="7"/>
  <c r="Q905" i="7"/>
  <c r="R905" i="7"/>
  <c r="S905" i="7"/>
  <c r="J906" i="7"/>
  <c r="K906" i="7"/>
  <c r="L906" i="7"/>
  <c r="N906" i="7"/>
  <c r="O906" i="7"/>
  <c r="P906" i="7"/>
  <c r="Q906" i="7"/>
  <c r="R906" i="7"/>
  <c r="S906" i="7"/>
  <c r="J907" i="7"/>
  <c r="K907" i="7"/>
  <c r="L907" i="7"/>
  <c r="N907" i="7"/>
  <c r="O907" i="7"/>
  <c r="P907" i="7"/>
  <c r="Q907" i="7"/>
  <c r="R907" i="7"/>
  <c r="S907" i="7"/>
  <c r="J908" i="7"/>
  <c r="K908" i="7"/>
  <c r="L908" i="7"/>
  <c r="N908" i="7"/>
  <c r="O908" i="7"/>
  <c r="P908" i="7"/>
  <c r="Q908" i="7"/>
  <c r="R908" i="7"/>
  <c r="S908" i="7"/>
  <c r="J909" i="7"/>
  <c r="K909" i="7"/>
  <c r="L909" i="7"/>
  <c r="N909" i="7"/>
  <c r="O909" i="7"/>
  <c r="P909" i="7"/>
  <c r="Q909" i="7"/>
  <c r="R909" i="7"/>
  <c r="S909" i="7"/>
  <c r="J910" i="7"/>
  <c r="K910" i="7"/>
  <c r="L910" i="7"/>
  <c r="N910" i="7"/>
  <c r="O910" i="7"/>
  <c r="P910" i="7"/>
  <c r="Q910" i="7"/>
  <c r="R910" i="7"/>
  <c r="S910" i="7"/>
  <c r="J911" i="7"/>
  <c r="K911" i="7"/>
  <c r="L911" i="7"/>
  <c r="N911" i="7"/>
  <c r="O911" i="7"/>
  <c r="P911" i="7"/>
  <c r="Q911" i="7"/>
  <c r="R911" i="7"/>
  <c r="S911" i="7"/>
  <c r="J912" i="7"/>
  <c r="K912" i="7"/>
  <c r="L912" i="7"/>
  <c r="N912" i="7"/>
  <c r="O912" i="7"/>
  <c r="P912" i="7"/>
  <c r="Q912" i="7"/>
  <c r="R912" i="7"/>
  <c r="S912" i="7"/>
  <c r="J913" i="7"/>
  <c r="K913" i="7"/>
  <c r="L913" i="7"/>
  <c r="N913" i="7"/>
  <c r="O913" i="7"/>
  <c r="P913" i="7"/>
  <c r="Q913" i="7"/>
  <c r="R913" i="7"/>
  <c r="S913" i="7"/>
  <c r="J914" i="7"/>
  <c r="K914" i="7"/>
  <c r="L914" i="7"/>
  <c r="N914" i="7"/>
  <c r="O914" i="7"/>
  <c r="P914" i="7"/>
  <c r="Q914" i="7"/>
  <c r="R914" i="7"/>
  <c r="S914" i="7"/>
  <c r="J915" i="7"/>
  <c r="K915" i="7"/>
  <c r="L915" i="7"/>
  <c r="N915" i="7"/>
  <c r="O915" i="7"/>
  <c r="P915" i="7"/>
  <c r="Q915" i="7"/>
  <c r="R915" i="7"/>
  <c r="S915" i="7"/>
  <c r="J916" i="7"/>
  <c r="K916" i="7"/>
  <c r="L916" i="7"/>
  <c r="N916" i="7"/>
  <c r="O916" i="7"/>
  <c r="P916" i="7"/>
  <c r="Q916" i="7"/>
  <c r="R916" i="7"/>
  <c r="S916" i="7"/>
  <c r="J917" i="7"/>
  <c r="K917" i="7"/>
  <c r="L917" i="7"/>
  <c r="N917" i="7"/>
  <c r="O917" i="7"/>
  <c r="P917" i="7"/>
  <c r="Q917" i="7"/>
  <c r="R917" i="7"/>
  <c r="S917" i="7"/>
  <c r="J918" i="7"/>
  <c r="K918" i="7"/>
  <c r="L918" i="7"/>
  <c r="N918" i="7"/>
  <c r="O918" i="7"/>
  <c r="P918" i="7"/>
  <c r="Q918" i="7"/>
  <c r="R918" i="7"/>
  <c r="S918" i="7"/>
  <c r="J919" i="7"/>
  <c r="K919" i="7"/>
  <c r="L919" i="7"/>
  <c r="N919" i="7"/>
  <c r="O919" i="7"/>
  <c r="P919" i="7"/>
  <c r="Q919" i="7"/>
  <c r="R919" i="7"/>
  <c r="S919" i="7"/>
  <c r="J920" i="7"/>
  <c r="K920" i="7"/>
  <c r="L920" i="7"/>
  <c r="N920" i="7"/>
  <c r="O920" i="7"/>
  <c r="P920" i="7"/>
  <c r="Q920" i="7"/>
  <c r="R920" i="7"/>
  <c r="S920" i="7"/>
  <c r="J921" i="7"/>
  <c r="K921" i="7"/>
  <c r="L921" i="7"/>
  <c r="N921" i="7"/>
  <c r="O921" i="7"/>
  <c r="P921" i="7"/>
  <c r="Q921" i="7"/>
  <c r="R921" i="7"/>
  <c r="S921" i="7"/>
  <c r="J922" i="7"/>
  <c r="K922" i="7"/>
  <c r="L922" i="7"/>
  <c r="N922" i="7"/>
  <c r="O922" i="7"/>
  <c r="P922" i="7"/>
  <c r="Q922" i="7"/>
  <c r="R922" i="7"/>
  <c r="S922" i="7"/>
  <c r="J923" i="7"/>
  <c r="K923" i="7"/>
  <c r="L923" i="7"/>
  <c r="N923" i="7"/>
  <c r="O923" i="7"/>
  <c r="P923" i="7"/>
  <c r="Q923" i="7"/>
  <c r="R923" i="7"/>
  <c r="S923" i="7"/>
  <c r="J924" i="7"/>
  <c r="K924" i="7"/>
  <c r="L924" i="7"/>
  <c r="N924" i="7"/>
  <c r="O924" i="7"/>
  <c r="P924" i="7"/>
  <c r="Q924" i="7"/>
  <c r="R924" i="7"/>
  <c r="S924" i="7"/>
  <c r="J925" i="7"/>
  <c r="K925" i="7"/>
  <c r="L925" i="7"/>
  <c r="N925" i="7"/>
  <c r="O925" i="7"/>
  <c r="P925" i="7"/>
  <c r="Q925" i="7"/>
  <c r="R925" i="7"/>
  <c r="S925" i="7"/>
  <c r="J926" i="7"/>
  <c r="K926" i="7"/>
  <c r="L926" i="7"/>
  <c r="N926" i="7"/>
  <c r="O926" i="7"/>
  <c r="P926" i="7"/>
  <c r="Q926" i="7"/>
  <c r="R926" i="7"/>
  <c r="S926" i="7"/>
  <c r="J927" i="7"/>
  <c r="K927" i="7"/>
  <c r="L927" i="7"/>
  <c r="N927" i="7"/>
  <c r="O927" i="7"/>
  <c r="P927" i="7"/>
  <c r="Q927" i="7"/>
  <c r="R927" i="7"/>
  <c r="S927" i="7"/>
  <c r="J928" i="7"/>
  <c r="K928" i="7"/>
  <c r="L928" i="7"/>
  <c r="N928" i="7"/>
  <c r="O928" i="7"/>
  <c r="P928" i="7"/>
  <c r="Q928" i="7"/>
  <c r="R928" i="7"/>
  <c r="S928" i="7"/>
  <c r="J929" i="7"/>
  <c r="K929" i="7"/>
  <c r="L929" i="7"/>
  <c r="N929" i="7"/>
  <c r="O929" i="7"/>
  <c r="P929" i="7"/>
  <c r="Q929" i="7"/>
  <c r="R929" i="7"/>
  <c r="S929" i="7"/>
  <c r="J930" i="7"/>
  <c r="K930" i="7"/>
  <c r="L930" i="7"/>
  <c r="N930" i="7"/>
  <c r="O930" i="7"/>
  <c r="P930" i="7"/>
  <c r="Q930" i="7"/>
  <c r="R930" i="7"/>
  <c r="S930" i="7"/>
  <c r="J931" i="7"/>
  <c r="K931" i="7"/>
  <c r="L931" i="7"/>
  <c r="N931" i="7"/>
  <c r="O931" i="7"/>
  <c r="P931" i="7"/>
  <c r="Q931" i="7"/>
  <c r="R931" i="7"/>
  <c r="S931" i="7"/>
  <c r="J932" i="7"/>
  <c r="K932" i="7"/>
  <c r="L932" i="7"/>
  <c r="N932" i="7"/>
  <c r="O932" i="7"/>
  <c r="P932" i="7"/>
  <c r="Q932" i="7"/>
  <c r="R932" i="7"/>
  <c r="S932" i="7"/>
  <c r="J933" i="7"/>
  <c r="K933" i="7"/>
  <c r="L933" i="7"/>
  <c r="N933" i="7"/>
  <c r="O933" i="7"/>
  <c r="P933" i="7"/>
  <c r="Q933" i="7"/>
  <c r="R933" i="7"/>
  <c r="S933" i="7"/>
  <c r="J934" i="7"/>
  <c r="K934" i="7"/>
  <c r="L934" i="7"/>
  <c r="N934" i="7"/>
  <c r="O934" i="7"/>
  <c r="P934" i="7"/>
  <c r="Q934" i="7"/>
  <c r="R934" i="7"/>
  <c r="S934" i="7"/>
  <c r="J935" i="7"/>
  <c r="K935" i="7"/>
  <c r="L935" i="7"/>
  <c r="N935" i="7"/>
  <c r="O935" i="7"/>
  <c r="P935" i="7"/>
  <c r="Q935" i="7"/>
  <c r="R935" i="7"/>
  <c r="S935" i="7"/>
  <c r="J936" i="7"/>
  <c r="K936" i="7"/>
  <c r="L936" i="7"/>
  <c r="N936" i="7"/>
  <c r="O936" i="7"/>
  <c r="P936" i="7"/>
  <c r="Q936" i="7"/>
  <c r="R936" i="7"/>
  <c r="S936" i="7"/>
  <c r="J937" i="7"/>
  <c r="K937" i="7"/>
  <c r="L937" i="7"/>
  <c r="N937" i="7"/>
  <c r="O937" i="7"/>
  <c r="P937" i="7"/>
  <c r="Q937" i="7"/>
  <c r="R937" i="7"/>
  <c r="S937" i="7"/>
  <c r="J938" i="7"/>
  <c r="K938" i="7"/>
  <c r="L938" i="7"/>
  <c r="N938" i="7"/>
  <c r="O938" i="7"/>
  <c r="P938" i="7"/>
  <c r="Q938" i="7"/>
  <c r="R938" i="7"/>
  <c r="S938" i="7"/>
  <c r="J939" i="7"/>
  <c r="K939" i="7"/>
  <c r="L939" i="7"/>
  <c r="N939" i="7"/>
  <c r="O939" i="7"/>
  <c r="P939" i="7"/>
  <c r="Q939" i="7"/>
  <c r="R939" i="7"/>
  <c r="S939" i="7"/>
  <c r="J940" i="7"/>
  <c r="K940" i="7"/>
  <c r="L940" i="7"/>
  <c r="N940" i="7"/>
  <c r="O940" i="7"/>
  <c r="P940" i="7"/>
  <c r="Q940" i="7"/>
  <c r="R940" i="7"/>
  <c r="S940" i="7"/>
  <c r="J941" i="7"/>
  <c r="K941" i="7"/>
  <c r="L941" i="7"/>
  <c r="N941" i="7"/>
  <c r="O941" i="7"/>
  <c r="P941" i="7"/>
  <c r="Q941" i="7"/>
  <c r="R941" i="7"/>
  <c r="S941" i="7"/>
  <c r="J942" i="7"/>
  <c r="K942" i="7"/>
  <c r="L942" i="7"/>
  <c r="N942" i="7"/>
  <c r="O942" i="7"/>
  <c r="P942" i="7"/>
  <c r="Q942" i="7"/>
  <c r="R942" i="7"/>
  <c r="S942" i="7"/>
  <c r="J943" i="7"/>
  <c r="K943" i="7"/>
  <c r="L943" i="7"/>
  <c r="N943" i="7"/>
  <c r="O943" i="7"/>
  <c r="P943" i="7"/>
  <c r="Q943" i="7"/>
  <c r="R943" i="7"/>
  <c r="S943" i="7"/>
  <c r="J944" i="7"/>
  <c r="K944" i="7"/>
  <c r="L944" i="7"/>
  <c r="N944" i="7"/>
  <c r="O944" i="7"/>
  <c r="P944" i="7"/>
  <c r="Q944" i="7"/>
  <c r="R944" i="7"/>
  <c r="S944" i="7"/>
  <c r="J945" i="7"/>
  <c r="K945" i="7"/>
  <c r="L945" i="7"/>
  <c r="N945" i="7"/>
  <c r="O945" i="7"/>
  <c r="P945" i="7"/>
  <c r="Q945" i="7"/>
  <c r="R945" i="7"/>
  <c r="S945" i="7"/>
  <c r="J946" i="7"/>
  <c r="K946" i="7"/>
  <c r="L946" i="7"/>
  <c r="N946" i="7"/>
  <c r="O946" i="7"/>
  <c r="P946" i="7"/>
  <c r="Q946" i="7"/>
  <c r="R946" i="7"/>
  <c r="S946" i="7"/>
  <c r="J947" i="7"/>
  <c r="K947" i="7"/>
  <c r="L947" i="7"/>
  <c r="N947" i="7"/>
  <c r="O947" i="7"/>
  <c r="P947" i="7"/>
  <c r="Q947" i="7"/>
  <c r="R947" i="7"/>
  <c r="S947" i="7"/>
  <c r="J948" i="7"/>
  <c r="K948" i="7"/>
  <c r="L948" i="7"/>
  <c r="N948" i="7"/>
  <c r="O948" i="7"/>
  <c r="P948" i="7"/>
  <c r="Q948" i="7"/>
  <c r="R948" i="7"/>
  <c r="S948" i="7"/>
  <c r="J949" i="7"/>
  <c r="K949" i="7"/>
  <c r="L949" i="7"/>
  <c r="N949" i="7"/>
  <c r="O949" i="7"/>
  <c r="P949" i="7"/>
  <c r="Q949" i="7"/>
  <c r="R949" i="7"/>
  <c r="S949" i="7"/>
  <c r="J950" i="7"/>
  <c r="K950" i="7"/>
  <c r="L950" i="7"/>
  <c r="N950" i="7"/>
  <c r="O950" i="7"/>
  <c r="P950" i="7"/>
  <c r="Q950" i="7"/>
  <c r="R950" i="7"/>
  <c r="S950" i="7"/>
  <c r="J951" i="7"/>
  <c r="K951" i="7"/>
  <c r="L951" i="7"/>
  <c r="N951" i="7"/>
  <c r="O951" i="7"/>
  <c r="P951" i="7"/>
  <c r="Q951" i="7"/>
  <c r="R951" i="7"/>
  <c r="S951" i="7"/>
  <c r="J952" i="7"/>
  <c r="K952" i="7"/>
  <c r="L952" i="7"/>
  <c r="N952" i="7"/>
  <c r="O952" i="7"/>
  <c r="P952" i="7"/>
  <c r="Q952" i="7"/>
  <c r="R952" i="7"/>
  <c r="S952" i="7"/>
  <c r="J953" i="7"/>
  <c r="K953" i="7"/>
  <c r="L953" i="7"/>
  <c r="N953" i="7"/>
  <c r="O953" i="7"/>
  <c r="P953" i="7"/>
  <c r="Q953" i="7"/>
  <c r="R953" i="7"/>
  <c r="S953" i="7"/>
  <c r="J954" i="7"/>
  <c r="K954" i="7"/>
  <c r="L954" i="7"/>
  <c r="N954" i="7"/>
  <c r="O954" i="7"/>
  <c r="P954" i="7"/>
  <c r="Q954" i="7"/>
  <c r="R954" i="7"/>
  <c r="S954" i="7"/>
  <c r="J955" i="7"/>
  <c r="K955" i="7"/>
  <c r="L955" i="7"/>
  <c r="N955" i="7"/>
  <c r="O955" i="7"/>
  <c r="P955" i="7"/>
  <c r="Q955" i="7"/>
  <c r="R955" i="7"/>
  <c r="S955" i="7"/>
  <c r="J956" i="7"/>
  <c r="K956" i="7"/>
  <c r="L956" i="7"/>
  <c r="N956" i="7"/>
  <c r="O956" i="7"/>
  <c r="P956" i="7"/>
  <c r="Q956" i="7"/>
  <c r="R956" i="7"/>
  <c r="S956" i="7"/>
  <c r="J957" i="7"/>
  <c r="K957" i="7"/>
  <c r="L957" i="7"/>
  <c r="N957" i="7"/>
  <c r="O957" i="7"/>
  <c r="P957" i="7"/>
  <c r="Q957" i="7"/>
  <c r="R957" i="7"/>
  <c r="S957" i="7"/>
  <c r="J958" i="7"/>
  <c r="K958" i="7"/>
  <c r="L958" i="7"/>
  <c r="N958" i="7"/>
  <c r="O958" i="7"/>
  <c r="P958" i="7"/>
  <c r="Q958" i="7"/>
  <c r="R958" i="7"/>
  <c r="S958" i="7"/>
  <c r="J959" i="7"/>
  <c r="K959" i="7"/>
  <c r="L959" i="7"/>
  <c r="N959" i="7"/>
  <c r="O959" i="7"/>
  <c r="P959" i="7"/>
  <c r="Q959" i="7"/>
  <c r="R959" i="7"/>
  <c r="S959" i="7"/>
  <c r="J960" i="7"/>
  <c r="K960" i="7"/>
  <c r="L960" i="7"/>
  <c r="N960" i="7"/>
  <c r="O960" i="7"/>
  <c r="P960" i="7"/>
  <c r="Q960" i="7"/>
  <c r="R960" i="7"/>
  <c r="S960" i="7"/>
  <c r="J961" i="7"/>
  <c r="K961" i="7"/>
  <c r="L961" i="7"/>
  <c r="N961" i="7"/>
  <c r="O961" i="7"/>
  <c r="P961" i="7"/>
  <c r="Q961" i="7"/>
  <c r="R961" i="7"/>
  <c r="S961" i="7"/>
  <c r="J962" i="7"/>
  <c r="K962" i="7"/>
  <c r="L962" i="7"/>
  <c r="N962" i="7"/>
  <c r="O962" i="7"/>
  <c r="P962" i="7"/>
  <c r="Q962" i="7"/>
  <c r="R962" i="7"/>
  <c r="S962" i="7"/>
  <c r="J963" i="7"/>
  <c r="K963" i="7"/>
  <c r="L963" i="7"/>
  <c r="N963" i="7"/>
  <c r="O963" i="7"/>
  <c r="P963" i="7"/>
  <c r="Q963" i="7"/>
  <c r="R963" i="7"/>
  <c r="S963" i="7"/>
  <c r="J964" i="7"/>
  <c r="K964" i="7"/>
  <c r="L964" i="7"/>
  <c r="N964" i="7"/>
  <c r="O964" i="7"/>
  <c r="P964" i="7"/>
  <c r="Q964" i="7"/>
  <c r="R964" i="7"/>
  <c r="S964" i="7"/>
  <c r="J965" i="7"/>
  <c r="K965" i="7"/>
  <c r="L965" i="7"/>
  <c r="N965" i="7"/>
  <c r="O965" i="7"/>
  <c r="P965" i="7"/>
  <c r="Q965" i="7"/>
  <c r="R965" i="7"/>
  <c r="S965" i="7"/>
  <c r="J966" i="7"/>
  <c r="K966" i="7"/>
  <c r="L966" i="7"/>
  <c r="N966" i="7"/>
  <c r="O966" i="7"/>
  <c r="P966" i="7"/>
  <c r="Q966" i="7"/>
  <c r="R966" i="7"/>
  <c r="S966" i="7"/>
  <c r="J967" i="7"/>
  <c r="K967" i="7"/>
  <c r="L967" i="7"/>
  <c r="N967" i="7"/>
  <c r="O967" i="7"/>
  <c r="P967" i="7"/>
  <c r="Q967" i="7"/>
  <c r="R967" i="7"/>
  <c r="S967" i="7"/>
  <c r="J968" i="7"/>
  <c r="K968" i="7"/>
  <c r="L968" i="7"/>
  <c r="N968" i="7"/>
  <c r="O968" i="7"/>
  <c r="P968" i="7"/>
  <c r="Q968" i="7"/>
  <c r="R968" i="7"/>
  <c r="S968" i="7"/>
  <c r="J969" i="7"/>
  <c r="K969" i="7"/>
  <c r="L969" i="7"/>
  <c r="N969" i="7"/>
  <c r="O969" i="7"/>
  <c r="P969" i="7"/>
  <c r="Q969" i="7"/>
  <c r="R969" i="7"/>
  <c r="S969" i="7"/>
  <c r="J970" i="7"/>
  <c r="K970" i="7"/>
  <c r="L970" i="7"/>
  <c r="N970" i="7"/>
  <c r="O970" i="7"/>
  <c r="P970" i="7"/>
  <c r="Q970" i="7"/>
  <c r="R970" i="7"/>
  <c r="S970" i="7"/>
  <c r="J971" i="7"/>
  <c r="K971" i="7"/>
  <c r="L971" i="7"/>
  <c r="N971" i="7"/>
  <c r="O971" i="7"/>
  <c r="P971" i="7"/>
  <c r="Q971" i="7"/>
  <c r="R971" i="7"/>
  <c r="S971" i="7"/>
  <c r="J972" i="7"/>
  <c r="K972" i="7"/>
  <c r="L972" i="7"/>
  <c r="N972" i="7"/>
  <c r="O972" i="7"/>
  <c r="P972" i="7"/>
  <c r="Q972" i="7"/>
  <c r="R972" i="7"/>
  <c r="S972" i="7"/>
  <c r="J973" i="7"/>
  <c r="K973" i="7"/>
  <c r="L973" i="7"/>
  <c r="N973" i="7"/>
  <c r="O973" i="7"/>
  <c r="P973" i="7"/>
  <c r="Q973" i="7"/>
  <c r="R973" i="7"/>
  <c r="S973" i="7"/>
  <c r="J974" i="7"/>
  <c r="K974" i="7"/>
  <c r="L974" i="7"/>
  <c r="N974" i="7"/>
  <c r="O974" i="7"/>
  <c r="P974" i="7"/>
  <c r="Q974" i="7"/>
  <c r="R974" i="7"/>
  <c r="S974" i="7"/>
  <c r="J975" i="7"/>
  <c r="K975" i="7"/>
  <c r="L975" i="7"/>
  <c r="N975" i="7"/>
  <c r="O975" i="7"/>
  <c r="P975" i="7"/>
  <c r="Q975" i="7"/>
  <c r="R975" i="7"/>
  <c r="S975" i="7"/>
  <c r="J976" i="7"/>
  <c r="K976" i="7"/>
  <c r="L976" i="7"/>
  <c r="N976" i="7"/>
  <c r="O976" i="7"/>
  <c r="P976" i="7"/>
  <c r="Q976" i="7"/>
  <c r="R976" i="7"/>
  <c r="S976" i="7"/>
  <c r="J977" i="7"/>
  <c r="K977" i="7"/>
  <c r="L977" i="7"/>
  <c r="N977" i="7"/>
  <c r="O977" i="7"/>
  <c r="P977" i="7"/>
  <c r="Q977" i="7"/>
  <c r="R977" i="7"/>
  <c r="S977" i="7"/>
  <c r="J978" i="7"/>
  <c r="K978" i="7"/>
  <c r="L978" i="7"/>
  <c r="N978" i="7"/>
  <c r="O978" i="7"/>
  <c r="P978" i="7"/>
  <c r="Q978" i="7"/>
  <c r="R978" i="7"/>
  <c r="S978" i="7"/>
  <c r="J979" i="7"/>
  <c r="K979" i="7"/>
  <c r="L979" i="7"/>
  <c r="N979" i="7"/>
  <c r="O979" i="7"/>
  <c r="P979" i="7"/>
  <c r="Q979" i="7"/>
  <c r="R979" i="7"/>
  <c r="S979" i="7"/>
  <c r="J980" i="7"/>
  <c r="K980" i="7"/>
  <c r="L980" i="7"/>
  <c r="N980" i="7"/>
  <c r="O980" i="7"/>
  <c r="P980" i="7"/>
  <c r="Q980" i="7"/>
  <c r="R980" i="7"/>
  <c r="S980" i="7"/>
  <c r="J981" i="7"/>
  <c r="K981" i="7"/>
  <c r="L981" i="7"/>
  <c r="N981" i="7"/>
  <c r="O981" i="7"/>
  <c r="P981" i="7"/>
  <c r="Q981" i="7"/>
  <c r="R981" i="7"/>
  <c r="S981" i="7"/>
  <c r="J982" i="7"/>
  <c r="K982" i="7"/>
  <c r="L982" i="7"/>
  <c r="N982" i="7"/>
  <c r="O982" i="7"/>
  <c r="P982" i="7"/>
  <c r="Q982" i="7"/>
  <c r="R982" i="7"/>
  <c r="S982" i="7"/>
  <c r="J983" i="7"/>
  <c r="K983" i="7"/>
  <c r="L983" i="7"/>
  <c r="N983" i="7"/>
  <c r="O983" i="7"/>
  <c r="P983" i="7"/>
  <c r="Q983" i="7"/>
  <c r="R983" i="7"/>
  <c r="S983" i="7"/>
  <c r="J984" i="7"/>
  <c r="K984" i="7"/>
  <c r="L984" i="7"/>
  <c r="N984" i="7"/>
  <c r="O984" i="7"/>
  <c r="P984" i="7"/>
  <c r="Q984" i="7"/>
  <c r="R984" i="7"/>
  <c r="S984" i="7"/>
  <c r="J985" i="7"/>
  <c r="K985" i="7"/>
  <c r="L985" i="7"/>
  <c r="N985" i="7"/>
  <c r="O985" i="7"/>
  <c r="P985" i="7"/>
  <c r="Q985" i="7"/>
  <c r="R985" i="7"/>
  <c r="S985" i="7"/>
  <c r="J986" i="7"/>
  <c r="K986" i="7"/>
  <c r="L986" i="7"/>
  <c r="N986" i="7"/>
  <c r="O986" i="7"/>
  <c r="P986" i="7"/>
  <c r="Q986" i="7"/>
  <c r="R986" i="7"/>
  <c r="S986" i="7"/>
  <c r="J987" i="7"/>
  <c r="K987" i="7"/>
  <c r="L987" i="7"/>
  <c r="N987" i="7"/>
  <c r="O987" i="7"/>
  <c r="P987" i="7"/>
  <c r="Q987" i="7"/>
  <c r="R987" i="7"/>
  <c r="S987" i="7"/>
  <c r="J988" i="7"/>
  <c r="K988" i="7"/>
  <c r="L988" i="7"/>
  <c r="N988" i="7"/>
  <c r="O988" i="7"/>
  <c r="P988" i="7"/>
  <c r="Q988" i="7"/>
  <c r="R988" i="7"/>
  <c r="S988" i="7"/>
  <c r="J989" i="7"/>
  <c r="K989" i="7"/>
  <c r="L989" i="7"/>
  <c r="N989" i="7"/>
  <c r="O989" i="7"/>
  <c r="P989" i="7"/>
  <c r="Q989" i="7"/>
  <c r="R989" i="7"/>
  <c r="S989" i="7"/>
  <c r="J990" i="7"/>
  <c r="K990" i="7"/>
  <c r="L990" i="7"/>
  <c r="N990" i="7"/>
  <c r="O990" i="7"/>
  <c r="P990" i="7"/>
  <c r="Q990" i="7"/>
  <c r="R990" i="7"/>
  <c r="S990" i="7"/>
  <c r="J991" i="7"/>
  <c r="K991" i="7"/>
  <c r="L991" i="7"/>
  <c r="N991" i="7"/>
  <c r="O991" i="7"/>
  <c r="P991" i="7"/>
  <c r="Q991" i="7"/>
  <c r="R991" i="7"/>
  <c r="S991" i="7"/>
  <c r="J992" i="7"/>
  <c r="K992" i="7"/>
  <c r="L992" i="7"/>
  <c r="N992" i="7"/>
  <c r="O992" i="7"/>
  <c r="P992" i="7"/>
  <c r="Q992" i="7"/>
  <c r="R992" i="7"/>
  <c r="S992" i="7"/>
  <c r="J993" i="7"/>
  <c r="K993" i="7"/>
  <c r="L993" i="7"/>
  <c r="N993" i="7"/>
  <c r="O993" i="7"/>
  <c r="P993" i="7"/>
  <c r="Q993" i="7"/>
  <c r="R993" i="7"/>
  <c r="S993" i="7"/>
  <c r="J994" i="7"/>
  <c r="K994" i="7"/>
  <c r="L994" i="7"/>
  <c r="N994" i="7"/>
  <c r="O994" i="7"/>
  <c r="P994" i="7"/>
  <c r="Q994" i="7"/>
  <c r="R994" i="7"/>
  <c r="S994" i="7"/>
  <c r="J995" i="7"/>
  <c r="K995" i="7"/>
  <c r="L995" i="7"/>
  <c r="N995" i="7"/>
  <c r="O995" i="7"/>
  <c r="P995" i="7"/>
  <c r="Q995" i="7"/>
  <c r="R995" i="7"/>
  <c r="S995" i="7"/>
  <c r="J996" i="7"/>
  <c r="K996" i="7"/>
  <c r="L996" i="7"/>
  <c r="N996" i="7"/>
  <c r="O996" i="7"/>
  <c r="P996" i="7"/>
  <c r="Q996" i="7"/>
  <c r="R996" i="7"/>
  <c r="S996" i="7"/>
  <c r="J997" i="7"/>
  <c r="K997" i="7"/>
  <c r="L997" i="7"/>
  <c r="N997" i="7"/>
  <c r="O997" i="7"/>
  <c r="P997" i="7"/>
  <c r="Q997" i="7"/>
  <c r="R997" i="7"/>
  <c r="S997" i="7"/>
  <c r="J998" i="7"/>
  <c r="K998" i="7"/>
  <c r="L998" i="7"/>
  <c r="N998" i="7"/>
  <c r="O998" i="7"/>
  <c r="P998" i="7"/>
  <c r="Q998" i="7"/>
  <c r="R998" i="7"/>
  <c r="S998" i="7"/>
  <c r="J999" i="7"/>
  <c r="K999" i="7"/>
  <c r="L999" i="7"/>
  <c r="N999" i="7"/>
  <c r="O999" i="7"/>
  <c r="P999" i="7"/>
  <c r="Q999" i="7"/>
  <c r="R999" i="7"/>
  <c r="S999" i="7"/>
  <c r="J1000" i="7"/>
  <c r="K1000" i="7"/>
  <c r="L1000" i="7"/>
  <c r="N1000" i="7"/>
  <c r="O1000" i="7"/>
  <c r="P1000" i="7"/>
  <c r="Q1000" i="7"/>
  <c r="R1000" i="7"/>
  <c r="S1000" i="7"/>
  <c r="J1001" i="7"/>
  <c r="K1001" i="7"/>
  <c r="L1001" i="7"/>
  <c r="N1001" i="7"/>
  <c r="O1001" i="7"/>
  <c r="P1001" i="7"/>
  <c r="Q1001" i="7"/>
  <c r="R1001" i="7"/>
  <c r="S1001" i="7"/>
  <c r="J1002" i="7"/>
  <c r="K1002" i="7"/>
  <c r="L1002" i="7"/>
  <c r="N1002" i="7"/>
  <c r="O1002" i="7"/>
  <c r="P1002" i="7"/>
  <c r="Q1002" i="7"/>
  <c r="R1002" i="7"/>
  <c r="S1002" i="7"/>
  <c r="J1003" i="7"/>
  <c r="K1003" i="7"/>
  <c r="L1003" i="7"/>
  <c r="N1003" i="7"/>
  <c r="O1003" i="7"/>
  <c r="P1003" i="7"/>
  <c r="Q1003" i="7"/>
  <c r="R1003" i="7"/>
  <c r="S1003" i="7"/>
  <c r="J1004" i="7"/>
  <c r="K1004" i="7"/>
  <c r="L1004" i="7"/>
  <c r="N1004" i="7"/>
  <c r="O1004" i="7"/>
  <c r="P1004" i="7"/>
  <c r="Q1004" i="7"/>
  <c r="R1004" i="7"/>
  <c r="S1004" i="7"/>
  <c r="J1005" i="7"/>
  <c r="K1005" i="7"/>
  <c r="L1005" i="7"/>
  <c r="N1005" i="7"/>
  <c r="O1005" i="7"/>
  <c r="P1005" i="7"/>
  <c r="Q1005" i="7"/>
  <c r="R1005" i="7"/>
  <c r="S1005" i="7"/>
  <c r="J1006" i="7"/>
  <c r="K1006" i="7"/>
  <c r="L1006" i="7"/>
  <c r="N1006" i="7"/>
  <c r="O1006" i="7"/>
  <c r="P1006" i="7"/>
  <c r="Q1006" i="7"/>
  <c r="R1006" i="7"/>
  <c r="S1006" i="7"/>
  <c r="J1007" i="7"/>
  <c r="K1007" i="7"/>
  <c r="L1007" i="7"/>
  <c r="N1007" i="7"/>
  <c r="O1007" i="7"/>
  <c r="P1007" i="7"/>
  <c r="Q1007" i="7"/>
  <c r="R1007" i="7"/>
  <c r="S1007" i="7"/>
  <c r="J1008" i="7"/>
  <c r="K1008" i="7"/>
  <c r="L1008" i="7"/>
  <c r="N1008" i="7"/>
  <c r="O1008" i="7"/>
  <c r="P1008" i="7"/>
  <c r="Q1008" i="7"/>
  <c r="R1008" i="7"/>
  <c r="S1008" i="7"/>
  <c r="J1009" i="7"/>
  <c r="K1009" i="7"/>
  <c r="L1009" i="7"/>
  <c r="N1009" i="7"/>
  <c r="O1009" i="7"/>
  <c r="P1009" i="7"/>
  <c r="Q1009" i="7"/>
  <c r="R1009" i="7"/>
  <c r="S1009" i="7"/>
  <c r="J1010" i="7"/>
  <c r="K1010" i="7"/>
  <c r="L1010" i="7"/>
  <c r="N1010" i="7"/>
  <c r="O1010" i="7"/>
  <c r="P1010" i="7"/>
  <c r="Q1010" i="7"/>
  <c r="R1010" i="7"/>
  <c r="S1010" i="7"/>
  <c r="J1011" i="7"/>
  <c r="K1011" i="7"/>
  <c r="L1011" i="7"/>
  <c r="N1011" i="7"/>
  <c r="O1011" i="7"/>
  <c r="P1011" i="7"/>
  <c r="Q1011" i="7"/>
  <c r="R1011" i="7"/>
  <c r="S1011" i="7"/>
  <c r="J1012" i="7"/>
  <c r="K1012" i="7"/>
  <c r="L1012" i="7"/>
  <c r="N1012" i="7"/>
  <c r="O1012" i="7"/>
  <c r="P1012" i="7"/>
  <c r="Q1012" i="7"/>
  <c r="R1012" i="7"/>
  <c r="S1012" i="7"/>
  <c r="J1013" i="7"/>
  <c r="K1013" i="7"/>
  <c r="L1013" i="7"/>
  <c r="N1013" i="7"/>
  <c r="O1013" i="7"/>
  <c r="P1013" i="7"/>
  <c r="Q1013" i="7"/>
  <c r="R1013" i="7"/>
  <c r="S1013" i="7"/>
  <c r="J1014" i="7"/>
  <c r="K1014" i="7"/>
  <c r="L1014" i="7"/>
  <c r="N1014" i="7"/>
  <c r="O1014" i="7"/>
  <c r="P1014" i="7"/>
  <c r="Q1014" i="7"/>
  <c r="R1014" i="7"/>
  <c r="S1014" i="7"/>
  <c r="J1015" i="7"/>
  <c r="K1015" i="7"/>
  <c r="L1015" i="7"/>
  <c r="N1015" i="7"/>
  <c r="O1015" i="7"/>
  <c r="P1015" i="7"/>
  <c r="Q1015" i="7"/>
  <c r="R1015" i="7"/>
  <c r="S1015" i="7"/>
  <c r="J1016" i="7"/>
  <c r="K1016" i="7"/>
  <c r="L1016" i="7"/>
  <c r="N1016" i="7"/>
  <c r="O1016" i="7"/>
  <c r="P1016" i="7"/>
  <c r="Q1016" i="7"/>
  <c r="R1016" i="7"/>
  <c r="S1016" i="7"/>
  <c r="J1017" i="7"/>
  <c r="K1017" i="7"/>
  <c r="L1017" i="7"/>
  <c r="N1017" i="7"/>
  <c r="O1017" i="7"/>
  <c r="P1017" i="7"/>
  <c r="Q1017" i="7"/>
  <c r="R1017" i="7"/>
  <c r="S1017" i="7"/>
  <c r="J1018" i="7"/>
  <c r="K1018" i="7"/>
  <c r="L1018" i="7"/>
  <c r="N1018" i="7"/>
  <c r="O1018" i="7"/>
  <c r="P1018" i="7"/>
  <c r="Q1018" i="7"/>
  <c r="R1018" i="7"/>
  <c r="S1018" i="7"/>
  <c r="J1019" i="7"/>
  <c r="K1019" i="7"/>
  <c r="L1019" i="7"/>
  <c r="N1019" i="7"/>
  <c r="O1019" i="7"/>
  <c r="P1019" i="7"/>
  <c r="Q1019" i="7"/>
  <c r="R1019" i="7"/>
  <c r="S1019" i="7"/>
  <c r="J1020" i="7"/>
  <c r="K1020" i="7"/>
  <c r="L1020" i="7"/>
  <c r="N1020" i="7"/>
  <c r="O1020" i="7"/>
  <c r="P1020" i="7"/>
  <c r="Q1020" i="7"/>
  <c r="R1020" i="7"/>
  <c r="S1020" i="7"/>
  <c r="J1021" i="7"/>
  <c r="K1021" i="7"/>
  <c r="L1021" i="7"/>
  <c r="N1021" i="7"/>
  <c r="O1021" i="7"/>
  <c r="P1021" i="7"/>
  <c r="Q1021" i="7"/>
  <c r="R1021" i="7"/>
  <c r="S1021" i="7"/>
  <c r="J1022" i="7"/>
  <c r="K1022" i="7"/>
  <c r="L1022" i="7"/>
  <c r="N1022" i="7"/>
  <c r="O1022" i="7"/>
  <c r="P1022" i="7"/>
  <c r="Q1022" i="7"/>
  <c r="R1022" i="7"/>
  <c r="S1022" i="7"/>
  <c r="J1023" i="7"/>
  <c r="K1023" i="7"/>
  <c r="L1023" i="7"/>
  <c r="N1023" i="7"/>
  <c r="O1023" i="7"/>
  <c r="P1023" i="7"/>
  <c r="Q1023" i="7"/>
  <c r="R1023" i="7"/>
  <c r="S1023" i="7"/>
  <c r="J1024" i="7"/>
  <c r="K1024" i="7"/>
  <c r="L1024" i="7"/>
  <c r="N1024" i="7"/>
  <c r="O1024" i="7"/>
  <c r="P1024" i="7"/>
  <c r="Q1024" i="7"/>
  <c r="R1024" i="7"/>
  <c r="S1024" i="7"/>
  <c r="J1025" i="7"/>
  <c r="K1025" i="7"/>
  <c r="L1025" i="7"/>
  <c r="N1025" i="7"/>
  <c r="O1025" i="7"/>
  <c r="P1025" i="7"/>
  <c r="Q1025" i="7"/>
  <c r="R1025" i="7"/>
  <c r="S1025" i="7"/>
  <c r="J1026" i="7"/>
  <c r="K1026" i="7"/>
  <c r="L1026" i="7"/>
  <c r="N1026" i="7"/>
  <c r="O1026" i="7"/>
  <c r="P1026" i="7"/>
  <c r="Q1026" i="7"/>
  <c r="R1026" i="7"/>
  <c r="S1026" i="7"/>
  <c r="J1027" i="7"/>
  <c r="K1027" i="7"/>
  <c r="L1027" i="7"/>
  <c r="N1027" i="7"/>
  <c r="O1027" i="7"/>
  <c r="P1027" i="7"/>
  <c r="Q1027" i="7"/>
  <c r="R1027" i="7"/>
  <c r="S1027" i="7"/>
  <c r="J1028" i="7"/>
  <c r="K1028" i="7"/>
  <c r="L1028" i="7"/>
  <c r="N1028" i="7"/>
  <c r="O1028" i="7"/>
  <c r="P1028" i="7"/>
  <c r="Q1028" i="7"/>
  <c r="R1028" i="7"/>
  <c r="S1028" i="7"/>
  <c r="J1029" i="7"/>
  <c r="K1029" i="7"/>
  <c r="L1029" i="7"/>
  <c r="N1029" i="7"/>
  <c r="O1029" i="7"/>
  <c r="P1029" i="7"/>
  <c r="Q1029" i="7"/>
  <c r="R1029" i="7"/>
  <c r="S1029" i="7"/>
  <c r="J1030" i="7"/>
  <c r="K1030" i="7"/>
  <c r="L1030" i="7"/>
  <c r="N1030" i="7"/>
  <c r="O1030" i="7"/>
  <c r="P1030" i="7"/>
  <c r="Q1030" i="7"/>
  <c r="R1030" i="7"/>
  <c r="S1030" i="7"/>
  <c r="J1031" i="7"/>
  <c r="K1031" i="7"/>
  <c r="L1031" i="7"/>
  <c r="N1031" i="7"/>
  <c r="O1031" i="7"/>
  <c r="P1031" i="7"/>
  <c r="Q1031" i="7"/>
  <c r="R1031" i="7"/>
  <c r="S1031" i="7"/>
  <c r="J1032" i="7"/>
  <c r="K1032" i="7"/>
  <c r="L1032" i="7"/>
  <c r="N1032" i="7"/>
  <c r="O1032" i="7"/>
  <c r="P1032" i="7"/>
  <c r="Q1032" i="7"/>
  <c r="R1032" i="7"/>
  <c r="S1032" i="7"/>
  <c r="J1033" i="7"/>
  <c r="K1033" i="7"/>
  <c r="L1033" i="7"/>
  <c r="N1033" i="7"/>
  <c r="O1033" i="7"/>
  <c r="P1033" i="7"/>
  <c r="Q1033" i="7"/>
  <c r="R1033" i="7"/>
  <c r="S1033" i="7"/>
  <c r="J1034" i="7"/>
  <c r="K1034" i="7"/>
  <c r="L1034" i="7"/>
  <c r="N1034" i="7"/>
  <c r="O1034" i="7"/>
  <c r="P1034" i="7"/>
  <c r="Q1034" i="7"/>
  <c r="R1034" i="7"/>
  <c r="S1034" i="7"/>
  <c r="J1035" i="7"/>
  <c r="K1035" i="7"/>
  <c r="L1035" i="7"/>
  <c r="N1035" i="7"/>
  <c r="O1035" i="7"/>
  <c r="P1035" i="7"/>
  <c r="Q1035" i="7"/>
  <c r="R1035" i="7"/>
  <c r="S1035" i="7"/>
  <c r="J1036" i="7"/>
  <c r="K1036" i="7"/>
  <c r="L1036" i="7"/>
  <c r="N1036" i="7"/>
  <c r="O1036" i="7"/>
  <c r="P1036" i="7"/>
  <c r="Q1036" i="7"/>
  <c r="R1036" i="7"/>
  <c r="S1036" i="7"/>
  <c r="J1037" i="7"/>
  <c r="K1037" i="7"/>
  <c r="L1037" i="7"/>
  <c r="N1037" i="7"/>
  <c r="O1037" i="7"/>
  <c r="P1037" i="7"/>
  <c r="Q1037" i="7"/>
  <c r="R1037" i="7"/>
  <c r="S1037" i="7"/>
  <c r="J1038" i="7"/>
  <c r="K1038" i="7"/>
  <c r="L1038" i="7"/>
  <c r="N1038" i="7"/>
  <c r="O1038" i="7"/>
  <c r="P1038" i="7"/>
  <c r="Q1038" i="7"/>
  <c r="R1038" i="7"/>
  <c r="S1038" i="7"/>
  <c r="J1039" i="7"/>
  <c r="K1039" i="7"/>
  <c r="L1039" i="7"/>
  <c r="N1039" i="7"/>
  <c r="O1039" i="7"/>
  <c r="P1039" i="7"/>
  <c r="Q1039" i="7"/>
  <c r="R1039" i="7"/>
  <c r="S1039" i="7"/>
  <c r="J1040" i="7"/>
  <c r="K1040" i="7"/>
  <c r="L1040" i="7"/>
  <c r="N1040" i="7"/>
  <c r="O1040" i="7"/>
  <c r="P1040" i="7"/>
  <c r="Q1040" i="7"/>
  <c r="R1040" i="7"/>
  <c r="S1040" i="7"/>
  <c r="J1041" i="7"/>
  <c r="K1041" i="7"/>
  <c r="L1041" i="7"/>
  <c r="N1041" i="7"/>
  <c r="O1041" i="7"/>
  <c r="P1041" i="7"/>
  <c r="Q1041" i="7"/>
  <c r="R1041" i="7"/>
  <c r="S1041" i="7"/>
  <c r="J1042" i="7"/>
  <c r="K1042" i="7"/>
  <c r="L1042" i="7"/>
  <c r="N1042" i="7"/>
  <c r="O1042" i="7"/>
  <c r="P1042" i="7"/>
  <c r="Q1042" i="7"/>
  <c r="R1042" i="7"/>
  <c r="S1042" i="7"/>
  <c r="J1043" i="7"/>
  <c r="K1043" i="7"/>
  <c r="L1043" i="7"/>
  <c r="N1043" i="7"/>
  <c r="O1043" i="7"/>
  <c r="P1043" i="7"/>
  <c r="Q1043" i="7"/>
  <c r="R1043" i="7"/>
  <c r="S1043" i="7"/>
  <c r="J1044" i="7"/>
  <c r="K1044" i="7"/>
  <c r="L1044" i="7"/>
  <c r="N1044" i="7"/>
  <c r="O1044" i="7"/>
  <c r="P1044" i="7"/>
  <c r="Q1044" i="7"/>
  <c r="R1044" i="7"/>
  <c r="S1044" i="7"/>
  <c r="J1045" i="7"/>
  <c r="K1045" i="7"/>
  <c r="L1045" i="7"/>
  <c r="N1045" i="7"/>
  <c r="O1045" i="7"/>
  <c r="P1045" i="7"/>
  <c r="Q1045" i="7"/>
  <c r="R1045" i="7"/>
  <c r="S1045" i="7"/>
  <c r="J1046" i="7"/>
  <c r="K1046" i="7"/>
  <c r="L1046" i="7"/>
  <c r="N1046" i="7"/>
  <c r="O1046" i="7"/>
  <c r="P1046" i="7"/>
  <c r="Q1046" i="7"/>
  <c r="R1046" i="7"/>
  <c r="S1046" i="7"/>
  <c r="J1047" i="7"/>
  <c r="K1047" i="7"/>
  <c r="L1047" i="7"/>
  <c r="N1047" i="7"/>
  <c r="O1047" i="7"/>
  <c r="P1047" i="7"/>
  <c r="Q1047" i="7"/>
  <c r="R1047" i="7"/>
  <c r="S1047" i="7"/>
  <c r="J1048" i="7"/>
  <c r="K1048" i="7"/>
  <c r="L1048" i="7"/>
  <c r="N1048" i="7"/>
  <c r="O1048" i="7"/>
  <c r="P1048" i="7"/>
  <c r="Q1048" i="7"/>
  <c r="R1048" i="7"/>
  <c r="S1048" i="7"/>
  <c r="J1049" i="7"/>
  <c r="K1049" i="7"/>
  <c r="L1049" i="7"/>
  <c r="N1049" i="7"/>
  <c r="O1049" i="7"/>
  <c r="P1049" i="7"/>
  <c r="Q1049" i="7"/>
  <c r="R1049" i="7"/>
  <c r="S1049" i="7"/>
  <c r="J1050" i="7"/>
  <c r="K1050" i="7"/>
  <c r="L1050" i="7"/>
  <c r="N1050" i="7"/>
  <c r="O1050" i="7"/>
  <c r="P1050" i="7"/>
  <c r="Q1050" i="7"/>
  <c r="R1050" i="7"/>
  <c r="S1050" i="7"/>
  <c r="J1051" i="7"/>
  <c r="K1051" i="7"/>
  <c r="L1051" i="7"/>
  <c r="N1051" i="7"/>
  <c r="O1051" i="7"/>
  <c r="P1051" i="7"/>
  <c r="Q1051" i="7"/>
  <c r="R1051" i="7"/>
  <c r="S1051" i="7"/>
  <c r="J1052" i="7"/>
  <c r="K1052" i="7"/>
  <c r="L1052" i="7"/>
  <c r="N1052" i="7"/>
  <c r="O1052" i="7"/>
  <c r="P1052" i="7"/>
  <c r="Q1052" i="7"/>
  <c r="R1052" i="7"/>
  <c r="S1052" i="7"/>
  <c r="J1053" i="7"/>
  <c r="K1053" i="7"/>
  <c r="L1053" i="7"/>
  <c r="N1053" i="7"/>
  <c r="O1053" i="7"/>
  <c r="P1053" i="7"/>
  <c r="Q1053" i="7"/>
  <c r="R1053" i="7"/>
  <c r="S1053" i="7"/>
  <c r="J1054" i="7"/>
  <c r="K1054" i="7"/>
  <c r="L1054" i="7"/>
  <c r="N1054" i="7"/>
  <c r="O1054" i="7"/>
  <c r="P1054" i="7"/>
  <c r="Q1054" i="7"/>
  <c r="R1054" i="7"/>
  <c r="S1054" i="7"/>
  <c r="J1055" i="7"/>
  <c r="K1055" i="7"/>
  <c r="L1055" i="7"/>
  <c r="N1055" i="7"/>
  <c r="O1055" i="7"/>
  <c r="P1055" i="7"/>
  <c r="Q1055" i="7"/>
  <c r="R1055" i="7"/>
  <c r="S1055" i="7"/>
  <c r="J1056" i="7"/>
  <c r="K1056" i="7"/>
  <c r="L1056" i="7"/>
  <c r="N1056" i="7"/>
  <c r="O1056" i="7"/>
  <c r="P1056" i="7"/>
  <c r="Q1056" i="7"/>
  <c r="R1056" i="7"/>
  <c r="S1056" i="7"/>
  <c r="J1057" i="7"/>
  <c r="K1057" i="7"/>
  <c r="L1057" i="7"/>
  <c r="N1057" i="7"/>
  <c r="O1057" i="7"/>
  <c r="P1057" i="7"/>
  <c r="Q1057" i="7"/>
  <c r="R1057" i="7"/>
  <c r="S1057" i="7"/>
  <c r="J1058" i="7"/>
  <c r="K1058" i="7"/>
  <c r="L1058" i="7"/>
  <c r="N1058" i="7"/>
  <c r="O1058" i="7"/>
  <c r="P1058" i="7"/>
  <c r="Q1058" i="7"/>
  <c r="R1058" i="7"/>
  <c r="S1058" i="7"/>
  <c r="J1059" i="7"/>
  <c r="K1059" i="7"/>
  <c r="L1059" i="7"/>
  <c r="N1059" i="7"/>
  <c r="O1059" i="7"/>
  <c r="P1059" i="7"/>
  <c r="Q1059" i="7"/>
  <c r="R1059" i="7"/>
  <c r="S1059" i="7"/>
  <c r="J1060" i="7"/>
  <c r="K1060" i="7"/>
  <c r="L1060" i="7"/>
  <c r="N1060" i="7"/>
  <c r="O1060" i="7"/>
  <c r="P1060" i="7"/>
  <c r="Q1060" i="7"/>
  <c r="R1060" i="7"/>
  <c r="S1060" i="7"/>
  <c r="J1061" i="7"/>
  <c r="K1061" i="7"/>
  <c r="L1061" i="7"/>
  <c r="N1061" i="7"/>
  <c r="O1061" i="7"/>
  <c r="P1061" i="7"/>
  <c r="Q1061" i="7"/>
  <c r="R1061" i="7"/>
  <c r="S1061" i="7"/>
  <c r="J1062" i="7"/>
  <c r="K1062" i="7"/>
  <c r="L1062" i="7"/>
  <c r="N1062" i="7"/>
  <c r="O1062" i="7"/>
  <c r="P1062" i="7"/>
  <c r="Q1062" i="7"/>
  <c r="R1062" i="7"/>
  <c r="S1062" i="7"/>
  <c r="J1063" i="7"/>
  <c r="K1063" i="7"/>
  <c r="L1063" i="7"/>
  <c r="N1063" i="7"/>
  <c r="O1063" i="7"/>
  <c r="P1063" i="7"/>
  <c r="Q1063" i="7"/>
  <c r="R1063" i="7"/>
  <c r="S1063" i="7"/>
  <c r="J1064" i="7"/>
  <c r="K1064" i="7"/>
  <c r="L1064" i="7"/>
  <c r="N1064" i="7"/>
  <c r="O1064" i="7"/>
  <c r="P1064" i="7"/>
  <c r="Q1064" i="7"/>
  <c r="R1064" i="7"/>
  <c r="S1064" i="7"/>
  <c r="J1065" i="7"/>
  <c r="K1065" i="7"/>
  <c r="L1065" i="7"/>
  <c r="N1065" i="7"/>
  <c r="O1065" i="7"/>
  <c r="P1065" i="7"/>
  <c r="Q1065" i="7"/>
  <c r="R1065" i="7"/>
  <c r="S1065" i="7"/>
  <c r="J1066" i="7"/>
  <c r="K1066" i="7"/>
  <c r="L1066" i="7"/>
  <c r="N1066" i="7"/>
  <c r="O1066" i="7"/>
  <c r="P1066" i="7"/>
  <c r="Q1066" i="7"/>
  <c r="R1066" i="7"/>
  <c r="S1066" i="7"/>
  <c r="J1067" i="7"/>
  <c r="K1067" i="7"/>
  <c r="L1067" i="7"/>
  <c r="N1067" i="7"/>
  <c r="O1067" i="7"/>
  <c r="P1067" i="7"/>
  <c r="Q1067" i="7"/>
  <c r="R1067" i="7"/>
  <c r="S1067" i="7"/>
  <c r="J1068" i="7"/>
  <c r="K1068" i="7"/>
  <c r="L1068" i="7"/>
  <c r="N1068" i="7"/>
  <c r="O1068" i="7"/>
  <c r="P1068" i="7"/>
  <c r="Q1068" i="7"/>
  <c r="R1068" i="7"/>
  <c r="S1068" i="7"/>
  <c r="J1069" i="7"/>
  <c r="K1069" i="7"/>
  <c r="L1069" i="7"/>
  <c r="N1069" i="7"/>
  <c r="O1069" i="7"/>
  <c r="P1069" i="7"/>
  <c r="Q1069" i="7"/>
  <c r="R1069" i="7"/>
  <c r="S1069" i="7"/>
  <c r="J1070" i="7"/>
  <c r="K1070" i="7"/>
  <c r="L1070" i="7"/>
  <c r="N1070" i="7"/>
  <c r="O1070" i="7"/>
  <c r="P1070" i="7"/>
  <c r="Q1070" i="7"/>
  <c r="R1070" i="7"/>
  <c r="S1070" i="7"/>
  <c r="J1071" i="7"/>
  <c r="K1071" i="7"/>
  <c r="L1071" i="7"/>
  <c r="N1071" i="7"/>
  <c r="O1071" i="7"/>
  <c r="P1071" i="7"/>
  <c r="Q1071" i="7"/>
  <c r="R1071" i="7"/>
  <c r="S1071" i="7"/>
  <c r="J1072" i="7"/>
  <c r="K1072" i="7"/>
  <c r="L1072" i="7"/>
  <c r="N1072" i="7"/>
  <c r="O1072" i="7"/>
  <c r="P1072" i="7"/>
  <c r="Q1072" i="7"/>
  <c r="R1072" i="7"/>
  <c r="S1072" i="7"/>
  <c r="J1073" i="7"/>
  <c r="K1073" i="7"/>
  <c r="L1073" i="7"/>
  <c r="N1073" i="7"/>
  <c r="O1073" i="7"/>
  <c r="P1073" i="7"/>
  <c r="Q1073" i="7"/>
  <c r="R1073" i="7"/>
  <c r="S1073" i="7"/>
  <c r="J1074" i="7"/>
  <c r="K1074" i="7"/>
  <c r="L1074" i="7"/>
  <c r="N1074" i="7"/>
  <c r="O1074" i="7"/>
  <c r="P1074" i="7"/>
  <c r="Q1074" i="7"/>
  <c r="R1074" i="7"/>
  <c r="S1074" i="7"/>
  <c r="J1075" i="7"/>
  <c r="K1075" i="7"/>
  <c r="L1075" i="7"/>
  <c r="N1075" i="7"/>
  <c r="O1075" i="7"/>
  <c r="P1075" i="7"/>
  <c r="Q1075" i="7"/>
  <c r="R1075" i="7"/>
  <c r="S1075" i="7"/>
  <c r="J1076" i="7"/>
  <c r="K1076" i="7"/>
  <c r="L1076" i="7"/>
  <c r="N1076" i="7"/>
  <c r="O1076" i="7"/>
  <c r="P1076" i="7"/>
  <c r="Q1076" i="7"/>
  <c r="R1076" i="7"/>
  <c r="S1076" i="7"/>
  <c r="J1077" i="7"/>
  <c r="K1077" i="7"/>
  <c r="L1077" i="7"/>
  <c r="N1077" i="7"/>
  <c r="O1077" i="7"/>
  <c r="P1077" i="7"/>
  <c r="Q1077" i="7"/>
  <c r="R1077" i="7"/>
  <c r="S1077" i="7"/>
  <c r="J1078" i="7"/>
  <c r="K1078" i="7"/>
  <c r="L1078" i="7"/>
  <c r="N1078" i="7"/>
  <c r="O1078" i="7"/>
  <c r="P1078" i="7"/>
  <c r="Q1078" i="7"/>
  <c r="R1078" i="7"/>
  <c r="S1078" i="7"/>
  <c r="J1079" i="7"/>
  <c r="K1079" i="7"/>
  <c r="L1079" i="7"/>
  <c r="N1079" i="7"/>
  <c r="O1079" i="7"/>
  <c r="P1079" i="7"/>
  <c r="Q1079" i="7"/>
  <c r="R1079" i="7"/>
  <c r="S1079" i="7"/>
  <c r="J1080" i="7"/>
  <c r="K1080" i="7"/>
  <c r="L1080" i="7"/>
  <c r="N1080" i="7"/>
  <c r="O1080" i="7"/>
  <c r="P1080" i="7"/>
  <c r="Q1080" i="7"/>
  <c r="R1080" i="7"/>
  <c r="S1080" i="7"/>
  <c r="J1081" i="7"/>
  <c r="K1081" i="7"/>
  <c r="L1081" i="7"/>
  <c r="N1081" i="7"/>
  <c r="O1081" i="7"/>
  <c r="P1081" i="7"/>
  <c r="Q1081" i="7"/>
  <c r="R1081" i="7"/>
  <c r="S1081" i="7"/>
  <c r="J1082" i="7"/>
  <c r="K1082" i="7"/>
  <c r="L1082" i="7"/>
  <c r="N1082" i="7"/>
  <c r="O1082" i="7"/>
  <c r="P1082" i="7"/>
  <c r="Q1082" i="7"/>
  <c r="R1082" i="7"/>
  <c r="S1082" i="7"/>
  <c r="J1083" i="7"/>
  <c r="K1083" i="7"/>
  <c r="L1083" i="7"/>
  <c r="N1083" i="7"/>
  <c r="O1083" i="7"/>
  <c r="P1083" i="7"/>
  <c r="Q1083" i="7"/>
  <c r="R1083" i="7"/>
  <c r="S1083" i="7"/>
  <c r="J1084" i="7"/>
  <c r="K1084" i="7"/>
  <c r="L1084" i="7"/>
  <c r="N1084" i="7"/>
  <c r="O1084" i="7"/>
  <c r="P1084" i="7"/>
  <c r="Q1084" i="7"/>
  <c r="R1084" i="7"/>
  <c r="S1084" i="7"/>
  <c r="J1085" i="7"/>
  <c r="K1085" i="7"/>
  <c r="L1085" i="7"/>
  <c r="N1085" i="7"/>
  <c r="O1085" i="7"/>
  <c r="P1085" i="7"/>
  <c r="Q1085" i="7"/>
  <c r="R1085" i="7"/>
  <c r="S1085" i="7"/>
  <c r="J1086" i="7"/>
  <c r="K1086" i="7"/>
  <c r="L1086" i="7"/>
  <c r="N1086" i="7"/>
  <c r="O1086" i="7"/>
  <c r="P1086" i="7"/>
  <c r="Q1086" i="7"/>
  <c r="R1086" i="7"/>
  <c r="S1086" i="7"/>
  <c r="J1087" i="7"/>
  <c r="K1087" i="7"/>
  <c r="L1087" i="7"/>
  <c r="N1087" i="7"/>
  <c r="O1087" i="7"/>
  <c r="P1087" i="7"/>
  <c r="Q1087" i="7"/>
  <c r="R1087" i="7"/>
  <c r="S1087" i="7"/>
  <c r="J1088" i="7"/>
  <c r="K1088" i="7"/>
  <c r="L1088" i="7"/>
  <c r="N1088" i="7"/>
  <c r="O1088" i="7"/>
  <c r="P1088" i="7"/>
  <c r="Q1088" i="7"/>
  <c r="R1088" i="7"/>
  <c r="S1088" i="7"/>
  <c r="J1089" i="7"/>
  <c r="K1089" i="7"/>
  <c r="L1089" i="7"/>
  <c r="N1089" i="7"/>
  <c r="O1089" i="7"/>
  <c r="P1089" i="7"/>
  <c r="Q1089" i="7"/>
  <c r="R1089" i="7"/>
  <c r="S1089" i="7"/>
  <c r="J1090" i="7"/>
  <c r="K1090" i="7"/>
  <c r="L1090" i="7"/>
  <c r="N1090" i="7"/>
  <c r="O1090" i="7"/>
  <c r="P1090" i="7"/>
  <c r="Q1090" i="7"/>
  <c r="R1090" i="7"/>
  <c r="S1090" i="7"/>
  <c r="J1091" i="7"/>
  <c r="K1091" i="7"/>
  <c r="L1091" i="7"/>
  <c r="N1091" i="7"/>
  <c r="O1091" i="7"/>
  <c r="P1091" i="7"/>
  <c r="Q1091" i="7"/>
  <c r="R1091" i="7"/>
  <c r="S1091" i="7"/>
  <c r="J1092" i="7"/>
  <c r="K1092" i="7"/>
  <c r="L1092" i="7"/>
  <c r="N1092" i="7"/>
  <c r="O1092" i="7"/>
  <c r="P1092" i="7"/>
  <c r="Q1092" i="7"/>
  <c r="R1092" i="7"/>
  <c r="S1092" i="7"/>
  <c r="J1093" i="7"/>
  <c r="K1093" i="7"/>
  <c r="L1093" i="7"/>
  <c r="N1093" i="7"/>
  <c r="O1093" i="7"/>
  <c r="P1093" i="7"/>
  <c r="Q1093" i="7"/>
  <c r="R1093" i="7"/>
  <c r="S1093" i="7"/>
  <c r="J1094" i="7"/>
  <c r="K1094" i="7"/>
  <c r="L1094" i="7"/>
  <c r="N1094" i="7"/>
  <c r="O1094" i="7"/>
  <c r="P1094" i="7"/>
  <c r="Q1094" i="7"/>
  <c r="R1094" i="7"/>
  <c r="S1094" i="7"/>
  <c r="J1095" i="7"/>
  <c r="K1095" i="7"/>
  <c r="L1095" i="7"/>
  <c r="N1095" i="7"/>
  <c r="O1095" i="7"/>
  <c r="P1095" i="7"/>
  <c r="Q1095" i="7"/>
  <c r="R1095" i="7"/>
  <c r="S1095" i="7"/>
  <c r="J1096" i="7"/>
  <c r="K1096" i="7"/>
  <c r="L1096" i="7"/>
  <c r="N1096" i="7"/>
  <c r="O1096" i="7"/>
  <c r="P1096" i="7"/>
  <c r="Q1096" i="7"/>
  <c r="R1096" i="7"/>
  <c r="S1096" i="7"/>
  <c r="J1097" i="7"/>
  <c r="K1097" i="7"/>
  <c r="L1097" i="7"/>
  <c r="N1097" i="7"/>
  <c r="O1097" i="7"/>
  <c r="P1097" i="7"/>
  <c r="Q1097" i="7"/>
  <c r="R1097" i="7"/>
  <c r="S1097" i="7"/>
  <c r="J1098" i="7"/>
  <c r="K1098" i="7"/>
  <c r="L1098" i="7"/>
  <c r="N1098" i="7"/>
  <c r="O1098" i="7"/>
  <c r="P1098" i="7"/>
  <c r="Q1098" i="7"/>
  <c r="R1098" i="7"/>
  <c r="S1098" i="7"/>
  <c r="J1099" i="7"/>
  <c r="K1099" i="7"/>
  <c r="L1099" i="7"/>
  <c r="N1099" i="7"/>
  <c r="O1099" i="7"/>
  <c r="P1099" i="7"/>
  <c r="Q1099" i="7"/>
  <c r="R1099" i="7"/>
  <c r="S1099" i="7"/>
  <c r="J1100" i="7"/>
  <c r="K1100" i="7"/>
  <c r="L1100" i="7"/>
  <c r="N1100" i="7"/>
  <c r="O1100" i="7"/>
  <c r="P1100" i="7"/>
  <c r="Q1100" i="7"/>
  <c r="R1100" i="7"/>
  <c r="S1100" i="7"/>
  <c r="J1101" i="7"/>
  <c r="K1101" i="7"/>
  <c r="L1101" i="7"/>
  <c r="N1101" i="7"/>
  <c r="O1101" i="7"/>
  <c r="P1101" i="7"/>
  <c r="Q1101" i="7"/>
  <c r="R1101" i="7"/>
  <c r="S1101" i="7"/>
  <c r="J1102" i="7"/>
  <c r="K1102" i="7"/>
  <c r="L1102" i="7"/>
  <c r="N1102" i="7"/>
  <c r="O1102" i="7"/>
  <c r="P1102" i="7"/>
  <c r="Q1102" i="7"/>
  <c r="R1102" i="7"/>
  <c r="S1102" i="7"/>
  <c r="J1103" i="7"/>
  <c r="K1103" i="7"/>
  <c r="L1103" i="7"/>
  <c r="N1103" i="7"/>
  <c r="O1103" i="7"/>
  <c r="P1103" i="7"/>
  <c r="Q1103" i="7"/>
  <c r="R1103" i="7"/>
  <c r="S1103" i="7"/>
  <c r="J1104" i="7"/>
  <c r="K1104" i="7"/>
  <c r="L1104" i="7"/>
  <c r="N1104" i="7"/>
  <c r="O1104" i="7"/>
  <c r="P1104" i="7"/>
  <c r="Q1104" i="7"/>
  <c r="R1104" i="7"/>
  <c r="S1104" i="7"/>
  <c r="J1105" i="7"/>
  <c r="K1105" i="7"/>
  <c r="L1105" i="7"/>
  <c r="N1105" i="7"/>
  <c r="O1105" i="7"/>
  <c r="P1105" i="7"/>
  <c r="Q1105" i="7"/>
  <c r="R1105" i="7"/>
  <c r="S1105" i="7"/>
  <c r="J1106" i="7"/>
  <c r="K1106" i="7"/>
  <c r="L1106" i="7"/>
  <c r="N1106" i="7"/>
  <c r="O1106" i="7"/>
  <c r="P1106" i="7"/>
  <c r="Q1106" i="7"/>
  <c r="R1106" i="7"/>
  <c r="S1106" i="7"/>
  <c r="J1107" i="7"/>
  <c r="K1107" i="7"/>
  <c r="L1107" i="7"/>
  <c r="N1107" i="7"/>
  <c r="O1107" i="7"/>
  <c r="P1107" i="7"/>
  <c r="Q1107" i="7"/>
  <c r="R1107" i="7"/>
  <c r="S1107" i="7"/>
  <c r="J1108" i="7"/>
  <c r="K1108" i="7"/>
  <c r="L1108" i="7"/>
  <c r="N1108" i="7"/>
  <c r="O1108" i="7"/>
  <c r="P1108" i="7"/>
  <c r="Q1108" i="7"/>
  <c r="R1108" i="7"/>
  <c r="S1108" i="7"/>
  <c r="J1109" i="7"/>
  <c r="K1109" i="7"/>
  <c r="L1109" i="7"/>
  <c r="N1109" i="7"/>
  <c r="O1109" i="7"/>
  <c r="P1109" i="7"/>
  <c r="Q1109" i="7"/>
  <c r="R1109" i="7"/>
  <c r="S1109" i="7"/>
  <c r="J1110" i="7"/>
  <c r="K1110" i="7"/>
  <c r="L1110" i="7"/>
  <c r="N1110" i="7"/>
  <c r="O1110" i="7"/>
  <c r="P1110" i="7"/>
  <c r="Q1110" i="7"/>
  <c r="R1110" i="7"/>
  <c r="S1110" i="7"/>
  <c r="J1111" i="7"/>
  <c r="K1111" i="7"/>
  <c r="L1111" i="7"/>
  <c r="N1111" i="7"/>
  <c r="O1111" i="7"/>
  <c r="P1111" i="7"/>
  <c r="Q1111" i="7"/>
  <c r="R1111" i="7"/>
  <c r="S1111" i="7"/>
  <c r="J1112" i="7"/>
  <c r="K1112" i="7"/>
  <c r="L1112" i="7"/>
  <c r="N1112" i="7"/>
  <c r="O1112" i="7"/>
  <c r="P1112" i="7"/>
  <c r="Q1112" i="7"/>
  <c r="R1112" i="7"/>
  <c r="S1112" i="7"/>
  <c r="J1113" i="7"/>
  <c r="K1113" i="7"/>
  <c r="L1113" i="7"/>
  <c r="N1113" i="7"/>
  <c r="O1113" i="7"/>
  <c r="P1113" i="7"/>
  <c r="Q1113" i="7"/>
  <c r="R1113" i="7"/>
  <c r="S1113" i="7"/>
  <c r="J1114" i="7"/>
  <c r="K1114" i="7"/>
  <c r="L1114" i="7"/>
  <c r="N1114" i="7"/>
  <c r="O1114" i="7"/>
  <c r="P1114" i="7"/>
  <c r="Q1114" i="7"/>
  <c r="R1114" i="7"/>
  <c r="S1114" i="7"/>
  <c r="J1115" i="7"/>
  <c r="K1115" i="7"/>
  <c r="L1115" i="7"/>
  <c r="N1115" i="7"/>
  <c r="O1115" i="7"/>
  <c r="P1115" i="7"/>
  <c r="Q1115" i="7"/>
  <c r="R1115" i="7"/>
  <c r="S1115" i="7"/>
  <c r="J1116" i="7"/>
  <c r="K1116" i="7"/>
  <c r="L1116" i="7"/>
  <c r="N1116" i="7"/>
  <c r="O1116" i="7"/>
  <c r="P1116" i="7"/>
  <c r="Q1116" i="7"/>
  <c r="R1116" i="7"/>
  <c r="S1116" i="7"/>
  <c r="J1117" i="7"/>
  <c r="K1117" i="7"/>
  <c r="L1117" i="7"/>
  <c r="N1117" i="7"/>
  <c r="O1117" i="7"/>
  <c r="P1117" i="7"/>
  <c r="Q1117" i="7"/>
  <c r="R1117" i="7"/>
  <c r="S1117" i="7"/>
  <c r="J1118" i="7"/>
  <c r="K1118" i="7"/>
  <c r="L1118" i="7"/>
  <c r="N1118" i="7"/>
  <c r="O1118" i="7"/>
  <c r="P1118" i="7"/>
  <c r="Q1118" i="7"/>
  <c r="R1118" i="7"/>
  <c r="S1118" i="7"/>
  <c r="J1119" i="7"/>
  <c r="K1119" i="7"/>
  <c r="L1119" i="7"/>
  <c r="N1119" i="7"/>
  <c r="O1119" i="7"/>
  <c r="P1119" i="7"/>
  <c r="Q1119" i="7"/>
  <c r="R1119" i="7"/>
  <c r="S1119" i="7"/>
  <c r="J1120" i="7"/>
  <c r="K1120" i="7"/>
  <c r="L1120" i="7"/>
  <c r="N1120" i="7"/>
  <c r="O1120" i="7"/>
  <c r="P1120" i="7"/>
  <c r="Q1120" i="7"/>
  <c r="R1120" i="7"/>
  <c r="S1120" i="7"/>
  <c r="J1121" i="7"/>
  <c r="K1121" i="7"/>
  <c r="L1121" i="7"/>
  <c r="N1121" i="7"/>
  <c r="O1121" i="7"/>
  <c r="P1121" i="7"/>
  <c r="Q1121" i="7"/>
  <c r="R1121" i="7"/>
  <c r="S1121" i="7"/>
  <c r="J1122" i="7"/>
  <c r="K1122" i="7"/>
  <c r="L1122" i="7"/>
  <c r="N1122" i="7"/>
  <c r="O1122" i="7"/>
  <c r="P1122" i="7"/>
  <c r="Q1122" i="7"/>
  <c r="R1122" i="7"/>
  <c r="S1122" i="7"/>
  <c r="J1123" i="7"/>
  <c r="K1123" i="7"/>
  <c r="L1123" i="7"/>
  <c r="N1123" i="7"/>
  <c r="O1123" i="7"/>
  <c r="P1123" i="7"/>
  <c r="Q1123" i="7"/>
  <c r="R1123" i="7"/>
  <c r="S1123" i="7"/>
  <c r="J1124" i="7"/>
  <c r="K1124" i="7"/>
  <c r="L1124" i="7"/>
  <c r="N1124" i="7"/>
  <c r="O1124" i="7"/>
  <c r="P1124" i="7"/>
  <c r="Q1124" i="7"/>
  <c r="R1124" i="7"/>
  <c r="S1124" i="7"/>
  <c r="J1125" i="7"/>
  <c r="K1125" i="7"/>
  <c r="L1125" i="7"/>
  <c r="N1125" i="7"/>
  <c r="O1125" i="7"/>
  <c r="P1125" i="7"/>
  <c r="Q1125" i="7"/>
  <c r="R1125" i="7"/>
  <c r="S1125" i="7"/>
  <c r="J1126" i="7"/>
  <c r="K1126" i="7"/>
  <c r="L1126" i="7"/>
  <c r="N1126" i="7"/>
  <c r="O1126" i="7"/>
  <c r="P1126" i="7"/>
  <c r="Q1126" i="7"/>
  <c r="R1126" i="7"/>
  <c r="S1126" i="7"/>
  <c r="J1127" i="7"/>
  <c r="K1127" i="7"/>
  <c r="L1127" i="7"/>
  <c r="N1127" i="7"/>
  <c r="O1127" i="7"/>
  <c r="P1127" i="7"/>
  <c r="Q1127" i="7"/>
  <c r="R1127" i="7"/>
  <c r="S1127" i="7"/>
  <c r="J1128" i="7"/>
  <c r="K1128" i="7"/>
  <c r="L1128" i="7"/>
  <c r="N1128" i="7"/>
  <c r="O1128" i="7"/>
  <c r="P1128" i="7"/>
  <c r="Q1128" i="7"/>
  <c r="R1128" i="7"/>
  <c r="S1128" i="7"/>
  <c r="J1129" i="7"/>
  <c r="K1129" i="7"/>
  <c r="L1129" i="7"/>
  <c r="N1129" i="7"/>
  <c r="O1129" i="7"/>
  <c r="P1129" i="7"/>
  <c r="Q1129" i="7"/>
  <c r="R1129" i="7"/>
  <c r="S1129" i="7"/>
  <c r="J1130" i="7"/>
  <c r="K1130" i="7"/>
  <c r="L1130" i="7"/>
  <c r="N1130" i="7"/>
  <c r="O1130" i="7"/>
  <c r="P1130" i="7"/>
  <c r="Q1130" i="7"/>
  <c r="R1130" i="7"/>
  <c r="S1130" i="7"/>
  <c r="J1131" i="7"/>
  <c r="K1131" i="7"/>
  <c r="L1131" i="7"/>
  <c r="N1131" i="7"/>
  <c r="O1131" i="7"/>
  <c r="P1131" i="7"/>
  <c r="Q1131" i="7"/>
  <c r="R1131" i="7"/>
  <c r="S1131" i="7"/>
  <c r="J1132" i="7"/>
  <c r="K1132" i="7"/>
  <c r="L1132" i="7"/>
  <c r="N1132" i="7"/>
  <c r="O1132" i="7"/>
  <c r="P1132" i="7"/>
  <c r="Q1132" i="7"/>
  <c r="R1132" i="7"/>
  <c r="S1132" i="7"/>
  <c r="J1133" i="7"/>
  <c r="K1133" i="7"/>
  <c r="L1133" i="7"/>
  <c r="N1133" i="7"/>
  <c r="O1133" i="7"/>
  <c r="P1133" i="7"/>
  <c r="Q1133" i="7"/>
  <c r="R1133" i="7"/>
  <c r="S1133" i="7"/>
  <c r="J1134" i="7"/>
  <c r="K1134" i="7"/>
  <c r="L1134" i="7"/>
  <c r="N1134" i="7"/>
  <c r="O1134" i="7"/>
  <c r="P1134" i="7"/>
  <c r="Q1134" i="7"/>
  <c r="R1134" i="7"/>
  <c r="S1134" i="7"/>
  <c r="J1135" i="7"/>
  <c r="K1135" i="7"/>
  <c r="L1135" i="7"/>
  <c r="N1135" i="7"/>
  <c r="O1135" i="7"/>
  <c r="P1135" i="7"/>
  <c r="Q1135" i="7"/>
  <c r="R1135" i="7"/>
  <c r="S1135" i="7"/>
  <c r="J1136" i="7"/>
  <c r="K1136" i="7"/>
  <c r="L1136" i="7"/>
  <c r="N1136" i="7"/>
  <c r="O1136" i="7"/>
  <c r="P1136" i="7"/>
  <c r="Q1136" i="7"/>
  <c r="R1136" i="7"/>
  <c r="S1136" i="7"/>
  <c r="J1137" i="7"/>
  <c r="K1137" i="7"/>
  <c r="L1137" i="7"/>
  <c r="N1137" i="7"/>
  <c r="O1137" i="7"/>
  <c r="P1137" i="7"/>
  <c r="Q1137" i="7"/>
  <c r="R1137" i="7"/>
  <c r="S1137" i="7"/>
  <c r="J1138" i="7"/>
  <c r="K1138" i="7"/>
  <c r="L1138" i="7"/>
  <c r="N1138" i="7"/>
  <c r="O1138" i="7"/>
  <c r="P1138" i="7"/>
  <c r="Q1138" i="7"/>
  <c r="R1138" i="7"/>
  <c r="S1138" i="7"/>
  <c r="J1139" i="7"/>
  <c r="K1139" i="7"/>
  <c r="L1139" i="7"/>
  <c r="N1139" i="7"/>
  <c r="O1139" i="7"/>
  <c r="P1139" i="7"/>
  <c r="Q1139" i="7"/>
  <c r="R1139" i="7"/>
  <c r="S1139" i="7"/>
  <c r="J1140" i="7"/>
  <c r="K1140" i="7"/>
  <c r="L1140" i="7"/>
  <c r="N1140" i="7"/>
  <c r="O1140" i="7"/>
  <c r="P1140" i="7"/>
  <c r="Q1140" i="7"/>
  <c r="R1140" i="7"/>
  <c r="S1140" i="7"/>
  <c r="J1141" i="7"/>
  <c r="K1141" i="7"/>
  <c r="L1141" i="7"/>
  <c r="N1141" i="7"/>
  <c r="O1141" i="7"/>
  <c r="P1141" i="7"/>
  <c r="Q1141" i="7"/>
  <c r="R1141" i="7"/>
  <c r="S1141" i="7"/>
  <c r="J1142" i="7"/>
  <c r="K1142" i="7"/>
  <c r="L1142" i="7"/>
  <c r="N1142" i="7"/>
  <c r="O1142" i="7"/>
  <c r="P1142" i="7"/>
  <c r="Q1142" i="7"/>
  <c r="R1142" i="7"/>
  <c r="S1142" i="7"/>
  <c r="J1143" i="7"/>
  <c r="K1143" i="7"/>
  <c r="L1143" i="7"/>
  <c r="N1143" i="7"/>
  <c r="O1143" i="7"/>
  <c r="P1143" i="7"/>
  <c r="Q1143" i="7"/>
  <c r="R1143" i="7"/>
  <c r="S1143" i="7"/>
  <c r="W3" i="7"/>
  <c r="X3" i="7"/>
  <c r="Y3" i="7"/>
  <c r="W4" i="7"/>
  <c r="X4" i="7"/>
  <c r="Y4" i="7"/>
  <c r="W9" i="7"/>
  <c r="X9" i="7"/>
  <c r="Y9" i="7"/>
  <c r="W10" i="7"/>
  <c r="X10" i="7"/>
  <c r="Y10" i="7"/>
  <c r="W11" i="7"/>
  <c r="X11" i="7"/>
  <c r="Y11" i="7"/>
  <c r="W12" i="7"/>
  <c r="X12" i="7"/>
  <c r="Y12" i="7"/>
  <c r="W13" i="7"/>
  <c r="X13" i="7"/>
  <c r="Y13" i="7"/>
  <c r="W14" i="7"/>
  <c r="X14" i="7"/>
  <c r="Y14" i="7"/>
  <c r="W15" i="7"/>
  <c r="X15" i="7"/>
  <c r="Y15" i="7"/>
  <c r="W16" i="7"/>
  <c r="X16" i="7"/>
  <c r="Y16" i="7"/>
  <c r="W17" i="7"/>
  <c r="X17" i="7"/>
  <c r="Y17" i="7"/>
  <c r="W18" i="7"/>
  <c r="X18" i="7"/>
  <c r="Y18" i="7"/>
  <c r="W19" i="7"/>
  <c r="X19" i="7"/>
  <c r="Y19" i="7"/>
  <c r="W20" i="7"/>
  <c r="X20" i="7"/>
  <c r="Y20" i="7"/>
  <c r="W21" i="7"/>
  <c r="X21" i="7"/>
  <c r="Y21" i="7"/>
  <c r="W22" i="7"/>
  <c r="X22" i="7"/>
  <c r="Y22" i="7"/>
  <c r="W23" i="7"/>
  <c r="X23" i="7"/>
  <c r="Y23" i="7"/>
  <c r="W24" i="7"/>
  <c r="X24" i="7"/>
  <c r="Y24" i="7"/>
  <c r="W25" i="7"/>
  <c r="X25" i="7"/>
  <c r="Y25" i="7"/>
  <c r="W26" i="7"/>
  <c r="X26" i="7"/>
  <c r="Y26" i="7"/>
  <c r="W27" i="7"/>
  <c r="X27" i="7"/>
  <c r="Y27" i="7"/>
  <c r="W28" i="7"/>
  <c r="X28" i="7"/>
  <c r="Y28" i="7"/>
  <c r="W29" i="7"/>
  <c r="X29" i="7"/>
  <c r="Y29" i="7"/>
  <c r="W30" i="7"/>
  <c r="X30" i="7"/>
  <c r="Y30" i="7"/>
  <c r="W31" i="7"/>
  <c r="X31" i="7"/>
  <c r="Y31" i="7"/>
  <c r="W32" i="7"/>
  <c r="X32" i="7"/>
  <c r="Y32" i="7"/>
  <c r="W33" i="7"/>
  <c r="X33" i="7"/>
  <c r="Y33" i="7"/>
  <c r="W34" i="7"/>
  <c r="X34" i="7"/>
  <c r="Y34" i="7"/>
  <c r="W35" i="7"/>
  <c r="X35" i="7"/>
  <c r="Y35" i="7"/>
  <c r="W36" i="7"/>
  <c r="X36" i="7"/>
  <c r="Y36" i="7"/>
  <c r="W37" i="7"/>
  <c r="X37" i="7"/>
  <c r="Y37" i="7"/>
  <c r="W38" i="7"/>
  <c r="X38" i="7"/>
  <c r="Y38" i="7"/>
  <c r="W39" i="7"/>
  <c r="X39" i="7"/>
  <c r="Y39" i="7"/>
  <c r="W40" i="7"/>
  <c r="X40" i="7"/>
  <c r="Y40" i="7"/>
  <c r="W41" i="7"/>
  <c r="X41" i="7"/>
  <c r="Y41" i="7"/>
  <c r="W42" i="7"/>
  <c r="X42" i="7"/>
  <c r="Y42" i="7"/>
  <c r="W43" i="7"/>
  <c r="X43" i="7"/>
  <c r="Y43" i="7"/>
  <c r="W44" i="7"/>
  <c r="X44" i="7"/>
  <c r="Y44" i="7"/>
  <c r="W45" i="7"/>
  <c r="X45" i="7"/>
  <c r="Y45" i="7"/>
  <c r="W46" i="7"/>
  <c r="X46" i="7"/>
  <c r="Y46" i="7"/>
  <c r="W47" i="7"/>
  <c r="X47" i="7"/>
  <c r="Y47" i="7"/>
  <c r="W48" i="7"/>
  <c r="X48" i="7"/>
  <c r="Y48" i="7"/>
  <c r="W49" i="7"/>
  <c r="X49" i="7"/>
  <c r="Y49" i="7"/>
  <c r="W50" i="7"/>
  <c r="X50" i="7"/>
  <c r="Y50" i="7"/>
  <c r="W51" i="7"/>
  <c r="X51" i="7"/>
  <c r="Y51" i="7"/>
  <c r="W52" i="7"/>
  <c r="X52" i="7"/>
  <c r="Y52" i="7"/>
  <c r="W53" i="7"/>
  <c r="X53" i="7"/>
  <c r="Y53" i="7"/>
  <c r="W54" i="7"/>
  <c r="X54" i="7"/>
  <c r="Y54" i="7"/>
  <c r="W55" i="7"/>
  <c r="X55" i="7"/>
  <c r="Y55" i="7"/>
  <c r="W56" i="7"/>
  <c r="X56" i="7"/>
  <c r="Y56" i="7"/>
  <c r="W57" i="7"/>
  <c r="X57" i="7"/>
  <c r="Y57" i="7"/>
  <c r="W58" i="7"/>
  <c r="X58" i="7"/>
  <c r="Y58" i="7"/>
  <c r="W59" i="7"/>
  <c r="X59" i="7"/>
  <c r="Y59" i="7"/>
  <c r="W60" i="7"/>
  <c r="X60" i="7"/>
  <c r="Y60" i="7"/>
  <c r="W61" i="7"/>
  <c r="X61" i="7"/>
  <c r="Y61" i="7"/>
  <c r="W62" i="7"/>
  <c r="X62" i="7"/>
  <c r="Y62" i="7"/>
  <c r="W63" i="7"/>
  <c r="X63" i="7"/>
  <c r="Y63" i="7"/>
  <c r="W64" i="7"/>
  <c r="X64" i="7"/>
  <c r="Y64" i="7"/>
  <c r="W65" i="7"/>
  <c r="X65" i="7"/>
  <c r="Y65" i="7"/>
  <c r="W66" i="7"/>
  <c r="X66" i="7"/>
  <c r="Y66" i="7"/>
  <c r="W67" i="7"/>
  <c r="X67" i="7"/>
  <c r="Y67" i="7"/>
  <c r="W68" i="7"/>
  <c r="X68" i="7"/>
  <c r="Y68" i="7"/>
  <c r="W69" i="7"/>
  <c r="X69" i="7"/>
  <c r="Y69" i="7"/>
  <c r="W70" i="7"/>
  <c r="X70" i="7"/>
  <c r="Y70" i="7"/>
  <c r="W71" i="7"/>
  <c r="X71" i="7"/>
  <c r="Y71" i="7"/>
  <c r="W72" i="7"/>
  <c r="X72" i="7"/>
  <c r="Y72" i="7"/>
  <c r="W73" i="7"/>
  <c r="X73" i="7"/>
  <c r="Y73" i="7"/>
  <c r="W74" i="7"/>
  <c r="X74" i="7"/>
  <c r="Y74" i="7"/>
  <c r="W75" i="7"/>
  <c r="X75" i="7"/>
  <c r="Y75" i="7"/>
  <c r="W76" i="7"/>
  <c r="X76" i="7"/>
  <c r="Y76" i="7"/>
  <c r="W77" i="7"/>
  <c r="X77" i="7"/>
  <c r="Y77" i="7"/>
  <c r="W78" i="7"/>
  <c r="X78" i="7"/>
  <c r="Y78" i="7"/>
  <c r="W79" i="7"/>
  <c r="X79" i="7"/>
  <c r="Y79" i="7"/>
  <c r="W80" i="7"/>
  <c r="X80" i="7"/>
  <c r="Y80" i="7"/>
  <c r="W81" i="7"/>
  <c r="X81" i="7"/>
  <c r="Y81" i="7"/>
  <c r="W82" i="7"/>
  <c r="X82" i="7"/>
  <c r="Y82" i="7"/>
  <c r="W83" i="7"/>
  <c r="X83" i="7"/>
  <c r="Y83" i="7"/>
  <c r="W84" i="7"/>
  <c r="X84" i="7"/>
  <c r="Y84" i="7"/>
  <c r="W85" i="7"/>
  <c r="X85" i="7"/>
  <c r="Y85" i="7"/>
  <c r="W86" i="7"/>
  <c r="X86" i="7"/>
  <c r="Y86" i="7"/>
  <c r="W87" i="7"/>
  <c r="X87" i="7"/>
  <c r="Y87" i="7"/>
  <c r="W88" i="7"/>
  <c r="X88" i="7"/>
  <c r="Y88" i="7"/>
  <c r="W89" i="7"/>
  <c r="X89" i="7"/>
  <c r="Y89" i="7"/>
  <c r="W90" i="7"/>
  <c r="X90" i="7"/>
  <c r="Y90" i="7"/>
  <c r="W91" i="7"/>
  <c r="X91" i="7"/>
  <c r="Y91" i="7"/>
  <c r="W92" i="7"/>
  <c r="X92" i="7"/>
  <c r="Y92" i="7"/>
  <c r="W93" i="7"/>
  <c r="X93" i="7"/>
  <c r="Y93" i="7"/>
  <c r="W94" i="7"/>
  <c r="X94" i="7"/>
  <c r="Y94" i="7"/>
  <c r="W95" i="7"/>
  <c r="X95" i="7"/>
  <c r="Y95" i="7"/>
  <c r="W96" i="7"/>
  <c r="X96" i="7"/>
  <c r="Y96" i="7"/>
  <c r="W97" i="7"/>
  <c r="X97" i="7"/>
  <c r="Y97" i="7"/>
  <c r="W98" i="7"/>
  <c r="X98" i="7"/>
  <c r="Y98" i="7"/>
  <c r="W99" i="7"/>
  <c r="X99" i="7"/>
  <c r="Y99" i="7"/>
  <c r="W100" i="7"/>
  <c r="X100" i="7"/>
  <c r="Y100" i="7"/>
  <c r="W101" i="7"/>
  <c r="X101" i="7"/>
  <c r="Y101" i="7"/>
  <c r="W102" i="7"/>
  <c r="X102" i="7"/>
  <c r="Y102" i="7"/>
  <c r="W103" i="7"/>
  <c r="X103" i="7"/>
  <c r="Y103" i="7"/>
  <c r="W104" i="7"/>
  <c r="X104" i="7"/>
  <c r="Y104" i="7"/>
  <c r="W105" i="7"/>
  <c r="X105" i="7"/>
  <c r="Y105" i="7"/>
  <c r="W106" i="7"/>
  <c r="X106" i="7"/>
  <c r="Y106" i="7"/>
  <c r="W107" i="7"/>
  <c r="X107" i="7"/>
  <c r="Y107" i="7"/>
  <c r="W108" i="7"/>
  <c r="X108" i="7"/>
  <c r="Y108" i="7"/>
  <c r="W109" i="7"/>
  <c r="X109" i="7"/>
  <c r="Y109" i="7"/>
  <c r="W110" i="7"/>
  <c r="X110" i="7"/>
  <c r="Y110" i="7"/>
  <c r="W111" i="7"/>
  <c r="X111" i="7"/>
  <c r="Y111" i="7"/>
  <c r="W112" i="7"/>
  <c r="X112" i="7"/>
  <c r="Y112" i="7"/>
  <c r="W113" i="7"/>
  <c r="X113" i="7"/>
  <c r="Y113" i="7"/>
  <c r="W114" i="7"/>
  <c r="X114" i="7"/>
  <c r="Y114" i="7"/>
  <c r="W115" i="7"/>
  <c r="X115" i="7"/>
  <c r="Y115" i="7"/>
  <c r="W116" i="7"/>
  <c r="X116" i="7"/>
  <c r="Y116" i="7"/>
  <c r="W117" i="7"/>
  <c r="X117" i="7"/>
  <c r="Y117" i="7"/>
  <c r="W118" i="7"/>
  <c r="X118" i="7"/>
  <c r="Y118" i="7"/>
  <c r="W119" i="7"/>
  <c r="X119" i="7"/>
  <c r="Y119" i="7"/>
  <c r="W120" i="7"/>
  <c r="X120" i="7"/>
  <c r="Y120" i="7"/>
  <c r="W121" i="7"/>
  <c r="X121" i="7"/>
  <c r="Y121" i="7"/>
  <c r="W122" i="7"/>
  <c r="X122" i="7"/>
  <c r="Y122" i="7"/>
  <c r="W123" i="7"/>
  <c r="X123" i="7"/>
  <c r="Y123" i="7"/>
  <c r="W124" i="7"/>
  <c r="X124" i="7"/>
  <c r="Y124" i="7"/>
  <c r="W125" i="7"/>
  <c r="X125" i="7"/>
  <c r="Y125" i="7"/>
  <c r="W126" i="7"/>
  <c r="X126" i="7"/>
  <c r="Y126" i="7"/>
  <c r="W127" i="7"/>
  <c r="X127" i="7"/>
  <c r="Y127" i="7"/>
  <c r="W128" i="7"/>
  <c r="X128" i="7"/>
  <c r="Y128" i="7"/>
  <c r="W129" i="7"/>
  <c r="X129" i="7"/>
  <c r="Y129" i="7"/>
  <c r="W130" i="7"/>
  <c r="X130" i="7"/>
  <c r="Y130" i="7"/>
  <c r="W131" i="7"/>
  <c r="X131" i="7"/>
  <c r="Y131" i="7"/>
  <c r="W132" i="7"/>
  <c r="X132" i="7"/>
  <c r="Y132" i="7"/>
  <c r="W133" i="7"/>
  <c r="X133" i="7"/>
  <c r="Y133" i="7"/>
  <c r="W134" i="7"/>
  <c r="X134" i="7"/>
  <c r="Y134" i="7"/>
  <c r="W135" i="7"/>
  <c r="X135" i="7"/>
  <c r="Y135" i="7"/>
  <c r="W136" i="7"/>
  <c r="X136" i="7"/>
  <c r="Y136" i="7"/>
  <c r="W137" i="7"/>
  <c r="X137" i="7"/>
  <c r="Y137" i="7"/>
  <c r="W138" i="7"/>
  <c r="X138" i="7"/>
  <c r="Y138" i="7"/>
  <c r="W139" i="7"/>
  <c r="X139" i="7"/>
  <c r="Y139" i="7"/>
  <c r="W140" i="7"/>
  <c r="X140" i="7"/>
  <c r="Y140" i="7"/>
  <c r="W141" i="7"/>
  <c r="X141" i="7"/>
  <c r="Y141" i="7"/>
  <c r="W142" i="7"/>
  <c r="X142" i="7"/>
  <c r="Y142" i="7"/>
  <c r="W143" i="7"/>
  <c r="X143" i="7"/>
  <c r="Y143" i="7"/>
  <c r="W144" i="7"/>
  <c r="X144" i="7"/>
  <c r="Y144" i="7"/>
  <c r="W145" i="7"/>
  <c r="X145" i="7"/>
  <c r="Y145" i="7"/>
  <c r="W146" i="7"/>
  <c r="X146" i="7"/>
  <c r="Y146" i="7"/>
  <c r="W147" i="7"/>
  <c r="X147" i="7"/>
  <c r="Y147" i="7"/>
  <c r="W148" i="7"/>
  <c r="X148" i="7"/>
  <c r="Y148" i="7"/>
  <c r="W149" i="7"/>
  <c r="X149" i="7"/>
  <c r="Y149" i="7"/>
  <c r="W150" i="7"/>
  <c r="X150" i="7"/>
  <c r="Y150" i="7"/>
  <c r="W151" i="7"/>
  <c r="X151" i="7"/>
  <c r="Y151" i="7"/>
  <c r="W152" i="7"/>
  <c r="X152" i="7"/>
  <c r="Y152" i="7"/>
  <c r="W153" i="7"/>
  <c r="X153" i="7"/>
  <c r="Y153" i="7"/>
  <c r="W154" i="7"/>
  <c r="X154" i="7"/>
  <c r="Y154" i="7"/>
  <c r="W155" i="7"/>
  <c r="X155" i="7"/>
  <c r="Y155" i="7"/>
  <c r="W156" i="7"/>
  <c r="X156" i="7"/>
  <c r="Y156" i="7"/>
  <c r="W157" i="7"/>
  <c r="X157" i="7"/>
  <c r="Y157" i="7"/>
  <c r="W158" i="7"/>
  <c r="X158" i="7"/>
  <c r="Y158" i="7"/>
  <c r="W159" i="7"/>
  <c r="X159" i="7"/>
  <c r="Y159" i="7"/>
  <c r="W160" i="7"/>
  <c r="X160" i="7"/>
  <c r="Y160" i="7"/>
  <c r="W161" i="7"/>
  <c r="X161" i="7"/>
  <c r="Y161" i="7"/>
  <c r="W162" i="7"/>
  <c r="X162" i="7"/>
  <c r="Y162" i="7"/>
  <c r="W163" i="7"/>
  <c r="X163" i="7"/>
  <c r="Y163" i="7"/>
  <c r="W164" i="7"/>
  <c r="X164" i="7"/>
  <c r="Y164" i="7"/>
  <c r="W165" i="7"/>
  <c r="X165" i="7"/>
  <c r="Y165" i="7"/>
  <c r="W166" i="7"/>
  <c r="X166" i="7"/>
  <c r="Y166" i="7"/>
  <c r="W167" i="7"/>
  <c r="X167" i="7"/>
  <c r="Y167" i="7"/>
  <c r="W168" i="7"/>
  <c r="X168" i="7"/>
  <c r="Y168" i="7"/>
  <c r="W169" i="7"/>
  <c r="X169" i="7"/>
  <c r="Y169" i="7"/>
  <c r="W170" i="7"/>
  <c r="X170" i="7"/>
  <c r="Y170" i="7"/>
  <c r="W171" i="7"/>
  <c r="X171" i="7"/>
  <c r="Y171" i="7"/>
  <c r="W172" i="7"/>
  <c r="X172" i="7"/>
  <c r="Y172" i="7"/>
  <c r="W173" i="7"/>
  <c r="X173" i="7"/>
  <c r="Y173" i="7"/>
  <c r="W174" i="7"/>
  <c r="X174" i="7"/>
  <c r="Y174" i="7"/>
  <c r="W175" i="7"/>
  <c r="X175" i="7"/>
  <c r="Y175" i="7"/>
  <c r="W176" i="7"/>
  <c r="X176" i="7"/>
  <c r="Y176" i="7"/>
  <c r="W177" i="7"/>
  <c r="X177" i="7"/>
  <c r="Y177" i="7"/>
  <c r="W178" i="7"/>
  <c r="X178" i="7"/>
  <c r="Y178" i="7"/>
  <c r="W179" i="7"/>
  <c r="X179" i="7"/>
  <c r="Y179" i="7"/>
  <c r="W180" i="7"/>
  <c r="X180" i="7"/>
  <c r="Y180" i="7"/>
  <c r="W181" i="7"/>
  <c r="X181" i="7"/>
  <c r="Y181" i="7"/>
  <c r="W182" i="7"/>
  <c r="X182" i="7"/>
  <c r="Y182" i="7"/>
  <c r="W183" i="7"/>
  <c r="X183" i="7"/>
  <c r="Y183" i="7"/>
  <c r="W184" i="7"/>
  <c r="X184" i="7"/>
  <c r="Y184" i="7"/>
  <c r="W185" i="7"/>
  <c r="X185" i="7"/>
  <c r="Y185" i="7"/>
  <c r="W186" i="7"/>
  <c r="X186" i="7"/>
  <c r="Y186" i="7"/>
  <c r="W187" i="7"/>
  <c r="X187" i="7"/>
  <c r="Y187" i="7"/>
  <c r="W188" i="7"/>
  <c r="X188" i="7"/>
  <c r="Y188" i="7"/>
  <c r="W189" i="7"/>
  <c r="X189" i="7"/>
  <c r="Y189" i="7"/>
  <c r="W190" i="7"/>
  <c r="X190" i="7"/>
  <c r="Y190" i="7"/>
  <c r="W191" i="7"/>
  <c r="X191" i="7"/>
  <c r="Y191" i="7"/>
  <c r="W192" i="7"/>
  <c r="X192" i="7"/>
  <c r="Y192" i="7"/>
  <c r="W193" i="7"/>
  <c r="X193" i="7"/>
  <c r="Y193" i="7"/>
  <c r="W194" i="7"/>
  <c r="X194" i="7"/>
  <c r="Y194" i="7"/>
  <c r="W195" i="7"/>
  <c r="X195" i="7"/>
  <c r="Y195" i="7"/>
  <c r="W196" i="7"/>
  <c r="X196" i="7"/>
  <c r="Y196" i="7"/>
  <c r="W197" i="7"/>
  <c r="X197" i="7"/>
  <c r="Y197" i="7"/>
  <c r="W198" i="7"/>
  <c r="X198" i="7"/>
  <c r="Y198" i="7"/>
  <c r="W199" i="7"/>
  <c r="X199" i="7"/>
  <c r="Y199" i="7"/>
  <c r="W200" i="7"/>
  <c r="X200" i="7"/>
  <c r="Y200" i="7"/>
  <c r="W201" i="7"/>
  <c r="X201" i="7"/>
  <c r="Y201" i="7"/>
  <c r="W202" i="7"/>
  <c r="X202" i="7"/>
  <c r="Y202" i="7"/>
  <c r="W203" i="7"/>
  <c r="X203" i="7"/>
  <c r="Y203" i="7"/>
  <c r="W204" i="7"/>
  <c r="X204" i="7"/>
  <c r="Y204" i="7"/>
  <c r="W205" i="7"/>
  <c r="X205" i="7"/>
  <c r="Y205" i="7"/>
  <c r="W206" i="7"/>
  <c r="X206" i="7"/>
  <c r="Y206" i="7"/>
  <c r="W207" i="7"/>
  <c r="X207" i="7"/>
  <c r="Y207" i="7"/>
  <c r="W208" i="7"/>
  <c r="X208" i="7"/>
  <c r="Y208" i="7"/>
  <c r="W209" i="7"/>
  <c r="X209" i="7"/>
  <c r="Y209" i="7"/>
  <c r="W210" i="7"/>
  <c r="X210" i="7"/>
  <c r="Y210" i="7"/>
  <c r="W211" i="7"/>
  <c r="X211" i="7"/>
  <c r="Y211" i="7"/>
  <c r="W212" i="7"/>
  <c r="X212" i="7"/>
  <c r="Y212" i="7"/>
  <c r="W213" i="7"/>
  <c r="X213" i="7"/>
  <c r="Y213" i="7"/>
  <c r="W214" i="7"/>
  <c r="X214" i="7"/>
  <c r="Y214" i="7"/>
  <c r="W215" i="7"/>
  <c r="X215" i="7"/>
  <c r="Y215" i="7"/>
  <c r="W216" i="7"/>
  <c r="X216" i="7"/>
  <c r="Y216" i="7"/>
  <c r="W217" i="7"/>
  <c r="X217" i="7"/>
  <c r="Y217" i="7"/>
  <c r="W218" i="7"/>
  <c r="X218" i="7"/>
  <c r="Y218" i="7"/>
  <c r="W219" i="7"/>
  <c r="X219" i="7"/>
  <c r="Y219" i="7"/>
  <c r="W220" i="7"/>
  <c r="X220" i="7"/>
  <c r="Y220" i="7"/>
  <c r="W221" i="7"/>
  <c r="X221" i="7"/>
  <c r="Y221" i="7"/>
  <c r="W222" i="7"/>
  <c r="X222" i="7"/>
  <c r="Y222" i="7"/>
  <c r="W223" i="7"/>
  <c r="X223" i="7"/>
  <c r="Y223" i="7"/>
  <c r="W224" i="7"/>
  <c r="X224" i="7"/>
  <c r="Y224" i="7"/>
  <c r="W225" i="7"/>
  <c r="X225" i="7"/>
  <c r="Y225" i="7"/>
  <c r="W226" i="7"/>
  <c r="X226" i="7"/>
  <c r="Y226" i="7"/>
  <c r="W227" i="7"/>
  <c r="X227" i="7"/>
  <c r="Y227" i="7"/>
  <c r="W228" i="7"/>
  <c r="X228" i="7"/>
  <c r="Y228" i="7"/>
  <c r="W229" i="7"/>
  <c r="X229" i="7"/>
  <c r="Y229" i="7"/>
  <c r="W230" i="7"/>
  <c r="X230" i="7"/>
  <c r="Y230" i="7"/>
  <c r="W231" i="7"/>
  <c r="X231" i="7"/>
  <c r="Y231" i="7"/>
  <c r="W232" i="7"/>
  <c r="X232" i="7"/>
  <c r="Y232" i="7"/>
  <c r="W233" i="7"/>
  <c r="X233" i="7"/>
  <c r="Y233" i="7"/>
  <c r="W234" i="7"/>
  <c r="X234" i="7"/>
  <c r="Y234" i="7"/>
  <c r="W235" i="7"/>
  <c r="X235" i="7"/>
  <c r="Y235" i="7"/>
  <c r="W236" i="7"/>
  <c r="X236" i="7"/>
  <c r="Y236" i="7"/>
  <c r="W237" i="7"/>
  <c r="X237" i="7"/>
  <c r="Y237" i="7"/>
  <c r="W238" i="7"/>
  <c r="X238" i="7"/>
  <c r="Y238" i="7"/>
  <c r="W239" i="7"/>
  <c r="X239" i="7"/>
  <c r="Y239" i="7"/>
  <c r="W240" i="7"/>
  <c r="X240" i="7"/>
  <c r="Y240" i="7"/>
  <c r="W241" i="7"/>
  <c r="X241" i="7"/>
  <c r="Y241" i="7"/>
  <c r="W242" i="7"/>
  <c r="X242" i="7"/>
  <c r="Y242" i="7"/>
  <c r="W243" i="7"/>
  <c r="X243" i="7"/>
  <c r="Y243" i="7"/>
  <c r="W244" i="7"/>
  <c r="X244" i="7"/>
  <c r="Y244" i="7"/>
  <c r="W245" i="7"/>
  <c r="X245" i="7"/>
  <c r="Y245" i="7"/>
  <c r="W246" i="7"/>
  <c r="X246" i="7"/>
  <c r="Y246" i="7"/>
  <c r="W247" i="7"/>
  <c r="X247" i="7"/>
  <c r="Y247" i="7"/>
  <c r="W248" i="7"/>
  <c r="X248" i="7"/>
  <c r="Y248" i="7"/>
  <c r="W249" i="7"/>
  <c r="X249" i="7"/>
  <c r="Y249" i="7"/>
  <c r="W250" i="7"/>
  <c r="X250" i="7"/>
  <c r="Y250" i="7"/>
  <c r="W251" i="7"/>
  <c r="X251" i="7"/>
  <c r="Y251" i="7"/>
  <c r="W252" i="7"/>
  <c r="X252" i="7"/>
  <c r="Y252" i="7"/>
  <c r="W253" i="7"/>
  <c r="X253" i="7"/>
  <c r="Y253" i="7"/>
  <c r="W254" i="7"/>
  <c r="X254" i="7"/>
  <c r="Y254" i="7"/>
  <c r="W255" i="7"/>
  <c r="X255" i="7"/>
  <c r="Y255" i="7"/>
  <c r="W256" i="7"/>
  <c r="X256" i="7"/>
  <c r="Y256" i="7"/>
  <c r="W257" i="7"/>
  <c r="X257" i="7"/>
  <c r="Y257" i="7"/>
  <c r="W258" i="7"/>
  <c r="X258" i="7"/>
  <c r="Y258" i="7"/>
  <c r="W259" i="7"/>
  <c r="X259" i="7"/>
  <c r="Y259" i="7"/>
  <c r="W260" i="7"/>
  <c r="X260" i="7"/>
  <c r="Y260" i="7"/>
  <c r="W261" i="7"/>
  <c r="X261" i="7"/>
  <c r="Y261" i="7"/>
  <c r="W262" i="7"/>
  <c r="X262" i="7"/>
  <c r="Y262" i="7"/>
  <c r="W263" i="7"/>
  <c r="X263" i="7"/>
  <c r="Y263" i="7"/>
  <c r="W264" i="7"/>
  <c r="X264" i="7"/>
  <c r="Y264" i="7"/>
  <c r="W265" i="7"/>
  <c r="X265" i="7"/>
  <c r="Y265" i="7"/>
  <c r="W266" i="7"/>
  <c r="X266" i="7"/>
  <c r="Y266" i="7"/>
  <c r="W267" i="7"/>
  <c r="X267" i="7"/>
  <c r="Y267" i="7"/>
  <c r="W268" i="7"/>
  <c r="X268" i="7"/>
  <c r="Y268" i="7"/>
  <c r="W269" i="7"/>
  <c r="X269" i="7"/>
  <c r="Y269" i="7"/>
  <c r="W270" i="7"/>
  <c r="X270" i="7"/>
  <c r="Y270" i="7"/>
  <c r="W271" i="7"/>
  <c r="X271" i="7"/>
  <c r="Y271" i="7"/>
  <c r="W272" i="7"/>
  <c r="X272" i="7"/>
  <c r="Y272" i="7"/>
  <c r="W273" i="7"/>
  <c r="X273" i="7"/>
  <c r="Y273" i="7"/>
  <c r="W274" i="7"/>
  <c r="X274" i="7"/>
  <c r="Y274" i="7"/>
  <c r="W275" i="7"/>
  <c r="X275" i="7"/>
  <c r="Y275" i="7"/>
  <c r="W276" i="7"/>
  <c r="X276" i="7"/>
  <c r="Y276" i="7"/>
  <c r="W277" i="7"/>
  <c r="X277" i="7"/>
  <c r="Y277" i="7"/>
  <c r="W278" i="7"/>
  <c r="X278" i="7"/>
  <c r="Y278" i="7"/>
  <c r="W279" i="7"/>
  <c r="X279" i="7"/>
  <c r="Y279" i="7"/>
  <c r="W280" i="7"/>
  <c r="X280" i="7"/>
  <c r="Y280" i="7"/>
  <c r="W281" i="7"/>
  <c r="X281" i="7"/>
  <c r="Y281" i="7"/>
  <c r="W282" i="7"/>
  <c r="X282" i="7"/>
  <c r="Y282" i="7"/>
  <c r="W283" i="7"/>
  <c r="X283" i="7"/>
  <c r="Y283" i="7"/>
  <c r="W284" i="7"/>
  <c r="X284" i="7"/>
  <c r="Y284" i="7"/>
  <c r="W285" i="7"/>
  <c r="X285" i="7"/>
  <c r="Y285" i="7"/>
  <c r="W286" i="7"/>
  <c r="X286" i="7"/>
  <c r="Y286" i="7"/>
  <c r="W287" i="7"/>
  <c r="X287" i="7"/>
  <c r="Y287" i="7"/>
  <c r="W288" i="7"/>
  <c r="X288" i="7"/>
  <c r="Y288" i="7"/>
  <c r="W289" i="7"/>
  <c r="X289" i="7"/>
  <c r="Y289" i="7"/>
  <c r="W290" i="7"/>
  <c r="X290" i="7"/>
  <c r="Y290" i="7"/>
  <c r="W291" i="7"/>
  <c r="X291" i="7"/>
  <c r="Y291" i="7"/>
  <c r="W292" i="7"/>
  <c r="X292" i="7"/>
  <c r="Y292" i="7"/>
  <c r="W293" i="7"/>
  <c r="X293" i="7"/>
  <c r="Y293" i="7"/>
  <c r="W294" i="7"/>
  <c r="X294" i="7"/>
  <c r="Y294" i="7"/>
  <c r="W295" i="7"/>
  <c r="X295" i="7"/>
  <c r="Y295" i="7"/>
  <c r="W296" i="7"/>
  <c r="X296" i="7"/>
  <c r="Y296" i="7"/>
  <c r="W297" i="7"/>
  <c r="X297" i="7"/>
  <c r="Y297" i="7"/>
  <c r="W298" i="7"/>
  <c r="X298" i="7"/>
  <c r="Y298" i="7"/>
  <c r="W299" i="7"/>
  <c r="X299" i="7"/>
  <c r="Y299" i="7"/>
  <c r="W300" i="7"/>
  <c r="X300" i="7"/>
  <c r="Y300" i="7"/>
  <c r="W301" i="7"/>
  <c r="X301" i="7"/>
  <c r="Y301" i="7"/>
  <c r="W302" i="7"/>
  <c r="X302" i="7"/>
  <c r="Y302" i="7"/>
  <c r="W303" i="7"/>
  <c r="X303" i="7"/>
  <c r="Y303" i="7"/>
  <c r="W304" i="7"/>
  <c r="X304" i="7"/>
  <c r="Y304" i="7"/>
  <c r="W305" i="7"/>
  <c r="X305" i="7"/>
  <c r="Y305" i="7"/>
  <c r="W306" i="7"/>
  <c r="X306" i="7"/>
  <c r="Y306" i="7"/>
  <c r="W307" i="7"/>
  <c r="X307" i="7"/>
  <c r="Y307" i="7"/>
  <c r="W308" i="7"/>
  <c r="X308" i="7"/>
  <c r="Y308" i="7"/>
  <c r="W309" i="7"/>
  <c r="X309" i="7"/>
  <c r="Y309" i="7"/>
  <c r="W310" i="7"/>
  <c r="X310" i="7"/>
  <c r="Y310" i="7"/>
  <c r="W311" i="7"/>
  <c r="X311" i="7"/>
  <c r="Y311" i="7"/>
  <c r="W312" i="7"/>
  <c r="X312" i="7"/>
  <c r="Y312" i="7"/>
  <c r="W313" i="7"/>
  <c r="X313" i="7"/>
  <c r="Y313" i="7"/>
  <c r="W314" i="7"/>
  <c r="X314" i="7"/>
  <c r="Y314" i="7"/>
  <c r="W315" i="7"/>
  <c r="X315" i="7"/>
  <c r="Y315" i="7"/>
  <c r="W316" i="7"/>
  <c r="X316" i="7"/>
  <c r="Y316" i="7"/>
  <c r="W317" i="7"/>
  <c r="X317" i="7"/>
  <c r="Y317" i="7"/>
  <c r="W318" i="7"/>
  <c r="X318" i="7"/>
  <c r="Y318" i="7"/>
  <c r="W319" i="7"/>
  <c r="X319" i="7"/>
  <c r="Y319" i="7"/>
  <c r="W320" i="7"/>
  <c r="X320" i="7"/>
  <c r="Y320" i="7"/>
  <c r="W321" i="7"/>
  <c r="X321" i="7"/>
  <c r="Y321" i="7"/>
  <c r="W322" i="7"/>
  <c r="X322" i="7"/>
  <c r="Y322" i="7"/>
  <c r="W323" i="7"/>
  <c r="X323" i="7"/>
  <c r="Y323" i="7"/>
  <c r="W324" i="7"/>
  <c r="X324" i="7"/>
  <c r="Y324" i="7"/>
  <c r="W325" i="7"/>
  <c r="X325" i="7"/>
  <c r="Y325" i="7"/>
  <c r="W326" i="7"/>
  <c r="X326" i="7"/>
  <c r="Y326" i="7"/>
  <c r="W327" i="7"/>
  <c r="X327" i="7"/>
  <c r="Y327" i="7"/>
  <c r="W328" i="7"/>
  <c r="X328" i="7"/>
  <c r="Y328" i="7"/>
  <c r="W329" i="7"/>
  <c r="X329" i="7"/>
  <c r="Y329" i="7"/>
  <c r="W330" i="7"/>
  <c r="X330" i="7"/>
  <c r="Y330" i="7"/>
  <c r="W331" i="7"/>
  <c r="X331" i="7"/>
  <c r="Y331" i="7"/>
  <c r="W332" i="7"/>
  <c r="X332" i="7"/>
  <c r="Y332" i="7"/>
  <c r="W333" i="7"/>
  <c r="X333" i="7"/>
  <c r="Y333" i="7"/>
  <c r="W334" i="7"/>
  <c r="X334" i="7"/>
  <c r="Y334" i="7"/>
  <c r="W335" i="7"/>
  <c r="X335" i="7"/>
  <c r="Y335" i="7"/>
  <c r="W336" i="7"/>
  <c r="X336" i="7"/>
  <c r="Y336" i="7"/>
  <c r="W337" i="7"/>
  <c r="X337" i="7"/>
  <c r="Y337" i="7"/>
  <c r="W338" i="7"/>
  <c r="X338" i="7"/>
  <c r="Y338" i="7"/>
  <c r="W339" i="7"/>
  <c r="X339" i="7"/>
  <c r="Y339" i="7"/>
  <c r="W340" i="7"/>
  <c r="X340" i="7"/>
  <c r="Y340" i="7"/>
  <c r="W341" i="7"/>
  <c r="X341" i="7"/>
  <c r="Y341" i="7"/>
  <c r="W342" i="7"/>
  <c r="X342" i="7"/>
  <c r="Y342" i="7"/>
  <c r="W343" i="7"/>
  <c r="X343" i="7"/>
  <c r="Y343" i="7"/>
  <c r="W344" i="7"/>
  <c r="X344" i="7"/>
  <c r="Y344" i="7"/>
  <c r="W345" i="7"/>
  <c r="X345" i="7"/>
  <c r="Y345" i="7"/>
  <c r="W346" i="7"/>
  <c r="X346" i="7"/>
  <c r="Y346" i="7"/>
  <c r="W347" i="7"/>
  <c r="X347" i="7"/>
  <c r="Y347" i="7"/>
  <c r="W348" i="7"/>
  <c r="X348" i="7"/>
  <c r="Y348" i="7"/>
  <c r="W349" i="7"/>
  <c r="X349" i="7"/>
  <c r="Y349" i="7"/>
  <c r="W350" i="7"/>
  <c r="X350" i="7"/>
  <c r="Y350" i="7"/>
  <c r="W351" i="7"/>
  <c r="X351" i="7"/>
  <c r="Y351" i="7"/>
  <c r="W352" i="7"/>
  <c r="X352" i="7"/>
  <c r="Y352" i="7"/>
  <c r="W353" i="7"/>
  <c r="X353" i="7"/>
  <c r="Y353" i="7"/>
  <c r="W354" i="7"/>
  <c r="X354" i="7"/>
  <c r="Y354" i="7"/>
  <c r="W355" i="7"/>
  <c r="X355" i="7"/>
  <c r="Y355" i="7"/>
  <c r="W356" i="7"/>
  <c r="X356" i="7"/>
  <c r="Y356" i="7"/>
  <c r="W357" i="7"/>
  <c r="X357" i="7"/>
  <c r="Y357" i="7"/>
  <c r="W358" i="7"/>
  <c r="X358" i="7"/>
  <c r="Y358" i="7"/>
  <c r="W359" i="7"/>
  <c r="X359" i="7"/>
  <c r="Y359" i="7"/>
  <c r="W360" i="7"/>
  <c r="X360" i="7"/>
  <c r="Y360" i="7"/>
  <c r="W361" i="7"/>
  <c r="X361" i="7"/>
  <c r="Y361" i="7"/>
  <c r="W362" i="7"/>
  <c r="X362" i="7"/>
  <c r="Y362" i="7"/>
  <c r="W363" i="7"/>
  <c r="X363" i="7"/>
  <c r="Y363" i="7"/>
  <c r="W364" i="7"/>
  <c r="X364" i="7"/>
  <c r="Y364" i="7"/>
  <c r="W365" i="7"/>
  <c r="X365" i="7"/>
  <c r="Y365" i="7"/>
  <c r="W366" i="7"/>
  <c r="X366" i="7"/>
  <c r="Y366" i="7"/>
  <c r="W367" i="7"/>
  <c r="X367" i="7"/>
  <c r="Y367" i="7"/>
  <c r="W368" i="7"/>
  <c r="X368" i="7"/>
  <c r="Y368" i="7"/>
  <c r="W369" i="7"/>
  <c r="X369" i="7"/>
  <c r="Y369" i="7"/>
  <c r="W370" i="7"/>
  <c r="X370" i="7"/>
  <c r="Y370" i="7"/>
  <c r="W371" i="7"/>
  <c r="X371" i="7"/>
  <c r="Y371" i="7"/>
  <c r="W372" i="7"/>
  <c r="X372" i="7"/>
  <c r="Y372" i="7"/>
  <c r="W373" i="7"/>
  <c r="X373" i="7"/>
  <c r="Y373" i="7"/>
  <c r="W374" i="7"/>
  <c r="X374" i="7"/>
  <c r="Y374" i="7"/>
  <c r="W375" i="7"/>
  <c r="X375" i="7"/>
  <c r="Y375" i="7"/>
  <c r="W376" i="7"/>
  <c r="X376" i="7"/>
  <c r="Y376" i="7"/>
  <c r="W377" i="7"/>
  <c r="X377" i="7"/>
  <c r="Y377" i="7"/>
  <c r="W378" i="7"/>
  <c r="X378" i="7"/>
  <c r="Y378" i="7"/>
  <c r="W379" i="7"/>
  <c r="X379" i="7"/>
  <c r="Y379" i="7"/>
  <c r="W380" i="7"/>
  <c r="X380" i="7"/>
  <c r="Y380" i="7"/>
  <c r="W381" i="7"/>
  <c r="X381" i="7"/>
  <c r="Y381" i="7"/>
  <c r="W382" i="7"/>
  <c r="X382" i="7"/>
  <c r="Y382" i="7"/>
  <c r="W383" i="7"/>
  <c r="X383" i="7"/>
  <c r="Y383" i="7"/>
  <c r="W384" i="7"/>
  <c r="X384" i="7"/>
  <c r="Y384" i="7"/>
  <c r="W385" i="7"/>
  <c r="X385" i="7"/>
  <c r="Y385" i="7"/>
  <c r="W386" i="7"/>
  <c r="X386" i="7"/>
  <c r="Y386" i="7"/>
  <c r="W387" i="7"/>
  <c r="X387" i="7"/>
  <c r="Y387" i="7"/>
  <c r="W388" i="7"/>
  <c r="X388" i="7"/>
  <c r="Y388" i="7"/>
  <c r="W389" i="7"/>
  <c r="X389" i="7"/>
  <c r="Y389" i="7"/>
  <c r="W390" i="7"/>
  <c r="X390" i="7"/>
  <c r="Y390" i="7"/>
  <c r="W391" i="7"/>
  <c r="X391" i="7"/>
  <c r="Y391" i="7"/>
  <c r="W392" i="7"/>
  <c r="X392" i="7"/>
  <c r="Y392" i="7"/>
  <c r="W393" i="7"/>
  <c r="X393" i="7"/>
  <c r="Y393" i="7"/>
  <c r="W394" i="7"/>
  <c r="X394" i="7"/>
  <c r="Y394" i="7"/>
  <c r="W395" i="7"/>
  <c r="X395" i="7"/>
  <c r="Y395" i="7"/>
  <c r="W396" i="7"/>
  <c r="X396" i="7"/>
  <c r="Y396" i="7"/>
  <c r="W397" i="7"/>
  <c r="X397" i="7"/>
  <c r="Y397" i="7"/>
  <c r="W398" i="7"/>
  <c r="X398" i="7"/>
  <c r="Y398" i="7"/>
  <c r="W399" i="7"/>
  <c r="X399" i="7"/>
  <c r="Y399" i="7"/>
  <c r="W400" i="7"/>
  <c r="X400" i="7"/>
  <c r="Y400" i="7"/>
  <c r="W401" i="7"/>
  <c r="X401" i="7"/>
  <c r="Y401" i="7"/>
  <c r="W402" i="7"/>
  <c r="X402" i="7"/>
  <c r="Y402" i="7"/>
  <c r="W403" i="7"/>
  <c r="X403" i="7"/>
  <c r="Y403" i="7"/>
  <c r="W404" i="7"/>
  <c r="X404" i="7"/>
  <c r="Y404" i="7"/>
  <c r="W405" i="7"/>
  <c r="X405" i="7"/>
  <c r="Y405" i="7"/>
  <c r="W406" i="7"/>
  <c r="X406" i="7"/>
  <c r="Y406" i="7"/>
  <c r="W407" i="7"/>
  <c r="X407" i="7"/>
  <c r="Y407" i="7"/>
  <c r="W408" i="7"/>
  <c r="X408" i="7"/>
  <c r="Y408" i="7"/>
  <c r="W409" i="7"/>
  <c r="X409" i="7"/>
  <c r="Y409" i="7"/>
  <c r="W410" i="7"/>
  <c r="X410" i="7"/>
  <c r="Y410" i="7"/>
  <c r="W411" i="7"/>
  <c r="X411" i="7"/>
  <c r="Y411" i="7"/>
  <c r="W412" i="7"/>
  <c r="X412" i="7"/>
  <c r="Y412" i="7"/>
  <c r="W413" i="7"/>
  <c r="X413" i="7"/>
  <c r="Y413" i="7"/>
  <c r="W414" i="7"/>
  <c r="X414" i="7"/>
  <c r="Y414" i="7"/>
  <c r="W415" i="7"/>
  <c r="X415" i="7"/>
  <c r="Y415" i="7"/>
  <c r="W416" i="7"/>
  <c r="X416" i="7"/>
  <c r="Y416" i="7"/>
  <c r="W417" i="7"/>
  <c r="X417" i="7"/>
  <c r="Y417" i="7"/>
  <c r="W418" i="7"/>
  <c r="X418" i="7"/>
  <c r="Y418" i="7"/>
  <c r="W419" i="7"/>
  <c r="X419" i="7"/>
  <c r="Y419" i="7"/>
  <c r="W420" i="7"/>
  <c r="X420" i="7"/>
  <c r="Y420" i="7"/>
  <c r="W421" i="7"/>
  <c r="X421" i="7"/>
  <c r="Y421" i="7"/>
  <c r="W422" i="7"/>
  <c r="X422" i="7"/>
  <c r="Y422" i="7"/>
  <c r="W423" i="7"/>
  <c r="X423" i="7"/>
  <c r="Y423" i="7"/>
  <c r="W424" i="7"/>
  <c r="X424" i="7"/>
  <c r="Y424" i="7"/>
  <c r="W425" i="7"/>
  <c r="X425" i="7"/>
  <c r="Y425" i="7"/>
  <c r="W426" i="7"/>
  <c r="X426" i="7"/>
  <c r="Y426" i="7"/>
  <c r="W427" i="7"/>
  <c r="X427" i="7"/>
  <c r="Y427" i="7"/>
  <c r="W428" i="7"/>
  <c r="X428" i="7"/>
  <c r="Y428" i="7"/>
  <c r="W429" i="7"/>
  <c r="X429" i="7"/>
  <c r="Y429" i="7"/>
  <c r="W430" i="7"/>
  <c r="X430" i="7"/>
  <c r="Y430" i="7"/>
  <c r="W431" i="7"/>
  <c r="X431" i="7"/>
  <c r="Y431" i="7"/>
  <c r="W432" i="7"/>
  <c r="X432" i="7"/>
  <c r="Y432" i="7"/>
  <c r="W433" i="7"/>
  <c r="X433" i="7"/>
  <c r="Y433" i="7"/>
  <c r="W434" i="7"/>
  <c r="X434" i="7"/>
  <c r="Y434" i="7"/>
  <c r="W435" i="7"/>
  <c r="X435" i="7"/>
  <c r="Y435" i="7"/>
  <c r="W436" i="7"/>
  <c r="X436" i="7"/>
  <c r="Y436" i="7"/>
  <c r="W437" i="7"/>
  <c r="X437" i="7"/>
  <c r="Y437" i="7"/>
  <c r="W438" i="7"/>
  <c r="X438" i="7"/>
  <c r="Y438" i="7"/>
  <c r="W439" i="7"/>
  <c r="X439" i="7"/>
  <c r="Y439" i="7"/>
  <c r="W440" i="7"/>
  <c r="X440" i="7"/>
  <c r="Y440" i="7"/>
  <c r="W441" i="7"/>
  <c r="X441" i="7"/>
  <c r="Y441" i="7"/>
  <c r="W442" i="7"/>
  <c r="X442" i="7"/>
  <c r="Y442" i="7"/>
  <c r="W443" i="7"/>
  <c r="X443" i="7"/>
  <c r="Y443" i="7"/>
  <c r="W444" i="7"/>
  <c r="X444" i="7"/>
  <c r="Y444" i="7"/>
  <c r="W445" i="7"/>
  <c r="X445" i="7"/>
  <c r="Y445" i="7"/>
  <c r="W446" i="7"/>
  <c r="X446" i="7"/>
  <c r="Y446" i="7"/>
  <c r="W447" i="7"/>
  <c r="X447" i="7"/>
  <c r="Y447" i="7"/>
  <c r="W448" i="7"/>
  <c r="X448" i="7"/>
  <c r="Y448" i="7"/>
  <c r="W449" i="7"/>
  <c r="X449" i="7"/>
  <c r="Y449" i="7"/>
  <c r="W450" i="7"/>
  <c r="X450" i="7"/>
  <c r="Y450" i="7"/>
  <c r="W451" i="7"/>
  <c r="X451" i="7"/>
  <c r="Y451" i="7"/>
  <c r="W452" i="7"/>
  <c r="X452" i="7"/>
  <c r="Y452" i="7"/>
  <c r="W453" i="7"/>
  <c r="X453" i="7"/>
  <c r="Y453" i="7"/>
  <c r="W454" i="7"/>
  <c r="X454" i="7"/>
  <c r="Y454" i="7"/>
  <c r="W455" i="7"/>
  <c r="X455" i="7"/>
  <c r="Y455" i="7"/>
  <c r="W456" i="7"/>
  <c r="X456" i="7"/>
  <c r="Y456" i="7"/>
  <c r="W457" i="7"/>
  <c r="X457" i="7"/>
  <c r="Y457" i="7"/>
  <c r="W458" i="7"/>
  <c r="X458" i="7"/>
  <c r="Y458" i="7"/>
  <c r="W459" i="7"/>
  <c r="X459" i="7"/>
  <c r="Y459" i="7"/>
  <c r="W460" i="7"/>
  <c r="X460" i="7"/>
  <c r="Y460" i="7"/>
  <c r="W461" i="7"/>
  <c r="X461" i="7"/>
  <c r="Y461" i="7"/>
  <c r="W462" i="7"/>
  <c r="X462" i="7"/>
  <c r="Y462" i="7"/>
  <c r="W463" i="7"/>
  <c r="X463" i="7"/>
  <c r="Y463" i="7"/>
  <c r="W464" i="7"/>
  <c r="X464" i="7"/>
  <c r="Y464" i="7"/>
  <c r="W465" i="7"/>
  <c r="X465" i="7"/>
  <c r="Y465" i="7"/>
  <c r="W466" i="7"/>
  <c r="X466" i="7"/>
  <c r="Y466" i="7"/>
  <c r="W467" i="7"/>
  <c r="X467" i="7"/>
  <c r="Y467" i="7"/>
  <c r="W468" i="7"/>
  <c r="X468" i="7"/>
  <c r="Y468" i="7"/>
  <c r="W469" i="7"/>
  <c r="X469" i="7"/>
  <c r="Y469" i="7"/>
  <c r="W470" i="7"/>
  <c r="X470" i="7"/>
  <c r="Y470" i="7"/>
  <c r="W471" i="7"/>
  <c r="X471" i="7"/>
  <c r="Y471" i="7"/>
  <c r="W472" i="7"/>
  <c r="X472" i="7"/>
  <c r="Y472" i="7"/>
  <c r="W473" i="7"/>
  <c r="X473" i="7"/>
  <c r="Y473" i="7"/>
  <c r="W474" i="7"/>
  <c r="X474" i="7"/>
  <c r="Y474" i="7"/>
  <c r="W475" i="7"/>
  <c r="X475" i="7"/>
  <c r="Y475" i="7"/>
  <c r="W476" i="7"/>
  <c r="X476" i="7"/>
  <c r="Y476" i="7"/>
  <c r="W477" i="7"/>
  <c r="X477" i="7"/>
  <c r="Y477" i="7"/>
  <c r="W478" i="7"/>
  <c r="X478" i="7"/>
  <c r="Y478" i="7"/>
  <c r="W479" i="7"/>
  <c r="X479" i="7"/>
  <c r="Y479" i="7"/>
  <c r="W480" i="7"/>
  <c r="X480" i="7"/>
  <c r="Y480" i="7"/>
  <c r="W481" i="7"/>
  <c r="X481" i="7"/>
  <c r="Y481" i="7"/>
  <c r="W482" i="7"/>
  <c r="X482" i="7"/>
  <c r="Y482" i="7"/>
  <c r="W483" i="7"/>
  <c r="X483" i="7"/>
  <c r="Y483" i="7"/>
  <c r="W484" i="7"/>
  <c r="X484" i="7"/>
  <c r="Y484" i="7"/>
  <c r="W485" i="7"/>
  <c r="X485" i="7"/>
  <c r="Y485" i="7"/>
  <c r="W486" i="7"/>
  <c r="X486" i="7"/>
  <c r="Y486" i="7"/>
  <c r="W487" i="7"/>
  <c r="X487" i="7"/>
  <c r="Y487" i="7"/>
  <c r="W488" i="7"/>
  <c r="X488" i="7"/>
  <c r="Y488" i="7"/>
  <c r="W489" i="7"/>
  <c r="X489" i="7"/>
  <c r="Y489" i="7"/>
  <c r="W490" i="7"/>
  <c r="X490" i="7"/>
  <c r="Y490" i="7"/>
  <c r="W491" i="7"/>
  <c r="X491" i="7"/>
  <c r="Y491" i="7"/>
  <c r="W492" i="7"/>
  <c r="X492" i="7"/>
  <c r="Y492" i="7"/>
  <c r="W493" i="7"/>
  <c r="X493" i="7"/>
  <c r="Y493" i="7"/>
  <c r="W494" i="7"/>
  <c r="X494" i="7"/>
  <c r="Y494" i="7"/>
  <c r="W495" i="7"/>
  <c r="X495" i="7"/>
  <c r="Y495" i="7"/>
  <c r="W496" i="7"/>
  <c r="X496" i="7"/>
  <c r="Y496" i="7"/>
  <c r="W497" i="7"/>
  <c r="X497" i="7"/>
  <c r="Y497" i="7"/>
  <c r="W498" i="7"/>
  <c r="X498" i="7"/>
  <c r="Y498" i="7"/>
  <c r="W499" i="7"/>
  <c r="X499" i="7"/>
  <c r="Y499" i="7"/>
  <c r="W500" i="7"/>
  <c r="X500" i="7"/>
  <c r="Y500" i="7"/>
  <c r="W501" i="7"/>
  <c r="X501" i="7"/>
  <c r="Y501" i="7"/>
  <c r="W502" i="7"/>
  <c r="X502" i="7"/>
  <c r="Y502" i="7"/>
  <c r="W503" i="7"/>
  <c r="X503" i="7"/>
  <c r="Y503" i="7"/>
  <c r="W504" i="7"/>
  <c r="X504" i="7"/>
  <c r="Y504" i="7"/>
  <c r="W505" i="7"/>
  <c r="X505" i="7"/>
  <c r="Y505" i="7"/>
  <c r="W506" i="7"/>
  <c r="X506" i="7"/>
  <c r="Y506" i="7"/>
  <c r="W507" i="7"/>
  <c r="X507" i="7"/>
  <c r="Y507" i="7"/>
  <c r="W508" i="7"/>
  <c r="X508" i="7"/>
  <c r="Y508" i="7"/>
  <c r="W509" i="7"/>
  <c r="X509" i="7"/>
  <c r="Y509" i="7"/>
  <c r="W510" i="7"/>
  <c r="X510" i="7"/>
  <c r="Y510" i="7"/>
  <c r="W511" i="7"/>
  <c r="X511" i="7"/>
  <c r="Y511" i="7"/>
  <c r="W512" i="7"/>
  <c r="X512" i="7"/>
  <c r="Y512" i="7"/>
  <c r="W513" i="7"/>
  <c r="X513" i="7"/>
  <c r="Y513" i="7"/>
  <c r="W514" i="7"/>
  <c r="X514" i="7"/>
  <c r="Y514" i="7"/>
  <c r="W515" i="7"/>
  <c r="X515" i="7"/>
  <c r="Y515" i="7"/>
  <c r="W516" i="7"/>
  <c r="X516" i="7"/>
  <c r="Y516" i="7"/>
  <c r="W517" i="7"/>
  <c r="X517" i="7"/>
  <c r="Y517" i="7"/>
  <c r="W518" i="7"/>
  <c r="X518" i="7"/>
  <c r="Y518" i="7"/>
  <c r="W519" i="7"/>
  <c r="X519" i="7"/>
  <c r="Y519" i="7"/>
  <c r="W520" i="7"/>
  <c r="X520" i="7"/>
  <c r="Y520" i="7"/>
  <c r="W521" i="7"/>
  <c r="X521" i="7"/>
  <c r="Y521" i="7"/>
  <c r="W522" i="7"/>
  <c r="X522" i="7"/>
  <c r="Y522" i="7"/>
  <c r="W523" i="7"/>
  <c r="X523" i="7"/>
  <c r="Y523" i="7"/>
  <c r="W524" i="7"/>
  <c r="X524" i="7"/>
  <c r="Y524" i="7"/>
  <c r="W525" i="7"/>
  <c r="X525" i="7"/>
  <c r="Y525" i="7"/>
  <c r="W526" i="7"/>
  <c r="X526" i="7"/>
  <c r="Y526" i="7"/>
  <c r="W527" i="7"/>
  <c r="X527" i="7"/>
  <c r="Y527" i="7"/>
  <c r="W528" i="7"/>
  <c r="X528" i="7"/>
  <c r="Y528" i="7"/>
  <c r="W529" i="7"/>
  <c r="X529" i="7"/>
  <c r="Y529" i="7"/>
  <c r="W530" i="7"/>
  <c r="X530" i="7"/>
  <c r="Y530" i="7"/>
  <c r="W531" i="7"/>
  <c r="X531" i="7"/>
  <c r="Y531" i="7"/>
  <c r="W532" i="7"/>
  <c r="X532" i="7"/>
  <c r="Y532" i="7"/>
  <c r="W533" i="7"/>
  <c r="X533" i="7"/>
  <c r="Y533" i="7"/>
  <c r="W534" i="7"/>
  <c r="X534" i="7"/>
  <c r="Y534" i="7"/>
  <c r="W535" i="7"/>
  <c r="X535" i="7"/>
  <c r="Y535" i="7"/>
  <c r="W536" i="7"/>
  <c r="X536" i="7"/>
  <c r="Y536" i="7"/>
  <c r="W537" i="7"/>
  <c r="X537" i="7"/>
  <c r="Y537" i="7"/>
  <c r="W538" i="7"/>
  <c r="X538" i="7"/>
  <c r="Y538" i="7"/>
  <c r="W539" i="7"/>
  <c r="X539" i="7"/>
  <c r="Y539" i="7"/>
  <c r="W540" i="7"/>
  <c r="X540" i="7"/>
  <c r="Y540" i="7"/>
  <c r="W541" i="7"/>
  <c r="X541" i="7"/>
  <c r="Y541" i="7"/>
  <c r="W542" i="7"/>
  <c r="X542" i="7"/>
  <c r="Y542" i="7"/>
  <c r="W543" i="7"/>
  <c r="X543" i="7"/>
  <c r="Y543" i="7"/>
  <c r="W544" i="7"/>
  <c r="X544" i="7"/>
  <c r="Y544" i="7"/>
  <c r="W545" i="7"/>
  <c r="X545" i="7"/>
  <c r="Y545" i="7"/>
  <c r="W546" i="7"/>
  <c r="X546" i="7"/>
  <c r="Y546" i="7"/>
  <c r="W547" i="7"/>
  <c r="X547" i="7"/>
  <c r="Y547" i="7"/>
  <c r="W548" i="7"/>
  <c r="X548" i="7"/>
  <c r="Y548" i="7"/>
  <c r="W549" i="7"/>
  <c r="X549" i="7"/>
  <c r="Y549" i="7"/>
  <c r="W550" i="7"/>
  <c r="X550" i="7"/>
  <c r="Y550" i="7"/>
  <c r="W551" i="7"/>
  <c r="X551" i="7"/>
  <c r="Y551" i="7"/>
  <c r="W552" i="7"/>
  <c r="X552" i="7"/>
  <c r="Y552" i="7"/>
  <c r="W553" i="7"/>
  <c r="X553" i="7"/>
  <c r="Y553" i="7"/>
  <c r="W554" i="7"/>
  <c r="X554" i="7"/>
  <c r="Y554" i="7"/>
  <c r="W555" i="7"/>
  <c r="X555" i="7"/>
  <c r="Y555" i="7"/>
  <c r="W556" i="7"/>
  <c r="X556" i="7"/>
  <c r="Y556" i="7"/>
  <c r="W557" i="7"/>
  <c r="X557" i="7"/>
  <c r="Y557" i="7"/>
  <c r="W558" i="7"/>
  <c r="X558" i="7"/>
  <c r="Y558" i="7"/>
  <c r="W559" i="7"/>
  <c r="X559" i="7"/>
  <c r="Y559" i="7"/>
  <c r="W560" i="7"/>
  <c r="X560" i="7"/>
  <c r="Y560" i="7"/>
  <c r="W561" i="7"/>
  <c r="X561" i="7"/>
  <c r="Y561" i="7"/>
  <c r="W562" i="7"/>
  <c r="X562" i="7"/>
  <c r="Y562" i="7"/>
  <c r="W563" i="7"/>
  <c r="X563" i="7"/>
  <c r="Y563" i="7"/>
  <c r="W564" i="7"/>
  <c r="X564" i="7"/>
  <c r="Y564" i="7"/>
  <c r="W565" i="7"/>
  <c r="X565" i="7"/>
  <c r="Y565" i="7"/>
  <c r="W566" i="7"/>
  <c r="X566" i="7"/>
  <c r="Y566" i="7"/>
  <c r="W567" i="7"/>
  <c r="X567" i="7"/>
  <c r="Y567" i="7"/>
  <c r="W568" i="7"/>
  <c r="X568" i="7"/>
  <c r="Y568" i="7"/>
  <c r="W569" i="7"/>
  <c r="X569" i="7"/>
  <c r="Y569" i="7"/>
  <c r="W570" i="7"/>
  <c r="X570" i="7"/>
  <c r="Y570" i="7"/>
  <c r="W571" i="7"/>
  <c r="X571" i="7"/>
  <c r="Y571" i="7"/>
  <c r="W572" i="7"/>
  <c r="X572" i="7"/>
  <c r="Y572" i="7"/>
  <c r="W573" i="7"/>
  <c r="X573" i="7"/>
  <c r="Y573" i="7"/>
  <c r="W574" i="7"/>
  <c r="X574" i="7"/>
  <c r="Y574" i="7"/>
  <c r="W575" i="7"/>
  <c r="X575" i="7"/>
  <c r="Y575" i="7"/>
  <c r="W576" i="7"/>
  <c r="X576" i="7"/>
  <c r="Y576" i="7"/>
  <c r="W577" i="7"/>
  <c r="X577" i="7"/>
  <c r="Y577" i="7"/>
  <c r="W578" i="7"/>
  <c r="X578" i="7"/>
  <c r="Y578" i="7"/>
  <c r="W579" i="7"/>
  <c r="X579" i="7"/>
  <c r="Y579" i="7"/>
  <c r="W580" i="7"/>
  <c r="X580" i="7"/>
  <c r="Y580" i="7"/>
  <c r="W581" i="7"/>
  <c r="X581" i="7"/>
  <c r="Y581" i="7"/>
  <c r="W582" i="7"/>
  <c r="X582" i="7"/>
  <c r="Y582" i="7"/>
  <c r="W583" i="7"/>
  <c r="X583" i="7"/>
  <c r="Y583" i="7"/>
  <c r="W584" i="7"/>
  <c r="X584" i="7"/>
  <c r="Y584" i="7"/>
  <c r="W585" i="7"/>
  <c r="X585" i="7"/>
  <c r="Y585" i="7"/>
  <c r="W586" i="7"/>
  <c r="X586" i="7"/>
  <c r="Y586" i="7"/>
  <c r="W587" i="7"/>
  <c r="X587" i="7"/>
  <c r="Y587" i="7"/>
  <c r="W588" i="7"/>
  <c r="X588" i="7"/>
  <c r="Y588" i="7"/>
  <c r="W589" i="7"/>
  <c r="X589" i="7"/>
  <c r="Y589" i="7"/>
  <c r="W590" i="7"/>
  <c r="X590" i="7"/>
  <c r="Y590" i="7"/>
  <c r="W591" i="7"/>
  <c r="X591" i="7"/>
  <c r="Y591" i="7"/>
  <c r="W592" i="7"/>
  <c r="X592" i="7"/>
  <c r="Y592" i="7"/>
  <c r="W593" i="7"/>
  <c r="X593" i="7"/>
  <c r="Y593" i="7"/>
  <c r="W594" i="7"/>
  <c r="X594" i="7"/>
  <c r="Y594" i="7"/>
  <c r="W595" i="7"/>
  <c r="X595" i="7"/>
  <c r="Y595" i="7"/>
  <c r="W596" i="7"/>
  <c r="X596" i="7"/>
  <c r="Y596" i="7"/>
  <c r="W597" i="7"/>
  <c r="X597" i="7"/>
  <c r="Y597" i="7"/>
  <c r="W598" i="7"/>
  <c r="X598" i="7"/>
  <c r="Y598" i="7"/>
  <c r="W599" i="7"/>
  <c r="X599" i="7"/>
  <c r="Y599" i="7"/>
  <c r="W600" i="7"/>
  <c r="X600" i="7"/>
  <c r="Y600" i="7"/>
  <c r="W601" i="7"/>
  <c r="X601" i="7"/>
  <c r="Y601" i="7"/>
  <c r="W602" i="7"/>
  <c r="X602" i="7"/>
  <c r="Y602" i="7"/>
  <c r="W603" i="7"/>
  <c r="X603" i="7"/>
  <c r="Y603" i="7"/>
  <c r="W604" i="7"/>
  <c r="X604" i="7"/>
  <c r="Y604" i="7"/>
  <c r="W605" i="7"/>
  <c r="X605" i="7"/>
  <c r="Y605" i="7"/>
  <c r="W606" i="7"/>
  <c r="X606" i="7"/>
  <c r="Y606" i="7"/>
  <c r="W607" i="7"/>
  <c r="X607" i="7"/>
  <c r="Y607" i="7"/>
  <c r="W608" i="7"/>
  <c r="X608" i="7"/>
  <c r="Y608" i="7"/>
  <c r="W609" i="7"/>
  <c r="X609" i="7"/>
  <c r="Y609" i="7"/>
  <c r="W610" i="7"/>
  <c r="X610" i="7"/>
  <c r="Y610" i="7"/>
  <c r="W611" i="7"/>
  <c r="X611" i="7"/>
  <c r="Y611" i="7"/>
  <c r="W612" i="7"/>
  <c r="X612" i="7"/>
  <c r="Y612" i="7"/>
  <c r="W613" i="7"/>
  <c r="X613" i="7"/>
  <c r="Y613" i="7"/>
  <c r="W614" i="7"/>
  <c r="X614" i="7"/>
  <c r="Y614" i="7"/>
  <c r="W615" i="7"/>
  <c r="X615" i="7"/>
  <c r="Y615" i="7"/>
  <c r="W616" i="7"/>
  <c r="X616" i="7"/>
  <c r="Y616" i="7"/>
  <c r="W617" i="7"/>
  <c r="X617" i="7"/>
  <c r="Y617" i="7"/>
  <c r="W618" i="7"/>
  <c r="X618" i="7"/>
  <c r="Y618" i="7"/>
  <c r="W619" i="7"/>
  <c r="X619" i="7"/>
  <c r="Y619" i="7"/>
  <c r="W620" i="7"/>
  <c r="X620" i="7"/>
  <c r="Y620" i="7"/>
  <c r="W621" i="7"/>
  <c r="X621" i="7"/>
  <c r="Y621" i="7"/>
  <c r="W622" i="7"/>
  <c r="X622" i="7"/>
  <c r="Y622" i="7"/>
  <c r="W623" i="7"/>
  <c r="X623" i="7"/>
  <c r="Y623" i="7"/>
  <c r="W624" i="7"/>
  <c r="X624" i="7"/>
  <c r="Y624" i="7"/>
  <c r="W625" i="7"/>
  <c r="X625" i="7"/>
  <c r="Y625" i="7"/>
  <c r="W626" i="7"/>
  <c r="X626" i="7"/>
  <c r="Y626" i="7"/>
  <c r="W627" i="7"/>
  <c r="X627" i="7"/>
  <c r="Y627" i="7"/>
  <c r="W628" i="7"/>
  <c r="X628" i="7"/>
  <c r="Y628" i="7"/>
  <c r="W629" i="7"/>
  <c r="X629" i="7"/>
  <c r="Y629" i="7"/>
  <c r="W630" i="7"/>
  <c r="X630" i="7"/>
  <c r="Y630" i="7"/>
  <c r="W631" i="7"/>
  <c r="X631" i="7"/>
  <c r="Y631" i="7"/>
  <c r="W632" i="7"/>
  <c r="X632" i="7"/>
  <c r="Y632" i="7"/>
  <c r="W633" i="7"/>
  <c r="X633" i="7"/>
  <c r="Y633" i="7"/>
  <c r="W634" i="7"/>
  <c r="X634" i="7"/>
  <c r="Y634" i="7"/>
  <c r="W635" i="7"/>
  <c r="X635" i="7"/>
  <c r="Y635" i="7"/>
  <c r="W636" i="7"/>
  <c r="X636" i="7"/>
  <c r="Y636" i="7"/>
  <c r="W637" i="7"/>
  <c r="X637" i="7"/>
  <c r="Y637" i="7"/>
  <c r="W638" i="7"/>
  <c r="X638" i="7"/>
  <c r="Y638" i="7"/>
  <c r="W639" i="7"/>
  <c r="X639" i="7"/>
  <c r="Y639" i="7"/>
  <c r="W640" i="7"/>
  <c r="X640" i="7"/>
  <c r="Y640" i="7"/>
  <c r="W641" i="7"/>
  <c r="X641" i="7"/>
  <c r="Y641" i="7"/>
  <c r="W642" i="7"/>
  <c r="X642" i="7"/>
  <c r="Y642" i="7"/>
  <c r="W643" i="7"/>
  <c r="X643" i="7"/>
  <c r="Y643" i="7"/>
  <c r="W644" i="7"/>
  <c r="X644" i="7"/>
  <c r="Y644" i="7"/>
  <c r="W645" i="7"/>
  <c r="X645" i="7"/>
  <c r="Y645" i="7"/>
  <c r="W646" i="7"/>
  <c r="X646" i="7"/>
  <c r="Y646" i="7"/>
  <c r="W647" i="7"/>
  <c r="X647" i="7"/>
  <c r="Y647" i="7"/>
  <c r="W648" i="7"/>
  <c r="X648" i="7"/>
  <c r="Y648" i="7"/>
  <c r="W649" i="7"/>
  <c r="X649" i="7"/>
  <c r="Y649" i="7"/>
  <c r="W650" i="7"/>
  <c r="X650" i="7"/>
  <c r="Y650" i="7"/>
  <c r="W651" i="7"/>
  <c r="X651" i="7"/>
  <c r="Y651" i="7"/>
  <c r="W652" i="7"/>
  <c r="X652" i="7"/>
  <c r="Y652" i="7"/>
  <c r="W653" i="7"/>
  <c r="X653" i="7"/>
  <c r="Y653" i="7"/>
  <c r="W654" i="7"/>
  <c r="X654" i="7"/>
  <c r="Y654" i="7"/>
  <c r="W655" i="7"/>
  <c r="X655" i="7"/>
  <c r="Y655" i="7"/>
  <c r="W656" i="7"/>
  <c r="X656" i="7"/>
  <c r="Y656" i="7"/>
  <c r="W657" i="7"/>
  <c r="X657" i="7"/>
  <c r="Y657" i="7"/>
  <c r="W658" i="7"/>
  <c r="X658" i="7"/>
  <c r="Y658" i="7"/>
  <c r="W659" i="7"/>
  <c r="X659" i="7"/>
  <c r="Y659" i="7"/>
  <c r="W660" i="7"/>
  <c r="X660" i="7"/>
  <c r="Y660" i="7"/>
  <c r="W661" i="7"/>
  <c r="X661" i="7"/>
  <c r="Y661" i="7"/>
  <c r="W662" i="7"/>
  <c r="X662" i="7"/>
  <c r="Y662" i="7"/>
  <c r="W663" i="7"/>
  <c r="X663" i="7"/>
  <c r="Y663" i="7"/>
  <c r="W664" i="7"/>
  <c r="X664" i="7"/>
  <c r="Y664" i="7"/>
  <c r="W665" i="7"/>
  <c r="X665" i="7"/>
  <c r="Y665" i="7"/>
  <c r="W666" i="7"/>
  <c r="X666" i="7"/>
  <c r="Y666" i="7"/>
  <c r="W667" i="7"/>
  <c r="X667" i="7"/>
  <c r="Y667" i="7"/>
  <c r="W668" i="7"/>
  <c r="X668" i="7"/>
  <c r="Y668" i="7"/>
  <c r="W669" i="7"/>
  <c r="X669" i="7"/>
  <c r="Y669" i="7"/>
  <c r="W670" i="7"/>
  <c r="X670" i="7"/>
  <c r="Y670" i="7"/>
  <c r="W671" i="7"/>
  <c r="X671" i="7"/>
  <c r="Y671" i="7"/>
  <c r="W672" i="7"/>
  <c r="X672" i="7"/>
  <c r="Y672" i="7"/>
  <c r="W673" i="7"/>
  <c r="X673" i="7"/>
  <c r="Y673" i="7"/>
  <c r="W674" i="7"/>
  <c r="X674" i="7"/>
  <c r="Y674" i="7"/>
  <c r="W675" i="7"/>
  <c r="X675" i="7"/>
  <c r="Y675" i="7"/>
  <c r="W676" i="7"/>
  <c r="X676" i="7"/>
  <c r="Y676" i="7"/>
  <c r="W677" i="7"/>
  <c r="X677" i="7"/>
  <c r="Y677" i="7"/>
  <c r="W678" i="7"/>
  <c r="X678" i="7"/>
  <c r="Y678" i="7"/>
  <c r="W679" i="7"/>
  <c r="X679" i="7"/>
  <c r="Y679" i="7"/>
  <c r="W680" i="7"/>
  <c r="X680" i="7"/>
  <c r="Y680" i="7"/>
  <c r="W681" i="7"/>
  <c r="X681" i="7"/>
  <c r="Y681" i="7"/>
  <c r="W682" i="7"/>
  <c r="X682" i="7"/>
  <c r="Y682" i="7"/>
  <c r="W683" i="7"/>
  <c r="X683" i="7"/>
  <c r="Y683" i="7"/>
  <c r="W684" i="7"/>
  <c r="X684" i="7"/>
  <c r="Y684" i="7"/>
  <c r="W685" i="7"/>
  <c r="X685" i="7"/>
  <c r="Y685" i="7"/>
  <c r="W686" i="7"/>
  <c r="X686" i="7"/>
  <c r="Y686" i="7"/>
  <c r="W687" i="7"/>
  <c r="X687" i="7"/>
  <c r="Y687" i="7"/>
  <c r="W688" i="7"/>
  <c r="X688" i="7"/>
  <c r="Y688" i="7"/>
  <c r="W689" i="7"/>
  <c r="X689" i="7"/>
  <c r="Y689" i="7"/>
  <c r="W690" i="7"/>
  <c r="X690" i="7"/>
  <c r="Y690" i="7"/>
  <c r="W691" i="7"/>
  <c r="X691" i="7"/>
  <c r="Y691" i="7"/>
  <c r="W692" i="7"/>
  <c r="X692" i="7"/>
  <c r="Y692" i="7"/>
  <c r="W693" i="7"/>
  <c r="X693" i="7"/>
  <c r="Y693" i="7"/>
  <c r="W694" i="7"/>
  <c r="X694" i="7"/>
  <c r="Y694" i="7"/>
  <c r="W695" i="7"/>
  <c r="X695" i="7"/>
  <c r="Y695" i="7"/>
  <c r="W696" i="7"/>
  <c r="X696" i="7"/>
  <c r="Y696" i="7"/>
  <c r="W697" i="7"/>
  <c r="X697" i="7"/>
  <c r="Y697" i="7"/>
  <c r="W698" i="7"/>
  <c r="X698" i="7"/>
  <c r="Y698" i="7"/>
  <c r="W699" i="7"/>
  <c r="X699" i="7"/>
  <c r="Y699" i="7"/>
  <c r="W700" i="7"/>
  <c r="X700" i="7"/>
  <c r="Y700" i="7"/>
  <c r="W701" i="7"/>
  <c r="X701" i="7"/>
  <c r="Y701" i="7"/>
  <c r="W702" i="7"/>
  <c r="X702" i="7"/>
  <c r="Y702" i="7"/>
  <c r="W703" i="7"/>
  <c r="X703" i="7"/>
  <c r="Y703" i="7"/>
  <c r="W704" i="7"/>
  <c r="X704" i="7"/>
  <c r="Y704" i="7"/>
  <c r="W705" i="7"/>
  <c r="X705" i="7"/>
  <c r="Y705" i="7"/>
  <c r="W706" i="7"/>
  <c r="X706" i="7"/>
  <c r="Y706" i="7"/>
  <c r="W707" i="7"/>
  <c r="X707" i="7"/>
  <c r="Y707" i="7"/>
  <c r="W708" i="7"/>
  <c r="X708" i="7"/>
  <c r="Y708" i="7"/>
  <c r="W709" i="7"/>
  <c r="X709" i="7"/>
  <c r="Y709" i="7"/>
  <c r="W710" i="7"/>
  <c r="X710" i="7"/>
  <c r="Y710" i="7"/>
  <c r="W711" i="7"/>
  <c r="X711" i="7"/>
  <c r="Y711" i="7"/>
  <c r="W712" i="7"/>
  <c r="X712" i="7"/>
  <c r="Y712" i="7"/>
  <c r="W713" i="7"/>
  <c r="X713" i="7"/>
  <c r="Y713" i="7"/>
  <c r="W714" i="7"/>
  <c r="X714" i="7"/>
  <c r="Y714" i="7"/>
  <c r="W715" i="7"/>
  <c r="X715" i="7"/>
  <c r="Y715" i="7"/>
  <c r="W716" i="7"/>
  <c r="X716" i="7"/>
  <c r="Y716" i="7"/>
  <c r="W717" i="7"/>
  <c r="X717" i="7"/>
  <c r="Y717" i="7"/>
  <c r="W718" i="7"/>
  <c r="X718" i="7"/>
  <c r="Y718" i="7"/>
  <c r="W719" i="7"/>
  <c r="X719" i="7"/>
  <c r="Y719" i="7"/>
  <c r="W720" i="7"/>
  <c r="X720" i="7"/>
  <c r="Y720" i="7"/>
  <c r="W721" i="7"/>
  <c r="X721" i="7"/>
  <c r="Y721" i="7"/>
  <c r="W722" i="7"/>
  <c r="X722" i="7"/>
  <c r="Y722" i="7"/>
  <c r="W723" i="7"/>
  <c r="X723" i="7"/>
  <c r="Y723" i="7"/>
  <c r="W724" i="7"/>
  <c r="X724" i="7"/>
  <c r="Y724" i="7"/>
  <c r="W725" i="7"/>
  <c r="X725" i="7"/>
  <c r="Y725" i="7"/>
  <c r="W726" i="7"/>
  <c r="X726" i="7"/>
  <c r="Y726" i="7"/>
  <c r="W727" i="7"/>
  <c r="X727" i="7"/>
  <c r="Y727" i="7"/>
  <c r="W728" i="7"/>
  <c r="X728" i="7"/>
  <c r="Y728" i="7"/>
  <c r="W729" i="7"/>
  <c r="X729" i="7"/>
  <c r="Y729" i="7"/>
  <c r="W730" i="7"/>
  <c r="X730" i="7"/>
  <c r="Y730" i="7"/>
  <c r="W731" i="7"/>
  <c r="X731" i="7"/>
  <c r="Y731" i="7"/>
  <c r="W732" i="7"/>
  <c r="X732" i="7"/>
  <c r="Y732" i="7"/>
  <c r="W733" i="7"/>
  <c r="X733" i="7"/>
  <c r="Y733" i="7"/>
  <c r="W734" i="7"/>
  <c r="X734" i="7"/>
  <c r="Y734" i="7"/>
  <c r="W735" i="7"/>
  <c r="X735" i="7"/>
  <c r="Y735" i="7"/>
  <c r="W736" i="7"/>
  <c r="X736" i="7"/>
  <c r="Y736" i="7"/>
  <c r="W737" i="7"/>
  <c r="X737" i="7"/>
  <c r="Y737" i="7"/>
  <c r="W738" i="7"/>
  <c r="X738" i="7"/>
  <c r="Y738" i="7"/>
  <c r="W739" i="7"/>
  <c r="X739" i="7"/>
  <c r="Y739" i="7"/>
  <c r="W740" i="7"/>
  <c r="X740" i="7"/>
  <c r="Y740" i="7"/>
  <c r="W741" i="7"/>
  <c r="X741" i="7"/>
  <c r="Y741" i="7"/>
  <c r="W742" i="7"/>
  <c r="X742" i="7"/>
  <c r="Y742" i="7"/>
  <c r="W743" i="7"/>
  <c r="X743" i="7"/>
  <c r="Y743" i="7"/>
  <c r="W744" i="7"/>
  <c r="X744" i="7"/>
  <c r="Y744" i="7"/>
  <c r="W745" i="7"/>
  <c r="X745" i="7"/>
  <c r="Y745" i="7"/>
  <c r="W746" i="7"/>
  <c r="X746" i="7"/>
  <c r="Y746" i="7"/>
  <c r="W747" i="7"/>
  <c r="X747" i="7"/>
  <c r="Y747" i="7"/>
  <c r="W748" i="7"/>
  <c r="X748" i="7"/>
  <c r="Y748" i="7"/>
  <c r="W749" i="7"/>
  <c r="X749" i="7"/>
  <c r="Y749" i="7"/>
  <c r="W750" i="7"/>
  <c r="X750" i="7"/>
  <c r="Y750" i="7"/>
  <c r="W751" i="7"/>
  <c r="X751" i="7"/>
  <c r="Y751" i="7"/>
  <c r="W752" i="7"/>
  <c r="X752" i="7"/>
  <c r="Y752" i="7"/>
  <c r="W753" i="7"/>
  <c r="X753" i="7"/>
  <c r="Y753" i="7"/>
  <c r="W754" i="7"/>
  <c r="X754" i="7"/>
  <c r="Y754" i="7"/>
  <c r="W755" i="7"/>
  <c r="X755" i="7"/>
  <c r="Y755" i="7"/>
  <c r="W756" i="7"/>
  <c r="X756" i="7"/>
  <c r="Y756" i="7"/>
  <c r="W757" i="7"/>
  <c r="X757" i="7"/>
  <c r="Y757" i="7"/>
  <c r="W758" i="7"/>
  <c r="X758" i="7"/>
  <c r="Y758" i="7"/>
  <c r="W759" i="7"/>
  <c r="X759" i="7"/>
  <c r="Y759" i="7"/>
  <c r="W760" i="7"/>
  <c r="X760" i="7"/>
  <c r="Y760" i="7"/>
  <c r="W761" i="7"/>
  <c r="X761" i="7"/>
  <c r="Y761" i="7"/>
  <c r="W762" i="7"/>
  <c r="X762" i="7"/>
  <c r="Y762" i="7"/>
  <c r="W763" i="7"/>
  <c r="X763" i="7"/>
  <c r="Y763" i="7"/>
  <c r="W764" i="7"/>
  <c r="X764" i="7"/>
  <c r="Y764" i="7"/>
  <c r="W765" i="7"/>
  <c r="X765" i="7"/>
  <c r="Y765" i="7"/>
  <c r="W766" i="7"/>
  <c r="X766" i="7"/>
  <c r="Y766" i="7"/>
  <c r="W767" i="7"/>
  <c r="X767" i="7"/>
  <c r="Y767" i="7"/>
  <c r="W768" i="7"/>
  <c r="X768" i="7"/>
  <c r="Y768" i="7"/>
  <c r="W769" i="7"/>
  <c r="X769" i="7"/>
  <c r="Y769" i="7"/>
  <c r="W770" i="7"/>
  <c r="X770" i="7"/>
  <c r="Y770" i="7"/>
  <c r="W771" i="7"/>
  <c r="X771" i="7"/>
  <c r="Y771" i="7"/>
  <c r="W772" i="7"/>
  <c r="X772" i="7"/>
  <c r="Y772" i="7"/>
  <c r="W773" i="7"/>
  <c r="X773" i="7"/>
  <c r="Y773" i="7"/>
  <c r="W774" i="7"/>
  <c r="X774" i="7"/>
  <c r="Y774" i="7"/>
  <c r="W775" i="7"/>
  <c r="X775" i="7"/>
  <c r="Y775" i="7"/>
  <c r="W776" i="7"/>
  <c r="X776" i="7"/>
  <c r="Y776" i="7"/>
  <c r="W777" i="7"/>
  <c r="X777" i="7"/>
  <c r="Y777" i="7"/>
  <c r="W778" i="7"/>
  <c r="X778" i="7"/>
  <c r="Y778" i="7"/>
  <c r="W779" i="7"/>
  <c r="X779" i="7"/>
  <c r="Y779" i="7"/>
  <c r="W780" i="7"/>
  <c r="X780" i="7"/>
  <c r="Y780" i="7"/>
  <c r="W781" i="7"/>
  <c r="X781" i="7"/>
  <c r="Y781" i="7"/>
  <c r="W782" i="7"/>
  <c r="X782" i="7"/>
  <c r="Y782" i="7"/>
  <c r="W783" i="7"/>
  <c r="X783" i="7"/>
  <c r="Y783" i="7"/>
  <c r="W784" i="7"/>
  <c r="X784" i="7"/>
  <c r="Y784" i="7"/>
  <c r="W785" i="7"/>
  <c r="X785" i="7"/>
  <c r="Y785" i="7"/>
  <c r="W786" i="7"/>
  <c r="X786" i="7"/>
  <c r="Y786" i="7"/>
  <c r="W787" i="7"/>
  <c r="X787" i="7"/>
  <c r="Y787" i="7"/>
  <c r="W788" i="7"/>
  <c r="X788" i="7"/>
  <c r="Y788" i="7"/>
  <c r="W789" i="7"/>
  <c r="X789" i="7"/>
  <c r="Y789" i="7"/>
  <c r="W790" i="7"/>
  <c r="X790" i="7"/>
  <c r="Y790" i="7"/>
  <c r="W791" i="7"/>
  <c r="X791" i="7"/>
  <c r="Y791" i="7"/>
  <c r="W792" i="7"/>
  <c r="X792" i="7"/>
  <c r="Y792" i="7"/>
  <c r="W793" i="7"/>
  <c r="X793" i="7"/>
  <c r="Y793" i="7"/>
  <c r="W794" i="7"/>
  <c r="X794" i="7"/>
  <c r="Y794" i="7"/>
  <c r="W795" i="7"/>
  <c r="X795" i="7"/>
  <c r="Y795" i="7"/>
  <c r="W796" i="7"/>
  <c r="X796" i="7"/>
  <c r="Y796" i="7"/>
  <c r="W797" i="7"/>
  <c r="X797" i="7"/>
  <c r="Y797" i="7"/>
  <c r="W798" i="7"/>
  <c r="X798" i="7"/>
  <c r="Y798" i="7"/>
  <c r="W799" i="7"/>
  <c r="X799" i="7"/>
  <c r="Y799" i="7"/>
  <c r="W800" i="7"/>
  <c r="X800" i="7"/>
  <c r="Y800" i="7"/>
  <c r="W801" i="7"/>
  <c r="X801" i="7"/>
  <c r="Y801" i="7"/>
  <c r="W802" i="7"/>
  <c r="X802" i="7"/>
  <c r="Y802" i="7"/>
  <c r="W803" i="7"/>
  <c r="X803" i="7"/>
  <c r="Y803" i="7"/>
  <c r="W804" i="7"/>
  <c r="X804" i="7"/>
  <c r="Y804" i="7"/>
  <c r="W805" i="7"/>
  <c r="X805" i="7"/>
  <c r="Y805" i="7"/>
  <c r="W806" i="7"/>
  <c r="X806" i="7"/>
  <c r="Y806" i="7"/>
  <c r="W807" i="7"/>
  <c r="X807" i="7"/>
  <c r="Y807" i="7"/>
  <c r="W808" i="7"/>
  <c r="X808" i="7"/>
  <c r="Y808" i="7"/>
  <c r="W809" i="7"/>
  <c r="X809" i="7"/>
  <c r="Y809" i="7"/>
  <c r="W810" i="7"/>
  <c r="X810" i="7"/>
  <c r="Y810" i="7"/>
  <c r="W811" i="7"/>
  <c r="X811" i="7"/>
  <c r="Y811" i="7"/>
  <c r="W812" i="7"/>
  <c r="X812" i="7"/>
  <c r="Y812" i="7"/>
  <c r="W813" i="7"/>
  <c r="X813" i="7"/>
  <c r="Y813" i="7"/>
  <c r="W814" i="7"/>
  <c r="X814" i="7"/>
  <c r="Y814" i="7"/>
  <c r="W815" i="7"/>
  <c r="X815" i="7"/>
  <c r="Y815" i="7"/>
  <c r="W816" i="7"/>
  <c r="X816" i="7"/>
  <c r="Y816" i="7"/>
  <c r="W817" i="7"/>
  <c r="X817" i="7"/>
  <c r="Y817" i="7"/>
  <c r="W818" i="7"/>
  <c r="X818" i="7"/>
  <c r="Y818" i="7"/>
  <c r="W819" i="7"/>
  <c r="X819" i="7"/>
  <c r="Y819" i="7"/>
  <c r="W820" i="7"/>
  <c r="X820" i="7"/>
  <c r="Y820" i="7"/>
  <c r="W821" i="7"/>
  <c r="X821" i="7"/>
  <c r="Y821" i="7"/>
  <c r="W822" i="7"/>
  <c r="X822" i="7"/>
  <c r="Y822" i="7"/>
  <c r="W823" i="7"/>
  <c r="X823" i="7"/>
  <c r="Y823" i="7"/>
  <c r="W824" i="7"/>
  <c r="X824" i="7"/>
  <c r="Y824" i="7"/>
  <c r="W825" i="7"/>
  <c r="X825" i="7"/>
  <c r="Y825" i="7"/>
  <c r="W826" i="7"/>
  <c r="X826" i="7"/>
  <c r="Y826" i="7"/>
  <c r="W827" i="7"/>
  <c r="X827" i="7"/>
  <c r="Y827" i="7"/>
  <c r="W828" i="7"/>
  <c r="X828" i="7"/>
  <c r="Y828" i="7"/>
  <c r="W829" i="7"/>
  <c r="X829" i="7"/>
  <c r="Y829" i="7"/>
  <c r="W830" i="7"/>
  <c r="X830" i="7"/>
  <c r="Y830" i="7"/>
  <c r="W831" i="7"/>
  <c r="X831" i="7"/>
  <c r="Y831" i="7"/>
  <c r="W832" i="7"/>
  <c r="X832" i="7"/>
  <c r="Y832" i="7"/>
  <c r="W833" i="7"/>
  <c r="X833" i="7"/>
  <c r="Y833" i="7"/>
  <c r="W834" i="7"/>
  <c r="X834" i="7"/>
  <c r="Y834" i="7"/>
  <c r="W835" i="7"/>
  <c r="X835" i="7"/>
  <c r="Y835" i="7"/>
  <c r="W836" i="7"/>
  <c r="X836" i="7"/>
  <c r="Y836" i="7"/>
  <c r="W837" i="7"/>
  <c r="X837" i="7"/>
  <c r="Y837" i="7"/>
  <c r="W838" i="7"/>
  <c r="X838" i="7"/>
  <c r="Y838" i="7"/>
  <c r="W839" i="7"/>
  <c r="X839" i="7"/>
  <c r="Y839" i="7"/>
  <c r="W840" i="7"/>
  <c r="X840" i="7"/>
  <c r="Y840" i="7"/>
  <c r="W841" i="7"/>
  <c r="X841" i="7"/>
  <c r="Y841" i="7"/>
  <c r="W842" i="7"/>
  <c r="X842" i="7"/>
  <c r="Y842" i="7"/>
  <c r="W843" i="7"/>
  <c r="X843" i="7"/>
  <c r="Y843" i="7"/>
  <c r="W844" i="7"/>
  <c r="X844" i="7"/>
  <c r="Y844" i="7"/>
  <c r="W845" i="7"/>
  <c r="X845" i="7"/>
  <c r="Y845" i="7"/>
  <c r="W846" i="7"/>
  <c r="X846" i="7"/>
  <c r="Y846" i="7"/>
  <c r="W847" i="7"/>
  <c r="X847" i="7"/>
  <c r="Y847" i="7"/>
  <c r="W848" i="7"/>
  <c r="X848" i="7"/>
  <c r="Y848" i="7"/>
  <c r="W849" i="7"/>
  <c r="X849" i="7"/>
  <c r="Y849" i="7"/>
  <c r="W850" i="7"/>
  <c r="X850" i="7"/>
  <c r="Y850" i="7"/>
  <c r="W851" i="7"/>
  <c r="X851" i="7"/>
  <c r="Y851" i="7"/>
  <c r="W852" i="7"/>
  <c r="X852" i="7"/>
  <c r="Y852" i="7"/>
  <c r="W853" i="7"/>
  <c r="X853" i="7"/>
  <c r="Y853" i="7"/>
  <c r="W854" i="7"/>
  <c r="X854" i="7"/>
  <c r="Y854" i="7"/>
  <c r="W855" i="7"/>
  <c r="X855" i="7"/>
  <c r="Y855" i="7"/>
  <c r="W856" i="7"/>
  <c r="X856" i="7"/>
  <c r="Y856" i="7"/>
  <c r="W857" i="7"/>
  <c r="X857" i="7"/>
  <c r="Y857" i="7"/>
  <c r="W858" i="7"/>
  <c r="X858" i="7"/>
  <c r="Y858" i="7"/>
  <c r="W859" i="7"/>
  <c r="X859" i="7"/>
  <c r="Y859" i="7"/>
  <c r="W860" i="7"/>
  <c r="X860" i="7"/>
  <c r="Y860" i="7"/>
  <c r="W861" i="7"/>
  <c r="X861" i="7"/>
  <c r="Y861" i="7"/>
  <c r="W862" i="7"/>
  <c r="X862" i="7"/>
  <c r="Y862" i="7"/>
  <c r="W863" i="7"/>
  <c r="X863" i="7"/>
  <c r="Y863" i="7"/>
  <c r="W864" i="7"/>
  <c r="X864" i="7"/>
  <c r="Y864" i="7"/>
  <c r="W865" i="7"/>
  <c r="X865" i="7"/>
  <c r="Y865" i="7"/>
  <c r="W866" i="7"/>
  <c r="X866" i="7"/>
  <c r="Y866" i="7"/>
  <c r="W867" i="7"/>
  <c r="X867" i="7"/>
  <c r="Y867" i="7"/>
  <c r="W868" i="7"/>
  <c r="X868" i="7"/>
  <c r="Y868" i="7"/>
  <c r="W869" i="7"/>
  <c r="X869" i="7"/>
  <c r="Y869" i="7"/>
  <c r="W870" i="7"/>
  <c r="X870" i="7"/>
  <c r="Y870" i="7"/>
  <c r="W871" i="7"/>
  <c r="X871" i="7"/>
  <c r="Y871" i="7"/>
  <c r="W872" i="7"/>
  <c r="X872" i="7"/>
  <c r="Y872" i="7"/>
  <c r="W873" i="7"/>
  <c r="X873" i="7"/>
  <c r="Y873" i="7"/>
  <c r="W874" i="7"/>
  <c r="X874" i="7"/>
  <c r="Y874" i="7"/>
  <c r="W875" i="7"/>
  <c r="X875" i="7"/>
  <c r="Y875" i="7"/>
  <c r="W876" i="7"/>
  <c r="X876" i="7"/>
  <c r="Y876" i="7"/>
  <c r="W877" i="7"/>
  <c r="X877" i="7"/>
  <c r="Y877" i="7"/>
  <c r="W878" i="7"/>
  <c r="X878" i="7"/>
  <c r="Y878" i="7"/>
  <c r="W879" i="7"/>
  <c r="X879" i="7"/>
  <c r="Y879" i="7"/>
  <c r="W880" i="7"/>
  <c r="X880" i="7"/>
  <c r="Y880" i="7"/>
  <c r="W881" i="7"/>
  <c r="X881" i="7"/>
  <c r="Y881" i="7"/>
  <c r="W882" i="7"/>
  <c r="X882" i="7"/>
  <c r="Y882" i="7"/>
  <c r="W883" i="7"/>
  <c r="X883" i="7"/>
  <c r="Y883" i="7"/>
  <c r="W884" i="7"/>
  <c r="X884" i="7"/>
  <c r="Y884" i="7"/>
  <c r="W885" i="7"/>
  <c r="X885" i="7"/>
  <c r="Y885" i="7"/>
  <c r="W886" i="7"/>
  <c r="X886" i="7"/>
  <c r="Y886" i="7"/>
  <c r="W887" i="7"/>
  <c r="X887" i="7"/>
  <c r="Y887" i="7"/>
  <c r="W888" i="7"/>
  <c r="X888" i="7"/>
  <c r="Y888" i="7"/>
  <c r="W889" i="7"/>
  <c r="X889" i="7"/>
  <c r="Y889" i="7"/>
  <c r="W890" i="7"/>
  <c r="X890" i="7"/>
  <c r="Y890" i="7"/>
  <c r="W891" i="7"/>
  <c r="X891" i="7"/>
  <c r="Y891" i="7"/>
  <c r="W892" i="7"/>
  <c r="X892" i="7"/>
  <c r="Y892" i="7"/>
  <c r="W893" i="7"/>
  <c r="X893" i="7"/>
  <c r="Y893" i="7"/>
  <c r="W894" i="7"/>
  <c r="X894" i="7"/>
  <c r="Y894" i="7"/>
  <c r="W895" i="7"/>
  <c r="X895" i="7"/>
  <c r="Y895" i="7"/>
  <c r="W896" i="7"/>
  <c r="X896" i="7"/>
  <c r="Y896" i="7"/>
  <c r="W897" i="7"/>
  <c r="X897" i="7"/>
  <c r="Y897" i="7"/>
  <c r="W898" i="7"/>
  <c r="X898" i="7"/>
  <c r="Y898" i="7"/>
  <c r="W899" i="7"/>
  <c r="X899" i="7"/>
  <c r="Y899" i="7"/>
  <c r="W900" i="7"/>
  <c r="X900" i="7"/>
  <c r="Y900" i="7"/>
  <c r="W901" i="7"/>
  <c r="X901" i="7"/>
  <c r="Y901" i="7"/>
  <c r="W902" i="7"/>
  <c r="X902" i="7"/>
  <c r="Y902" i="7"/>
  <c r="W903" i="7"/>
  <c r="X903" i="7"/>
  <c r="Y903" i="7"/>
  <c r="W904" i="7"/>
  <c r="X904" i="7"/>
  <c r="Y904" i="7"/>
  <c r="W905" i="7"/>
  <c r="X905" i="7"/>
  <c r="Y905" i="7"/>
  <c r="W906" i="7"/>
  <c r="X906" i="7"/>
  <c r="Y906" i="7"/>
  <c r="W907" i="7"/>
  <c r="X907" i="7"/>
  <c r="Y907" i="7"/>
  <c r="W908" i="7"/>
  <c r="X908" i="7"/>
  <c r="Y908" i="7"/>
  <c r="W909" i="7"/>
  <c r="X909" i="7"/>
  <c r="Y909" i="7"/>
  <c r="W910" i="7"/>
  <c r="X910" i="7"/>
  <c r="Y910" i="7"/>
  <c r="W911" i="7"/>
  <c r="X911" i="7"/>
  <c r="Y911" i="7"/>
  <c r="W912" i="7"/>
  <c r="X912" i="7"/>
  <c r="Y912" i="7"/>
  <c r="W913" i="7"/>
  <c r="X913" i="7"/>
  <c r="Y913" i="7"/>
  <c r="W914" i="7"/>
  <c r="X914" i="7"/>
  <c r="Y914" i="7"/>
  <c r="W915" i="7"/>
  <c r="X915" i="7"/>
  <c r="Y915" i="7"/>
  <c r="W916" i="7"/>
  <c r="X916" i="7"/>
  <c r="Y916" i="7"/>
  <c r="W917" i="7"/>
  <c r="X917" i="7"/>
  <c r="Y917" i="7"/>
  <c r="W918" i="7"/>
  <c r="X918" i="7"/>
  <c r="Y918" i="7"/>
  <c r="W919" i="7"/>
  <c r="X919" i="7"/>
  <c r="Y919" i="7"/>
  <c r="W920" i="7"/>
  <c r="X920" i="7"/>
  <c r="Y920" i="7"/>
  <c r="W921" i="7"/>
  <c r="X921" i="7"/>
  <c r="Y921" i="7"/>
  <c r="W922" i="7"/>
  <c r="X922" i="7"/>
  <c r="Y922" i="7"/>
  <c r="W923" i="7"/>
  <c r="X923" i="7"/>
  <c r="Y923" i="7"/>
  <c r="W924" i="7"/>
  <c r="X924" i="7"/>
  <c r="Y924" i="7"/>
  <c r="W925" i="7"/>
  <c r="X925" i="7"/>
  <c r="Y925" i="7"/>
  <c r="W926" i="7"/>
  <c r="X926" i="7"/>
  <c r="Y926" i="7"/>
  <c r="W927" i="7"/>
  <c r="X927" i="7"/>
  <c r="Y927" i="7"/>
  <c r="W928" i="7"/>
  <c r="X928" i="7"/>
  <c r="Y928" i="7"/>
  <c r="W929" i="7"/>
  <c r="X929" i="7"/>
  <c r="Y929" i="7"/>
  <c r="W930" i="7"/>
  <c r="X930" i="7"/>
  <c r="Y930" i="7"/>
  <c r="W931" i="7"/>
  <c r="X931" i="7"/>
  <c r="Y931" i="7"/>
  <c r="W932" i="7"/>
  <c r="X932" i="7"/>
  <c r="Y932" i="7"/>
  <c r="W933" i="7"/>
  <c r="X933" i="7"/>
  <c r="Y933" i="7"/>
  <c r="W934" i="7"/>
  <c r="X934" i="7"/>
  <c r="Y934" i="7"/>
  <c r="W935" i="7"/>
  <c r="X935" i="7"/>
  <c r="Y935" i="7"/>
  <c r="W936" i="7"/>
  <c r="X936" i="7"/>
  <c r="Y936" i="7"/>
  <c r="W937" i="7"/>
  <c r="X937" i="7"/>
  <c r="Y937" i="7"/>
  <c r="W938" i="7"/>
  <c r="X938" i="7"/>
  <c r="Y938" i="7"/>
  <c r="W939" i="7"/>
  <c r="X939" i="7"/>
  <c r="Y939" i="7"/>
  <c r="W940" i="7"/>
  <c r="X940" i="7"/>
  <c r="Y940" i="7"/>
  <c r="W941" i="7"/>
  <c r="X941" i="7"/>
  <c r="Y941" i="7"/>
  <c r="W942" i="7"/>
  <c r="X942" i="7"/>
  <c r="Y942" i="7"/>
  <c r="W943" i="7"/>
  <c r="X943" i="7"/>
  <c r="Y943" i="7"/>
  <c r="W944" i="7"/>
  <c r="X944" i="7"/>
  <c r="Y944" i="7"/>
  <c r="W945" i="7"/>
  <c r="X945" i="7"/>
  <c r="Y945" i="7"/>
  <c r="W946" i="7"/>
  <c r="X946" i="7"/>
  <c r="Y946" i="7"/>
  <c r="W947" i="7"/>
  <c r="X947" i="7"/>
  <c r="Y947" i="7"/>
  <c r="W948" i="7"/>
  <c r="X948" i="7"/>
  <c r="Y948" i="7"/>
  <c r="W949" i="7"/>
  <c r="X949" i="7"/>
  <c r="Y949" i="7"/>
  <c r="W950" i="7"/>
  <c r="X950" i="7"/>
  <c r="Y950" i="7"/>
  <c r="W951" i="7"/>
  <c r="X951" i="7"/>
  <c r="Y951" i="7"/>
  <c r="W952" i="7"/>
  <c r="X952" i="7"/>
  <c r="Y952" i="7"/>
  <c r="W953" i="7"/>
  <c r="X953" i="7"/>
  <c r="Y953" i="7"/>
  <c r="W954" i="7"/>
  <c r="X954" i="7"/>
  <c r="Y954" i="7"/>
  <c r="W955" i="7"/>
  <c r="X955" i="7"/>
  <c r="Y955" i="7"/>
  <c r="W956" i="7"/>
  <c r="X956" i="7"/>
  <c r="Y956" i="7"/>
  <c r="W957" i="7"/>
  <c r="X957" i="7"/>
  <c r="Y957" i="7"/>
  <c r="W958" i="7"/>
  <c r="X958" i="7"/>
  <c r="Y958" i="7"/>
  <c r="W959" i="7"/>
  <c r="X959" i="7"/>
  <c r="Y959" i="7"/>
  <c r="W960" i="7"/>
  <c r="X960" i="7"/>
  <c r="Y960" i="7"/>
  <c r="W961" i="7"/>
  <c r="X961" i="7"/>
  <c r="Y961" i="7"/>
  <c r="W962" i="7"/>
  <c r="X962" i="7"/>
  <c r="Y962" i="7"/>
  <c r="W963" i="7"/>
  <c r="X963" i="7"/>
  <c r="Y963" i="7"/>
  <c r="W964" i="7"/>
  <c r="X964" i="7"/>
  <c r="Y964" i="7"/>
  <c r="W965" i="7"/>
  <c r="X965" i="7"/>
  <c r="Y965" i="7"/>
  <c r="W966" i="7"/>
  <c r="X966" i="7"/>
  <c r="Y966" i="7"/>
  <c r="W967" i="7"/>
  <c r="X967" i="7"/>
  <c r="Y967" i="7"/>
  <c r="W968" i="7"/>
  <c r="X968" i="7"/>
  <c r="Y968" i="7"/>
  <c r="W969" i="7"/>
  <c r="X969" i="7"/>
  <c r="Y969" i="7"/>
  <c r="W970" i="7"/>
  <c r="X970" i="7"/>
  <c r="Y970" i="7"/>
  <c r="W971" i="7"/>
  <c r="X971" i="7"/>
  <c r="Y971" i="7"/>
  <c r="W972" i="7"/>
  <c r="X972" i="7"/>
  <c r="Y972" i="7"/>
  <c r="W973" i="7"/>
  <c r="X973" i="7"/>
  <c r="Y973" i="7"/>
  <c r="W974" i="7"/>
  <c r="X974" i="7"/>
  <c r="Y974" i="7"/>
  <c r="W975" i="7"/>
  <c r="X975" i="7"/>
  <c r="Y975" i="7"/>
  <c r="W976" i="7"/>
  <c r="X976" i="7"/>
  <c r="Y976" i="7"/>
  <c r="W977" i="7"/>
  <c r="X977" i="7"/>
  <c r="Y977" i="7"/>
  <c r="W978" i="7"/>
  <c r="X978" i="7"/>
  <c r="Y978" i="7"/>
  <c r="W979" i="7"/>
  <c r="X979" i="7"/>
  <c r="Y979" i="7"/>
  <c r="W980" i="7"/>
  <c r="X980" i="7"/>
  <c r="Y980" i="7"/>
  <c r="W981" i="7"/>
  <c r="X981" i="7"/>
  <c r="Y981" i="7"/>
  <c r="W982" i="7"/>
  <c r="X982" i="7"/>
  <c r="Y982" i="7"/>
  <c r="W983" i="7"/>
  <c r="X983" i="7"/>
  <c r="Y983" i="7"/>
  <c r="W984" i="7"/>
  <c r="X984" i="7"/>
  <c r="Y984" i="7"/>
  <c r="W985" i="7"/>
  <c r="X985" i="7"/>
  <c r="Y985" i="7"/>
  <c r="W986" i="7"/>
  <c r="X986" i="7"/>
  <c r="Y986" i="7"/>
  <c r="W987" i="7"/>
  <c r="X987" i="7"/>
  <c r="Y987" i="7"/>
  <c r="W988" i="7"/>
  <c r="X988" i="7"/>
  <c r="Y988" i="7"/>
  <c r="W989" i="7"/>
  <c r="X989" i="7"/>
  <c r="Y989" i="7"/>
  <c r="W990" i="7"/>
  <c r="X990" i="7"/>
  <c r="Y990" i="7"/>
  <c r="W991" i="7"/>
  <c r="X991" i="7"/>
  <c r="Y991" i="7"/>
  <c r="W992" i="7"/>
  <c r="X992" i="7"/>
  <c r="Y992" i="7"/>
  <c r="W993" i="7"/>
  <c r="X993" i="7"/>
  <c r="Y993" i="7"/>
  <c r="W994" i="7"/>
  <c r="X994" i="7"/>
  <c r="Y994" i="7"/>
  <c r="W995" i="7"/>
  <c r="X995" i="7"/>
  <c r="Y995" i="7"/>
  <c r="W996" i="7"/>
  <c r="X996" i="7"/>
  <c r="Y996" i="7"/>
  <c r="W997" i="7"/>
  <c r="X997" i="7"/>
  <c r="Y997" i="7"/>
  <c r="W998" i="7"/>
  <c r="X998" i="7"/>
  <c r="Y998" i="7"/>
  <c r="W999" i="7"/>
  <c r="X999" i="7"/>
  <c r="Y999" i="7"/>
  <c r="W1000" i="7"/>
  <c r="X1000" i="7"/>
  <c r="Y1000" i="7"/>
  <c r="W1001" i="7"/>
  <c r="X1001" i="7"/>
  <c r="Y1001" i="7"/>
  <c r="W1002" i="7"/>
  <c r="X1002" i="7"/>
  <c r="Y1002" i="7"/>
  <c r="W1003" i="7"/>
  <c r="X1003" i="7"/>
  <c r="Y1003" i="7"/>
  <c r="W1004" i="7"/>
  <c r="X1004" i="7"/>
  <c r="Y1004" i="7"/>
  <c r="W1005" i="7"/>
  <c r="X1005" i="7"/>
  <c r="Y1005" i="7"/>
  <c r="W1006" i="7"/>
  <c r="X1006" i="7"/>
  <c r="Y1006" i="7"/>
  <c r="W1007" i="7"/>
  <c r="X1007" i="7"/>
  <c r="Y1007" i="7"/>
  <c r="W1008" i="7"/>
  <c r="X1008" i="7"/>
  <c r="Y1008" i="7"/>
  <c r="W1009" i="7"/>
  <c r="X1009" i="7"/>
  <c r="Y1009" i="7"/>
  <c r="W1010" i="7"/>
  <c r="X1010" i="7"/>
  <c r="Y1010" i="7"/>
  <c r="W1011" i="7"/>
  <c r="X1011" i="7"/>
  <c r="Y1011" i="7"/>
  <c r="W1012" i="7"/>
  <c r="X1012" i="7"/>
  <c r="Y1012" i="7"/>
  <c r="W1013" i="7"/>
  <c r="X1013" i="7"/>
  <c r="Y1013" i="7"/>
  <c r="W1014" i="7"/>
  <c r="X1014" i="7"/>
  <c r="Y1014" i="7"/>
  <c r="W1015" i="7"/>
  <c r="X1015" i="7"/>
  <c r="Y1015" i="7"/>
  <c r="W1016" i="7"/>
  <c r="X1016" i="7"/>
  <c r="Y1016" i="7"/>
  <c r="W1017" i="7"/>
  <c r="X1017" i="7"/>
  <c r="Y1017" i="7"/>
  <c r="W1018" i="7"/>
  <c r="X1018" i="7"/>
  <c r="Y1018" i="7"/>
  <c r="W1019" i="7"/>
  <c r="X1019" i="7"/>
  <c r="Y1019" i="7"/>
  <c r="W1020" i="7"/>
  <c r="X1020" i="7"/>
  <c r="Y1020" i="7"/>
  <c r="W1021" i="7"/>
  <c r="X1021" i="7"/>
  <c r="Y1021" i="7"/>
  <c r="W1022" i="7"/>
  <c r="X1022" i="7"/>
  <c r="Y1022" i="7"/>
  <c r="W1023" i="7"/>
  <c r="X1023" i="7"/>
  <c r="Y1023" i="7"/>
  <c r="W1024" i="7"/>
  <c r="X1024" i="7"/>
  <c r="Y1024" i="7"/>
  <c r="W1025" i="7"/>
  <c r="X1025" i="7"/>
  <c r="Y1025" i="7"/>
  <c r="W1026" i="7"/>
  <c r="X1026" i="7"/>
  <c r="Y1026" i="7"/>
  <c r="W1027" i="7"/>
  <c r="X1027" i="7"/>
  <c r="Y1027" i="7"/>
  <c r="W1028" i="7"/>
  <c r="X1028" i="7"/>
  <c r="Y1028" i="7"/>
  <c r="W1029" i="7"/>
  <c r="X1029" i="7"/>
  <c r="Y1029" i="7"/>
  <c r="W1030" i="7"/>
  <c r="X1030" i="7"/>
  <c r="Y1030" i="7"/>
  <c r="W1031" i="7"/>
  <c r="X1031" i="7"/>
  <c r="Y1031" i="7"/>
  <c r="W1032" i="7"/>
  <c r="X1032" i="7"/>
  <c r="Y1032" i="7"/>
  <c r="W1033" i="7"/>
  <c r="X1033" i="7"/>
  <c r="Y1033" i="7"/>
  <c r="W1034" i="7"/>
  <c r="X1034" i="7"/>
  <c r="Y1034" i="7"/>
  <c r="W1035" i="7"/>
  <c r="X1035" i="7"/>
  <c r="Y1035" i="7"/>
  <c r="W1036" i="7"/>
  <c r="X1036" i="7"/>
  <c r="Y1036" i="7"/>
  <c r="W1037" i="7"/>
  <c r="X1037" i="7"/>
  <c r="Y1037" i="7"/>
  <c r="W1038" i="7"/>
  <c r="X1038" i="7"/>
  <c r="Y1038" i="7"/>
  <c r="W1039" i="7"/>
  <c r="X1039" i="7"/>
  <c r="Y1039" i="7"/>
  <c r="W1040" i="7"/>
  <c r="X1040" i="7"/>
  <c r="Y1040" i="7"/>
  <c r="W1041" i="7"/>
  <c r="X1041" i="7"/>
  <c r="Y1041" i="7"/>
  <c r="W1042" i="7"/>
  <c r="X1042" i="7"/>
  <c r="Y1042" i="7"/>
  <c r="W1043" i="7"/>
  <c r="X1043" i="7"/>
  <c r="Y1043" i="7"/>
  <c r="W1044" i="7"/>
  <c r="X1044" i="7"/>
  <c r="Y1044" i="7"/>
  <c r="W1045" i="7"/>
  <c r="X1045" i="7"/>
  <c r="Y1045" i="7"/>
  <c r="W1046" i="7"/>
  <c r="X1046" i="7"/>
  <c r="Y1046" i="7"/>
  <c r="W1047" i="7"/>
  <c r="X1047" i="7"/>
  <c r="Y1047" i="7"/>
  <c r="W1048" i="7"/>
  <c r="X1048" i="7"/>
  <c r="Y1048" i="7"/>
  <c r="W1049" i="7"/>
  <c r="X1049" i="7"/>
  <c r="Y1049" i="7"/>
  <c r="W1050" i="7"/>
  <c r="X1050" i="7"/>
  <c r="Y1050" i="7"/>
  <c r="W1051" i="7"/>
  <c r="X1051" i="7"/>
  <c r="Y1051" i="7"/>
  <c r="W1052" i="7"/>
  <c r="X1052" i="7"/>
  <c r="Y1052" i="7"/>
  <c r="W1053" i="7"/>
  <c r="X1053" i="7"/>
  <c r="Y1053" i="7"/>
  <c r="W1054" i="7"/>
  <c r="X1054" i="7"/>
  <c r="Y1054" i="7"/>
  <c r="W1055" i="7"/>
  <c r="X1055" i="7"/>
  <c r="Y1055" i="7"/>
  <c r="W1056" i="7"/>
  <c r="X1056" i="7"/>
  <c r="Y1056" i="7"/>
  <c r="W1057" i="7"/>
  <c r="X1057" i="7"/>
  <c r="Y1057" i="7"/>
  <c r="W1058" i="7"/>
  <c r="X1058" i="7"/>
  <c r="Y1058" i="7"/>
  <c r="W1059" i="7"/>
  <c r="X1059" i="7"/>
  <c r="Y1059" i="7"/>
  <c r="W1060" i="7"/>
  <c r="X1060" i="7"/>
  <c r="Y1060" i="7"/>
  <c r="W1061" i="7"/>
  <c r="X1061" i="7"/>
  <c r="Y1061" i="7"/>
  <c r="W1062" i="7"/>
  <c r="X1062" i="7"/>
  <c r="Y1062" i="7"/>
  <c r="W1063" i="7"/>
  <c r="X1063" i="7"/>
  <c r="Y1063" i="7"/>
  <c r="W1064" i="7"/>
  <c r="X1064" i="7"/>
  <c r="Y1064" i="7"/>
  <c r="W1065" i="7"/>
  <c r="X1065" i="7"/>
  <c r="Y1065" i="7"/>
  <c r="W1066" i="7"/>
  <c r="X1066" i="7"/>
  <c r="Y1066" i="7"/>
  <c r="W1067" i="7"/>
  <c r="X1067" i="7"/>
  <c r="Y1067" i="7"/>
  <c r="W1068" i="7"/>
  <c r="X1068" i="7"/>
  <c r="Y1068" i="7"/>
  <c r="W1069" i="7"/>
  <c r="X1069" i="7"/>
  <c r="Y1069" i="7"/>
  <c r="W1070" i="7"/>
  <c r="X1070" i="7"/>
  <c r="Y1070" i="7"/>
  <c r="W1071" i="7"/>
  <c r="X1071" i="7"/>
  <c r="Y1071" i="7"/>
  <c r="W1072" i="7"/>
  <c r="X1072" i="7"/>
  <c r="Y1072" i="7"/>
  <c r="W1073" i="7"/>
  <c r="X1073" i="7"/>
  <c r="Y1073" i="7"/>
  <c r="W1074" i="7"/>
  <c r="X1074" i="7"/>
  <c r="Y1074" i="7"/>
  <c r="W1075" i="7"/>
  <c r="X1075" i="7"/>
  <c r="Y1075" i="7"/>
  <c r="W1076" i="7"/>
  <c r="X1076" i="7"/>
  <c r="Y1076" i="7"/>
  <c r="W1077" i="7"/>
  <c r="X1077" i="7"/>
  <c r="Y1077" i="7"/>
  <c r="W1078" i="7"/>
  <c r="X1078" i="7"/>
  <c r="Y1078" i="7"/>
  <c r="W1079" i="7"/>
  <c r="X1079" i="7"/>
  <c r="Y1079" i="7"/>
  <c r="W1080" i="7"/>
  <c r="X1080" i="7"/>
  <c r="Y1080" i="7"/>
  <c r="W1081" i="7"/>
  <c r="X1081" i="7"/>
  <c r="Y1081" i="7"/>
  <c r="W1082" i="7"/>
  <c r="X1082" i="7"/>
  <c r="Y1082" i="7"/>
  <c r="W1083" i="7"/>
  <c r="X1083" i="7"/>
  <c r="Y1083" i="7"/>
  <c r="W1084" i="7"/>
  <c r="X1084" i="7"/>
  <c r="Y1084" i="7"/>
  <c r="W1085" i="7"/>
  <c r="X1085" i="7"/>
  <c r="Y1085" i="7"/>
  <c r="W1086" i="7"/>
  <c r="X1086" i="7"/>
  <c r="Y1086" i="7"/>
  <c r="W1087" i="7"/>
  <c r="X1087" i="7"/>
  <c r="Y1087" i="7"/>
  <c r="W1088" i="7"/>
  <c r="X1088" i="7"/>
  <c r="Y1088" i="7"/>
  <c r="W1089" i="7"/>
  <c r="X1089" i="7"/>
  <c r="Y1089" i="7"/>
  <c r="W1090" i="7"/>
  <c r="X1090" i="7"/>
  <c r="Y1090" i="7"/>
  <c r="W1091" i="7"/>
  <c r="X1091" i="7"/>
  <c r="Y1091" i="7"/>
  <c r="W1092" i="7"/>
  <c r="X1092" i="7"/>
  <c r="Y1092" i="7"/>
  <c r="W1093" i="7"/>
  <c r="X1093" i="7"/>
  <c r="Y1093" i="7"/>
  <c r="W1094" i="7"/>
  <c r="X1094" i="7"/>
  <c r="Y1094" i="7"/>
  <c r="W1095" i="7"/>
  <c r="X1095" i="7"/>
  <c r="Y1095" i="7"/>
  <c r="W1096" i="7"/>
  <c r="X1096" i="7"/>
  <c r="Y1096" i="7"/>
  <c r="W1097" i="7"/>
  <c r="X1097" i="7"/>
  <c r="Y1097" i="7"/>
  <c r="W1098" i="7"/>
  <c r="X1098" i="7"/>
  <c r="Y1098" i="7"/>
  <c r="W1099" i="7"/>
  <c r="X1099" i="7"/>
  <c r="Y1099" i="7"/>
  <c r="W1100" i="7"/>
  <c r="X1100" i="7"/>
  <c r="Y1100" i="7"/>
  <c r="W1101" i="7"/>
  <c r="X1101" i="7"/>
  <c r="Y1101" i="7"/>
  <c r="W1102" i="7"/>
  <c r="X1102" i="7"/>
  <c r="Y1102" i="7"/>
  <c r="W1103" i="7"/>
  <c r="X1103" i="7"/>
  <c r="Y1103" i="7"/>
  <c r="W1104" i="7"/>
  <c r="X1104" i="7"/>
  <c r="Y1104" i="7"/>
  <c r="W1105" i="7"/>
  <c r="X1105" i="7"/>
  <c r="Y1105" i="7"/>
  <c r="W1106" i="7"/>
  <c r="X1106" i="7"/>
  <c r="Y1106" i="7"/>
  <c r="W1107" i="7"/>
  <c r="X1107" i="7"/>
  <c r="Y1107" i="7"/>
  <c r="W1108" i="7"/>
  <c r="X1108" i="7"/>
  <c r="Y1108" i="7"/>
  <c r="W1109" i="7"/>
  <c r="X1109" i="7"/>
  <c r="Y1109" i="7"/>
  <c r="W1110" i="7"/>
  <c r="X1110" i="7"/>
  <c r="Y1110" i="7"/>
  <c r="W1111" i="7"/>
  <c r="X1111" i="7"/>
  <c r="Y1111" i="7"/>
  <c r="W1112" i="7"/>
  <c r="X1112" i="7"/>
  <c r="Y1112" i="7"/>
  <c r="W1113" i="7"/>
  <c r="X1113" i="7"/>
  <c r="Y1113" i="7"/>
  <c r="W1114" i="7"/>
  <c r="X1114" i="7"/>
  <c r="Y1114" i="7"/>
  <c r="W1115" i="7"/>
  <c r="X1115" i="7"/>
  <c r="Y1115" i="7"/>
  <c r="W1116" i="7"/>
  <c r="X1116" i="7"/>
  <c r="Y1116" i="7"/>
  <c r="W1117" i="7"/>
  <c r="X1117" i="7"/>
  <c r="Y1117" i="7"/>
  <c r="W1118" i="7"/>
  <c r="X1118" i="7"/>
  <c r="Y1118" i="7"/>
  <c r="W1119" i="7"/>
  <c r="X1119" i="7"/>
  <c r="Y1119" i="7"/>
  <c r="W1120" i="7"/>
  <c r="X1120" i="7"/>
  <c r="Y1120" i="7"/>
  <c r="W1121" i="7"/>
  <c r="X1121" i="7"/>
  <c r="Y1121" i="7"/>
  <c r="W1122" i="7"/>
  <c r="X1122" i="7"/>
  <c r="Y1122" i="7"/>
  <c r="W1123" i="7"/>
  <c r="X1123" i="7"/>
  <c r="Y1123" i="7"/>
  <c r="W1124" i="7"/>
  <c r="X1124" i="7"/>
  <c r="Y1124" i="7"/>
  <c r="W1125" i="7"/>
  <c r="X1125" i="7"/>
  <c r="Y1125" i="7"/>
  <c r="W1126" i="7"/>
  <c r="X1126" i="7"/>
  <c r="Y1126" i="7"/>
  <c r="W1127" i="7"/>
  <c r="X1127" i="7"/>
  <c r="Y1127" i="7"/>
  <c r="W1128" i="7"/>
  <c r="X1128" i="7"/>
  <c r="Y1128" i="7"/>
  <c r="W1129" i="7"/>
  <c r="X1129" i="7"/>
  <c r="Y1129" i="7"/>
  <c r="W1130" i="7"/>
  <c r="X1130" i="7"/>
  <c r="Y1130" i="7"/>
  <c r="W1131" i="7"/>
  <c r="X1131" i="7"/>
  <c r="Y1131" i="7"/>
  <c r="W1132" i="7"/>
  <c r="X1132" i="7"/>
  <c r="Y1132" i="7"/>
  <c r="W1133" i="7"/>
  <c r="X1133" i="7"/>
  <c r="Y1133" i="7"/>
  <c r="W1134" i="7"/>
  <c r="X1134" i="7"/>
  <c r="Y1134" i="7"/>
  <c r="W1135" i="7"/>
  <c r="X1135" i="7"/>
  <c r="Y1135" i="7"/>
  <c r="W1136" i="7"/>
  <c r="X1136" i="7"/>
  <c r="Y1136" i="7"/>
  <c r="W1137" i="7"/>
  <c r="X1137" i="7"/>
  <c r="Y1137" i="7"/>
  <c r="W1138" i="7"/>
  <c r="X1138" i="7"/>
  <c r="Y1138" i="7"/>
  <c r="W1139" i="7"/>
  <c r="X1139" i="7"/>
  <c r="Y1139" i="7"/>
  <c r="W1140" i="7"/>
  <c r="X1140" i="7"/>
  <c r="Y1140" i="7"/>
  <c r="W1141" i="7"/>
  <c r="X1141" i="7"/>
  <c r="Y1141" i="7"/>
  <c r="W1142" i="7"/>
  <c r="X1142" i="7"/>
  <c r="Y1142" i="7"/>
  <c r="W1143" i="7"/>
  <c r="X1143" i="7"/>
  <c r="Y1143" i="7"/>
  <c r="T3" i="7"/>
  <c r="T4" i="7"/>
  <c r="T7" i="7"/>
  <c r="T10" i="7"/>
  <c r="T11" i="7"/>
  <c r="T12" i="7"/>
  <c r="T13" i="7"/>
  <c r="T14" i="7"/>
  <c r="T15" i="7"/>
  <c r="T16" i="7"/>
  <c r="T17" i="7"/>
  <c r="T18" i="7"/>
  <c r="T19" i="7"/>
  <c r="T20" i="7"/>
  <c r="T21" i="7"/>
  <c r="T22" i="7"/>
  <c r="T23" i="7"/>
  <c r="T24" i="7"/>
  <c r="T25" i="7"/>
  <c r="T26" i="7"/>
  <c r="T27" i="7"/>
  <c r="T28" i="7"/>
  <c r="T29" i="7"/>
  <c r="T30" i="7"/>
  <c r="T31" i="7"/>
  <c r="T32" i="7"/>
  <c r="T33" i="7"/>
  <c r="T34" i="7"/>
  <c r="T35" i="7"/>
  <c r="T36" i="7"/>
  <c r="T37" i="7"/>
  <c r="T38" i="7"/>
  <c r="T39" i="7"/>
  <c r="T40" i="7"/>
  <c r="T41" i="7"/>
  <c r="T42" i="7"/>
  <c r="T43" i="7"/>
  <c r="T44" i="7"/>
  <c r="T45" i="7"/>
  <c r="T46" i="7"/>
  <c r="T47" i="7"/>
  <c r="T48" i="7"/>
  <c r="T49" i="7"/>
  <c r="T50" i="7"/>
  <c r="T51" i="7"/>
  <c r="T52" i="7"/>
  <c r="T53" i="7"/>
  <c r="T54" i="7"/>
  <c r="T55" i="7"/>
  <c r="T56" i="7"/>
  <c r="T57" i="7"/>
  <c r="T58" i="7"/>
  <c r="T59" i="7"/>
  <c r="T60" i="7"/>
  <c r="T61" i="7"/>
  <c r="T62" i="7"/>
  <c r="T63" i="7"/>
  <c r="T64" i="7"/>
  <c r="T65" i="7"/>
  <c r="T66" i="7"/>
  <c r="T67" i="7"/>
  <c r="T68" i="7"/>
  <c r="T69" i="7"/>
  <c r="T70" i="7"/>
  <c r="T71" i="7"/>
  <c r="T72" i="7"/>
  <c r="T73" i="7"/>
  <c r="T74" i="7"/>
  <c r="T75" i="7"/>
  <c r="T76" i="7"/>
  <c r="T77" i="7"/>
  <c r="T78" i="7"/>
  <c r="T79" i="7"/>
  <c r="T80" i="7"/>
  <c r="T81" i="7"/>
  <c r="T82" i="7"/>
  <c r="T83" i="7"/>
  <c r="T84" i="7"/>
  <c r="T85" i="7"/>
  <c r="T86" i="7"/>
  <c r="T87" i="7"/>
  <c r="T88" i="7"/>
  <c r="T89" i="7"/>
  <c r="T90" i="7"/>
  <c r="T91" i="7"/>
  <c r="T92" i="7"/>
  <c r="T93" i="7"/>
  <c r="T94" i="7"/>
  <c r="T95" i="7"/>
  <c r="T96" i="7"/>
  <c r="T97" i="7"/>
  <c r="T98" i="7"/>
  <c r="T99" i="7"/>
  <c r="T100" i="7"/>
  <c r="T101" i="7"/>
  <c r="T102" i="7"/>
  <c r="T103" i="7"/>
  <c r="T104" i="7"/>
  <c r="T105" i="7"/>
  <c r="T106" i="7"/>
  <c r="T107" i="7"/>
  <c r="T108" i="7"/>
  <c r="T109" i="7"/>
  <c r="T110" i="7"/>
  <c r="T111" i="7"/>
  <c r="T112" i="7"/>
  <c r="T113" i="7"/>
  <c r="T114" i="7"/>
  <c r="T115" i="7"/>
  <c r="T116" i="7"/>
  <c r="T117" i="7"/>
  <c r="T118" i="7"/>
  <c r="T119" i="7"/>
  <c r="T120" i="7"/>
  <c r="T121" i="7"/>
  <c r="T122" i="7"/>
  <c r="T123" i="7"/>
  <c r="T124" i="7"/>
  <c r="T125" i="7"/>
  <c r="T126" i="7"/>
  <c r="T127" i="7"/>
  <c r="T128" i="7"/>
  <c r="T129" i="7"/>
  <c r="T130" i="7"/>
  <c r="T131" i="7"/>
  <c r="T132" i="7"/>
  <c r="T133" i="7"/>
  <c r="T134" i="7"/>
  <c r="T135" i="7"/>
  <c r="T136" i="7"/>
  <c r="T137" i="7"/>
  <c r="T138" i="7"/>
  <c r="T139" i="7"/>
  <c r="T140" i="7"/>
  <c r="T141" i="7"/>
  <c r="T142" i="7"/>
  <c r="T143" i="7"/>
  <c r="T144" i="7"/>
  <c r="T145" i="7"/>
  <c r="T146" i="7"/>
  <c r="T147" i="7"/>
  <c r="T148" i="7"/>
  <c r="T149" i="7"/>
  <c r="T150" i="7"/>
  <c r="T151" i="7"/>
  <c r="T152" i="7"/>
  <c r="T153" i="7"/>
  <c r="T154" i="7"/>
  <c r="T155" i="7"/>
  <c r="T156" i="7"/>
  <c r="T157" i="7"/>
  <c r="T158" i="7"/>
  <c r="T159" i="7"/>
  <c r="T160" i="7"/>
  <c r="T161" i="7"/>
  <c r="T162" i="7"/>
  <c r="T163" i="7"/>
  <c r="T164" i="7"/>
  <c r="T165" i="7"/>
  <c r="T166" i="7"/>
  <c r="T167" i="7"/>
  <c r="T168" i="7"/>
  <c r="T169" i="7"/>
  <c r="T170" i="7"/>
  <c r="T171" i="7"/>
  <c r="T172" i="7"/>
  <c r="T173" i="7"/>
  <c r="T174" i="7"/>
  <c r="T175" i="7"/>
  <c r="T176" i="7"/>
  <c r="T177" i="7"/>
  <c r="T178" i="7"/>
  <c r="T179" i="7"/>
  <c r="T180" i="7"/>
  <c r="T181" i="7"/>
  <c r="T182" i="7"/>
  <c r="T183" i="7"/>
  <c r="T184" i="7"/>
  <c r="T185" i="7"/>
  <c r="T186" i="7"/>
  <c r="T187" i="7"/>
  <c r="T188" i="7"/>
  <c r="T189" i="7"/>
  <c r="T190" i="7"/>
  <c r="T191" i="7"/>
  <c r="T192" i="7"/>
  <c r="T193" i="7"/>
  <c r="T194" i="7"/>
  <c r="T195" i="7"/>
  <c r="T196" i="7"/>
  <c r="T197" i="7"/>
  <c r="T198" i="7"/>
  <c r="T199" i="7"/>
  <c r="T200" i="7"/>
  <c r="T201" i="7"/>
  <c r="T202" i="7"/>
  <c r="T203" i="7"/>
  <c r="T204" i="7"/>
  <c r="T205" i="7"/>
  <c r="T206" i="7"/>
  <c r="T207" i="7"/>
  <c r="T208" i="7"/>
  <c r="T209" i="7"/>
  <c r="T210" i="7"/>
  <c r="T211" i="7"/>
  <c r="T212" i="7"/>
  <c r="T213" i="7"/>
  <c r="T214" i="7"/>
  <c r="T215" i="7"/>
  <c r="T216" i="7"/>
  <c r="T217" i="7"/>
  <c r="T218" i="7"/>
  <c r="T219" i="7"/>
  <c r="T220" i="7"/>
  <c r="T221" i="7"/>
  <c r="T222" i="7"/>
  <c r="T223" i="7"/>
  <c r="T224" i="7"/>
  <c r="T225" i="7"/>
  <c r="T226" i="7"/>
  <c r="T227" i="7"/>
  <c r="T228" i="7"/>
  <c r="T229" i="7"/>
  <c r="T230" i="7"/>
  <c r="T231" i="7"/>
  <c r="T232" i="7"/>
  <c r="T233" i="7"/>
  <c r="T234" i="7"/>
  <c r="T235" i="7"/>
  <c r="T236" i="7"/>
  <c r="T237" i="7"/>
  <c r="T238" i="7"/>
  <c r="T239" i="7"/>
  <c r="T240" i="7"/>
  <c r="T241" i="7"/>
  <c r="T242" i="7"/>
  <c r="T243" i="7"/>
  <c r="T244" i="7"/>
  <c r="T245" i="7"/>
  <c r="T246" i="7"/>
  <c r="T247" i="7"/>
  <c r="T248" i="7"/>
  <c r="T249" i="7"/>
  <c r="T250" i="7"/>
  <c r="T251" i="7"/>
  <c r="T252" i="7"/>
  <c r="T253" i="7"/>
  <c r="T254" i="7"/>
  <c r="T255" i="7"/>
  <c r="T256" i="7"/>
  <c r="T257" i="7"/>
  <c r="T258" i="7"/>
  <c r="T259" i="7"/>
  <c r="T260" i="7"/>
  <c r="T261" i="7"/>
  <c r="T262" i="7"/>
  <c r="T263" i="7"/>
  <c r="T264" i="7"/>
  <c r="T265" i="7"/>
  <c r="T266" i="7"/>
  <c r="T267" i="7"/>
  <c r="T268" i="7"/>
  <c r="T269" i="7"/>
  <c r="T270" i="7"/>
  <c r="T271" i="7"/>
  <c r="T272" i="7"/>
  <c r="T273" i="7"/>
  <c r="T274" i="7"/>
  <c r="T275" i="7"/>
  <c r="T276" i="7"/>
  <c r="T277" i="7"/>
  <c r="T278" i="7"/>
  <c r="T279" i="7"/>
  <c r="T280" i="7"/>
  <c r="T281" i="7"/>
  <c r="T282" i="7"/>
  <c r="T283" i="7"/>
  <c r="T284" i="7"/>
  <c r="T285" i="7"/>
  <c r="T286" i="7"/>
  <c r="T287" i="7"/>
  <c r="T288" i="7"/>
  <c r="T289" i="7"/>
  <c r="T290" i="7"/>
  <c r="T291" i="7"/>
  <c r="T292" i="7"/>
  <c r="T293" i="7"/>
  <c r="T294" i="7"/>
  <c r="T295" i="7"/>
  <c r="T296" i="7"/>
  <c r="T297" i="7"/>
  <c r="T298" i="7"/>
  <c r="T299" i="7"/>
  <c r="T300" i="7"/>
  <c r="T301" i="7"/>
  <c r="T302" i="7"/>
  <c r="T303" i="7"/>
  <c r="T304" i="7"/>
  <c r="T305" i="7"/>
  <c r="T306" i="7"/>
  <c r="T307" i="7"/>
  <c r="T308" i="7"/>
  <c r="T309" i="7"/>
  <c r="T310" i="7"/>
  <c r="T311" i="7"/>
  <c r="T312" i="7"/>
  <c r="T313" i="7"/>
  <c r="T314" i="7"/>
  <c r="T315" i="7"/>
  <c r="T316" i="7"/>
  <c r="T317" i="7"/>
  <c r="T318" i="7"/>
  <c r="T319" i="7"/>
  <c r="T320" i="7"/>
  <c r="T321" i="7"/>
  <c r="T322" i="7"/>
  <c r="T323" i="7"/>
  <c r="T324" i="7"/>
  <c r="T325" i="7"/>
  <c r="T326" i="7"/>
  <c r="T327" i="7"/>
  <c r="T328" i="7"/>
  <c r="T329" i="7"/>
  <c r="T330" i="7"/>
  <c r="T331" i="7"/>
  <c r="T332" i="7"/>
  <c r="T333" i="7"/>
  <c r="T334" i="7"/>
  <c r="T335" i="7"/>
  <c r="T336" i="7"/>
  <c r="T337" i="7"/>
  <c r="T338" i="7"/>
  <c r="T339" i="7"/>
  <c r="T340" i="7"/>
  <c r="T341" i="7"/>
  <c r="T342" i="7"/>
  <c r="T343" i="7"/>
  <c r="T344" i="7"/>
  <c r="T345" i="7"/>
  <c r="T346" i="7"/>
  <c r="T347" i="7"/>
  <c r="T348" i="7"/>
  <c r="T349" i="7"/>
  <c r="T350" i="7"/>
  <c r="T351" i="7"/>
  <c r="T352" i="7"/>
  <c r="T353" i="7"/>
  <c r="T354" i="7"/>
  <c r="T355" i="7"/>
  <c r="T356" i="7"/>
  <c r="T357" i="7"/>
  <c r="T358" i="7"/>
  <c r="T359" i="7"/>
  <c r="T360" i="7"/>
  <c r="T361" i="7"/>
  <c r="T362" i="7"/>
  <c r="T363" i="7"/>
  <c r="T364" i="7"/>
  <c r="T365" i="7"/>
  <c r="T366" i="7"/>
  <c r="T367" i="7"/>
  <c r="T368" i="7"/>
  <c r="T369" i="7"/>
  <c r="T370" i="7"/>
  <c r="T371" i="7"/>
  <c r="T372" i="7"/>
  <c r="T373" i="7"/>
  <c r="T374" i="7"/>
  <c r="T375" i="7"/>
  <c r="T376" i="7"/>
  <c r="T377" i="7"/>
  <c r="T378" i="7"/>
  <c r="T379" i="7"/>
  <c r="T380" i="7"/>
  <c r="T381" i="7"/>
  <c r="T382" i="7"/>
  <c r="T383" i="7"/>
  <c r="T384" i="7"/>
  <c r="T385" i="7"/>
  <c r="T386" i="7"/>
  <c r="T387" i="7"/>
  <c r="T388" i="7"/>
  <c r="T389" i="7"/>
  <c r="T390" i="7"/>
  <c r="T391" i="7"/>
  <c r="T392" i="7"/>
  <c r="T393" i="7"/>
  <c r="T394" i="7"/>
  <c r="T395" i="7"/>
  <c r="T396" i="7"/>
  <c r="T397" i="7"/>
  <c r="T398" i="7"/>
  <c r="T399" i="7"/>
  <c r="T400" i="7"/>
  <c r="T401" i="7"/>
  <c r="T402" i="7"/>
  <c r="T403" i="7"/>
  <c r="T404" i="7"/>
  <c r="T405" i="7"/>
  <c r="T406" i="7"/>
  <c r="T407" i="7"/>
  <c r="T408" i="7"/>
  <c r="T409" i="7"/>
  <c r="T410" i="7"/>
  <c r="T411" i="7"/>
  <c r="T412" i="7"/>
  <c r="T413" i="7"/>
  <c r="T414" i="7"/>
  <c r="T415" i="7"/>
  <c r="T416" i="7"/>
  <c r="T417" i="7"/>
  <c r="T418" i="7"/>
  <c r="T419" i="7"/>
  <c r="T420" i="7"/>
  <c r="T421" i="7"/>
  <c r="T422" i="7"/>
  <c r="T423" i="7"/>
  <c r="T424" i="7"/>
  <c r="T425" i="7"/>
  <c r="T426" i="7"/>
  <c r="T427" i="7"/>
  <c r="T428" i="7"/>
  <c r="T429" i="7"/>
  <c r="T430" i="7"/>
  <c r="T431" i="7"/>
  <c r="T432" i="7"/>
  <c r="T433" i="7"/>
  <c r="T434" i="7"/>
  <c r="T435" i="7"/>
  <c r="T436" i="7"/>
  <c r="T437" i="7"/>
  <c r="T438" i="7"/>
  <c r="T439" i="7"/>
  <c r="T440" i="7"/>
  <c r="T441" i="7"/>
  <c r="T442" i="7"/>
  <c r="T443" i="7"/>
  <c r="T444" i="7"/>
  <c r="T445" i="7"/>
  <c r="T446" i="7"/>
  <c r="T447" i="7"/>
  <c r="T448" i="7"/>
  <c r="T449" i="7"/>
  <c r="T450" i="7"/>
  <c r="T451" i="7"/>
  <c r="T452" i="7"/>
  <c r="T453" i="7"/>
  <c r="T454" i="7"/>
  <c r="T455" i="7"/>
  <c r="T456" i="7"/>
  <c r="T457" i="7"/>
  <c r="T458" i="7"/>
  <c r="T459" i="7"/>
  <c r="T460" i="7"/>
  <c r="T461" i="7"/>
  <c r="T462" i="7"/>
  <c r="T463" i="7"/>
  <c r="T464" i="7"/>
  <c r="T465" i="7"/>
  <c r="T466" i="7"/>
  <c r="T467" i="7"/>
  <c r="T468" i="7"/>
  <c r="T469" i="7"/>
  <c r="T470" i="7"/>
  <c r="T471" i="7"/>
  <c r="T472" i="7"/>
  <c r="T473" i="7"/>
  <c r="T474" i="7"/>
  <c r="T475" i="7"/>
  <c r="T476" i="7"/>
  <c r="T477" i="7"/>
  <c r="T478" i="7"/>
  <c r="T479" i="7"/>
  <c r="T480" i="7"/>
  <c r="T481" i="7"/>
  <c r="T482" i="7"/>
  <c r="T483" i="7"/>
  <c r="T484" i="7"/>
  <c r="T485" i="7"/>
  <c r="T486" i="7"/>
  <c r="T487" i="7"/>
  <c r="T488" i="7"/>
  <c r="T489" i="7"/>
  <c r="T490" i="7"/>
  <c r="T491" i="7"/>
  <c r="T492" i="7"/>
  <c r="T493" i="7"/>
  <c r="T494" i="7"/>
  <c r="T495" i="7"/>
  <c r="T496" i="7"/>
  <c r="T497" i="7"/>
  <c r="T498" i="7"/>
  <c r="T499" i="7"/>
  <c r="T500" i="7"/>
  <c r="T501" i="7"/>
  <c r="T502" i="7"/>
  <c r="T503" i="7"/>
  <c r="T504" i="7"/>
  <c r="T505" i="7"/>
  <c r="T506" i="7"/>
  <c r="T507" i="7"/>
  <c r="T508" i="7"/>
  <c r="T509" i="7"/>
  <c r="T510" i="7"/>
  <c r="T511" i="7"/>
  <c r="T512" i="7"/>
  <c r="T513" i="7"/>
  <c r="T514" i="7"/>
  <c r="T515" i="7"/>
  <c r="T516" i="7"/>
  <c r="T517" i="7"/>
  <c r="T518" i="7"/>
  <c r="T519" i="7"/>
  <c r="T520" i="7"/>
  <c r="T521" i="7"/>
  <c r="T522" i="7"/>
  <c r="T523" i="7"/>
  <c r="T524" i="7"/>
  <c r="T525" i="7"/>
  <c r="T526" i="7"/>
  <c r="T527" i="7"/>
  <c r="T528" i="7"/>
  <c r="T529" i="7"/>
  <c r="T530" i="7"/>
  <c r="T531" i="7"/>
  <c r="T532" i="7"/>
  <c r="T533" i="7"/>
  <c r="T534" i="7"/>
  <c r="T535" i="7"/>
  <c r="T536" i="7"/>
  <c r="T537" i="7"/>
  <c r="T538" i="7"/>
  <c r="T539" i="7"/>
  <c r="T540" i="7"/>
  <c r="T541" i="7"/>
  <c r="T542" i="7"/>
  <c r="T543" i="7"/>
  <c r="T544" i="7"/>
  <c r="T545" i="7"/>
  <c r="T546" i="7"/>
  <c r="T547" i="7"/>
  <c r="T548" i="7"/>
  <c r="T549" i="7"/>
  <c r="T550" i="7"/>
  <c r="T551" i="7"/>
  <c r="T552" i="7"/>
  <c r="T553" i="7"/>
  <c r="T554" i="7"/>
  <c r="T555" i="7"/>
  <c r="T556" i="7"/>
  <c r="T557" i="7"/>
  <c r="T558" i="7"/>
  <c r="T559" i="7"/>
  <c r="T560" i="7"/>
  <c r="T561" i="7"/>
  <c r="T562" i="7"/>
  <c r="T563" i="7"/>
  <c r="T564" i="7"/>
  <c r="T565" i="7"/>
  <c r="T566" i="7"/>
  <c r="T567" i="7"/>
  <c r="T568" i="7"/>
  <c r="T569" i="7"/>
  <c r="T570" i="7"/>
  <c r="T571" i="7"/>
  <c r="T572" i="7"/>
  <c r="T573" i="7"/>
  <c r="T574" i="7"/>
  <c r="T575" i="7"/>
  <c r="T576" i="7"/>
  <c r="T577" i="7"/>
  <c r="T578" i="7"/>
  <c r="T579" i="7"/>
  <c r="T580" i="7"/>
  <c r="T581" i="7"/>
  <c r="T582" i="7"/>
  <c r="T583" i="7"/>
  <c r="T584" i="7"/>
  <c r="T585" i="7"/>
  <c r="T586" i="7"/>
  <c r="T587" i="7"/>
  <c r="T588" i="7"/>
  <c r="T589" i="7"/>
  <c r="T590" i="7"/>
  <c r="T591" i="7"/>
  <c r="T592" i="7"/>
  <c r="T593" i="7"/>
  <c r="T594" i="7"/>
  <c r="T595" i="7"/>
  <c r="T596" i="7"/>
  <c r="T597" i="7"/>
  <c r="T598" i="7"/>
  <c r="T599" i="7"/>
  <c r="T600" i="7"/>
  <c r="T601" i="7"/>
  <c r="T602" i="7"/>
  <c r="T603" i="7"/>
  <c r="T604" i="7"/>
  <c r="T605" i="7"/>
  <c r="T606" i="7"/>
  <c r="T607" i="7"/>
  <c r="T608" i="7"/>
  <c r="T609" i="7"/>
  <c r="T610" i="7"/>
  <c r="T611" i="7"/>
  <c r="T612" i="7"/>
  <c r="T613" i="7"/>
  <c r="T614" i="7"/>
  <c r="T615" i="7"/>
  <c r="T616" i="7"/>
  <c r="T617" i="7"/>
  <c r="T618" i="7"/>
  <c r="T619" i="7"/>
  <c r="T620" i="7"/>
  <c r="T621" i="7"/>
  <c r="T622" i="7"/>
  <c r="T623" i="7"/>
  <c r="T624" i="7"/>
  <c r="T625" i="7"/>
  <c r="T626" i="7"/>
  <c r="T627" i="7"/>
  <c r="T628" i="7"/>
  <c r="T629" i="7"/>
  <c r="T630" i="7"/>
  <c r="T631" i="7"/>
  <c r="T632" i="7"/>
  <c r="T633" i="7"/>
  <c r="T634" i="7"/>
  <c r="T635" i="7"/>
  <c r="T636" i="7"/>
  <c r="T637" i="7"/>
  <c r="T638" i="7"/>
  <c r="T639" i="7"/>
  <c r="T640" i="7"/>
  <c r="T641" i="7"/>
  <c r="T642" i="7"/>
  <c r="T643" i="7"/>
  <c r="T644" i="7"/>
  <c r="T645" i="7"/>
  <c r="T646" i="7"/>
  <c r="T647" i="7"/>
  <c r="T648" i="7"/>
  <c r="T649" i="7"/>
  <c r="T650" i="7"/>
  <c r="T651" i="7"/>
  <c r="T652" i="7"/>
  <c r="T653" i="7"/>
  <c r="T654" i="7"/>
  <c r="T655" i="7"/>
  <c r="T656" i="7"/>
  <c r="T657" i="7"/>
  <c r="T658" i="7"/>
  <c r="T659" i="7"/>
  <c r="T660" i="7"/>
  <c r="T661" i="7"/>
  <c r="T662" i="7"/>
  <c r="T663" i="7"/>
  <c r="T664" i="7"/>
  <c r="T665" i="7"/>
  <c r="T666" i="7"/>
  <c r="T667" i="7"/>
  <c r="T668" i="7"/>
  <c r="T669" i="7"/>
  <c r="T670" i="7"/>
  <c r="T671" i="7"/>
  <c r="T672" i="7"/>
  <c r="T673" i="7"/>
  <c r="T674" i="7"/>
  <c r="T675" i="7"/>
  <c r="T676" i="7"/>
  <c r="T677" i="7"/>
  <c r="T678" i="7"/>
  <c r="T679" i="7"/>
  <c r="T680" i="7"/>
  <c r="T681" i="7"/>
  <c r="T682" i="7"/>
  <c r="T683" i="7"/>
  <c r="T684" i="7"/>
  <c r="T685" i="7"/>
  <c r="T686" i="7"/>
  <c r="T687" i="7"/>
  <c r="T688" i="7"/>
  <c r="T689" i="7"/>
  <c r="T690" i="7"/>
  <c r="T691" i="7"/>
  <c r="T692" i="7"/>
  <c r="T693" i="7"/>
  <c r="T694" i="7"/>
  <c r="T695" i="7"/>
  <c r="T696" i="7"/>
  <c r="T697" i="7"/>
  <c r="T698" i="7"/>
  <c r="T699" i="7"/>
  <c r="T700" i="7"/>
  <c r="T701" i="7"/>
  <c r="T702" i="7"/>
  <c r="T703" i="7"/>
  <c r="T704" i="7"/>
  <c r="T705" i="7"/>
  <c r="T706" i="7"/>
  <c r="T707" i="7"/>
  <c r="T708" i="7"/>
  <c r="T709" i="7"/>
  <c r="T710" i="7"/>
  <c r="T711" i="7"/>
  <c r="T712" i="7"/>
  <c r="T713" i="7"/>
  <c r="T714" i="7"/>
  <c r="T715" i="7"/>
  <c r="T716" i="7"/>
  <c r="T717" i="7"/>
  <c r="T718" i="7"/>
  <c r="T719" i="7"/>
  <c r="T720" i="7"/>
  <c r="T721" i="7"/>
  <c r="T722" i="7"/>
  <c r="T723" i="7"/>
  <c r="T724" i="7"/>
  <c r="T725" i="7"/>
  <c r="T726" i="7"/>
  <c r="T727" i="7"/>
  <c r="T728" i="7"/>
  <c r="T729" i="7"/>
  <c r="T730" i="7"/>
  <c r="T731" i="7"/>
  <c r="T732" i="7"/>
  <c r="T733" i="7"/>
  <c r="T734" i="7"/>
  <c r="T735" i="7"/>
  <c r="T736" i="7"/>
  <c r="T737" i="7"/>
  <c r="T738" i="7"/>
  <c r="T739" i="7"/>
  <c r="T740" i="7"/>
  <c r="T741" i="7"/>
  <c r="T742" i="7"/>
  <c r="T743" i="7"/>
  <c r="T744" i="7"/>
  <c r="T745" i="7"/>
  <c r="T746" i="7"/>
  <c r="T747" i="7"/>
  <c r="T748" i="7"/>
  <c r="T749" i="7"/>
  <c r="T750" i="7"/>
  <c r="T751" i="7"/>
  <c r="T752" i="7"/>
  <c r="T753" i="7"/>
  <c r="T754" i="7"/>
  <c r="T755" i="7"/>
  <c r="T756" i="7"/>
  <c r="T757" i="7"/>
  <c r="T758" i="7"/>
  <c r="T759" i="7"/>
  <c r="T760" i="7"/>
  <c r="T761" i="7"/>
  <c r="T762" i="7"/>
  <c r="T763" i="7"/>
  <c r="T764" i="7"/>
  <c r="T765" i="7"/>
  <c r="T766" i="7"/>
  <c r="T767" i="7"/>
  <c r="T768" i="7"/>
  <c r="T769" i="7"/>
  <c r="T770" i="7"/>
  <c r="T771" i="7"/>
  <c r="T772" i="7"/>
  <c r="T773" i="7"/>
  <c r="T774" i="7"/>
  <c r="T775" i="7"/>
  <c r="T776" i="7"/>
  <c r="T777" i="7"/>
  <c r="T778" i="7"/>
  <c r="T779" i="7"/>
  <c r="T780" i="7"/>
  <c r="T781" i="7"/>
  <c r="T782" i="7"/>
  <c r="T783" i="7"/>
  <c r="T784" i="7"/>
  <c r="T785" i="7"/>
  <c r="T786" i="7"/>
  <c r="T787" i="7"/>
  <c r="T788" i="7"/>
  <c r="T789" i="7"/>
  <c r="T790" i="7"/>
  <c r="T791" i="7"/>
  <c r="T792" i="7"/>
  <c r="T793" i="7"/>
  <c r="T794" i="7"/>
  <c r="T795" i="7"/>
  <c r="T796" i="7"/>
  <c r="T797" i="7"/>
  <c r="T798" i="7"/>
  <c r="T799" i="7"/>
  <c r="T800" i="7"/>
  <c r="T801" i="7"/>
  <c r="T802" i="7"/>
  <c r="T803" i="7"/>
  <c r="T804" i="7"/>
  <c r="T805" i="7"/>
  <c r="T806" i="7"/>
  <c r="T807" i="7"/>
  <c r="T808" i="7"/>
  <c r="T809" i="7"/>
  <c r="T810" i="7"/>
  <c r="T811" i="7"/>
  <c r="T812" i="7"/>
  <c r="T813" i="7"/>
  <c r="T814" i="7"/>
  <c r="T815" i="7"/>
  <c r="T816" i="7"/>
  <c r="T817" i="7"/>
  <c r="T818" i="7"/>
  <c r="T819" i="7"/>
  <c r="T820" i="7"/>
  <c r="T821" i="7"/>
  <c r="T822" i="7"/>
  <c r="T823" i="7"/>
  <c r="T824" i="7"/>
  <c r="T825" i="7"/>
  <c r="T826" i="7"/>
  <c r="T827" i="7"/>
  <c r="T828" i="7"/>
  <c r="T829" i="7"/>
  <c r="T830" i="7"/>
  <c r="T831" i="7"/>
  <c r="T832" i="7"/>
  <c r="T833" i="7"/>
  <c r="T834" i="7"/>
  <c r="T835" i="7"/>
  <c r="T836" i="7"/>
  <c r="T837" i="7"/>
  <c r="T838" i="7"/>
  <c r="T839" i="7"/>
  <c r="T840" i="7"/>
  <c r="T841" i="7"/>
  <c r="T842" i="7"/>
  <c r="T843" i="7"/>
  <c r="T844" i="7"/>
  <c r="T845" i="7"/>
  <c r="T846" i="7"/>
  <c r="T847" i="7"/>
  <c r="T848" i="7"/>
  <c r="T849" i="7"/>
  <c r="T850" i="7"/>
  <c r="T851" i="7"/>
  <c r="T852" i="7"/>
  <c r="T853" i="7"/>
  <c r="T854" i="7"/>
  <c r="T855" i="7"/>
  <c r="T856" i="7"/>
  <c r="T857" i="7"/>
  <c r="T858" i="7"/>
  <c r="T859" i="7"/>
  <c r="T860" i="7"/>
  <c r="T861" i="7"/>
  <c r="T862" i="7"/>
  <c r="T863" i="7"/>
  <c r="T864" i="7"/>
  <c r="T865" i="7"/>
  <c r="T866" i="7"/>
  <c r="T867" i="7"/>
  <c r="T868" i="7"/>
  <c r="T869" i="7"/>
  <c r="T870" i="7"/>
  <c r="T871" i="7"/>
  <c r="T872" i="7"/>
  <c r="T873" i="7"/>
  <c r="T874" i="7"/>
  <c r="T875" i="7"/>
  <c r="T876" i="7"/>
  <c r="T877" i="7"/>
  <c r="T878" i="7"/>
  <c r="T879" i="7"/>
  <c r="T880" i="7"/>
  <c r="T881" i="7"/>
  <c r="T882" i="7"/>
  <c r="T883" i="7"/>
  <c r="T884" i="7"/>
  <c r="T885" i="7"/>
  <c r="T886" i="7"/>
  <c r="T887" i="7"/>
  <c r="T888" i="7"/>
  <c r="T889" i="7"/>
  <c r="T890" i="7"/>
  <c r="T891" i="7"/>
  <c r="T892" i="7"/>
  <c r="T893" i="7"/>
  <c r="T894" i="7"/>
  <c r="T895" i="7"/>
  <c r="T896" i="7"/>
  <c r="T897" i="7"/>
  <c r="T898" i="7"/>
  <c r="T899" i="7"/>
  <c r="T900" i="7"/>
  <c r="T901" i="7"/>
  <c r="T902" i="7"/>
  <c r="T903" i="7"/>
  <c r="T904" i="7"/>
  <c r="T905" i="7"/>
  <c r="T906" i="7"/>
  <c r="T907" i="7"/>
  <c r="T908" i="7"/>
  <c r="T909" i="7"/>
  <c r="T910" i="7"/>
  <c r="T911" i="7"/>
  <c r="T912" i="7"/>
  <c r="T913" i="7"/>
  <c r="T914" i="7"/>
  <c r="T915" i="7"/>
  <c r="T916" i="7"/>
  <c r="T917" i="7"/>
  <c r="T918" i="7"/>
  <c r="T919" i="7"/>
  <c r="T920" i="7"/>
  <c r="T921" i="7"/>
  <c r="T922" i="7"/>
  <c r="T923" i="7"/>
  <c r="T924" i="7"/>
  <c r="T925" i="7"/>
  <c r="T926" i="7"/>
  <c r="T927" i="7"/>
  <c r="T928" i="7"/>
  <c r="T929" i="7"/>
  <c r="T930" i="7"/>
  <c r="T931" i="7"/>
  <c r="T932" i="7"/>
  <c r="T933" i="7"/>
  <c r="T934" i="7"/>
  <c r="T935" i="7"/>
  <c r="T936" i="7"/>
  <c r="T937" i="7"/>
  <c r="T938" i="7"/>
  <c r="T939" i="7"/>
  <c r="T940" i="7"/>
  <c r="T941" i="7"/>
  <c r="T942" i="7"/>
  <c r="T943" i="7"/>
  <c r="T944" i="7"/>
  <c r="T945" i="7"/>
  <c r="T946" i="7"/>
  <c r="T947" i="7"/>
  <c r="T948" i="7"/>
  <c r="T949" i="7"/>
  <c r="T950" i="7"/>
  <c r="T951" i="7"/>
  <c r="T952" i="7"/>
  <c r="T953" i="7"/>
  <c r="T954" i="7"/>
  <c r="T955" i="7"/>
  <c r="T956" i="7"/>
  <c r="T957" i="7"/>
  <c r="T958" i="7"/>
  <c r="T959" i="7"/>
  <c r="T960" i="7"/>
  <c r="T961" i="7"/>
  <c r="T962" i="7"/>
  <c r="T963" i="7"/>
  <c r="T964" i="7"/>
  <c r="T965" i="7"/>
  <c r="T966" i="7"/>
  <c r="T967" i="7"/>
  <c r="T968" i="7"/>
  <c r="T969" i="7"/>
  <c r="T970" i="7"/>
  <c r="T971" i="7"/>
  <c r="T972" i="7"/>
  <c r="T973" i="7"/>
  <c r="T974" i="7"/>
  <c r="T975" i="7"/>
  <c r="T976" i="7"/>
  <c r="T977" i="7"/>
  <c r="T978" i="7"/>
  <c r="T979" i="7"/>
  <c r="T980" i="7"/>
  <c r="T981" i="7"/>
  <c r="T982" i="7"/>
  <c r="T983" i="7"/>
  <c r="T984" i="7"/>
  <c r="T985" i="7"/>
  <c r="T986" i="7"/>
  <c r="T987" i="7"/>
  <c r="T988" i="7"/>
  <c r="T989" i="7"/>
  <c r="T990" i="7"/>
  <c r="T991" i="7"/>
  <c r="T992" i="7"/>
  <c r="T993" i="7"/>
  <c r="T994" i="7"/>
  <c r="T995" i="7"/>
  <c r="T996" i="7"/>
  <c r="T997" i="7"/>
  <c r="T998" i="7"/>
  <c r="T999" i="7"/>
  <c r="T1000" i="7"/>
  <c r="T1001" i="7"/>
  <c r="T1002" i="7"/>
  <c r="T1003" i="7"/>
  <c r="T1004" i="7"/>
  <c r="T1005" i="7"/>
  <c r="T1006" i="7"/>
  <c r="T1007" i="7"/>
  <c r="T1008" i="7"/>
  <c r="T1009" i="7"/>
  <c r="T1010" i="7"/>
  <c r="T1011" i="7"/>
  <c r="T1012" i="7"/>
  <c r="T1013" i="7"/>
  <c r="T1014" i="7"/>
  <c r="T1015" i="7"/>
  <c r="T1016" i="7"/>
  <c r="T1017" i="7"/>
  <c r="T1018" i="7"/>
  <c r="T1019" i="7"/>
  <c r="T1020" i="7"/>
  <c r="T1021" i="7"/>
  <c r="T1022" i="7"/>
  <c r="T1023" i="7"/>
  <c r="T1024" i="7"/>
  <c r="T1025" i="7"/>
  <c r="T1026" i="7"/>
  <c r="T1027" i="7"/>
  <c r="T1028" i="7"/>
  <c r="T1029" i="7"/>
  <c r="T1030" i="7"/>
  <c r="T1031" i="7"/>
  <c r="T1032" i="7"/>
  <c r="T1033" i="7"/>
  <c r="T1034" i="7"/>
  <c r="T1035" i="7"/>
  <c r="T1036" i="7"/>
  <c r="T1037" i="7"/>
  <c r="T1038" i="7"/>
  <c r="T1039" i="7"/>
  <c r="T1040" i="7"/>
  <c r="T1041" i="7"/>
  <c r="T1042" i="7"/>
  <c r="T1043" i="7"/>
  <c r="T1044" i="7"/>
  <c r="T1045" i="7"/>
  <c r="T1046" i="7"/>
  <c r="T1047" i="7"/>
  <c r="T1048" i="7"/>
  <c r="T1049" i="7"/>
  <c r="T1050" i="7"/>
  <c r="T1051" i="7"/>
  <c r="T1052" i="7"/>
  <c r="T1053" i="7"/>
  <c r="T1054" i="7"/>
  <c r="T1055" i="7"/>
  <c r="T1056" i="7"/>
  <c r="T1057" i="7"/>
  <c r="T1058" i="7"/>
  <c r="T1059" i="7"/>
  <c r="T1060" i="7"/>
  <c r="T1061" i="7"/>
  <c r="T1062" i="7"/>
  <c r="T1063" i="7"/>
  <c r="T1064" i="7"/>
  <c r="T1065" i="7"/>
  <c r="T1066" i="7"/>
  <c r="T1067" i="7"/>
  <c r="T1068" i="7"/>
  <c r="T1069" i="7"/>
  <c r="T1070" i="7"/>
  <c r="T1071" i="7"/>
  <c r="T1072" i="7"/>
  <c r="T1073" i="7"/>
  <c r="T1074" i="7"/>
  <c r="T1075" i="7"/>
  <c r="T1076" i="7"/>
  <c r="T1077" i="7"/>
  <c r="T1078" i="7"/>
  <c r="T1079" i="7"/>
  <c r="T1080" i="7"/>
  <c r="T1081" i="7"/>
  <c r="T1082" i="7"/>
  <c r="T1083" i="7"/>
  <c r="T1084" i="7"/>
  <c r="T1085" i="7"/>
  <c r="T1086" i="7"/>
  <c r="T1087" i="7"/>
  <c r="T1088" i="7"/>
  <c r="T1089" i="7"/>
  <c r="T1090" i="7"/>
  <c r="T1091" i="7"/>
  <c r="T1092" i="7"/>
  <c r="T1093" i="7"/>
  <c r="T1094" i="7"/>
  <c r="T1095" i="7"/>
  <c r="T1096" i="7"/>
  <c r="T1097" i="7"/>
  <c r="T1098" i="7"/>
  <c r="T1099" i="7"/>
  <c r="T1100" i="7"/>
  <c r="T1101" i="7"/>
  <c r="T1102" i="7"/>
  <c r="T1103" i="7"/>
  <c r="T1104" i="7"/>
  <c r="T1105" i="7"/>
  <c r="T1106" i="7"/>
  <c r="T1107" i="7"/>
  <c r="T1108" i="7"/>
  <c r="T1109" i="7"/>
  <c r="T1110" i="7"/>
  <c r="T1111" i="7"/>
  <c r="T1112" i="7"/>
  <c r="T1113" i="7"/>
  <c r="T1114" i="7"/>
  <c r="T1115" i="7"/>
  <c r="T1116" i="7"/>
  <c r="T1117" i="7"/>
  <c r="T1118" i="7"/>
  <c r="T1119" i="7"/>
  <c r="T1120" i="7"/>
  <c r="T1121" i="7"/>
  <c r="T1122" i="7"/>
  <c r="T1123" i="7"/>
  <c r="T1124" i="7"/>
  <c r="T1125" i="7"/>
  <c r="T1126" i="7"/>
  <c r="T1127" i="7"/>
  <c r="T1128" i="7"/>
  <c r="T1129" i="7"/>
  <c r="T1130" i="7"/>
  <c r="T1131" i="7"/>
  <c r="T1132" i="7"/>
  <c r="T1133" i="7"/>
  <c r="T1134" i="7"/>
  <c r="T1135" i="7"/>
  <c r="T1136" i="7"/>
  <c r="T1137" i="7"/>
  <c r="T1138" i="7"/>
  <c r="T1139" i="7"/>
  <c r="T1140" i="7"/>
  <c r="T1141" i="7"/>
  <c r="T1142" i="7"/>
  <c r="T1143" i="7"/>
  <c r="A11" i="6"/>
  <c r="A12" i="6"/>
  <c r="A13" i="6"/>
  <c r="A14" i="6"/>
  <c r="A15" i="6"/>
  <c r="A16" i="6"/>
  <c r="A17" i="6"/>
  <c r="A18" i="6"/>
  <c r="A19" i="6"/>
  <c r="A20" i="6"/>
  <c r="A21" i="6"/>
  <c r="A22" i="6"/>
  <c r="A23" i="6"/>
  <c r="A24" i="6"/>
  <c r="A25" i="6"/>
  <c r="A26" i="6"/>
  <c r="A27" i="6"/>
  <c r="A28" i="6"/>
  <c r="A29" i="6"/>
  <c r="A30" i="6"/>
  <c r="A31" i="6"/>
  <c r="A32" i="6"/>
  <c r="A33" i="6"/>
  <c r="A34" i="6"/>
  <c r="A35" i="6"/>
  <c r="A36" i="6"/>
  <c r="A37" i="6"/>
  <c r="A38" i="6"/>
  <c r="A39" i="6"/>
  <c r="A40" i="6"/>
  <c r="A41" i="6"/>
  <c r="A42" i="6"/>
  <c r="A43" i="6"/>
  <c r="A44" i="6"/>
  <c r="A2" i="6"/>
  <c r="A3" i="6"/>
  <c r="A4" i="6"/>
  <c r="A5" i="6"/>
  <c r="A6" i="6"/>
  <c r="A7" i="6"/>
  <c r="A8" i="6"/>
  <c r="A9" i="6"/>
  <c r="A10" i="6"/>
  <c r="H4" i="7"/>
  <c r="H5" i="7"/>
  <c r="H2" i="7"/>
  <c r="T2" i="7" s="1"/>
  <c r="H3" i="7"/>
  <c r="Y2" i="7"/>
  <c r="X2" i="7"/>
  <c r="W2" i="7"/>
  <c r="H8" i="7"/>
  <c r="T8" i="7" s="1"/>
  <c r="H9" i="7"/>
  <c r="T9" i="7" s="1"/>
  <c r="H10" i="7"/>
  <c r="H11" i="7"/>
  <c r="H12" i="7"/>
  <c r="H13" i="7"/>
  <c r="L2" i="7" l="1"/>
  <c r="P2" i="7" s="1"/>
  <c r="K2" i="7"/>
  <c r="N2" i="7" s="1"/>
  <c r="J2" i="7"/>
  <c r="O2" i="7" s="1"/>
  <c r="Q2" i="7"/>
  <c r="R2" i="7"/>
  <c r="S2" i="7"/>
  <c r="B10" i="3" l="1"/>
  <c r="B17" i="3"/>
  <c r="B24" i="3"/>
  <c r="B31" i="3"/>
  <c r="B38" i="3"/>
  <c r="B45" i="3"/>
  <c r="B52" i="3"/>
  <c r="B59" i="3"/>
  <c r="B66" i="3"/>
  <c r="B73" i="3"/>
  <c r="B80" i="3"/>
  <c r="B87" i="3"/>
  <c r="B94" i="3"/>
  <c r="B101" i="3"/>
  <c r="B108" i="3"/>
  <c r="B115" i="3"/>
  <c r="B122" i="3"/>
  <c r="B129" i="3"/>
  <c r="B136" i="3"/>
  <c r="B143" i="3"/>
  <c r="B150" i="3"/>
  <c r="B157" i="3"/>
  <c r="B164" i="3"/>
  <c r="B171" i="3"/>
  <c r="B178" i="3"/>
  <c r="B185" i="3"/>
  <c r="B192" i="3"/>
  <c r="B199" i="3"/>
  <c r="B206" i="3"/>
  <c r="B213" i="3"/>
  <c r="B220" i="3"/>
  <c r="B227" i="3"/>
  <c r="B234" i="3"/>
  <c r="B241" i="3"/>
  <c r="B248" i="3"/>
  <c r="B255" i="3"/>
  <c r="B262" i="3"/>
  <c r="B269" i="3"/>
  <c r="B276" i="3"/>
  <c r="B283" i="3"/>
  <c r="B290" i="3"/>
  <c r="B297" i="3"/>
  <c r="B304" i="3"/>
  <c r="B311" i="3"/>
  <c r="B318" i="3"/>
  <c r="B325" i="3"/>
  <c r="B332" i="3"/>
  <c r="B339" i="3"/>
  <c r="B346" i="3"/>
  <c r="B353" i="3"/>
  <c r="B360" i="3"/>
  <c r="B367" i="3"/>
  <c r="B374" i="3"/>
  <c r="B381" i="3"/>
  <c r="B388" i="3"/>
  <c r="B395" i="3"/>
  <c r="B402" i="3"/>
  <c r="B409" i="3"/>
  <c r="B416" i="3"/>
  <c r="B423" i="3"/>
  <c r="B430" i="3"/>
  <c r="B437" i="3"/>
  <c r="B444" i="3"/>
  <c r="B451" i="3"/>
  <c r="B458" i="3"/>
  <c r="B465" i="3"/>
  <c r="B472" i="3"/>
  <c r="B479" i="3"/>
  <c r="B486" i="3"/>
  <c r="B493" i="3"/>
  <c r="B500" i="3"/>
  <c r="B507" i="3"/>
  <c r="B514" i="3"/>
  <c r="B521" i="3"/>
  <c r="B3" i="3"/>
  <c r="T77" i="4" l="1"/>
  <c r="R77" i="4"/>
  <c r="P33" i="4"/>
  <c r="P35" i="4" s="1"/>
  <c r="P19" i="4"/>
  <c r="P21" i="4" s="1"/>
  <c r="P15" i="4"/>
  <c r="M15" i="4"/>
  <c r="M14" i="4"/>
  <c r="M13" i="4"/>
  <c r="J13" i="4"/>
  <c r="M12" i="4"/>
  <c r="J12" i="4"/>
  <c r="M11" i="4"/>
  <c r="J11" i="4"/>
  <c r="M10" i="4"/>
  <c r="J10" i="4"/>
  <c r="G10" i="4"/>
  <c r="M9" i="4"/>
  <c r="J9" i="4"/>
  <c r="G9" i="4"/>
  <c r="M8" i="4"/>
  <c r="J8" i="4"/>
  <c r="G8" i="4"/>
  <c r="M7" i="4"/>
  <c r="J7" i="4"/>
  <c r="G7" i="4"/>
  <c r="M6" i="4"/>
  <c r="J6" i="4"/>
  <c r="G6" i="4"/>
  <c r="M5" i="4"/>
  <c r="J5" i="4"/>
  <c r="G5" i="4"/>
  <c r="M4" i="4"/>
  <c r="J4" i="4"/>
  <c r="G4" i="4"/>
  <c r="J3" i="4"/>
  <c r="I3" i="4"/>
  <c r="G3" i="4"/>
  <c r="F3" i="4"/>
  <c r="F4" i="4" s="1"/>
  <c r="F5" i="4" s="1"/>
  <c r="F6" i="4" s="1"/>
  <c r="F7" i="4" s="1"/>
  <c r="F8" i="4" s="1"/>
  <c r="F9" i="4" s="1"/>
  <c r="F10" i="4" s="1"/>
  <c r="F11" i="4" s="1"/>
  <c r="C3" i="4"/>
  <c r="C4" i="4" s="1"/>
  <c r="C5" i="4" s="1"/>
  <c r="C6" i="4" s="1"/>
  <c r="C7" i="4" s="1"/>
  <c r="C8" i="4" s="1"/>
  <c r="J2" i="4"/>
  <c r="G2" i="4"/>
  <c r="C6" i="3" l="1"/>
  <c r="C10" i="3"/>
  <c r="C14" i="3"/>
  <c r="C18" i="3"/>
  <c r="C22" i="3"/>
  <c r="C26" i="3"/>
  <c r="C5" i="3"/>
  <c r="C9" i="3"/>
  <c r="C13" i="3"/>
  <c r="C17" i="3"/>
  <c r="C21" i="3"/>
  <c r="C4" i="3"/>
  <c r="C8" i="3"/>
  <c r="C12" i="3"/>
  <c r="C16" i="3"/>
  <c r="C20" i="3"/>
  <c r="C24" i="3"/>
  <c r="C28" i="3"/>
  <c r="C11" i="3"/>
  <c r="C27" i="3"/>
  <c r="C29" i="3"/>
  <c r="C32" i="3"/>
  <c r="C7" i="3"/>
  <c r="C25" i="3"/>
  <c r="C31" i="3"/>
  <c r="C23" i="3"/>
  <c r="C30" i="3"/>
  <c r="C19" i="3"/>
  <c r="C368" i="3"/>
  <c r="C372" i="3"/>
  <c r="C376" i="3"/>
  <c r="C371" i="3"/>
  <c r="C375" i="3"/>
  <c r="C379" i="3"/>
  <c r="C15" i="3"/>
  <c r="C370" i="3"/>
  <c r="C374" i="3"/>
  <c r="C378" i="3"/>
  <c r="C382" i="3"/>
  <c r="C373" i="3"/>
  <c r="C377" i="3"/>
  <c r="C384" i="3"/>
  <c r="C387" i="3"/>
  <c r="C391" i="3"/>
  <c r="C395" i="3"/>
  <c r="C3" i="3"/>
  <c r="C396" i="3"/>
  <c r="C33" i="3"/>
  <c r="C369" i="3"/>
  <c r="C381" i="3"/>
  <c r="C386" i="3"/>
  <c r="C390" i="3"/>
  <c r="C394" i="3"/>
  <c r="C398" i="3"/>
  <c r="C383" i="3"/>
  <c r="C385" i="3"/>
  <c r="C389" i="3"/>
  <c r="C393" i="3"/>
  <c r="C397" i="3"/>
  <c r="C380" i="3"/>
  <c r="C388" i="3"/>
  <c r="C392" i="3"/>
  <c r="O42" i="4"/>
  <c r="I4" i="4"/>
  <c r="I5" i="4" s="1"/>
  <c r="I6" i="4" s="1"/>
  <c r="I7" i="4" s="1"/>
  <c r="I8" i="4" s="1"/>
  <c r="I9" i="4" s="1"/>
  <c r="I10" i="4" s="1"/>
  <c r="I11" i="4" s="1"/>
  <c r="I12" i="4" s="1"/>
  <c r="I13" i="4" s="1"/>
  <c r="C36" i="3"/>
  <c r="C40" i="3"/>
  <c r="C44" i="3"/>
  <c r="C48" i="3"/>
  <c r="C52" i="3"/>
  <c r="C56" i="3"/>
  <c r="C60" i="3"/>
  <c r="C64" i="3"/>
  <c r="C35" i="3"/>
  <c r="C39" i="3"/>
  <c r="C43" i="3"/>
  <c r="C47" i="3"/>
  <c r="C51" i="3"/>
  <c r="C55" i="3"/>
  <c r="C59" i="3"/>
  <c r="C34" i="3"/>
  <c r="C38" i="3"/>
  <c r="C42" i="3"/>
  <c r="C46" i="3"/>
  <c r="C50" i="3"/>
  <c r="C54" i="3"/>
  <c r="C58" i="3"/>
  <c r="C53" i="3"/>
  <c r="C49" i="3"/>
  <c r="C37" i="3"/>
  <c r="C41" i="3"/>
  <c r="C45" i="3"/>
  <c r="C399" i="3"/>
  <c r="C403" i="3"/>
  <c r="C407" i="3"/>
  <c r="C411" i="3"/>
  <c r="C415" i="3"/>
  <c r="C419" i="3"/>
  <c r="C423" i="3"/>
  <c r="C416" i="3"/>
  <c r="C61" i="3"/>
  <c r="C402" i="3"/>
  <c r="C406" i="3"/>
  <c r="C410" i="3"/>
  <c r="C414" i="3"/>
  <c r="C418" i="3"/>
  <c r="C422" i="3"/>
  <c r="C426" i="3"/>
  <c r="C408" i="3"/>
  <c r="C424" i="3"/>
  <c r="C401" i="3"/>
  <c r="C405" i="3"/>
  <c r="C409" i="3"/>
  <c r="C413" i="3"/>
  <c r="C417" i="3"/>
  <c r="C421" i="3"/>
  <c r="C425" i="3"/>
  <c r="C57" i="3"/>
  <c r="C400" i="3"/>
  <c r="C404" i="3"/>
  <c r="C412" i="3"/>
  <c r="C420" i="3"/>
  <c r="B5" i="3"/>
  <c r="B9" i="3"/>
  <c r="B13" i="3"/>
  <c r="B21" i="3"/>
  <c r="B25" i="3"/>
  <c r="B4" i="3"/>
  <c r="B8" i="3"/>
  <c r="B12" i="3"/>
  <c r="B16" i="3"/>
  <c r="B20" i="3"/>
  <c r="B7" i="3"/>
  <c r="B11" i="3"/>
  <c r="B15" i="3"/>
  <c r="B19" i="3"/>
  <c r="B23" i="3"/>
  <c r="B27" i="3"/>
  <c r="B6" i="3"/>
  <c r="B35" i="3"/>
  <c r="B39" i="3"/>
  <c r="B43" i="3"/>
  <c r="B47" i="3"/>
  <c r="B51" i="3"/>
  <c r="B55" i="3"/>
  <c r="B63" i="3"/>
  <c r="B67" i="3"/>
  <c r="B71" i="3"/>
  <c r="B75" i="3"/>
  <c r="B79" i="3"/>
  <c r="B83" i="3"/>
  <c r="B91" i="3"/>
  <c r="B95" i="3"/>
  <c r="B99" i="3"/>
  <c r="B103" i="3"/>
  <c r="B107" i="3"/>
  <c r="B111" i="3"/>
  <c r="B119" i="3"/>
  <c r="B123" i="3"/>
  <c r="B127" i="3"/>
  <c r="B131" i="3"/>
  <c r="B135" i="3"/>
  <c r="B139" i="3"/>
  <c r="B147" i="3"/>
  <c r="B151" i="3"/>
  <c r="B155" i="3"/>
  <c r="B159" i="3"/>
  <c r="B163" i="3"/>
  <c r="B167" i="3"/>
  <c r="B175" i="3"/>
  <c r="B179" i="3"/>
  <c r="B183" i="3"/>
  <c r="B187" i="3"/>
  <c r="B191" i="3"/>
  <c r="B195" i="3"/>
  <c r="B22" i="3"/>
  <c r="B28" i="3"/>
  <c r="B30" i="3"/>
  <c r="B34" i="3"/>
  <c r="B42" i="3"/>
  <c r="B46" i="3"/>
  <c r="B50" i="3"/>
  <c r="B54" i="3"/>
  <c r="B58" i="3"/>
  <c r="B62" i="3"/>
  <c r="B70" i="3"/>
  <c r="B74" i="3"/>
  <c r="B78" i="3"/>
  <c r="B82" i="3"/>
  <c r="B86" i="3"/>
  <c r="B90" i="3"/>
  <c r="B98" i="3"/>
  <c r="B102" i="3"/>
  <c r="B106" i="3"/>
  <c r="B110" i="3"/>
  <c r="B114" i="3"/>
  <c r="B118" i="3"/>
  <c r="B126" i="3"/>
  <c r="B130" i="3"/>
  <c r="B134" i="3"/>
  <c r="B138" i="3"/>
  <c r="B142" i="3"/>
  <c r="B146" i="3"/>
  <c r="B154" i="3"/>
  <c r="B158" i="3"/>
  <c r="B162" i="3"/>
  <c r="B166" i="3"/>
  <c r="B170" i="3"/>
  <c r="B174" i="3"/>
  <c r="B182" i="3"/>
  <c r="B14" i="3"/>
  <c r="B18" i="3"/>
  <c r="B26" i="3"/>
  <c r="B33" i="3"/>
  <c r="B37" i="3"/>
  <c r="B41" i="3"/>
  <c r="B49" i="3"/>
  <c r="B53" i="3"/>
  <c r="B57" i="3"/>
  <c r="B61" i="3"/>
  <c r="B65" i="3"/>
  <c r="B69" i="3"/>
  <c r="B77" i="3"/>
  <c r="B81" i="3"/>
  <c r="B85" i="3"/>
  <c r="B89" i="3"/>
  <c r="B93" i="3"/>
  <c r="B97" i="3"/>
  <c r="B105" i="3"/>
  <c r="B109" i="3"/>
  <c r="B113" i="3"/>
  <c r="B117" i="3"/>
  <c r="B121" i="3"/>
  <c r="B125" i="3"/>
  <c r="B133" i="3"/>
  <c r="B137" i="3"/>
  <c r="B141" i="3"/>
  <c r="B145" i="3"/>
  <c r="B149" i="3"/>
  <c r="B153" i="3"/>
  <c r="B161" i="3"/>
  <c r="B165" i="3"/>
  <c r="B169" i="3"/>
  <c r="B173" i="3"/>
  <c r="B177" i="3"/>
  <c r="B181" i="3"/>
  <c r="B189" i="3"/>
  <c r="B193" i="3"/>
  <c r="B197" i="3"/>
  <c r="B201" i="3"/>
  <c r="B205" i="3"/>
  <c r="B209" i="3"/>
  <c r="B217" i="3"/>
  <c r="B221" i="3"/>
  <c r="B225" i="3"/>
  <c r="B229" i="3"/>
  <c r="B233" i="3"/>
  <c r="B44" i="3"/>
  <c r="B48" i="3"/>
  <c r="B72" i="3"/>
  <c r="B76" i="3"/>
  <c r="B100" i="3"/>
  <c r="B104" i="3"/>
  <c r="B128" i="3"/>
  <c r="B132" i="3"/>
  <c r="B156" i="3"/>
  <c r="B160" i="3"/>
  <c r="B184" i="3"/>
  <c r="B186" i="3"/>
  <c r="B194" i="3"/>
  <c r="B198" i="3"/>
  <c r="B200" i="3"/>
  <c r="B207" i="3"/>
  <c r="B219" i="3"/>
  <c r="B226" i="3"/>
  <c r="B228" i="3"/>
  <c r="B235" i="3"/>
  <c r="B239" i="3"/>
  <c r="B243" i="3"/>
  <c r="B247" i="3"/>
  <c r="B251" i="3"/>
  <c r="B259" i="3"/>
  <c r="B263" i="3"/>
  <c r="B267" i="3"/>
  <c r="B271" i="3"/>
  <c r="B275" i="3"/>
  <c r="B279" i="3"/>
  <c r="B287" i="3"/>
  <c r="B291" i="3"/>
  <c r="B295" i="3"/>
  <c r="B299" i="3"/>
  <c r="B303" i="3"/>
  <c r="B307" i="3"/>
  <c r="B315" i="3"/>
  <c r="B319" i="3"/>
  <c r="B323" i="3"/>
  <c r="B327" i="3"/>
  <c r="B331" i="3"/>
  <c r="B335" i="3"/>
  <c r="B343" i="3"/>
  <c r="B347" i="3"/>
  <c r="B351" i="3"/>
  <c r="B355" i="3"/>
  <c r="B359" i="3"/>
  <c r="B363" i="3"/>
  <c r="B371" i="3"/>
  <c r="B375" i="3"/>
  <c r="B379" i="3"/>
  <c r="B36" i="3"/>
  <c r="B40" i="3"/>
  <c r="B64" i="3"/>
  <c r="B68" i="3"/>
  <c r="B92" i="3"/>
  <c r="B96" i="3"/>
  <c r="B120" i="3"/>
  <c r="B124" i="3"/>
  <c r="B148" i="3"/>
  <c r="B152" i="3"/>
  <c r="B176" i="3"/>
  <c r="B180" i="3"/>
  <c r="B202" i="3"/>
  <c r="B204" i="3"/>
  <c r="B211" i="3"/>
  <c r="B214" i="3"/>
  <c r="B216" i="3"/>
  <c r="B223" i="3"/>
  <c r="B230" i="3"/>
  <c r="B232" i="3"/>
  <c r="B238" i="3"/>
  <c r="B242" i="3"/>
  <c r="B246" i="3"/>
  <c r="B250" i="3"/>
  <c r="B254" i="3"/>
  <c r="B258" i="3"/>
  <c r="B266" i="3"/>
  <c r="B270" i="3"/>
  <c r="B274" i="3"/>
  <c r="B278" i="3"/>
  <c r="B282" i="3"/>
  <c r="B286" i="3"/>
  <c r="B294" i="3"/>
  <c r="B298" i="3"/>
  <c r="B302" i="3"/>
  <c r="B306" i="3"/>
  <c r="B310" i="3"/>
  <c r="B314" i="3"/>
  <c r="B322" i="3"/>
  <c r="B326" i="3"/>
  <c r="B330" i="3"/>
  <c r="B334" i="3"/>
  <c r="B338" i="3"/>
  <c r="B342" i="3"/>
  <c r="B350" i="3"/>
  <c r="B354" i="3"/>
  <c r="B358" i="3"/>
  <c r="B362" i="3"/>
  <c r="B366" i="3"/>
  <c r="B370" i="3"/>
  <c r="B378" i="3"/>
  <c r="B32" i="3"/>
  <c r="B56" i="3"/>
  <c r="B60" i="3"/>
  <c r="B84" i="3"/>
  <c r="B88" i="3"/>
  <c r="B112" i="3"/>
  <c r="B116" i="3"/>
  <c r="B140" i="3"/>
  <c r="B144" i="3"/>
  <c r="B168" i="3"/>
  <c r="B172" i="3"/>
  <c r="B190" i="3"/>
  <c r="B208" i="3"/>
  <c r="B218" i="3"/>
  <c r="B237" i="3"/>
  <c r="B245" i="3"/>
  <c r="B249" i="3"/>
  <c r="B253" i="3"/>
  <c r="B257" i="3"/>
  <c r="B261" i="3"/>
  <c r="B265" i="3"/>
  <c r="B273" i="3"/>
  <c r="B277" i="3"/>
  <c r="B281" i="3"/>
  <c r="B285" i="3"/>
  <c r="B289" i="3"/>
  <c r="B293" i="3"/>
  <c r="B301" i="3"/>
  <c r="B305" i="3"/>
  <c r="B309" i="3"/>
  <c r="B313" i="3"/>
  <c r="B317" i="3"/>
  <c r="B321" i="3"/>
  <c r="B329" i="3"/>
  <c r="B333" i="3"/>
  <c r="B337" i="3"/>
  <c r="B341" i="3"/>
  <c r="B345" i="3"/>
  <c r="B349" i="3"/>
  <c r="B357" i="3"/>
  <c r="B361" i="3"/>
  <c r="B365" i="3"/>
  <c r="B369" i="3"/>
  <c r="B373" i="3"/>
  <c r="B377" i="3"/>
  <c r="B385" i="3"/>
  <c r="B210" i="3"/>
  <c r="B215" i="3"/>
  <c r="B252" i="3"/>
  <c r="B256" i="3"/>
  <c r="B280" i="3"/>
  <c r="B284" i="3"/>
  <c r="B308" i="3"/>
  <c r="B312" i="3"/>
  <c r="B336" i="3"/>
  <c r="B340" i="3"/>
  <c r="B364" i="3"/>
  <c r="B368" i="3"/>
  <c r="B386" i="3"/>
  <c r="B390" i="3"/>
  <c r="B394" i="3"/>
  <c r="B398" i="3"/>
  <c r="B406" i="3"/>
  <c r="B410" i="3"/>
  <c r="B414" i="3"/>
  <c r="B418" i="3"/>
  <c r="B422" i="3"/>
  <c r="B426" i="3"/>
  <c r="B434" i="3"/>
  <c r="B438" i="3"/>
  <c r="B442" i="3"/>
  <c r="B446" i="3"/>
  <c r="B450" i="3"/>
  <c r="B454" i="3"/>
  <c r="B462" i="3"/>
  <c r="B466" i="3"/>
  <c r="B470" i="3"/>
  <c r="B474" i="3"/>
  <c r="B478" i="3"/>
  <c r="B482" i="3"/>
  <c r="B490" i="3"/>
  <c r="B494" i="3"/>
  <c r="B498" i="3"/>
  <c r="B502" i="3"/>
  <c r="B506" i="3"/>
  <c r="B510" i="3"/>
  <c r="B518" i="3"/>
  <c r="B522" i="3"/>
  <c r="B526" i="3"/>
  <c r="B509" i="3"/>
  <c r="B513" i="3"/>
  <c r="B525" i="3"/>
  <c r="B407" i="3"/>
  <c r="B411" i="3"/>
  <c r="B439" i="3"/>
  <c r="B463" i="3"/>
  <c r="B475" i="3"/>
  <c r="B483" i="3"/>
  <c r="B503" i="3"/>
  <c r="B511" i="3"/>
  <c r="B523" i="3"/>
  <c r="B212" i="3"/>
  <c r="B222" i="3"/>
  <c r="B383" i="3"/>
  <c r="B389" i="3"/>
  <c r="B393" i="3"/>
  <c r="B397" i="3"/>
  <c r="B401" i="3"/>
  <c r="B405" i="3"/>
  <c r="B413" i="3"/>
  <c r="B417" i="3"/>
  <c r="B421" i="3"/>
  <c r="B425" i="3"/>
  <c r="B429" i="3"/>
  <c r="B433" i="3"/>
  <c r="B441" i="3"/>
  <c r="B445" i="3"/>
  <c r="B449" i="3"/>
  <c r="B453" i="3"/>
  <c r="B457" i="3"/>
  <c r="B461" i="3"/>
  <c r="B469" i="3"/>
  <c r="B473" i="3"/>
  <c r="B477" i="3"/>
  <c r="B481" i="3"/>
  <c r="B485" i="3"/>
  <c r="B489" i="3"/>
  <c r="B497" i="3"/>
  <c r="B501" i="3"/>
  <c r="B505" i="3"/>
  <c r="B517" i="3"/>
  <c r="B403" i="3"/>
  <c r="B415" i="3"/>
  <c r="B419" i="3"/>
  <c r="B435" i="3"/>
  <c r="B447" i="3"/>
  <c r="B471" i="3"/>
  <c r="B491" i="3"/>
  <c r="B495" i="3"/>
  <c r="B515" i="3"/>
  <c r="B519" i="3"/>
  <c r="B188" i="3"/>
  <c r="B196" i="3"/>
  <c r="B224" i="3"/>
  <c r="B240" i="3"/>
  <c r="B244" i="3"/>
  <c r="B268" i="3"/>
  <c r="B272" i="3"/>
  <c r="B296" i="3"/>
  <c r="B300" i="3"/>
  <c r="B324" i="3"/>
  <c r="B328" i="3"/>
  <c r="B352" i="3"/>
  <c r="B356" i="3"/>
  <c r="B380" i="3"/>
  <c r="B392" i="3"/>
  <c r="B396" i="3"/>
  <c r="B400" i="3"/>
  <c r="B404" i="3"/>
  <c r="B408" i="3"/>
  <c r="B412" i="3"/>
  <c r="B420" i="3"/>
  <c r="B424" i="3"/>
  <c r="B428" i="3"/>
  <c r="B432" i="3"/>
  <c r="B436" i="3"/>
  <c r="B440" i="3"/>
  <c r="B448" i="3"/>
  <c r="B452" i="3"/>
  <c r="B456" i="3"/>
  <c r="B460" i="3"/>
  <c r="B464" i="3"/>
  <c r="B468" i="3"/>
  <c r="B476" i="3"/>
  <c r="B480" i="3"/>
  <c r="B484" i="3"/>
  <c r="B488" i="3"/>
  <c r="B492" i="3"/>
  <c r="B496" i="3"/>
  <c r="B504" i="3"/>
  <c r="B508" i="3"/>
  <c r="B512" i="3"/>
  <c r="B516" i="3"/>
  <c r="B520" i="3"/>
  <c r="B524" i="3"/>
  <c r="B29" i="3"/>
  <c r="B203" i="3"/>
  <c r="B231" i="3"/>
  <c r="B236" i="3"/>
  <c r="B260" i="3"/>
  <c r="B264" i="3"/>
  <c r="B288" i="3"/>
  <c r="B292" i="3"/>
  <c r="B316" i="3"/>
  <c r="B320" i="3"/>
  <c r="B344" i="3"/>
  <c r="B348" i="3"/>
  <c r="B372" i="3"/>
  <c r="B376" i="3"/>
  <c r="B382" i="3"/>
  <c r="B384" i="3"/>
  <c r="B387" i="3"/>
  <c r="B391" i="3"/>
  <c r="B399" i="3"/>
  <c r="B427" i="3"/>
  <c r="B431" i="3"/>
  <c r="B443" i="3"/>
  <c r="B455" i="3"/>
  <c r="B459" i="3"/>
  <c r="B467" i="3"/>
  <c r="B487" i="3"/>
  <c r="B499" i="3"/>
  <c r="E5" i="3"/>
  <c r="E9" i="3"/>
  <c r="E13" i="3"/>
  <c r="E17" i="3"/>
  <c r="E21" i="3"/>
  <c r="E25" i="3"/>
  <c r="E29" i="3"/>
  <c r="E33" i="3"/>
  <c r="E37" i="3"/>
  <c r="E41" i="3"/>
  <c r="E45" i="3"/>
  <c r="E49" i="3"/>
  <c r="E53" i="3"/>
  <c r="E57" i="3"/>
  <c r="E61" i="3"/>
  <c r="E65" i="3"/>
  <c r="E69" i="3"/>
  <c r="E73" i="3"/>
  <c r="E77" i="3"/>
  <c r="E81" i="3"/>
  <c r="E85" i="3"/>
  <c r="E89" i="3"/>
  <c r="E93" i="3"/>
  <c r="E97" i="3"/>
  <c r="E101" i="3"/>
  <c r="E105" i="3"/>
  <c r="E109" i="3"/>
  <c r="E113" i="3"/>
  <c r="E117" i="3"/>
  <c r="E121" i="3"/>
  <c r="E125" i="3"/>
  <c r="E129" i="3"/>
  <c r="E133" i="3"/>
  <c r="E137" i="3"/>
  <c r="E141" i="3"/>
  <c r="E145" i="3"/>
  <c r="E149" i="3"/>
  <c r="E153" i="3"/>
  <c r="E157" i="3"/>
  <c r="E161" i="3"/>
  <c r="E165" i="3"/>
  <c r="E169" i="3"/>
  <c r="E173" i="3"/>
  <c r="E177" i="3"/>
  <c r="E181" i="3"/>
  <c r="E185" i="3"/>
  <c r="E189" i="3"/>
  <c r="E193" i="3"/>
  <c r="E197" i="3"/>
  <c r="E201" i="3"/>
  <c r="E205" i="3"/>
  <c r="E209" i="3"/>
  <c r="E213" i="3"/>
  <c r="E217" i="3"/>
  <c r="E221" i="3"/>
  <c r="E225" i="3"/>
  <c r="E229" i="3"/>
  <c r="E233" i="3"/>
  <c r="E237" i="3"/>
  <c r="E241" i="3"/>
  <c r="E245" i="3"/>
  <c r="E249" i="3"/>
  <c r="E253" i="3"/>
  <c r="E257" i="3"/>
  <c r="E261" i="3"/>
  <c r="E265" i="3"/>
  <c r="E269" i="3"/>
  <c r="E273" i="3"/>
  <c r="E277" i="3"/>
  <c r="E281" i="3"/>
  <c r="E285" i="3"/>
  <c r="E289" i="3"/>
  <c r="E293" i="3"/>
  <c r="E297" i="3"/>
  <c r="E301" i="3"/>
  <c r="E305" i="3"/>
  <c r="E309" i="3"/>
  <c r="E313" i="3"/>
  <c r="E317" i="3"/>
  <c r="E321" i="3"/>
  <c r="E325" i="3"/>
  <c r="E329" i="3"/>
  <c r="E333" i="3"/>
  <c r="E337" i="3"/>
  <c r="E341" i="3"/>
  <c r="E6" i="3"/>
  <c r="E10" i="3"/>
  <c r="E14" i="3"/>
  <c r="E18" i="3"/>
  <c r="E22" i="3"/>
  <c r="E26" i="3"/>
  <c r="E30" i="3"/>
  <c r="E34" i="3"/>
  <c r="E38" i="3"/>
  <c r="E42" i="3"/>
  <c r="E46" i="3"/>
  <c r="E50" i="3"/>
  <c r="E54" i="3"/>
  <c r="E58" i="3"/>
  <c r="E62" i="3"/>
  <c r="E66" i="3"/>
  <c r="E70" i="3"/>
  <c r="E74" i="3"/>
  <c r="E78" i="3"/>
  <c r="E82" i="3"/>
  <c r="E86" i="3"/>
  <c r="E90" i="3"/>
  <c r="E94" i="3"/>
  <c r="E98" i="3"/>
  <c r="E102" i="3"/>
  <c r="E106" i="3"/>
  <c r="E110" i="3"/>
  <c r="E114" i="3"/>
  <c r="E118" i="3"/>
  <c r="E122" i="3"/>
  <c r="E126" i="3"/>
  <c r="E130" i="3"/>
  <c r="E134" i="3"/>
  <c r="E138" i="3"/>
  <c r="E142" i="3"/>
  <c r="E146" i="3"/>
  <c r="E150" i="3"/>
  <c r="E154" i="3"/>
  <c r="E158" i="3"/>
  <c r="E162" i="3"/>
  <c r="E166" i="3"/>
  <c r="E170" i="3"/>
  <c r="E174" i="3"/>
  <c r="E178" i="3"/>
  <c r="E182" i="3"/>
  <c r="E186" i="3"/>
  <c r="E190" i="3"/>
  <c r="E194" i="3"/>
  <c r="E198" i="3"/>
  <c r="E202" i="3"/>
  <c r="E206" i="3"/>
  <c r="E210" i="3"/>
  <c r="E214" i="3"/>
  <c r="E218" i="3"/>
  <c r="E222" i="3"/>
  <c r="E226" i="3"/>
  <c r="E230" i="3"/>
  <c r="E234" i="3"/>
  <c r="E238" i="3"/>
  <c r="E242" i="3"/>
  <c r="E246" i="3"/>
  <c r="E250" i="3"/>
  <c r="E254" i="3"/>
  <c r="E258" i="3"/>
  <c r="E262" i="3"/>
  <c r="E266" i="3"/>
  <c r="E270" i="3"/>
  <c r="E274" i="3"/>
  <c r="E278" i="3"/>
  <c r="E282" i="3"/>
  <c r="E286" i="3"/>
  <c r="E290" i="3"/>
  <c r="E294" i="3"/>
  <c r="E298" i="3"/>
  <c r="E302" i="3"/>
  <c r="E306" i="3"/>
  <c r="E310" i="3"/>
  <c r="E314" i="3"/>
  <c r="E318" i="3"/>
  <c r="E322" i="3"/>
  <c r="E326" i="3"/>
  <c r="E330" i="3"/>
  <c r="E334" i="3"/>
  <c r="E338" i="3"/>
  <c r="E342" i="3"/>
  <c r="E7" i="3"/>
  <c r="E11" i="3"/>
  <c r="E15" i="3"/>
  <c r="E19" i="3"/>
  <c r="E23" i="3"/>
  <c r="E27" i="3"/>
  <c r="E31" i="3"/>
  <c r="E35" i="3"/>
  <c r="E39" i="3"/>
  <c r="E43" i="3"/>
  <c r="E47" i="3"/>
  <c r="E51" i="3"/>
  <c r="E55" i="3"/>
  <c r="E59" i="3"/>
  <c r="E63" i="3"/>
  <c r="E67" i="3"/>
  <c r="E71" i="3"/>
  <c r="E75" i="3"/>
  <c r="E79" i="3"/>
  <c r="E83" i="3"/>
  <c r="E87" i="3"/>
  <c r="E91" i="3"/>
  <c r="E95" i="3"/>
  <c r="E99" i="3"/>
  <c r="E103" i="3"/>
  <c r="E107" i="3"/>
  <c r="E111" i="3"/>
  <c r="E115" i="3"/>
  <c r="E119" i="3"/>
  <c r="E123" i="3"/>
  <c r="E127" i="3"/>
  <c r="E131" i="3"/>
  <c r="E135" i="3"/>
  <c r="E139" i="3"/>
  <c r="E143" i="3"/>
  <c r="E147" i="3"/>
  <c r="E151" i="3"/>
  <c r="E155" i="3"/>
  <c r="E159" i="3"/>
  <c r="E163" i="3"/>
  <c r="E167" i="3"/>
  <c r="E171" i="3"/>
  <c r="E175" i="3"/>
  <c r="E179" i="3"/>
  <c r="E183" i="3"/>
  <c r="E187" i="3"/>
  <c r="E191" i="3"/>
  <c r="E195" i="3"/>
  <c r="E199" i="3"/>
  <c r="E203" i="3"/>
  <c r="E207" i="3"/>
  <c r="E211" i="3"/>
  <c r="E215" i="3"/>
  <c r="E219" i="3"/>
  <c r="E223" i="3"/>
  <c r="E227" i="3"/>
  <c r="E231" i="3"/>
  <c r="E235" i="3"/>
  <c r="E239" i="3"/>
  <c r="E243" i="3"/>
  <c r="E247" i="3"/>
  <c r="E251" i="3"/>
  <c r="E255" i="3"/>
  <c r="E259" i="3"/>
  <c r="E263" i="3"/>
  <c r="E267" i="3"/>
  <c r="E271" i="3"/>
  <c r="E275" i="3"/>
  <c r="E279" i="3"/>
  <c r="E283" i="3"/>
  <c r="E287" i="3"/>
  <c r="E291" i="3"/>
  <c r="E295" i="3"/>
  <c r="E299" i="3"/>
  <c r="E303" i="3"/>
  <c r="E307" i="3"/>
  <c r="E311" i="3"/>
  <c r="E315" i="3"/>
  <c r="E319" i="3"/>
  <c r="E323" i="3"/>
  <c r="E327" i="3"/>
  <c r="E331" i="3"/>
  <c r="E335" i="3"/>
  <c r="E339" i="3"/>
  <c r="E343" i="3"/>
  <c r="E4" i="3"/>
  <c r="E20" i="3"/>
  <c r="E36" i="3"/>
  <c r="E52" i="3"/>
  <c r="E68" i="3"/>
  <c r="E84" i="3"/>
  <c r="E100" i="3"/>
  <c r="E116" i="3"/>
  <c r="E132" i="3"/>
  <c r="E148" i="3"/>
  <c r="E164" i="3"/>
  <c r="E180" i="3"/>
  <c r="E196" i="3"/>
  <c r="E212" i="3"/>
  <c r="E228" i="3"/>
  <c r="E244" i="3"/>
  <c r="E260" i="3"/>
  <c r="E276" i="3"/>
  <c r="E292" i="3"/>
  <c r="E308" i="3"/>
  <c r="E324" i="3"/>
  <c r="E340" i="3"/>
  <c r="E347" i="3"/>
  <c r="E351" i="3"/>
  <c r="E355" i="3"/>
  <c r="E359" i="3"/>
  <c r="E363" i="3"/>
  <c r="E367" i="3"/>
  <c r="E371" i="3"/>
  <c r="E375" i="3"/>
  <c r="E379" i="3"/>
  <c r="E383" i="3"/>
  <c r="E387" i="3"/>
  <c r="E391" i="3"/>
  <c r="E395" i="3"/>
  <c r="E399" i="3"/>
  <c r="E403" i="3"/>
  <c r="E407" i="3"/>
  <c r="E411" i="3"/>
  <c r="E415" i="3"/>
  <c r="E419" i="3"/>
  <c r="E423" i="3"/>
  <c r="E427" i="3"/>
  <c r="E431" i="3"/>
  <c r="E435" i="3"/>
  <c r="E439" i="3"/>
  <c r="E443" i="3"/>
  <c r="E447" i="3"/>
  <c r="E451" i="3"/>
  <c r="E455" i="3"/>
  <c r="E459" i="3"/>
  <c r="E463" i="3"/>
  <c r="E467" i="3"/>
  <c r="E471" i="3"/>
  <c r="E475" i="3"/>
  <c r="E479" i="3"/>
  <c r="E483" i="3"/>
  <c r="E487" i="3"/>
  <c r="E491" i="3"/>
  <c r="E495" i="3"/>
  <c r="E499" i="3"/>
  <c r="E503" i="3"/>
  <c r="E507" i="3"/>
  <c r="E511" i="3"/>
  <c r="E515" i="3"/>
  <c r="E519" i="3"/>
  <c r="E523" i="3"/>
  <c r="E3" i="3"/>
  <c r="E8" i="3"/>
  <c r="E24" i="3"/>
  <c r="E40" i="3"/>
  <c r="E56" i="3"/>
  <c r="E72" i="3"/>
  <c r="E88" i="3"/>
  <c r="E104" i="3"/>
  <c r="E120" i="3"/>
  <c r="E136" i="3"/>
  <c r="E152" i="3"/>
  <c r="E168" i="3"/>
  <c r="E184" i="3"/>
  <c r="E200" i="3"/>
  <c r="E216" i="3"/>
  <c r="E232" i="3"/>
  <c r="E248" i="3"/>
  <c r="E264" i="3"/>
  <c r="E280" i="3"/>
  <c r="E296" i="3"/>
  <c r="E312" i="3"/>
  <c r="E328" i="3"/>
  <c r="E344" i="3"/>
  <c r="E348" i="3"/>
  <c r="E352" i="3"/>
  <c r="E356" i="3"/>
  <c r="E360" i="3"/>
  <c r="E364" i="3"/>
  <c r="E368" i="3"/>
  <c r="E372" i="3"/>
  <c r="E376" i="3"/>
  <c r="E380" i="3"/>
  <c r="E384" i="3"/>
  <c r="E388" i="3"/>
  <c r="E392" i="3"/>
  <c r="E396" i="3"/>
  <c r="E400" i="3"/>
  <c r="E404" i="3"/>
  <c r="E408" i="3"/>
  <c r="E412" i="3"/>
  <c r="E416" i="3"/>
  <c r="E420" i="3"/>
  <c r="E424" i="3"/>
  <c r="E428" i="3"/>
  <c r="E432" i="3"/>
  <c r="E436" i="3"/>
  <c r="E440" i="3"/>
  <c r="E444" i="3"/>
  <c r="E448" i="3"/>
  <c r="E452" i="3"/>
  <c r="E456" i="3"/>
  <c r="E460" i="3"/>
  <c r="E464" i="3"/>
  <c r="E468" i="3"/>
  <c r="E472" i="3"/>
  <c r="E476" i="3"/>
  <c r="E480" i="3"/>
  <c r="E484" i="3"/>
  <c r="E488" i="3"/>
  <c r="E492" i="3"/>
  <c r="E496" i="3"/>
  <c r="E500" i="3"/>
  <c r="E504" i="3"/>
  <c r="E508" i="3"/>
  <c r="E512" i="3"/>
  <c r="E516" i="3"/>
  <c r="E520" i="3"/>
  <c r="E524" i="3"/>
  <c r="E12" i="3"/>
  <c r="E28" i="3"/>
  <c r="E44" i="3"/>
  <c r="E60" i="3"/>
  <c r="E76" i="3"/>
  <c r="E92" i="3"/>
  <c r="E108" i="3"/>
  <c r="E124" i="3"/>
  <c r="E140" i="3"/>
  <c r="E156" i="3"/>
  <c r="E172" i="3"/>
  <c r="E188" i="3"/>
  <c r="E204" i="3"/>
  <c r="E220" i="3"/>
  <c r="E236" i="3"/>
  <c r="E252" i="3"/>
  <c r="E268" i="3"/>
  <c r="E284" i="3"/>
  <c r="E300" i="3"/>
  <c r="E316" i="3"/>
  <c r="E332" i="3"/>
  <c r="E345" i="3"/>
  <c r="E349" i="3"/>
  <c r="E353" i="3"/>
  <c r="E357" i="3"/>
  <c r="E361" i="3"/>
  <c r="E365" i="3"/>
  <c r="E369" i="3"/>
  <c r="E373" i="3"/>
  <c r="E377" i="3"/>
  <c r="E381" i="3"/>
  <c r="E385" i="3"/>
  <c r="E389" i="3"/>
  <c r="E393" i="3"/>
  <c r="E397" i="3"/>
  <c r="E401" i="3"/>
  <c r="E405" i="3"/>
  <c r="E409" i="3"/>
  <c r="E413" i="3"/>
  <c r="E417" i="3"/>
  <c r="E421" i="3"/>
  <c r="E425" i="3"/>
  <c r="E429" i="3"/>
  <c r="E433" i="3"/>
  <c r="E437" i="3"/>
  <c r="E441" i="3"/>
  <c r="E445" i="3"/>
  <c r="E449" i="3"/>
  <c r="E453" i="3"/>
  <c r="E457" i="3"/>
  <c r="E461" i="3"/>
  <c r="E465" i="3"/>
  <c r="E469" i="3"/>
  <c r="E473" i="3"/>
  <c r="E477" i="3"/>
  <c r="E481" i="3"/>
  <c r="E485" i="3"/>
  <c r="E489" i="3"/>
  <c r="E493" i="3"/>
  <c r="E497" i="3"/>
  <c r="E501" i="3"/>
  <c r="E505" i="3"/>
  <c r="E509" i="3"/>
  <c r="E513" i="3"/>
  <c r="E517" i="3"/>
  <c r="E521" i="3"/>
  <c r="E525" i="3"/>
  <c r="E16" i="3"/>
  <c r="E80" i="3"/>
  <c r="E144" i="3"/>
  <c r="E208" i="3"/>
  <c r="E272" i="3"/>
  <c r="E336" i="3"/>
  <c r="E358" i="3"/>
  <c r="E374" i="3"/>
  <c r="E390" i="3"/>
  <c r="E406" i="3"/>
  <c r="E422" i="3"/>
  <c r="E438" i="3"/>
  <c r="E454" i="3"/>
  <c r="E470" i="3"/>
  <c r="E486" i="3"/>
  <c r="E502" i="3"/>
  <c r="E518" i="3"/>
  <c r="E32" i="3"/>
  <c r="E96" i="3"/>
  <c r="E160" i="3"/>
  <c r="E224" i="3"/>
  <c r="E288" i="3"/>
  <c r="E346" i="3"/>
  <c r="E362" i="3"/>
  <c r="E378" i="3"/>
  <c r="E394" i="3"/>
  <c r="E410" i="3"/>
  <c r="E426" i="3"/>
  <c r="E442" i="3"/>
  <c r="E458" i="3"/>
  <c r="E474" i="3"/>
  <c r="E490" i="3"/>
  <c r="E506" i="3"/>
  <c r="E522" i="3"/>
  <c r="E48" i="3"/>
  <c r="E112" i="3"/>
  <c r="E176" i="3"/>
  <c r="E240" i="3"/>
  <c r="E304" i="3"/>
  <c r="E350" i="3"/>
  <c r="E366" i="3"/>
  <c r="E382" i="3"/>
  <c r="E398" i="3"/>
  <c r="E414" i="3"/>
  <c r="E430" i="3"/>
  <c r="E446" i="3"/>
  <c r="E462" i="3"/>
  <c r="E478" i="3"/>
  <c r="E494" i="3"/>
  <c r="E510" i="3"/>
  <c r="E526" i="3"/>
  <c r="E64" i="3"/>
  <c r="E320" i="3"/>
  <c r="E402" i="3"/>
  <c r="E466" i="3"/>
  <c r="E128" i="3"/>
  <c r="E354" i="3"/>
  <c r="E418" i="3"/>
  <c r="E482" i="3"/>
  <c r="E192" i="3"/>
  <c r="E370" i="3"/>
  <c r="E434" i="3"/>
  <c r="E498" i="3"/>
  <c r="E256" i="3"/>
  <c r="E386" i="3"/>
  <c r="E450" i="3"/>
  <c r="E514" i="3"/>
  <c r="G11" i="4"/>
  <c r="F12" i="4"/>
  <c r="C453" i="3" l="1"/>
  <c r="C452" i="3"/>
  <c r="C455" i="3"/>
  <c r="C237" i="3"/>
  <c r="C259" i="3"/>
  <c r="C150" i="3"/>
  <c r="C264" i="3"/>
  <c r="C301" i="3"/>
  <c r="C516" i="3"/>
  <c r="C310" i="3"/>
  <c r="C105" i="3"/>
  <c r="C196" i="3"/>
  <c r="C86" i="3"/>
  <c r="C127" i="3"/>
  <c r="C246" i="3"/>
  <c r="C63" i="3"/>
  <c r="C192" i="3"/>
  <c r="C517" i="3"/>
  <c r="C486" i="3"/>
  <c r="C281" i="3"/>
  <c r="C519" i="3"/>
  <c r="C149" i="3"/>
  <c r="C323" i="3"/>
  <c r="C328" i="3"/>
  <c r="C214" i="3"/>
  <c r="C128" i="3"/>
  <c r="C501" i="3"/>
  <c r="C437" i="3"/>
  <c r="C305" i="3"/>
  <c r="C470" i="3"/>
  <c r="C456" i="3"/>
  <c r="C358" i="3"/>
  <c r="C225" i="3"/>
  <c r="C101" i="3"/>
  <c r="C307" i="3"/>
  <c r="C243" i="3"/>
  <c r="C312" i="3"/>
  <c r="C109" i="3"/>
  <c r="C134" i="3"/>
  <c r="C111" i="3"/>
  <c r="C112" i="3"/>
  <c r="C504" i="3"/>
  <c r="C85" i="3"/>
  <c r="C485" i="3"/>
  <c r="C201" i="3"/>
  <c r="C454" i="3"/>
  <c r="C145" i="3"/>
  <c r="C487" i="3"/>
  <c r="C317" i="3"/>
  <c r="C342" i="3"/>
  <c r="C278" i="3"/>
  <c r="C204" i="3"/>
  <c r="C69" i="3"/>
  <c r="C355" i="3"/>
  <c r="C291" i="3"/>
  <c r="C221" i="3"/>
  <c r="C360" i="3"/>
  <c r="C296" i="3"/>
  <c r="C233" i="3"/>
  <c r="C182" i="3"/>
  <c r="C118" i="3"/>
  <c r="C159" i="3"/>
  <c r="C95" i="3"/>
  <c r="C160" i="3"/>
  <c r="C96" i="3"/>
  <c r="C208" i="3"/>
  <c r="C199" i="3"/>
  <c r="C503" i="3"/>
  <c r="C439" i="3"/>
  <c r="C349" i="3"/>
  <c r="C294" i="3"/>
  <c r="C248" i="3"/>
  <c r="C198" i="3"/>
  <c r="C70" i="3"/>
  <c r="C175" i="3"/>
  <c r="C176" i="3"/>
  <c r="C448" i="3"/>
  <c r="C469" i="3"/>
  <c r="C484" i="3"/>
  <c r="C502" i="3"/>
  <c r="C438" i="3"/>
  <c r="C337" i="3"/>
  <c r="C522" i="3"/>
  <c r="C471" i="3"/>
  <c r="C269" i="3"/>
  <c r="C326" i="3"/>
  <c r="C262" i="3"/>
  <c r="C181" i="3"/>
  <c r="C339" i="3"/>
  <c r="C275" i="3"/>
  <c r="C200" i="3"/>
  <c r="C344" i="3"/>
  <c r="C280" i="3"/>
  <c r="C215" i="3"/>
  <c r="C230" i="3"/>
  <c r="C166" i="3"/>
  <c r="C102" i="3"/>
  <c r="C143" i="3"/>
  <c r="C79" i="3"/>
  <c r="C144" i="3"/>
  <c r="C80" i="3"/>
  <c r="C492" i="3"/>
  <c r="C436" i="3"/>
  <c r="C273" i="3"/>
  <c r="C169" i="3"/>
  <c r="C513" i="3"/>
  <c r="C497" i="3"/>
  <c r="C481" i="3"/>
  <c r="C465" i="3"/>
  <c r="C449" i="3"/>
  <c r="C433" i="3"/>
  <c r="C277" i="3"/>
  <c r="C524" i="3"/>
  <c r="C476" i="3"/>
  <c r="C440" i="3"/>
  <c r="C526" i="3"/>
  <c r="C498" i="3"/>
  <c r="C482" i="3"/>
  <c r="C466" i="3"/>
  <c r="C450" i="3"/>
  <c r="C434" i="3"/>
  <c r="C313" i="3"/>
  <c r="C257" i="3"/>
  <c r="C193" i="3"/>
  <c r="C117" i="3"/>
  <c r="C496" i="3"/>
  <c r="C444" i="3"/>
  <c r="C518" i="3"/>
  <c r="C515" i="3"/>
  <c r="C499" i="3"/>
  <c r="C483" i="3"/>
  <c r="C467" i="3"/>
  <c r="C451" i="3"/>
  <c r="C435" i="3"/>
  <c r="C345" i="3"/>
  <c r="C297" i="3"/>
  <c r="C265" i="3"/>
  <c r="C220" i="3"/>
  <c r="C354" i="3"/>
  <c r="C338" i="3"/>
  <c r="C322" i="3"/>
  <c r="C306" i="3"/>
  <c r="C290" i="3"/>
  <c r="C274" i="3"/>
  <c r="C258" i="3"/>
  <c r="C242" i="3"/>
  <c r="C223" i="3"/>
  <c r="C197" i="3"/>
  <c r="C177" i="3"/>
  <c r="C129" i="3"/>
  <c r="C97" i="3"/>
  <c r="C65" i="3"/>
  <c r="C367" i="3"/>
  <c r="C351" i="3"/>
  <c r="C335" i="3"/>
  <c r="C319" i="3"/>
  <c r="C303" i="3"/>
  <c r="C287" i="3"/>
  <c r="C271" i="3"/>
  <c r="C255" i="3"/>
  <c r="C239" i="3"/>
  <c r="C219" i="3"/>
  <c r="C189" i="3"/>
  <c r="C77" i="3"/>
  <c r="C356" i="3"/>
  <c r="C340" i="3"/>
  <c r="C324" i="3"/>
  <c r="C308" i="3"/>
  <c r="C292" i="3"/>
  <c r="C276" i="3"/>
  <c r="C260" i="3"/>
  <c r="C244" i="3"/>
  <c r="C231" i="3"/>
  <c r="C212" i="3"/>
  <c r="C191" i="3"/>
  <c r="C81" i="3"/>
  <c r="C226" i="3"/>
  <c r="C210" i="3"/>
  <c r="C194" i="3"/>
  <c r="C178" i="3"/>
  <c r="C162" i="3"/>
  <c r="C146" i="3"/>
  <c r="C130" i="3"/>
  <c r="C114" i="3"/>
  <c r="C98" i="3"/>
  <c r="C82" i="3"/>
  <c r="C66" i="3"/>
  <c r="C171" i="3"/>
  <c r="C155" i="3"/>
  <c r="C139" i="3"/>
  <c r="C123" i="3"/>
  <c r="C107" i="3"/>
  <c r="C91" i="3"/>
  <c r="C75" i="3"/>
  <c r="C188" i="3"/>
  <c r="C172" i="3"/>
  <c r="C156" i="3"/>
  <c r="C140" i="3"/>
  <c r="C124" i="3"/>
  <c r="C108" i="3"/>
  <c r="C92" i="3"/>
  <c r="C76" i="3"/>
  <c r="Q42" i="4"/>
  <c r="D21" i="3" s="1"/>
  <c r="D86" i="3"/>
  <c r="C520" i="3"/>
  <c r="C480" i="3"/>
  <c r="C357" i="3"/>
  <c r="C245" i="3"/>
  <c r="C141" i="3"/>
  <c r="C525" i="3"/>
  <c r="C509" i="3"/>
  <c r="C493" i="3"/>
  <c r="C477" i="3"/>
  <c r="C461" i="3"/>
  <c r="C445" i="3"/>
  <c r="C429" i="3"/>
  <c r="C361" i="3"/>
  <c r="C249" i="3"/>
  <c r="C508" i="3"/>
  <c r="C464" i="3"/>
  <c r="C428" i="3"/>
  <c r="C510" i="3"/>
  <c r="C494" i="3"/>
  <c r="C478" i="3"/>
  <c r="C462" i="3"/>
  <c r="C446" i="3"/>
  <c r="C430" i="3"/>
  <c r="C365" i="3"/>
  <c r="C309" i="3"/>
  <c r="C253" i="3"/>
  <c r="C185" i="3"/>
  <c r="C89" i="3"/>
  <c r="C488" i="3"/>
  <c r="C432" i="3"/>
  <c r="C514" i="3"/>
  <c r="C511" i="3"/>
  <c r="C495" i="3"/>
  <c r="C479" i="3"/>
  <c r="C463" i="3"/>
  <c r="C447" i="3"/>
  <c r="C431" i="3"/>
  <c r="C325" i="3"/>
  <c r="C293" i="3"/>
  <c r="C261" i="3"/>
  <c r="C366" i="3"/>
  <c r="C350" i="3"/>
  <c r="C334" i="3"/>
  <c r="C318" i="3"/>
  <c r="C302" i="3"/>
  <c r="C286" i="3"/>
  <c r="C270" i="3"/>
  <c r="C254" i="3"/>
  <c r="C238" i="3"/>
  <c r="C216" i="3"/>
  <c r="C195" i="3"/>
  <c r="C157" i="3"/>
  <c r="C125" i="3"/>
  <c r="C93" i="3"/>
  <c r="C363" i="3"/>
  <c r="C347" i="3"/>
  <c r="C331" i="3"/>
  <c r="C315" i="3"/>
  <c r="C299" i="3"/>
  <c r="C283" i="3"/>
  <c r="C267" i="3"/>
  <c r="C251" i="3"/>
  <c r="C235" i="3"/>
  <c r="C209" i="3"/>
  <c r="C161" i="3"/>
  <c r="C352" i="3"/>
  <c r="C336" i="3"/>
  <c r="C320" i="3"/>
  <c r="C304" i="3"/>
  <c r="C288" i="3"/>
  <c r="C272" i="3"/>
  <c r="C256" i="3"/>
  <c r="C240" i="3"/>
  <c r="C224" i="3"/>
  <c r="C205" i="3"/>
  <c r="C165" i="3"/>
  <c r="C222" i="3"/>
  <c r="C206" i="3"/>
  <c r="C190" i="3"/>
  <c r="C174" i="3"/>
  <c r="C158" i="3"/>
  <c r="C142" i="3"/>
  <c r="C126" i="3"/>
  <c r="C110" i="3"/>
  <c r="C94" i="3"/>
  <c r="C78" i="3"/>
  <c r="C62" i="3"/>
  <c r="C183" i="3"/>
  <c r="C167" i="3"/>
  <c r="C151" i="3"/>
  <c r="C135" i="3"/>
  <c r="C119" i="3"/>
  <c r="C103" i="3"/>
  <c r="C87" i="3"/>
  <c r="C71" i="3"/>
  <c r="C184" i="3"/>
  <c r="C168" i="3"/>
  <c r="C152" i="3"/>
  <c r="C136" i="3"/>
  <c r="C120" i="3"/>
  <c r="C104" i="3"/>
  <c r="C88" i="3"/>
  <c r="C72" i="3"/>
  <c r="C512" i="3"/>
  <c r="C472" i="3"/>
  <c r="C329" i="3"/>
  <c r="C213" i="3"/>
  <c r="C113" i="3"/>
  <c r="C521" i="3"/>
  <c r="C505" i="3"/>
  <c r="C489" i="3"/>
  <c r="C473" i="3"/>
  <c r="C457" i="3"/>
  <c r="C441" i="3"/>
  <c r="C333" i="3"/>
  <c r="C229" i="3"/>
  <c r="C500" i="3"/>
  <c r="C460" i="3"/>
  <c r="C506" i="3"/>
  <c r="C490" i="3"/>
  <c r="C474" i="3"/>
  <c r="C458" i="3"/>
  <c r="C442" i="3"/>
  <c r="C341" i="3"/>
  <c r="C285" i="3"/>
  <c r="C227" i="3"/>
  <c r="C173" i="3"/>
  <c r="C468" i="3"/>
  <c r="C523" i="3"/>
  <c r="C507" i="3"/>
  <c r="C491" i="3"/>
  <c r="C475" i="3"/>
  <c r="C459" i="3"/>
  <c r="C443" i="3"/>
  <c r="C427" i="3"/>
  <c r="C353" i="3"/>
  <c r="C321" i="3"/>
  <c r="C289" i="3"/>
  <c r="C241" i="3"/>
  <c r="C362" i="3"/>
  <c r="C346" i="3"/>
  <c r="C330" i="3"/>
  <c r="C314" i="3"/>
  <c r="C298" i="3"/>
  <c r="C282" i="3"/>
  <c r="C266" i="3"/>
  <c r="C250" i="3"/>
  <c r="C232" i="3"/>
  <c r="C211" i="3"/>
  <c r="C187" i="3"/>
  <c r="C153" i="3"/>
  <c r="C121" i="3"/>
  <c r="C73" i="3"/>
  <c r="C359" i="3"/>
  <c r="C343" i="3"/>
  <c r="C327" i="3"/>
  <c r="C311" i="3"/>
  <c r="C295" i="3"/>
  <c r="C279" i="3"/>
  <c r="C263" i="3"/>
  <c r="C247" i="3"/>
  <c r="C228" i="3"/>
  <c r="C207" i="3"/>
  <c r="C133" i="3"/>
  <c r="C364" i="3"/>
  <c r="C348" i="3"/>
  <c r="C332" i="3"/>
  <c r="C316" i="3"/>
  <c r="C300" i="3"/>
  <c r="C284" i="3"/>
  <c r="C268" i="3"/>
  <c r="C252" i="3"/>
  <c r="C236" i="3"/>
  <c r="C217" i="3"/>
  <c r="C203" i="3"/>
  <c r="C137" i="3"/>
  <c r="C234" i="3"/>
  <c r="C218" i="3"/>
  <c r="C202" i="3"/>
  <c r="C186" i="3"/>
  <c r="C170" i="3"/>
  <c r="C154" i="3"/>
  <c r="C138" i="3"/>
  <c r="C122" i="3"/>
  <c r="C106" i="3"/>
  <c r="C90" i="3"/>
  <c r="C74" i="3"/>
  <c r="C179" i="3"/>
  <c r="C163" i="3"/>
  <c r="C147" i="3"/>
  <c r="C131" i="3"/>
  <c r="C115" i="3"/>
  <c r="C99" i="3"/>
  <c r="C83" i="3"/>
  <c r="C67" i="3"/>
  <c r="C180" i="3"/>
  <c r="C164" i="3"/>
  <c r="C148" i="3"/>
  <c r="C132" i="3"/>
  <c r="C116" i="3"/>
  <c r="C100" i="3"/>
  <c r="C84" i="3"/>
  <c r="C68" i="3"/>
  <c r="F13" i="4"/>
  <c r="G12" i="4"/>
  <c r="D497" i="3" l="1"/>
  <c r="D419" i="3"/>
  <c r="D434" i="3"/>
  <c r="D154" i="3"/>
  <c r="D507" i="3"/>
  <c r="D522" i="3"/>
  <c r="D359" i="3"/>
  <c r="D465" i="3"/>
  <c r="D475" i="3"/>
  <c r="D332" i="3"/>
  <c r="D288" i="3"/>
  <c r="D370" i="3"/>
  <c r="D500" i="3"/>
  <c r="D303" i="3"/>
  <c r="D433" i="3"/>
  <c r="D482" i="3"/>
  <c r="D310" i="3"/>
  <c r="D391" i="3"/>
  <c r="D416" i="3"/>
  <c r="D247" i="3"/>
  <c r="D244" i="3"/>
  <c r="D250" i="3"/>
  <c r="D458" i="3"/>
  <c r="D457" i="3"/>
  <c r="D473" i="3"/>
  <c r="D388" i="3"/>
  <c r="D209" i="3"/>
  <c r="D325" i="3"/>
  <c r="D385" i="3"/>
  <c r="D502" i="3"/>
  <c r="D406" i="3"/>
  <c r="D503" i="3"/>
  <c r="D298" i="3"/>
  <c r="D440" i="3"/>
  <c r="D335" i="3"/>
  <c r="D106" i="3"/>
  <c r="D369" i="3"/>
  <c r="D285" i="3"/>
  <c r="D254" i="3"/>
  <c r="D443" i="3"/>
  <c r="D158" i="3"/>
  <c r="D472" i="3"/>
  <c r="D204" i="3"/>
  <c r="D275" i="3"/>
  <c r="D368" i="3"/>
  <c r="D196" i="3"/>
  <c r="D213" i="3"/>
  <c r="D135" i="3"/>
  <c r="D71" i="3"/>
  <c r="D104" i="3"/>
  <c r="D525" i="3"/>
  <c r="D362" i="3"/>
  <c r="D498" i="3"/>
  <c r="D426" i="3"/>
  <c r="D290" i="3"/>
  <c r="D499" i="3"/>
  <c r="D411" i="3"/>
  <c r="D520" i="3"/>
  <c r="D464" i="3"/>
  <c r="D383" i="3"/>
  <c r="D271" i="3"/>
  <c r="D324" i="3"/>
  <c r="D321" i="3"/>
  <c r="D160" i="3"/>
  <c r="D199" i="3"/>
  <c r="D168" i="3"/>
  <c r="D193" i="3"/>
  <c r="D73" i="3"/>
  <c r="D489" i="3"/>
  <c r="D417" i="3"/>
  <c r="D98" i="3"/>
  <c r="D474" i="3"/>
  <c r="D394" i="3"/>
  <c r="D401" i="3"/>
  <c r="D439" i="3"/>
  <c r="D294" i="3"/>
  <c r="D130" i="3"/>
  <c r="D496" i="3"/>
  <c r="D408" i="3"/>
  <c r="D355" i="3"/>
  <c r="D295" i="3"/>
  <c r="D239" i="3"/>
  <c r="D356" i="3"/>
  <c r="D240" i="3"/>
  <c r="D365" i="3"/>
  <c r="D208" i="3"/>
  <c r="D191" i="3"/>
  <c r="D63" i="3"/>
  <c r="D177" i="3"/>
  <c r="D65" i="3"/>
  <c r="D517" i="3"/>
  <c r="D485" i="3"/>
  <c r="D445" i="3"/>
  <c r="D409" i="3"/>
  <c r="D334" i="3"/>
  <c r="D190" i="3"/>
  <c r="D70" i="3"/>
  <c r="D514" i="3"/>
  <c r="D490" i="3"/>
  <c r="D470" i="3"/>
  <c r="D450" i="3"/>
  <c r="D418" i="3"/>
  <c r="D390" i="3"/>
  <c r="D342" i="3"/>
  <c r="D262" i="3"/>
  <c r="D521" i="3"/>
  <c r="D397" i="3"/>
  <c r="D487" i="3"/>
  <c r="D459" i="3"/>
  <c r="D435" i="3"/>
  <c r="D403" i="3"/>
  <c r="D354" i="3"/>
  <c r="D266" i="3"/>
  <c r="D46" i="3"/>
  <c r="D413" i="3"/>
  <c r="D516" i="3"/>
  <c r="D484" i="3"/>
  <c r="D456" i="3"/>
  <c r="D432" i="3"/>
  <c r="D400" i="3"/>
  <c r="D302" i="3"/>
  <c r="D375" i="3"/>
  <c r="D343" i="3"/>
  <c r="D319" i="3"/>
  <c r="D291" i="3"/>
  <c r="D259" i="3"/>
  <c r="D230" i="3"/>
  <c r="D200" i="3"/>
  <c r="D380" i="3"/>
  <c r="D352" i="3"/>
  <c r="D308" i="3"/>
  <c r="D268" i="3"/>
  <c r="D224" i="3"/>
  <c r="D110" i="3"/>
  <c r="D349" i="3"/>
  <c r="D305" i="3"/>
  <c r="D253" i="3"/>
  <c r="D150" i="3"/>
  <c r="D231" i="3"/>
  <c r="D167" i="3"/>
  <c r="D103" i="3"/>
  <c r="D39" i="3"/>
  <c r="D136" i="3"/>
  <c r="D64" i="3"/>
  <c r="D137" i="3"/>
  <c r="D15" i="3"/>
  <c r="D27" i="3"/>
  <c r="D33" i="3"/>
  <c r="D97" i="3"/>
  <c r="D161" i="3"/>
  <c r="D32" i="3"/>
  <c r="D72" i="3"/>
  <c r="D112" i="3"/>
  <c r="D144" i="3"/>
  <c r="D176" i="3"/>
  <c r="D47" i="3"/>
  <c r="D79" i="3"/>
  <c r="D111" i="3"/>
  <c r="D143" i="3"/>
  <c r="D175" i="3"/>
  <c r="D207" i="3"/>
  <c r="D30" i="3"/>
  <c r="D94" i="3"/>
  <c r="D174" i="3"/>
  <c r="D222" i="3"/>
  <c r="D261" i="3"/>
  <c r="D289" i="3"/>
  <c r="D309" i="3"/>
  <c r="D333" i="3"/>
  <c r="D353" i="3"/>
  <c r="D373" i="3"/>
  <c r="D166" i="3"/>
  <c r="D198" i="3"/>
  <c r="D226" i="3"/>
  <c r="D252" i="3"/>
  <c r="D272" i="3"/>
  <c r="D292" i="3"/>
  <c r="D316" i="3"/>
  <c r="D336" i="3"/>
  <c r="D10" i="3"/>
  <c r="D41" i="3"/>
  <c r="D105" i="3"/>
  <c r="D169" i="3"/>
  <c r="D40" i="3"/>
  <c r="D88" i="3"/>
  <c r="D120" i="3"/>
  <c r="D152" i="3"/>
  <c r="D8" i="3"/>
  <c r="D55" i="3"/>
  <c r="D87" i="3"/>
  <c r="D119" i="3"/>
  <c r="D151" i="3"/>
  <c r="D183" i="3"/>
  <c r="D215" i="3"/>
  <c r="D38" i="3"/>
  <c r="D118" i="3"/>
  <c r="D188" i="3"/>
  <c r="D237" i="3"/>
  <c r="D269" i="3"/>
  <c r="D293" i="3"/>
  <c r="D317" i="3"/>
  <c r="D337" i="3"/>
  <c r="D357" i="3"/>
  <c r="D54" i="3"/>
  <c r="D184" i="3"/>
  <c r="D205" i="3"/>
  <c r="D236" i="3"/>
  <c r="D256" i="3"/>
  <c r="D276" i="3"/>
  <c r="D300" i="3"/>
  <c r="D320" i="3"/>
  <c r="D340" i="3"/>
  <c r="D364" i="3"/>
  <c r="D26" i="3"/>
  <c r="D162" i="3"/>
  <c r="D221" i="3"/>
  <c r="D243" i="3"/>
  <c r="D263" i="3"/>
  <c r="D287" i="3"/>
  <c r="D307" i="3"/>
  <c r="D327" i="3"/>
  <c r="D351" i="3"/>
  <c r="D371" i="3"/>
  <c r="D232" i="3"/>
  <c r="D382" i="3"/>
  <c r="D404" i="3"/>
  <c r="D424" i="3"/>
  <c r="D448" i="3"/>
  <c r="D468" i="3"/>
  <c r="D488" i="3"/>
  <c r="D512" i="3"/>
  <c r="D511" i="3"/>
  <c r="D429" i="3"/>
  <c r="D102" i="3"/>
  <c r="D242" i="3"/>
  <c r="D322" i="3"/>
  <c r="D387" i="3"/>
  <c r="D407" i="3"/>
  <c r="D427" i="3"/>
  <c r="D451" i="3"/>
  <c r="D471" i="3"/>
  <c r="D491" i="3"/>
  <c r="D523" i="3"/>
  <c r="D481" i="3"/>
  <c r="D218" i="3"/>
  <c r="D286" i="3"/>
  <c r="D338" i="3"/>
  <c r="D374" i="3"/>
  <c r="D402" i="3"/>
  <c r="D422" i="3"/>
  <c r="D442" i="3"/>
  <c r="D462" i="3"/>
  <c r="D478" i="3"/>
  <c r="D494" i="3"/>
  <c r="D510" i="3"/>
  <c r="D526" i="3"/>
  <c r="D126" i="3"/>
  <c r="D197" i="3"/>
  <c r="D306" i="3"/>
  <c r="D389" i="3"/>
  <c r="D425" i="3"/>
  <c r="D453" i="3"/>
  <c r="D477" i="3"/>
  <c r="D501" i="3"/>
  <c r="D461" i="3"/>
  <c r="D225" i="3"/>
  <c r="D518" i="3"/>
  <c r="D454" i="3"/>
  <c r="D366" i="3"/>
  <c r="D206" i="3"/>
  <c r="D467" i="3"/>
  <c r="D378" i="3"/>
  <c r="D421" i="3"/>
  <c r="D436" i="3"/>
  <c r="D330" i="3"/>
  <c r="D323" i="3"/>
  <c r="D202" i="3"/>
  <c r="D50" i="3"/>
  <c r="D284" i="3"/>
  <c r="D186" i="3"/>
  <c r="D277" i="3"/>
  <c r="D62" i="3"/>
  <c r="D127" i="3"/>
  <c r="D96" i="3"/>
  <c r="D509" i="3"/>
  <c r="D469" i="3"/>
  <c r="D441" i="3"/>
  <c r="D393" i="3"/>
  <c r="D278" i="3"/>
  <c r="D182" i="3"/>
  <c r="D42" i="3"/>
  <c r="D506" i="3"/>
  <c r="D486" i="3"/>
  <c r="D466" i="3"/>
  <c r="D438" i="3"/>
  <c r="D410" i="3"/>
  <c r="D386" i="3"/>
  <c r="D318" i="3"/>
  <c r="D258" i="3"/>
  <c r="D505" i="3"/>
  <c r="D515" i="3"/>
  <c r="D483" i="3"/>
  <c r="D455" i="3"/>
  <c r="D423" i="3"/>
  <c r="D395" i="3"/>
  <c r="D350" i="3"/>
  <c r="D238" i="3"/>
  <c r="D493" i="3"/>
  <c r="D3" i="3"/>
  <c r="D504" i="3"/>
  <c r="D480" i="3"/>
  <c r="D452" i="3"/>
  <c r="D420" i="3"/>
  <c r="D392" i="3"/>
  <c r="D274" i="3"/>
  <c r="D367" i="3"/>
  <c r="D339" i="3"/>
  <c r="D311" i="3"/>
  <c r="D279" i="3"/>
  <c r="D255" i="3"/>
  <c r="D228" i="3"/>
  <c r="D134" i="3"/>
  <c r="D372" i="3"/>
  <c r="D348" i="3"/>
  <c r="D304" i="3"/>
  <c r="D260" i="3"/>
  <c r="D217" i="3"/>
  <c r="D82" i="3"/>
  <c r="D341" i="3"/>
  <c r="D301" i="3"/>
  <c r="D245" i="3"/>
  <c r="D142" i="3"/>
  <c r="D223" i="3"/>
  <c r="D159" i="3"/>
  <c r="D95" i="3"/>
  <c r="D31" i="3"/>
  <c r="D128" i="3"/>
  <c r="D56" i="3"/>
  <c r="D129" i="3"/>
  <c r="D13" i="3"/>
  <c r="D80" i="3"/>
  <c r="D48" i="3"/>
  <c r="D185" i="3"/>
  <c r="D153" i="3"/>
  <c r="D121" i="3"/>
  <c r="D89" i="3"/>
  <c r="D57" i="3"/>
  <c r="D20" i="3"/>
  <c r="D5" i="3"/>
  <c r="D19" i="3"/>
  <c r="D145" i="3"/>
  <c r="D113" i="3"/>
  <c r="D81" i="3"/>
  <c r="D49" i="3"/>
  <c r="D29" i="3"/>
  <c r="D18" i="3"/>
  <c r="D11" i="3"/>
  <c r="D446" i="3"/>
  <c r="D430" i="3"/>
  <c r="D414" i="3"/>
  <c r="D398" i="3"/>
  <c r="D381" i="3"/>
  <c r="D346" i="3"/>
  <c r="D314" i="3"/>
  <c r="D282" i="3"/>
  <c r="D234" i="3"/>
  <c r="D513" i="3"/>
  <c r="D449" i="3"/>
  <c r="D519" i="3"/>
  <c r="D495" i="3"/>
  <c r="D479" i="3"/>
  <c r="D463" i="3"/>
  <c r="D447" i="3"/>
  <c r="D431" i="3"/>
  <c r="D415" i="3"/>
  <c r="D399" i="3"/>
  <c r="D384" i="3"/>
  <c r="D326" i="3"/>
  <c r="D270" i="3"/>
  <c r="D216" i="3"/>
  <c r="D74" i="3"/>
  <c r="D437" i="3"/>
  <c r="D405" i="3"/>
  <c r="D524" i="3"/>
  <c r="D508" i="3"/>
  <c r="D492" i="3"/>
  <c r="D476" i="3"/>
  <c r="D460" i="3"/>
  <c r="D444" i="3"/>
  <c r="D428" i="3"/>
  <c r="D412" i="3"/>
  <c r="D396" i="3"/>
  <c r="D358" i="3"/>
  <c r="D246" i="3"/>
  <c r="D379" i="3"/>
  <c r="D363" i="3"/>
  <c r="D347" i="3"/>
  <c r="D331" i="3"/>
  <c r="D315" i="3"/>
  <c r="D299" i="3"/>
  <c r="D283" i="3"/>
  <c r="D267" i="3"/>
  <c r="D251" i="3"/>
  <c r="D235" i="3"/>
  <c r="D214" i="3"/>
  <c r="D192" i="3"/>
  <c r="D78" i="3"/>
  <c r="D376" i="3"/>
  <c r="D360" i="3"/>
  <c r="D344" i="3"/>
  <c r="D328" i="3"/>
  <c r="D312" i="3"/>
  <c r="D296" i="3"/>
  <c r="D280" i="3"/>
  <c r="D264" i="3"/>
  <c r="D248" i="3"/>
  <c r="D233" i="3"/>
  <c r="D212" i="3"/>
  <c r="D194" i="3"/>
  <c r="D138" i="3"/>
  <c r="D377" i="3"/>
  <c r="D361" i="3"/>
  <c r="D345" i="3"/>
  <c r="D329" i="3"/>
  <c r="D313" i="3"/>
  <c r="D297" i="3"/>
  <c r="D281" i="3"/>
  <c r="D265" i="3"/>
  <c r="D249" i="3"/>
  <c r="D229" i="3"/>
  <c r="D210" i="3"/>
  <c r="D178" i="3"/>
  <c r="D146" i="3"/>
  <c r="D114" i="3"/>
  <c r="D66" i="3"/>
  <c r="D34" i="3"/>
  <c r="D227" i="3"/>
  <c r="D211" i="3"/>
  <c r="D195" i="3"/>
  <c r="D179" i="3"/>
  <c r="D163" i="3"/>
  <c r="D147" i="3"/>
  <c r="D131" i="3"/>
  <c r="D115" i="3"/>
  <c r="D99" i="3"/>
  <c r="D83" i="3"/>
  <c r="D67" i="3"/>
  <c r="D51" i="3"/>
  <c r="D35" i="3"/>
  <c r="D180" i="3"/>
  <c r="D164" i="3"/>
  <c r="D148" i="3"/>
  <c r="D132" i="3"/>
  <c r="D116" i="3"/>
  <c r="D100" i="3"/>
  <c r="D84" i="3"/>
  <c r="D68" i="3"/>
  <c r="D52" i="3"/>
  <c r="D36" i="3"/>
  <c r="D189" i="3"/>
  <c r="D173" i="3"/>
  <c r="D157" i="3"/>
  <c r="D141" i="3"/>
  <c r="D125" i="3"/>
  <c r="D109" i="3"/>
  <c r="D93" i="3"/>
  <c r="D77" i="3"/>
  <c r="D61" i="3"/>
  <c r="D45" i="3"/>
  <c r="D24" i="3"/>
  <c r="D25" i="3"/>
  <c r="D9" i="3"/>
  <c r="D14" i="3"/>
  <c r="D23" i="3"/>
  <c r="D7" i="3"/>
  <c r="D273" i="3"/>
  <c r="D257" i="3"/>
  <c r="D241" i="3"/>
  <c r="D220" i="3"/>
  <c r="D201" i="3"/>
  <c r="D170" i="3"/>
  <c r="D122" i="3"/>
  <c r="D90" i="3"/>
  <c r="D58" i="3"/>
  <c r="D4" i="3"/>
  <c r="D219" i="3"/>
  <c r="D203" i="3"/>
  <c r="D187" i="3"/>
  <c r="D171" i="3"/>
  <c r="D155" i="3"/>
  <c r="D139" i="3"/>
  <c r="D123" i="3"/>
  <c r="D107" i="3"/>
  <c r="D91" i="3"/>
  <c r="D75" i="3"/>
  <c r="D59" i="3"/>
  <c r="D43" i="3"/>
  <c r="D28" i="3"/>
  <c r="D172" i="3"/>
  <c r="D156" i="3"/>
  <c r="D140" i="3"/>
  <c r="D124" i="3"/>
  <c r="D108" i="3"/>
  <c r="D92" i="3"/>
  <c r="D76" i="3"/>
  <c r="D60" i="3"/>
  <c r="D44" i="3"/>
  <c r="D12" i="3"/>
  <c r="D181" i="3"/>
  <c r="D165" i="3"/>
  <c r="D149" i="3"/>
  <c r="D133" i="3"/>
  <c r="D117" i="3"/>
  <c r="D101" i="3"/>
  <c r="D85" i="3"/>
  <c r="D69" i="3"/>
  <c r="D53" i="3"/>
  <c r="D37" i="3"/>
  <c r="D16" i="3"/>
  <c r="D17" i="3"/>
  <c r="D22" i="3"/>
  <c r="D6" i="3"/>
  <c r="F14" i="4"/>
  <c r="G13" i="4"/>
  <c r="G14" i="4" l="1"/>
  <c r="F15" i="4"/>
  <c r="G15" i="4" l="1"/>
  <c r="F16" i="4"/>
  <c r="G16" i="4" l="1"/>
  <c r="F17" i="4"/>
  <c r="F18" i="4" l="1"/>
  <c r="G17" i="4"/>
  <c r="G18" i="4" l="1"/>
  <c r="F19" i="4"/>
  <c r="F20" i="4" l="1"/>
  <c r="G19" i="4"/>
  <c r="G20" i="4" l="1"/>
  <c r="F21" i="4"/>
  <c r="G21" i="4" l="1"/>
  <c r="F22" i="4"/>
  <c r="F23" i="4" l="1"/>
  <c r="G22" i="4"/>
  <c r="G23" i="4" l="1"/>
  <c r="F24" i="4"/>
  <c r="F25" i="4" l="1"/>
  <c r="G24" i="4"/>
  <c r="G25" i="4" l="1"/>
  <c r="F26" i="4"/>
  <c r="F27" i="4" l="1"/>
  <c r="G26" i="4"/>
  <c r="G27" i="4" l="1"/>
  <c r="F28" i="4"/>
  <c r="F29" i="4" l="1"/>
  <c r="G28" i="4"/>
  <c r="G29" i="4" l="1"/>
  <c r="F30" i="4"/>
  <c r="F31" i="4" l="1"/>
  <c r="G30" i="4"/>
  <c r="G31" i="4" l="1"/>
  <c r="F32" i="4"/>
  <c r="G32" i="4" s="1"/>
</calcChain>
</file>

<file path=xl/sharedStrings.xml><?xml version="1.0" encoding="utf-8"?>
<sst xmlns="http://schemas.openxmlformats.org/spreadsheetml/2006/main" count="687" uniqueCount="234">
  <si>
    <t>PERIODE</t>
  </si>
  <si>
    <t>N° jour</t>
  </si>
  <si>
    <t>Jour</t>
  </si>
  <si>
    <t>Jour1</t>
  </si>
  <si>
    <t>Jour2</t>
  </si>
  <si>
    <t>N° mois</t>
  </si>
  <si>
    <t>Mois</t>
  </si>
  <si>
    <t>PERIODE SCOLAIRE OU NON</t>
  </si>
  <si>
    <t>scolaire</t>
  </si>
  <si>
    <t>1 - Lundi</t>
  </si>
  <si>
    <t>non scolaire</t>
  </si>
  <si>
    <t>2 - Mardi</t>
  </si>
  <si>
    <t>DU</t>
  </si>
  <si>
    <t>AU</t>
  </si>
  <si>
    <t>non ferié</t>
  </si>
  <si>
    <t>3 - Mercredi</t>
  </si>
  <si>
    <t>Vacances scolaires</t>
  </si>
  <si>
    <t>férié</t>
  </si>
  <si>
    <t>4 - Jeudi</t>
  </si>
  <si>
    <t>5 - Vendredi</t>
  </si>
  <si>
    <t>6 - Samedi</t>
  </si>
  <si>
    <t>7 - Dimanche</t>
  </si>
  <si>
    <t>31/04/2016</t>
  </si>
  <si>
    <t>05/05/206</t>
  </si>
  <si>
    <t>31/04/2017</t>
  </si>
  <si>
    <t>PERIODE SCOLAIRE OU NON DU</t>
  </si>
  <si>
    <t>au</t>
  </si>
  <si>
    <t>31/04/2019</t>
  </si>
  <si>
    <t>JOUR</t>
  </si>
  <si>
    <t>mois</t>
  </si>
  <si>
    <t>JOURS FERIES</t>
  </si>
  <si>
    <t>Conducteur</t>
  </si>
  <si>
    <t>heure retour</t>
  </si>
  <si>
    <t>BEGUIN DOMINIQUE</t>
  </si>
  <si>
    <t>BERCOVITZ CHRISTIAN</t>
  </si>
  <si>
    <t>BESSON ANTONIN</t>
  </si>
  <si>
    <t>BOENS RUDIGER</t>
  </si>
  <si>
    <t>BURET PATRICK</t>
  </si>
  <si>
    <t>BUSTAMANTE SANTANA SALOMO</t>
  </si>
  <si>
    <t>CAMUS GHISLAINE</t>
  </si>
  <si>
    <t>CAPITAINE JEAN MARC</t>
  </si>
  <si>
    <t>CHERRIERE CHRISTOPHE</t>
  </si>
  <si>
    <t>CHEVALIER ALAIN</t>
  </si>
  <si>
    <t>CRETON ANNIE</t>
  </si>
  <si>
    <t>DEBEVE JEAN FRANCOIS</t>
  </si>
  <si>
    <t>DEMARET FREDERIC</t>
  </si>
  <si>
    <t>DENEGRI MARC</t>
  </si>
  <si>
    <t>DEZIER JULIEN</t>
  </si>
  <si>
    <t>DRAGO SALVADORE</t>
  </si>
  <si>
    <t>FABRE JEAN JACQUES</t>
  </si>
  <si>
    <t>FAURE ALBAN</t>
  </si>
  <si>
    <t>FAURE SERGE</t>
  </si>
  <si>
    <t>FLLIXBUS</t>
  </si>
  <si>
    <t>FRAYSSE J-MICHEL</t>
  </si>
  <si>
    <t>GAYON HERVE</t>
  </si>
  <si>
    <t>GIBIAT PATRICK</t>
  </si>
  <si>
    <t>GILLES BENOIT</t>
  </si>
  <si>
    <t>HACHAJ FRANTZ</t>
  </si>
  <si>
    <t>HADDAD FRANCOIS</t>
  </si>
  <si>
    <t>HUMBAIRE CEDRIC</t>
  </si>
  <si>
    <t>JANY JEAN LUC</t>
  </si>
  <si>
    <t>JARASSE RENE</t>
  </si>
  <si>
    <t>JEAN PHILIPPE</t>
  </si>
  <si>
    <t>JUILLARD DOMINIQUE</t>
  </si>
  <si>
    <t>KUGENER YVES</t>
  </si>
  <si>
    <t>LABIT THOMAS</t>
  </si>
  <si>
    <t>LERMYTTE ERIC</t>
  </si>
  <si>
    <t>MAHIEU THIBAULT</t>
  </si>
  <si>
    <t>MARLIAC SEBASTIEN</t>
  </si>
  <si>
    <t>MAURY BENOIT</t>
  </si>
  <si>
    <t>MAZET HELENE</t>
  </si>
  <si>
    <t>PENSARD LAURENT</t>
  </si>
  <si>
    <t>PHIALIP PASCAL</t>
  </si>
  <si>
    <t>PIRES ALVES PAULO</t>
  </si>
  <si>
    <t>PLASSARD ALINE</t>
  </si>
  <si>
    <t>SAGNE JEAN LOUIS</t>
  </si>
  <si>
    <t>SAOUD MOHAMED</t>
  </si>
  <si>
    <t>SAUSSAY DAVID</t>
  </si>
  <si>
    <t>SAUVENT CHANTAL</t>
  </si>
  <si>
    <t>SMUDA FRANCIS</t>
  </si>
  <si>
    <t>TEIXEIRA ALBANO</t>
  </si>
  <si>
    <t>VERE CHRISTOPHE</t>
  </si>
  <si>
    <t>VERE THEO</t>
  </si>
  <si>
    <t>VERLHAC GUY</t>
  </si>
  <si>
    <t>N° PARC</t>
  </si>
  <si>
    <t>Immatriculation</t>
  </si>
  <si>
    <t>Nb Places Assises</t>
  </si>
  <si>
    <t>Type du car</t>
  </si>
  <si>
    <t>Luxe?</t>
  </si>
  <si>
    <t>Super Luxe?</t>
  </si>
  <si>
    <t>Centre</t>
  </si>
  <si>
    <t>Date Entrée</t>
  </si>
  <si>
    <t>Date mise en circulation</t>
  </si>
  <si>
    <t>Siège guide?</t>
  </si>
  <si>
    <t>Famille de car</t>
  </si>
  <si>
    <t>Norme Euro</t>
  </si>
  <si>
    <t>DE-573-AK</t>
  </si>
  <si>
    <t>MAGO2 LA1A2243V44 6161SV19</t>
  </si>
  <si>
    <t>O</t>
  </si>
  <si>
    <t>N</t>
  </si>
  <si>
    <t>GIM</t>
  </si>
  <si>
    <t>MIXTE</t>
  </si>
  <si>
    <t>Euro 4</t>
  </si>
  <si>
    <t>DD-430-PP</t>
  </si>
  <si>
    <t>VEHIXEL WING VARIO</t>
  </si>
  <si>
    <t xml:space="preserve">TOURISME                      </t>
  </si>
  <si>
    <t>Euro 5</t>
  </si>
  <si>
    <t>AJ-751-YY</t>
  </si>
  <si>
    <t>SETRA 315H457 (9579SH19)</t>
  </si>
  <si>
    <t>LIGNE REGULIERE</t>
  </si>
  <si>
    <t/>
  </si>
  <si>
    <t>AH-570-BS</t>
  </si>
  <si>
    <t>SETRA S315  (9582SH19)</t>
  </si>
  <si>
    <t>CE-353-KQ</t>
  </si>
  <si>
    <t>SETRA 415GTHD457 1919SX</t>
  </si>
  <si>
    <t>GRAND TOURISME</t>
  </si>
  <si>
    <t>AM-934-TM</t>
  </si>
  <si>
    <t>SETRA 415GTHD457 (5018SJ19)</t>
  </si>
  <si>
    <t>EP-470-VB</t>
  </si>
  <si>
    <t>MERCEDES TOURISME 16RHD</t>
  </si>
  <si>
    <t>USS</t>
  </si>
  <si>
    <t>Euro 6</t>
  </si>
  <si>
    <t>CL-501-HZ</t>
  </si>
  <si>
    <t>MERCEDES R2457H (90SY19)</t>
  </si>
  <si>
    <t>AB-788-NF</t>
  </si>
  <si>
    <t>SETRA 415 GT HD 457</t>
  </si>
  <si>
    <t>BJ-051-PF</t>
  </si>
  <si>
    <t>SETRA 315H457 (782SM19)</t>
  </si>
  <si>
    <t>CE-315-NR</t>
  </si>
  <si>
    <t>MERCEDES 550H457 (6969SW19)</t>
  </si>
  <si>
    <t>AQ-064-KD</t>
  </si>
  <si>
    <t>MERCEDES/R2H457H TER</t>
  </si>
  <si>
    <t>AQ-424-KF</t>
  </si>
  <si>
    <t>AQ-193-WK</t>
  </si>
  <si>
    <t>MERCEDES/R2H457H PMR TER</t>
  </si>
  <si>
    <t>BL-956-YY</t>
  </si>
  <si>
    <t>SETRA S415HD</t>
  </si>
  <si>
    <t>DS-882-LB</t>
  </si>
  <si>
    <t>SETRA S415UL BUSINESS</t>
  </si>
  <si>
    <t>EB-588-XM</t>
  </si>
  <si>
    <t>SETRA 515 HD FLIXBUS BARCELONE</t>
  </si>
  <si>
    <t>CR-966-JZ</t>
  </si>
  <si>
    <t>SETRA S415H</t>
  </si>
  <si>
    <t>DW-344-CK</t>
  </si>
  <si>
    <t>TOURISMO RHD-M/2A FLIXBUS</t>
  </si>
  <si>
    <t>DX-713-FB</t>
  </si>
  <si>
    <t>SETRA S 515 HD</t>
  </si>
  <si>
    <t>DY-101-WR</t>
  </si>
  <si>
    <t>RENAULT KAROSA  EATP( LA PEYRE)</t>
  </si>
  <si>
    <t>DZ-025-WB</t>
  </si>
  <si>
    <t>MERCEDES TOURISMO RHD</t>
  </si>
  <si>
    <t>DZ-049-WB</t>
  </si>
  <si>
    <t>DZ-076-WB</t>
  </si>
  <si>
    <t>BD-295-TK</t>
  </si>
  <si>
    <t>BOVA FHD127 (1212SR19)</t>
  </si>
  <si>
    <t>DC-622-QF</t>
  </si>
  <si>
    <t>SETRA 415UL457 (9025SR19)</t>
  </si>
  <si>
    <t>AR-204-WN</t>
  </si>
  <si>
    <t>MERCEDES R2HM457H TER</t>
  </si>
  <si>
    <t>AT-547-JN</t>
  </si>
  <si>
    <t>SETRA S416GTHD2</t>
  </si>
  <si>
    <t>AM-018-CM</t>
  </si>
  <si>
    <t>FAST STARTER</t>
  </si>
  <si>
    <t>DF-551-HT</t>
  </si>
  <si>
    <t>SETRA S516 HD/2</t>
  </si>
  <si>
    <t>DQ-527-PG</t>
  </si>
  <si>
    <t>DW-920-LL</t>
  </si>
  <si>
    <t>IVECO MAGELYS SFR2</t>
  </si>
  <si>
    <t>CF-581-BR</t>
  </si>
  <si>
    <t>MERCEDES TOURISMO</t>
  </si>
  <si>
    <t>EA-419-JV</t>
  </si>
  <si>
    <t>IVECO CROSSWAY LINE 12M</t>
  </si>
  <si>
    <t>EA-087-JW</t>
  </si>
  <si>
    <t>IVECO CROSSWAY POP L 13METRES</t>
  </si>
  <si>
    <t>EA-821-JT</t>
  </si>
  <si>
    <t>IVECO CROSSWAY 12METRES</t>
  </si>
  <si>
    <t>EA-824-JP</t>
  </si>
  <si>
    <t>IVECO CROSSWAY LINE 10 METRES</t>
  </si>
  <si>
    <t>AM-061CM</t>
  </si>
  <si>
    <t>AL-328-JP</t>
  </si>
  <si>
    <t>AL392-JP</t>
  </si>
  <si>
    <t>AL-181-JP</t>
  </si>
  <si>
    <t>AL-280-JP</t>
  </si>
  <si>
    <t>CE-746-NH</t>
  </si>
  <si>
    <t xml:space="preserve">BOVA FUTURA </t>
  </si>
  <si>
    <t>heure départ</t>
  </si>
  <si>
    <t>véhicule</t>
  </si>
  <si>
    <t>date départ</t>
  </si>
  <si>
    <t xml:space="preserve">date retour </t>
  </si>
  <si>
    <t>client/ destination</t>
  </si>
  <si>
    <t>traitement</t>
  </si>
  <si>
    <t>N/A MOIS</t>
  </si>
  <si>
    <t>N/A JOUR</t>
  </si>
  <si>
    <t xml:space="preserve">N/A ANNEE </t>
  </si>
  <si>
    <t>N/A vehicule</t>
  </si>
  <si>
    <t>N/A Commercial</t>
  </si>
  <si>
    <t>MOIS ANNEE DEPART</t>
  </si>
  <si>
    <t>COMMERCIAL</t>
  </si>
  <si>
    <t>EUGENIE</t>
  </si>
  <si>
    <t>ALBAN</t>
  </si>
  <si>
    <t>ALICE</t>
  </si>
  <si>
    <t>MARIE</t>
  </si>
  <si>
    <t>VALERIE</t>
  </si>
  <si>
    <t>MARIA</t>
  </si>
  <si>
    <t>FRED</t>
  </si>
  <si>
    <t>HERVE</t>
  </si>
  <si>
    <t>oui</t>
  </si>
  <si>
    <t>non</t>
  </si>
  <si>
    <t>code commercial</t>
  </si>
  <si>
    <t>COMOPT</t>
  </si>
  <si>
    <t>Option/COMMANDE</t>
  </si>
  <si>
    <t>COMMANDE</t>
  </si>
  <si>
    <t>OPTION</t>
  </si>
  <si>
    <t>jour D2PART</t>
  </si>
  <si>
    <t>mois D2PART</t>
  </si>
  <si>
    <t>année D2PART</t>
  </si>
  <si>
    <t>jour RETOUR</t>
  </si>
  <si>
    <t>mois RETOUR</t>
  </si>
  <si>
    <t>année RETOUR</t>
  </si>
  <si>
    <t>13h00</t>
  </si>
  <si>
    <t>20h00</t>
  </si>
  <si>
    <t>HERVE PARIS</t>
  </si>
  <si>
    <t>herve client 2</t>
  </si>
  <si>
    <t>3201- DE-573-AK- MAGO2 LA1A22</t>
  </si>
  <si>
    <t>3201- DE-573-AK- MAGO2 LA1A22=32 pax</t>
  </si>
  <si>
    <t>13h30</t>
  </si>
  <si>
    <t>14h00</t>
  </si>
  <si>
    <t>Hervé GAYON-Barcelone 2j-1nuit</t>
  </si>
  <si>
    <t>806006- CE-746-NH- BOVA FUTURA =61 pax</t>
  </si>
  <si>
    <t>12h22</t>
  </si>
  <si>
    <t>12h25</t>
  </si>
  <si>
    <t>fred demaret paris</t>
  </si>
  <si>
    <t>806002- AL-328-JP- FAST STARTER=60 pax</t>
  </si>
  <si>
    <t>3203- DD-430-PP- VEHIXEL WING=31 pax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</si>
</sst>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800]dddd\,\ mmmm\ dd\,\ yyyy"/>
    <numFmt numFmtId="165" formatCode="[$-40C]d\-mmm\-yy;@"/>
    <numFmt numFmtId="166" formatCode="h:mm;@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rgb="FF000000"/>
      <name val="AR CENA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4" borderId="2" xfId="0" applyFill="1" applyBorder="1"/>
    <xf numFmtId="0" fontId="0" fillId="4" borderId="4" xfId="0" applyFill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14" fontId="0" fillId="0" borderId="0" xfId="0" applyNumberFormat="1"/>
    <xf numFmtId="0" fontId="0" fillId="0" borderId="5" xfId="0" applyBorder="1" applyProtection="1">
      <protection locked="0"/>
    </xf>
    <xf numFmtId="0" fontId="0" fillId="0" borderId="0" xfId="0" applyBorder="1"/>
    <xf numFmtId="0" fontId="0" fillId="0" borderId="6" xfId="0" applyBorder="1" applyAlignment="1" applyProtection="1">
      <alignment horizontal="center"/>
    </xf>
    <xf numFmtId="0" fontId="0" fillId="0" borderId="7" xfId="0" applyBorder="1" applyAlignment="1" applyProtection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6" xfId="0" applyFill="1" applyBorder="1" applyAlignment="1">
      <alignment horizontal="center"/>
    </xf>
    <xf numFmtId="14" fontId="0" fillId="5" borderId="0" xfId="0" applyNumberFormat="1" applyFill="1" applyBorder="1" applyAlignment="1" applyProtection="1">
      <alignment horizontal="center"/>
      <protection locked="0"/>
    </xf>
    <xf numFmtId="14" fontId="0" fillId="0" borderId="6" xfId="0" applyNumberFormat="1" applyBorder="1"/>
    <xf numFmtId="14" fontId="0" fillId="0" borderId="0" xfId="0" applyNumberFormat="1" applyBorder="1"/>
    <xf numFmtId="14" fontId="0" fillId="0" borderId="0" xfId="0" applyNumberFormat="1" applyBorder="1" applyAlignment="1">
      <alignment horizontal="center"/>
    </xf>
    <xf numFmtId="14" fontId="0" fillId="0" borderId="7" xfId="0" applyNumberFormat="1" applyBorder="1"/>
    <xf numFmtId="14" fontId="0" fillId="0" borderId="8" xfId="0" applyNumberFormat="1" applyBorder="1"/>
    <xf numFmtId="14" fontId="0" fillId="0" borderId="9" xfId="0" applyNumberFormat="1" applyBorder="1"/>
    <xf numFmtId="0" fontId="0" fillId="0" borderId="10" xfId="0" applyBorder="1"/>
    <xf numFmtId="0" fontId="0" fillId="0" borderId="8" xfId="0" applyBorder="1" applyAlignment="1" applyProtection="1">
      <alignment horizontal="center"/>
    </xf>
    <xf numFmtId="0" fontId="0" fillId="0" borderId="10" xfId="0" applyBorder="1" applyAlignment="1" applyProtection="1">
      <alignment horizontal="center"/>
    </xf>
    <xf numFmtId="14" fontId="0" fillId="0" borderId="2" xfId="0" applyNumberFormat="1" applyBorder="1"/>
    <xf numFmtId="14" fontId="0" fillId="0" borderId="4" xfId="0" applyNumberFormat="1" applyBorder="1"/>
    <xf numFmtId="0" fontId="0" fillId="0" borderId="0" xfId="0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Protection="1">
      <protection locked="0"/>
    </xf>
    <xf numFmtId="0" fontId="0" fillId="0" borderId="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5" borderId="0" xfId="0" applyNumberFormat="1" applyFill="1" applyBorder="1"/>
    <xf numFmtId="0" fontId="0" fillId="0" borderId="7" xfId="0" applyFill="1" applyBorder="1"/>
    <xf numFmtId="0" fontId="0" fillId="0" borderId="6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0" xfId="0" applyBorder="1" applyAlignment="1">
      <alignment horizontal="center"/>
    </xf>
    <xf numFmtId="14" fontId="0" fillId="0" borderId="9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14" fontId="0" fillId="0" borderId="12" xfId="0" applyNumberFormat="1" applyBorder="1"/>
    <xf numFmtId="14" fontId="0" fillId="0" borderId="13" xfId="0" applyNumberFormat="1" applyBorder="1"/>
    <xf numFmtId="14" fontId="0" fillId="0" borderId="14" xfId="0" applyNumberFormat="1" applyBorder="1"/>
    <xf numFmtId="164" fontId="0" fillId="0" borderId="15" xfId="0" applyNumberFormat="1" applyBorder="1"/>
    <xf numFmtId="165" fontId="0" fillId="0" borderId="15" xfId="0" applyNumberFormat="1" applyBorder="1"/>
    <xf numFmtId="0" fontId="0" fillId="0" borderId="15" xfId="0" applyBorder="1"/>
    <xf numFmtId="164" fontId="0" fillId="0" borderId="16" xfId="0" applyNumberFormat="1" applyBorder="1"/>
    <xf numFmtId="165" fontId="0" fillId="0" borderId="16" xfId="0" applyNumberFormat="1" applyBorder="1"/>
    <xf numFmtId="164" fontId="0" fillId="0" borderId="22" xfId="0" applyNumberFormat="1" applyBorder="1"/>
    <xf numFmtId="0" fontId="0" fillId="0" borderId="23" xfId="0" applyNumberFormat="1" applyBorder="1" applyAlignment="1">
      <alignment horizontal="center"/>
    </xf>
    <xf numFmtId="164" fontId="0" fillId="0" borderId="17" xfId="0" applyNumberFormat="1" applyBorder="1"/>
    <xf numFmtId="0" fontId="0" fillId="0" borderId="18" xfId="0" applyNumberFormat="1" applyBorder="1" applyAlignment="1">
      <alignment horizontal="center"/>
    </xf>
    <xf numFmtId="164" fontId="0" fillId="0" borderId="19" xfId="0" applyNumberFormat="1" applyBorder="1"/>
    <xf numFmtId="164" fontId="0" fillId="0" borderId="20" xfId="0" applyNumberFormat="1" applyBorder="1"/>
    <xf numFmtId="165" fontId="0" fillId="0" borderId="20" xfId="0" applyNumberFormat="1" applyBorder="1"/>
    <xf numFmtId="0" fontId="0" fillId="0" borderId="21" xfId="0" applyNumberFormat="1" applyBorder="1" applyAlignment="1">
      <alignment horizontal="center"/>
    </xf>
    <xf numFmtId="0" fontId="2" fillId="0" borderId="15" xfId="0" applyFont="1" applyBorder="1"/>
    <xf numFmtId="0" fontId="2" fillId="0" borderId="0" xfId="0" applyFont="1"/>
    <xf numFmtId="0" fontId="3" fillId="0" borderId="0" xfId="0" quotePrefix="1" applyFont="1"/>
    <xf numFmtId="0" fontId="0" fillId="0" borderId="0" xfId="0"/>
    <xf numFmtId="0" fontId="3" fillId="0" borderId="15" xfId="0" applyFont="1" applyBorder="1"/>
    <xf numFmtId="0" fontId="3" fillId="0" borderId="15" xfId="0" quotePrefix="1" applyFont="1" applyBorder="1"/>
    <xf numFmtId="14" fontId="3" fillId="0" borderId="15" xfId="0" applyNumberFormat="1" applyFont="1" applyBorder="1"/>
    <xf numFmtId="0" fontId="0" fillId="0" borderId="6" xfId="0" applyBorder="1" applyAlignment="1"/>
    <xf numFmtId="0" fontId="0" fillId="0" borderId="0" xfId="0" applyAlignment="1"/>
    <xf numFmtId="0" fontId="0" fillId="0" borderId="15" xfId="0" applyBorder="1" applyAlignment="1">
      <alignment horizontal="center"/>
    </xf>
    <xf numFmtId="14" fontId="0" fillId="0" borderId="15" xfId="0" applyNumberFormat="1" applyBorder="1"/>
    <xf numFmtId="0" fontId="0" fillId="0" borderId="15" xfId="0" applyBorder="1" applyAlignment="1">
      <alignment horizontal="center" vertical="center"/>
    </xf>
    <xf numFmtId="166" fontId="0" fillId="0" borderId="15" xfId="0" applyNumberFormat="1" applyBorder="1"/>
    <xf numFmtId="166" fontId="0" fillId="0" borderId="0" xfId="0" applyNumberFormat="1"/>
    <xf numFmtId="0" fontId="0" fillId="6" borderId="0" xfId="0" applyFill="1"/>
    <xf numFmtId="0" fontId="0" fillId="0" borderId="15" xfId="0" applyFill="1" applyBorder="1"/>
    <xf numFmtId="0" fontId="0" fillId="0" borderId="15" xfId="0" applyBorder="1" applyAlignment="1">
      <alignment wrapText="1"/>
    </xf>
    <xf numFmtId="0" fontId="0" fillId="0" borderId="0" xfId="0" applyAlignment="1">
      <alignment wrapText="1"/>
    </xf>
    <xf numFmtId="0" fontId="0" fillId="0" borderId="28" xfId="0" applyBorder="1" applyAlignment="1"/>
    <xf numFmtId="0" fontId="0" fillId="0" borderId="29" xfId="0" applyBorder="1" applyAlignment="1"/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1">
    <cellStyle name="Normal" xfId="0" builtinId="0"/>
  </cellStyles>
  <dxfs count="41">
    <dxf>
      <font>
        <b/>
        <i val="0"/>
        <color rgb="FFC00000"/>
      </font>
      <fill>
        <patternFill>
          <bgColor rgb="FFFFFF00"/>
        </patternFill>
      </fill>
    </dxf>
    <dxf>
      <font>
        <b/>
        <i val="0"/>
      </font>
      <fill>
        <patternFill>
          <bgColor rgb="FFF5497A"/>
        </patternFill>
      </fill>
    </dxf>
    <dxf>
      <font>
        <b/>
        <i/>
      </font>
      <fill>
        <patternFill>
          <bgColor theme="7" tint="0.7999816888943144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rgb="FFFFFF00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ont>
        <b/>
        <i val="0"/>
        <color theme="7" tint="0.39994506668294322"/>
      </font>
      <fill>
        <patternFill>
          <bgColor theme="9" tint="-0.499984740745262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5" tint="0.59996337778862885"/>
      </font>
      <fill>
        <patternFill>
          <bgColor theme="9" tint="-0.499984740745262"/>
        </patternFill>
      </fill>
    </dxf>
    <dxf>
      <fill>
        <patternFill>
          <bgColor theme="4" tint="0.59996337778862885"/>
        </patternFill>
      </fill>
    </dxf>
    <dxf>
      <font>
        <b/>
        <i val="0"/>
        <color rgb="FFFF0000"/>
      </font>
      <fill>
        <patternFill>
          <bgColor theme="4" tint="-0.499984740745262"/>
        </patternFill>
      </fill>
    </dxf>
    <dxf>
      <fill>
        <patternFill>
          <bgColor theme="7" tint="0.59996337778862885"/>
        </patternFill>
      </fill>
    </dxf>
    <dxf>
      <font>
        <b/>
        <i val="0"/>
      </font>
      <fill>
        <patternFill>
          <bgColor theme="7" tint="-0.499984740745262"/>
        </patternFill>
      </fill>
    </dxf>
    <dxf>
      <fill>
        <patternFill>
          <bgColor theme="2" tint="-9.9948118533890809E-2"/>
        </patternFill>
      </fill>
    </dxf>
    <dxf>
      <font>
        <b/>
        <i val="0"/>
        <color rgb="FFFF0000"/>
      </font>
      <fill>
        <patternFill>
          <bgColor theme="1" tint="4.9989318521683403E-2"/>
        </patternFill>
      </fill>
    </dxf>
    <dxf>
      <fill>
        <patternFill>
          <bgColor theme="3" tint="0.39994506668294322"/>
        </patternFill>
      </fill>
    </dxf>
    <dxf>
      <font>
        <b/>
        <i val="0"/>
        <color rgb="FFC00000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rgb="FF7030A0"/>
        </patternFill>
      </fill>
    </dxf>
    <dxf>
      <font>
        <b/>
        <i val="0"/>
      </font>
      <fill>
        <patternFill>
          <bgColor rgb="FF64F3FA"/>
        </patternFill>
      </fill>
    </dxf>
    <dxf>
      <fill>
        <patternFill>
          <bgColor rgb="FF00CC99"/>
        </patternFill>
      </fill>
    </dxf>
    <dxf>
      <font>
        <b/>
        <i val="0"/>
        <color theme="1" tint="4.9989318521683403E-2"/>
      </font>
      <fill>
        <patternFill>
          <bgColor theme="5" tint="-0.24994659260841701"/>
        </patternFill>
      </fill>
    </dxf>
    <dxf>
      <font>
        <b/>
        <i val="0"/>
        <color theme="1" tint="4.9989318521683403E-2"/>
      </font>
      <fill>
        <patternFill>
          <bgColor theme="5" tint="-0.24994659260841701"/>
        </patternFill>
      </fill>
    </dxf>
    <dxf>
      <fill>
        <patternFill>
          <bgColor rgb="FF00CC99"/>
        </patternFill>
      </fill>
    </dxf>
    <dxf>
      <font>
        <b/>
        <i val="0"/>
      </font>
      <fill>
        <patternFill>
          <bgColor rgb="FF64F3FA"/>
        </patternFill>
      </fill>
    </dxf>
    <dxf>
      <font>
        <b/>
        <i val="0"/>
        <color rgb="FFFF0000"/>
      </font>
      <fill>
        <patternFill>
          <bgColor rgb="FF7030A0"/>
        </patternFill>
      </fill>
    </dxf>
    <dxf>
      <font>
        <b/>
        <i val="0"/>
        <color rgb="FFC00000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1" tint="4.9989318521683403E-2"/>
        </patternFill>
      </fill>
    </dxf>
    <dxf>
      <fill>
        <patternFill>
          <bgColor theme="3" tint="0.39994506668294322"/>
        </patternFill>
      </fill>
    </dxf>
    <dxf>
      <fill>
        <patternFill>
          <bgColor theme="2" tint="-9.9948118533890809E-2"/>
        </patternFill>
      </fill>
    </dxf>
    <dxf>
      <font>
        <b/>
        <i val="0"/>
      </font>
      <fill>
        <patternFill>
          <bgColor theme="7" tint="-0.499984740745262"/>
        </patternFill>
      </fill>
    </dxf>
    <dxf>
      <fill>
        <patternFill>
          <bgColor theme="7" tint="0.59996337778862885"/>
        </patternFill>
      </fill>
    </dxf>
    <dxf>
      <font>
        <b/>
        <i val="0"/>
        <color rgb="FFFF0000"/>
      </font>
      <fill>
        <patternFill>
          <bgColor theme="4" tint="-0.499984740745262"/>
        </patternFill>
      </fill>
    </dxf>
    <dxf>
      <fill>
        <patternFill>
          <bgColor theme="4" tint="0.59996337778862885"/>
        </patternFill>
      </fill>
    </dxf>
    <dxf>
      <font>
        <b/>
        <i val="0"/>
        <color theme="5" tint="0.59996337778862885"/>
      </font>
      <fill>
        <patternFill>
          <bgColor theme="9" tint="-0.499984740745262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7" tint="0.39994506668294322"/>
      </font>
      <fill>
        <patternFill>
          <bgColor theme="9" tint="-0.499984740745262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00CC99"/>
      <color rgb="FF64F3FA"/>
      <color rgb="FFF5497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609600</xdr:colOff>
          <xdr:row>1</xdr:row>
          <xdr:rowOff>161925</xdr:rowOff>
        </xdr:from>
        <xdr:to>
          <xdr:col>8</xdr:col>
          <xdr:colOff>600075</xdr:colOff>
          <xdr:row>5</xdr:row>
          <xdr:rowOff>171450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 CENA"/>
                </a:rPr>
                <a:t>Enregistrer une nouvelle réservation ou option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tude%20des%20donn&#233;es%20psibus%20stat%2013-14%20modif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USSEL2\Documents\PROG\Locker\L\calcul%20stat%2012%20et%2013\Etude%20des%20donn&#233;es%20psibus%20RV%20POUR%20STAT%20MENSUEL%2012%20maj%2005-12-1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sultats PSIBUS"/>
      <sheetName val="modele freq_par_arret_par_OD"/>
      <sheetName val="modele freq_ par_services"/>
      <sheetName val="modele_freq_par_pdt_tarifaire"/>
      <sheetName val="INFO"/>
      <sheetName val="BD"/>
      <sheetName val="RENSEIGNEMENT"/>
      <sheetName val="Page garde"/>
      <sheetName val="Etude recettes 13-14"/>
      <sheetName val="Etude recettes Conso"/>
      <sheetName val="Etude mode réglement"/>
      <sheetName val="Etude jours semaine 13-14"/>
      <sheetName val="Etude jours semaine Conso"/>
      <sheetName val="Etude par période sco"/>
      <sheetName val="Etude fréquentation 13-14"/>
      <sheetName val="Etude fréquentation Conso"/>
      <sheetName val="Etude origine 13-14"/>
      <sheetName val="Etude MontDesc 13-14"/>
      <sheetName val="Etude service Axe 13-14 A"/>
      <sheetName val="Etude service Axe 13-14 R"/>
      <sheetName val="Etude service Axe 13-14 A-R"/>
    </sheetNames>
    <sheetDataSet>
      <sheetData sheetId="0"/>
      <sheetData sheetId="1"/>
      <sheetData sheetId="2"/>
      <sheetData sheetId="3"/>
      <sheetData sheetId="4">
        <row r="1">
          <cell r="D1" t="str">
            <v>PERIODE</v>
          </cell>
        </row>
        <row r="2">
          <cell r="D2" t="str">
            <v>scolaire</v>
          </cell>
        </row>
        <row r="3">
          <cell r="D3" t="str">
            <v>non scolaire</v>
          </cell>
        </row>
        <row r="4">
          <cell r="D4">
            <v>0</v>
          </cell>
        </row>
        <row r="5">
          <cell r="D5">
            <v>0</v>
          </cell>
        </row>
        <row r="6">
          <cell r="D6">
            <v>0</v>
          </cell>
        </row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0">
          <cell r="D10">
            <v>0</v>
          </cell>
        </row>
        <row r="11">
          <cell r="D11">
            <v>0</v>
          </cell>
        </row>
        <row r="12">
          <cell r="D12">
            <v>0</v>
          </cell>
        </row>
        <row r="13">
          <cell r="D13">
            <v>0</v>
          </cell>
        </row>
        <row r="14">
          <cell r="D14">
            <v>0</v>
          </cell>
        </row>
        <row r="15">
          <cell r="D15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 CALENDRIER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G14" sqref="G14"/>
    </sheetView>
  </sheetViews>
  <sheetFormatPr baseColWidth="10" defaultRowHeight="15"/>
  <cols>
    <col min="1" max="1" width="11.42578125" style="79"/>
    <col min="2" max="2" width="16" style="79" customWidth="1"/>
    <col min="3" max="3" width="28.85546875" style="79" customWidth="1"/>
    <col min="4" max="16384" width="11.42578125" style="79"/>
  </cols>
  <sheetData/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4" name="Button 2">
              <controlPr defaultSize="0" print="0" autoFill="0" autoPict="0" macro="[0]!UserForm1OUVERT">
                <anchor moveWithCells="1" sizeWithCells="1">
                  <from>
                    <xdr:col>3</xdr:col>
                    <xdr:colOff>609600</xdr:colOff>
                    <xdr:row>1</xdr:row>
                    <xdr:rowOff>161925</xdr:rowOff>
                  </from>
                  <to>
                    <xdr:col>8</xdr:col>
                    <xdr:colOff>600075</xdr:colOff>
                    <xdr:row>5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Y1143"/>
  <sheetViews>
    <sheetView tabSelected="1" workbookViewId="0">
      <selection activeCell="B16" sqref="B16"/>
    </sheetView>
  </sheetViews>
  <sheetFormatPr baseColWidth="10" defaultRowHeight="15"/>
  <cols>
    <col min="1" max="1" width="16.28515625" style="12" customWidth="1"/>
    <col min="2" max="2" width="16.5703125" style="78" customWidth="1"/>
    <col min="3" max="3" width="14.42578125" style="12" customWidth="1"/>
    <col min="4" max="4" width="16.42578125" style="78" customWidth="1"/>
    <col min="5" max="5" width="42.85546875" customWidth="1"/>
    <col min="6" max="6" width="25.5703125" customWidth="1"/>
    <col min="7" max="7" width="57.42578125" style="82" customWidth="1"/>
    <col min="9" max="9" width="17.28515625" customWidth="1"/>
    <col min="10" max="10" width="11.42578125" style="68"/>
    <col min="17" max="17" width="15" customWidth="1"/>
    <col min="18" max="18" width="16.28515625" customWidth="1"/>
    <col min="19" max="19" width="17.7109375" customWidth="1"/>
    <col min="22" max="23" width="13.5703125" customWidth="1"/>
    <col min="24" max="24" width="17.5703125" customWidth="1"/>
    <col min="25" max="25" width="16.85546875" customWidth="1"/>
  </cols>
  <sheetData>
    <row r="1" spans="1:25">
      <c r="A1" s="75" t="s">
        <v>187</v>
      </c>
      <c r="B1" s="77" t="s">
        <v>185</v>
      </c>
      <c r="C1" s="75" t="s">
        <v>188</v>
      </c>
      <c r="D1" s="77" t="s">
        <v>32</v>
      </c>
      <c r="E1" s="54" t="s">
        <v>186</v>
      </c>
      <c r="F1" s="54" t="s">
        <v>31</v>
      </c>
      <c r="G1" s="81" t="s">
        <v>189</v>
      </c>
      <c r="H1" s="74" t="s">
        <v>210</v>
      </c>
      <c r="I1" s="54" t="s">
        <v>208</v>
      </c>
      <c r="J1" s="54" t="s">
        <v>213</v>
      </c>
      <c r="K1" s="54" t="s">
        <v>214</v>
      </c>
      <c r="L1" s="54" t="s">
        <v>215</v>
      </c>
      <c r="M1" s="54" t="s">
        <v>190</v>
      </c>
      <c r="N1" s="54" t="s">
        <v>191</v>
      </c>
      <c r="O1" s="54" t="s">
        <v>192</v>
      </c>
      <c r="P1" s="54" t="s">
        <v>193</v>
      </c>
      <c r="Q1" s="54" t="s">
        <v>196</v>
      </c>
      <c r="R1" s="54" t="s">
        <v>194</v>
      </c>
      <c r="S1" s="54" t="s">
        <v>195</v>
      </c>
      <c r="T1" s="80" t="s">
        <v>209</v>
      </c>
      <c r="U1" s="80" t="s">
        <v>212</v>
      </c>
      <c r="V1" s="80" t="s">
        <v>211</v>
      </c>
      <c r="W1" s="54" t="s">
        <v>216</v>
      </c>
      <c r="X1" s="54" t="s">
        <v>217</v>
      </c>
      <c r="Y1" s="54" t="s">
        <v>218</v>
      </c>
    </row>
    <row r="2" spans="1:25">
      <c r="A2" s="75">
        <v>43132</v>
      </c>
      <c r="B2" s="77"/>
      <c r="C2" s="75">
        <v>43132</v>
      </c>
      <c r="D2" s="77"/>
      <c r="E2" s="54"/>
      <c r="F2" s="54"/>
      <c r="G2" s="81"/>
      <c r="H2" s="54" t="str">
        <f>IF(G2="","",IF(U2=V2,"ERREUR",IF(U2=TRUE,"OPTION",IF(V2=TRUE,"COMMANDE",""))))</f>
        <v/>
      </c>
      <c r="I2" s="74" t="s">
        <v>202</v>
      </c>
      <c r="J2" s="76">
        <f>IF($A2="","",DAY(A2))</f>
        <v>1</v>
      </c>
      <c r="K2" s="76">
        <f>IF($A2="","",MONTH(A2))</f>
        <v>2</v>
      </c>
      <c r="L2" s="76">
        <f>IF($A2="","",YEAR(A2))</f>
        <v>2018</v>
      </c>
      <c r="M2" s="54"/>
      <c r="N2" s="54">
        <f>+IF($A2="","",IF(OR(ISERR(K2),ISNA(K2)),1,0))</f>
        <v>0</v>
      </c>
      <c r="O2" s="54">
        <f>+IF($A2="","",IF(OR(ISERR(J2),ISNA(J2)),1,0))</f>
        <v>0</v>
      </c>
      <c r="P2" s="54">
        <f>IF($A2="","",IF(OR(ISERR(L2),ISNA(L2)),1,0))</f>
        <v>0</v>
      </c>
      <c r="Q2" s="54" t="str">
        <f>+IF(A2="","",CONCATENATE(YEAR(A2),"-",VLOOKUP(MONTH(A2),INFO_CALENDRIER!$I$1:$J$13,2,FALSE)))</f>
        <v>2018-02</v>
      </c>
      <c r="R2" s="54">
        <f>+IF($A2="","",IF(OR(ISERR(E2),ISNA(E2)),1,0))</f>
        <v>0</v>
      </c>
      <c r="S2" s="76">
        <f>IF($A2="","",IF(OR(ISERR(I2),ISNA(I2)),1,0))</f>
        <v>0</v>
      </c>
      <c r="T2" s="54" t="str">
        <f>IF(H2="","",IF(I2=INFO_CALENDRIER!$AB$2,IF(BD!H2="COMMANDE","ALBAN1","ALBAN2"),IF(I2=INFO_CALENDRIER!$AB$3,IF(BD!H2="COMMANDE","ALICE1","ALICE2"),IF(I2=INFO_CALENDRIER!$AB$4,IF(BD!H2="COMMANDE","EUGENIE1","EUGENIE2"),IF(I2=INFO_CALENDRIER!$AB$5,IF(BD!H2="COMMANDE","FRED1","FRED2"),IF(I2=INFO_CALENDRIER!$AB$6,IF(BD!H2="COMMANDE","HERVE1","HERVE2"),IF(I2=INFO_CALENDRIER!$AB$7,IF(BD!H2="COMMANDE","MARIA1","MARIA2"),IF(I2=INFO_CALENDRIER!$AB$8,IF(BD!H2="COMMANDE","MARIE1","MARIE2"),IF(I2=INFO_CALENDRIER!$AB$9,IF(BD!H2="COMMANDE","VALERIE1","VALERIE2"),"erreur")))))))))</f>
        <v/>
      </c>
      <c r="U2" s="54"/>
      <c r="V2" s="54">
        <v>0</v>
      </c>
      <c r="W2" s="76">
        <f>IF($C2="","",DAY(C2))</f>
        <v>1</v>
      </c>
      <c r="X2" s="76">
        <f>IF($C2="","",MONTH(C2))</f>
        <v>2</v>
      </c>
      <c r="Y2" s="76">
        <f>IF($C2="","",YEAR(C2))</f>
        <v>2018</v>
      </c>
    </row>
    <row r="3" spans="1:25">
      <c r="A3" s="75">
        <v>43375</v>
      </c>
      <c r="B3" s="77" t="s">
        <v>219</v>
      </c>
      <c r="C3" s="75">
        <v>43146</v>
      </c>
      <c r="D3" s="77" t="s">
        <v>220</v>
      </c>
      <c r="E3" s="54" t="s">
        <v>224</v>
      </c>
      <c r="F3" s="54" t="s">
        <v>34</v>
      </c>
      <c r="G3" s="81" t="s">
        <v>221</v>
      </c>
      <c r="H3" s="54" t="str">
        <f>IF(G3="","",IF(U3=V3,"ERREUR",IF(U3=TRUE,"OPTION",IF(V3=TRUE,"COMMANDE",""))))</f>
        <v>COMMANDE</v>
      </c>
      <c r="I3" s="54" t="s">
        <v>205</v>
      </c>
      <c r="J3" s="76">
        <f t="shared" ref="J3:J66" si="0">IF($A3="","",DAY(A3))</f>
        <v>2</v>
      </c>
      <c r="K3" s="76">
        <f t="shared" ref="K3:K66" si="1">IF($A3="","",MONTH(A3))</f>
        <v>10</v>
      </c>
      <c r="L3" s="76">
        <f t="shared" ref="L3:L66" si="2">IF($A3="","",YEAR(A3))</f>
        <v>2018</v>
      </c>
      <c r="M3" s="54"/>
      <c r="N3" s="54">
        <f t="shared" ref="N3:N66" si="3">+IF($A3="","",IF(OR(ISERR(K3),ISNA(K3)),1,0))</f>
        <v>0</v>
      </c>
      <c r="O3" s="54">
        <f t="shared" ref="O3:O66" si="4">+IF($A3="","",IF(OR(ISERR(J3),ISNA(J3)),1,0))</f>
        <v>0</v>
      </c>
      <c r="P3" s="54">
        <f t="shared" ref="P3:P66" si="5">IF($A3="","",IF(OR(ISERR(L3),ISNA(L3)),1,0))</f>
        <v>0</v>
      </c>
      <c r="Q3" s="54" t="str">
        <f>+IF(A3="","",CONCATENATE(YEAR(A3),"-",VLOOKUP(MONTH(A3),INFO_CALENDRIER!$I$1:$J$13,2,FALSE)))</f>
        <v>2018-10</v>
      </c>
      <c r="R3" s="54">
        <f t="shared" ref="R3:R66" si="6">+IF($A3="","",IF(OR(ISERR(E3),ISNA(E3)),1,0))</f>
        <v>0</v>
      </c>
      <c r="S3" s="76">
        <f t="shared" ref="S3:S66" si="7">IF($A3="","",IF(OR(ISERR(I3),ISNA(I3)),1,0))</f>
        <v>0</v>
      </c>
      <c r="T3" s="54" t="str">
        <f>IF(H3="","",IF(I3=INFO_CALENDRIER!$AB$2,IF(BD!H3="COMMANDE","ALBAN1","ALBAN2"),IF(I3=INFO_CALENDRIER!$AB$3,IF(BD!H3="COMMANDE","ALICE1","ALICE2"),IF(I3=INFO_CALENDRIER!$AB$4,IF(BD!H3="COMMANDE","EUGENIE1","EUGENIE2"),IF(I3=INFO_CALENDRIER!$AB$5,IF(BD!H3="COMMANDE","FRED1","FRED2"),IF(I3=INFO_CALENDRIER!$AB$6,IF(BD!H3="COMMANDE","HERVE1","HERVE2"),IF(I3=INFO_CALENDRIER!$AB$7,IF(BD!H3="COMMANDE","MARIA1","MARIA2"),IF(I3=INFO_CALENDRIER!$AB$8,IF(BD!H3="COMMANDE","MARIE1","MARIE2"),IF(I3=INFO_CALENDRIER!$AB$9,IF(BD!H3="COMMANDE","VALERIE1","VALERIE2"),"erreur")))))))))</f>
        <v>HERVE1</v>
      </c>
      <c r="U3" s="54" t="b">
        <v>0</v>
      </c>
      <c r="V3" s="54" t="b">
        <v>1</v>
      </c>
      <c r="W3" s="76">
        <f t="shared" ref="W3:W66" si="8">IF($C3="","",DAY(C3))</f>
        <v>15</v>
      </c>
      <c r="X3" s="76">
        <f t="shared" ref="X3:X66" si="9">IF($C3="","",MONTH(C3))</f>
        <v>2</v>
      </c>
      <c r="Y3" s="76">
        <f t="shared" ref="Y3:Y66" si="10">IF($C3="","",YEAR(C3))</f>
        <v>2018</v>
      </c>
    </row>
    <row r="4" spans="1:25">
      <c r="A4" s="75">
        <v>43375</v>
      </c>
      <c r="B4" s="77" t="s">
        <v>219</v>
      </c>
      <c r="C4" s="75">
        <v>43436</v>
      </c>
      <c r="D4" s="77" t="s">
        <v>220</v>
      </c>
      <c r="E4" s="54" t="s">
        <v>233</v>
      </c>
      <c r="F4" s="54" t="s">
        <v>34</v>
      </c>
      <c r="G4" s="81" t="s">
        <v>222</v>
      </c>
      <c r="H4" s="54" t="str">
        <f t="shared" ref="H4:H6" si="11">IF(G4="","",IF(U4=V4,"ERREUR",IF(U4=TRUE,"OPTION",IF(V4=TRUE,"COMMANDE",""))))</f>
        <v>COMMANDE</v>
      </c>
      <c r="I4" s="54" t="s">
        <v>205</v>
      </c>
      <c r="J4" s="76">
        <f t="shared" si="0"/>
        <v>2</v>
      </c>
      <c r="K4" s="76">
        <f t="shared" si="1"/>
        <v>10</v>
      </c>
      <c r="L4" s="76">
        <f t="shared" si="2"/>
        <v>2018</v>
      </c>
      <c r="M4" s="54"/>
      <c r="N4" s="54">
        <f t="shared" si="3"/>
        <v>0</v>
      </c>
      <c r="O4" s="54">
        <f t="shared" si="4"/>
        <v>0</v>
      </c>
      <c r="P4" s="54">
        <f t="shared" si="5"/>
        <v>0</v>
      </c>
      <c r="Q4" s="54" t="str">
        <f>+IF(A4="","",CONCATENATE(YEAR(A4),"-",VLOOKUP(MONTH(A4),INFO_CALENDRIER!$I$1:$J$13,2,FALSE)))</f>
        <v>2018-10</v>
      </c>
      <c r="R4" s="54">
        <f t="shared" si="6"/>
        <v>0</v>
      </c>
      <c r="S4" s="76">
        <f t="shared" si="7"/>
        <v>0</v>
      </c>
      <c r="T4" s="54" t="str">
        <f>IF(H4="","",IF(I4=INFO_CALENDRIER!$AB$2,IF(BD!H4="COMMANDE","ALBAN1","ALBAN2"),IF(I4=INFO_CALENDRIER!$AB$3,IF(BD!H4="COMMANDE","ALICE1","ALICE2"),IF(I4=INFO_CALENDRIER!$AB$4,IF(BD!H4="COMMANDE","EUGENIE1","EUGENIE2"),IF(I4=INFO_CALENDRIER!$AB$5,IF(BD!H4="COMMANDE","FRED1","FRED2"),IF(I4=INFO_CALENDRIER!$AB$6,IF(BD!H4="COMMANDE","HERVE1","HERVE2"),IF(I4=INFO_CALENDRIER!$AB$7,IF(BD!H4="COMMANDE","MARIA1","MARIA2"),IF(I4=INFO_CALENDRIER!$AB$8,IF(BD!H4="COMMANDE","MARIE1","MARIE2"),IF(I4=INFO_CALENDRIER!$AB$9,IF(BD!H4="COMMANDE","VALERIE1","VALERIE2"),"erreur")))))))))</f>
        <v>HERVE1</v>
      </c>
      <c r="U4" s="54" t="b">
        <v>0</v>
      </c>
      <c r="V4" s="54" t="b">
        <v>1</v>
      </c>
      <c r="W4" s="76">
        <f t="shared" si="8"/>
        <v>2</v>
      </c>
      <c r="X4" s="76">
        <f t="shared" si="9"/>
        <v>12</v>
      </c>
      <c r="Y4" s="76">
        <f t="shared" si="10"/>
        <v>2018</v>
      </c>
    </row>
    <row r="5" spans="1:25">
      <c r="A5" s="75">
        <v>43436</v>
      </c>
      <c r="B5" s="77" t="s">
        <v>225</v>
      </c>
      <c r="C5" s="75">
        <v>43144</v>
      </c>
      <c r="D5" s="77" t="s">
        <v>226</v>
      </c>
      <c r="E5" s="54" t="s">
        <v>228</v>
      </c>
      <c r="F5" s="54" t="s">
        <v>34</v>
      </c>
      <c r="G5" s="81" t="s">
        <v>227</v>
      </c>
      <c r="H5" s="54" t="str">
        <f t="shared" si="11"/>
        <v>OPTION</v>
      </c>
      <c r="I5" s="54" t="s">
        <v>205</v>
      </c>
      <c r="J5" s="76">
        <f t="shared" si="0"/>
        <v>2</v>
      </c>
      <c r="K5" s="76">
        <f t="shared" si="1"/>
        <v>12</v>
      </c>
      <c r="L5" s="76">
        <f t="shared" si="2"/>
        <v>2018</v>
      </c>
      <c r="M5" s="54"/>
      <c r="N5" s="54">
        <f t="shared" si="3"/>
        <v>0</v>
      </c>
      <c r="O5" s="54">
        <f t="shared" si="4"/>
        <v>0</v>
      </c>
      <c r="P5" s="54">
        <f t="shared" si="5"/>
        <v>0</v>
      </c>
      <c r="Q5" s="54" t="str">
        <f>+IF(A5="","",CONCATENATE(YEAR(A5),"-",VLOOKUP(MONTH(A5),INFO_CALENDRIER!$I$1:$J$13,2,FALSE)))</f>
        <v>2018-12</v>
      </c>
      <c r="R5" s="54">
        <f t="shared" si="6"/>
        <v>0</v>
      </c>
      <c r="S5" s="76">
        <f t="shared" si="7"/>
        <v>0</v>
      </c>
      <c r="T5" s="54" t="str">
        <f>IF(H5="","",IF(I5=INFO_CALENDRIER!$AB$2,IF(BD!H5="COMMANDE","ALBAN1","ALBAN2"),IF(I5=INFO_CALENDRIER!$AB$3,IF(BD!H5="COMMANDE","ALICE1","ALICE2"),IF(I5=INFO_CALENDRIER!$AB$4,IF(BD!H5="COMMANDE","EUGENIE1","EUGENIE2"),IF(I5=INFO_CALENDRIER!$AB$5,IF(BD!H5="COMMANDE","FRED1","FRED2"),IF(I5=INFO_CALENDRIER!$AB$6,IF(BD!H5="COMMANDE","HERVE1","HERVE2"),IF(I5=INFO_CALENDRIER!$AB$7,IF(BD!H5="COMMANDE","MARIA1","MARIA2"),IF(I5=INFO_CALENDRIER!$AB$8,IF(BD!H5="COMMANDE","MARIE1","MARIE2"),IF(I5=INFO_CALENDRIER!$AB$9,IF(BD!H5="COMMANDE","VALERIE1","VALERIE2"),"erreur")))))))))</f>
        <v>HERVE2</v>
      </c>
      <c r="U5" s="54" t="b">
        <v>1</v>
      </c>
      <c r="V5" s="54" t="b">
        <v>0</v>
      </c>
      <c r="W5" s="76">
        <f t="shared" ref="W5:W8" si="12">IF($C5="","",DAY(C5))</f>
        <v>13</v>
      </c>
      <c r="X5" s="76">
        <f t="shared" ref="X5:X8" si="13">IF($C5="","",MONTH(C5))</f>
        <v>2</v>
      </c>
      <c r="Y5" s="76">
        <f t="shared" ref="Y5:Y8" si="14">IF($C5="","",YEAR(C5))</f>
        <v>2018</v>
      </c>
    </row>
    <row r="6" spans="1:25">
      <c r="A6" s="75">
        <v>43444</v>
      </c>
      <c r="B6" s="77" t="s">
        <v>229</v>
      </c>
      <c r="C6" s="75">
        <v>43386</v>
      </c>
      <c r="D6" s="77" t="s">
        <v>230</v>
      </c>
      <c r="E6" s="54" t="s">
        <v>232</v>
      </c>
      <c r="F6" s="54" t="s">
        <v>34</v>
      </c>
      <c r="G6" s="81" t="s">
        <v>231</v>
      </c>
      <c r="H6" s="54" t="str">
        <f t="shared" si="11"/>
        <v>COMMANDE</v>
      </c>
      <c r="I6" s="54" t="s">
        <v>204</v>
      </c>
      <c r="J6" s="76">
        <f t="shared" ref="J6" si="15">IF($A6="","",DAY(A6))</f>
        <v>10</v>
      </c>
      <c r="K6" s="76">
        <f t="shared" ref="K6" si="16">IF($A6="","",MONTH(A6))</f>
        <v>12</v>
      </c>
      <c r="L6" s="76">
        <f t="shared" ref="L6" si="17">IF($A6="","",YEAR(A6))</f>
        <v>2018</v>
      </c>
      <c r="M6" s="54"/>
      <c r="N6" s="54">
        <v>0</v>
      </c>
      <c r="O6" s="54">
        <v>0</v>
      </c>
      <c r="P6" s="54">
        <v>0</v>
      </c>
      <c r="Q6" s="54" t="str">
        <f>+IF(A6="","",CONCATENATE(YEAR(A6),"-",VLOOKUP(MONTH(A6),INFO_CALENDRIER!$I$1:$J$13,2,FALSE)))</f>
        <v>2018-12</v>
      </c>
      <c r="R6" s="54">
        <v>0</v>
      </c>
      <c r="S6" s="76">
        <v>0</v>
      </c>
      <c r="T6" s="54" t="str">
        <f>IF(H6="","",IF(I6=INFO_CALENDRIER!$AB$2,IF(BD!H6="COMMANDE","ALBAN1","ALBAN2"),IF(I6=INFO_CALENDRIER!$AB$3,IF(BD!H6="COMMANDE","ALICE1","ALICE2"),IF(I6=INFO_CALENDRIER!$AB$4,IF(BD!H6="COMMANDE","EUGENIE1","EUGENIE2"),IF(I6=INFO_CALENDRIER!$AB$5,IF(BD!H6="COMMANDE","FRED1","FRED2"),IF(I6=INFO_CALENDRIER!$AB$6,IF(BD!H6="COMMANDE","HERVE1","HERVE2"),IF(I6=INFO_CALENDRIER!$AB$7,IF(BD!H6="COMMANDE","MARIA1","MARIA2"),IF(I6=INFO_CALENDRIER!$AB$8,IF(BD!H6="COMMANDE","MARIE1","MARIE2"),IF(I6=INFO_CALENDRIER!$AB$9,IF(BD!H6="COMMANDE","VALERIE1","VALERIE2"),"erreur")))))))))</f>
        <v>FRED1</v>
      </c>
      <c r="U6" s="54" t="b">
        <v>0</v>
      </c>
      <c r="V6" s="54" t="b">
        <v>1</v>
      </c>
      <c r="W6" s="76">
        <f t="shared" si="12"/>
        <v>13</v>
      </c>
      <c r="X6" s="76">
        <f t="shared" si="13"/>
        <v>10</v>
      </c>
      <c r="Y6" s="76">
        <f t="shared" si="14"/>
        <v>2018</v>
      </c>
    </row>
    <row r="7" spans="1:25">
      <c r="A7" s="75">
        <v>43436</v>
      </c>
      <c r="B7" s="77" t="s">
        <v>225</v>
      </c>
      <c r="C7" s="75">
        <v>43144</v>
      </c>
      <c r="D7" s="77" t="s">
        <v>226</v>
      </c>
      <c r="E7" s="54" t="s">
        <v>228</v>
      </c>
      <c r="F7" s="54" t="s">
        <v>34</v>
      </c>
      <c r="G7" s="81" t="s">
        <v>227</v>
      </c>
      <c r="H7" s="54" t="s">
        <v>212</v>
      </c>
      <c r="I7" s="54" t="s">
        <v>205</v>
      </c>
      <c r="J7" s="76">
        <f t="shared" si="0"/>
        <v>2</v>
      </c>
      <c r="K7" s="76">
        <f t="shared" si="1"/>
        <v>12</v>
      </c>
      <c r="L7" s="76">
        <f t="shared" si="2"/>
        <v>2018</v>
      </c>
      <c r="M7" s="54"/>
      <c r="N7" s="54">
        <f t="shared" si="3"/>
        <v>0</v>
      </c>
      <c r="O7" s="54">
        <f t="shared" si="4"/>
        <v>0</v>
      </c>
      <c r="P7" s="54">
        <f t="shared" si="5"/>
        <v>0</v>
      </c>
      <c r="Q7" s="54" t="str">
        <f>+IF(A7="","",CONCATENATE(YEAR(A7),"-",VLOOKUP(MONTH(A7),INFO_CALENDRIER!$I$1:$J$13,2,FALSE)))</f>
        <v>2018-12</v>
      </c>
      <c r="R7" s="54">
        <f t="shared" si="6"/>
        <v>0</v>
      </c>
      <c r="S7" s="76">
        <f t="shared" si="7"/>
        <v>0</v>
      </c>
      <c r="T7" s="54" t="str">
        <f>IF(H7="","",IF(I7=INFO_CALENDRIER!$AB$2,IF(BD!H7="COMMANDE","ALBAN1","ALBAN2"),IF(I7=INFO_CALENDRIER!$AB$3,IF(BD!H7="COMMANDE","ALICE1","ALICE2"),IF(I7=INFO_CALENDRIER!$AB$4,IF(BD!H7="COMMANDE","EUGENIE1","EUGENIE2"),IF(I7=INFO_CALENDRIER!$AB$5,IF(BD!H7="COMMANDE","FRED1","FRED2"),IF(I7=INFO_CALENDRIER!$AB$6,IF(BD!H7="COMMANDE","HERVE1","HERVE2"),IF(I7=INFO_CALENDRIER!$AB$7,IF(BD!H7="COMMANDE","MARIA1","MARIA2"),IF(I7=INFO_CALENDRIER!$AB$8,IF(BD!H7="COMMANDE","MARIE1","MARIE2"),IF(I7=INFO_CALENDRIER!$AB$9,IF(BD!H7="COMMANDE","VALERIE1","VALERIE2"),"erreur")))))))))</f>
        <v>HERVE2</v>
      </c>
      <c r="U7" s="54"/>
      <c r="V7" s="54"/>
      <c r="W7" s="76">
        <f t="shared" si="12"/>
        <v>13</v>
      </c>
      <c r="X7" s="76">
        <f t="shared" si="13"/>
        <v>2</v>
      </c>
      <c r="Y7" s="76">
        <f t="shared" si="14"/>
        <v>2018</v>
      </c>
    </row>
    <row r="8" spans="1:25">
      <c r="A8" s="75">
        <v>43436</v>
      </c>
      <c r="B8" s="77" t="s">
        <v>225</v>
      </c>
      <c r="C8" s="75">
        <v>43144</v>
      </c>
      <c r="D8" s="77" t="s">
        <v>226</v>
      </c>
      <c r="E8" s="54" t="s">
        <v>228</v>
      </c>
      <c r="F8" s="54" t="s">
        <v>34</v>
      </c>
      <c r="G8" s="81" t="s">
        <v>227</v>
      </c>
      <c r="H8" s="54" t="str">
        <f t="shared" ref="H8:H13" si="18">IF(G8="","",IF(U8=V8,"ERREUR",IF(U8=1,"OPTION",IF(V8=1,"COMMANDE",""))))</f>
        <v>ERREUR</v>
      </c>
      <c r="I8" s="54"/>
      <c r="J8" s="76">
        <f t="shared" si="0"/>
        <v>2</v>
      </c>
      <c r="K8" s="76">
        <f t="shared" si="1"/>
        <v>12</v>
      </c>
      <c r="L8" s="76">
        <f t="shared" si="2"/>
        <v>2018</v>
      </c>
      <c r="M8" s="54"/>
      <c r="N8" s="54">
        <f t="shared" si="3"/>
        <v>0</v>
      </c>
      <c r="O8" s="54">
        <f t="shared" si="4"/>
        <v>0</v>
      </c>
      <c r="P8" s="54">
        <f t="shared" si="5"/>
        <v>0</v>
      </c>
      <c r="Q8" s="54" t="str">
        <f>+IF(A8="","",CONCATENATE(YEAR(A8),"-",VLOOKUP(MONTH(A8),INFO_CALENDRIER!$I$1:$J$13,2,FALSE)))</f>
        <v>2018-12</v>
      </c>
      <c r="R8" s="54">
        <f t="shared" si="6"/>
        <v>0</v>
      </c>
      <c r="S8" s="76">
        <f t="shared" si="7"/>
        <v>0</v>
      </c>
      <c r="T8" s="54" t="str">
        <f>IF(H8="","",IF(I8=INFO_CALENDRIER!$AB$2,IF(BD!H8="COMMANDE","ALBAN1","ALBAN2"),IF(I8=INFO_CALENDRIER!$AB$3,IF(BD!H8="COMMANDE","ALICE1","ALICE2"),IF(I8=INFO_CALENDRIER!$AB$4,IF(BD!H8="COMMANDE","EUGENIE1","EUGENIE2"),IF(I8=INFO_CALENDRIER!$AB$5,IF(BD!H8="COMMANDE","FRED1","FRED2"),IF(I8=INFO_CALENDRIER!$AB$6,IF(BD!H8="COMMANDE","HERVE1","HERVE2"),IF(I8=INFO_CALENDRIER!$AB$7,IF(BD!H8="COMMANDE","MARIA1","MARIA2"),IF(I8=INFO_CALENDRIER!$AB$8,IF(BD!H8="COMMANDE","MARIE1","MARIE2"),IF(I8=INFO_CALENDRIER!$AB$9,IF(BD!H8="COMMANDE","VALERIE1","VALERIE2"),"erreur")))))))))</f>
        <v>erreur</v>
      </c>
      <c r="U8" s="54"/>
      <c r="V8" s="54"/>
      <c r="W8" s="76">
        <f t="shared" si="12"/>
        <v>13</v>
      </c>
      <c r="X8" s="76">
        <f t="shared" si="13"/>
        <v>2</v>
      </c>
      <c r="Y8" s="76">
        <f t="shared" si="14"/>
        <v>2018</v>
      </c>
    </row>
    <row r="9" spans="1:25">
      <c r="A9" s="75">
        <v>43141</v>
      </c>
      <c r="B9" s="77" t="s">
        <v>219</v>
      </c>
      <c r="C9" s="75">
        <v>43141</v>
      </c>
      <c r="D9" s="77" t="s">
        <v>220</v>
      </c>
      <c r="E9" s="54" t="s">
        <v>223</v>
      </c>
      <c r="F9" s="54"/>
      <c r="G9" s="81"/>
      <c r="H9" s="54" t="str">
        <f t="shared" si="18"/>
        <v/>
      </c>
      <c r="I9" s="54"/>
      <c r="J9" s="76">
        <f t="shared" si="0"/>
        <v>10</v>
      </c>
      <c r="K9" s="76">
        <f t="shared" si="1"/>
        <v>2</v>
      </c>
      <c r="L9" s="76">
        <f t="shared" si="2"/>
        <v>2018</v>
      </c>
      <c r="M9" s="54"/>
      <c r="N9" s="54">
        <f t="shared" si="3"/>
        <v>0</v>
      </c>
      <c r="O9" s="54">
        <f t="shared" si="4"/>
        <v>0</v>
      </c>
      <c r="P9" s="54">
        <f t="shared" si="5"/>
        <v>0</v>
      </c>
      <c r="Q9" s="54" t="str">
        <f>+IF(A9="","",CONCATENATE(YEAR(A9),"-",VLOOKUP(MONTH(A9),INFO_CALENDRIER!$I$1:$J$13,2,FALSE)))</f>
        <v>2018-02</v>
      </c>
      <c r="R9" s="54">
        <f t="shared" si="6"/>
        <v>0</v>
      </c>
      <c r="S9" s="76">
        <f t="shared" si="7"/>
        <v>0</v>
      </c>
      <c r="T9" s="54" t="str">
        <f>IF(H9="","",IF(I9=INFO_CALENDRIER!$AB$2,IF(BD!H9="COMMANDE","ALBAN1","ALBAN2"),IF(I9=INFO_CALENDRIER!$AB$3,IF(BD!H9="COMMANDE","ALICE1","ALICE2"),IF(I9=INFO_CALENDRIER!$AB$4,IF(BD!H9="COMMANDE","EUGENIE1","EUGENIE2"),IF(I9=INFO_CALENDRIER!$AB$5,IF(BD!H9="COMMANDE","FRED1","FRED2"),IF(I9=INFO_CALENDRIER!$AB$6,IF(BD!H9="COMMANDE","HERVE1","HERVE2"),IF(I9=INFO_CALENDRIER!$AB$7,IF(BD!H9="COMMANDE","MARIA1","MARIA2"),IF(I9=INFO_CALENDRIER!$AB$8,IF(BD!H9="COMMANDE","MARIE1","MARIE2"),IF(I9=INFO_CALENDRIER!$AB$9,IF(BD!H9="COMMANDE","VALERIE1","VALERIE2"),"erreur")))))))))</f>
        <v/>
      </c>
      <c r="U9" s="54" t="b">
        <v>0</v>
      </c>
      <c r="V9" s="54" t="b">
        <v>0</v>
      </c>
      <c r="W9" s="76">
        <f t="shared" si="8"/>
        <v>10</v>
      </c>
      <c r="X9" s="76">
        <f t="shared" si="9"/>
        <v>2</v>
      </c>
      <c r="Y9" s="76">
        <f t="shared" si="10"/>
        <v>2018</v>
      </c>
    </row>
    <row r="10" spans="1:25">
      <c r="A10" s="75"/>
      <c r="B10" s="77"/>
      <c r="C10" s="75"/>
      <c r="D10" s="77"/>
      <c r="E10" s="54"/>
      <c r="F10" s="54"/>
      <c r="G10" s="81"/>
      <c r="H10" s="54" t="str">
        <f t="shared" si="18"/>
        <v/>
      </c>
      <c r="I10" s="54"/>
      <c r="J10" s="76" t="str">
        <f t="shared" si="0"/>
        <v/>
      </c>
      <c r="K10" s="76" t="str">
        <f t="shared" si="1"/>
        <v/>
      </c>
      <c r="L10" s="76" t="str">
        <f t="shared" si="2"/>
        <v/>
      </c>
      <c r="M10" s="54"/>
      <c r="N10" s="54" t="str">
        <f t="shared" si="3"/>
        <v/>
      </c>
      <c r="O10" s="54" t="str">
        <f t="shared" si="4"/>
        <v/>
      </c>
      <c r="P10" s="54" t="str">
        <f t="shared" si="5"/>
        <v/>
      </c>
      <c r="Q10" s="54" t="str">
        <f>+IF(A10="","",CONCATENATE(YEAR(A10),"-",VLOOKUP(MONTH(A10),INFO_CALENDRIER!$I$1:$J$13,2,FALSE)))</f>
        <v/>
      </c>
      <c r="R10" s="54" t="str">
        <f t="shared" si="6"/>
        <v/>
      </c>
      <c r="S10" s="76" t="str">
        <f t="shared" si="7"/>
        <v/>
      </c>
      <c r="T10" s="54" t="str">
        <f>IF(H10="","",IF(I10=INFO_CALENDRIER!$AB$2,IF(BD!H10="COMMANDE","ALBAN1","ALBAN2"),IF(I10=INFO_CALENDRIER!$AB$3,IF(BD!H10="COMMANDE","ALICE1","ALICE2"),IF(I10=INFO_CALENDRIER!$AB$4,IF(BD!H10="COMMANDE","EUGENIE1","EUGENIE2"),IF(I10=INFO_CALENDRIER!$AB$5,IF(BD!H10="COMMANDE","FRED1","FRED2"),IF(I10=INFO_CALENDRIER!$AB$6,IF(BD!H10="COMMANDE","HERVE1","HERVE2"),IF(I10=INFO_CALENDRIER!$AB$7,IF(BD!H10="COMMANDE","MARIA1","MARIA2"),IF(I10=INFO_CALENDRIER!$AB$8,IF(BD!H10="COMMANDE","MARIE1","MARIE2"),IF(I10=INFO_CALENDRIER!$AB$9,IF(BD!H10="COMMANDE","VALERIE1","VALERIE2"),"erreur")))))))))</f>
        <v/>
      </c>
      <c r="U10" s="54"/>
      <c r="V10" s="54"/>
      <c r="W10" s="76" t="str">
        <f t="shared" si="8"/>
        <v/>
      </c>
      <c r="X10" s="76" t="str">
        <f t="shared" si="9"/>
        <v/>
      </c>
      <c r="Y10" s="76" t="str">
        <f t="shared" si="10"/>
        <v/>
      </c>
    </row>
    <row r="11" spans="1:25">
      <c r="A11" s="75"/>
      <c r="B11" s="77"/>
      <c r="C11" s="75"/>
      <c r="D11" s="77"/>
      <c r="E11" s="54"/>
      <c r="F11" s="54"/>
      <c r="G11" s="81"/>
      <c r="H11" s="54" t="str">
        <f t="shared" si="18"/>
        <v/>
      </c>
      <c r="I11" s="54"/>
      <c r="J11" s="76" t="str">
        <f t="shared" si="0"/>
        <v/>
      </c>
      <c r="K11" s="76" t="str">
        <f t="shared" si="1"/>
        <v/>
      </c>
      <c r="L11" s="76" t="str">
        <f t="shared" si="2"/>
        <v/>
      </c>
      <c r="M11" s="54"/>
      <c r="N11" s="54" t="str">
        <f t="shared" si="3"/>
        <v/>
      </c>
      <c r="O11" s="54" t="str">
        <f t="shared" si="4"/>
        <v/>
      </c>
      <c r="P11" s="54" t="str">
        <f t="shared" si="5"/>
        <v/>
      </c>
      <c r="Q11" s="54" t="str">
        <f>+IF(A11="","",CONCATENATE(YEAR(A11),"-",VLOOKUP(MONTH(A11),INFO_CALENDRIER!$I$1:$J$13,2,FALSE)))</f>
        <v/>
      </c>
      <c r="R11" s="54" t="str">
        <f t="shared" si="6"/>
        <v/>
      </c>
      <c r="S11" s="76" t="str">
        <f t="shared" si="7"/>
        <v/>
      </c>
      <c r="T11" s="54" t="str">
        <f>IF(H11="","",IF(I11=INFO_CALENDRIER!$AB$2,IF(BD!H11="COMMANDE","ALBAN1","ALBAN2"),IF(I11=INFO_CALENDRIER!$AB$3,IF(BD!H11="COMMANDE","ALICE1","ALICE2"),IF(I11=INFO_CALENDRIER!$AB$4,IF(BD!H11="COMMANDE","EUGENIE1","EUGENIE2"),IF(I11=INFO_CALENDRIER!$AB$5,IF(BD!H11="COMMANDE","FRED1","FRED2"),IF(I11=INFO_CALENDRIER!$AB$6,IF(BD!H11="COMMANDE","HERVE1","HERVE2"),IF(I11=INFO_CALENDRIER!$AB$7,IF(BD!H11="COMMANDE","MARIA1","MARIA2"),IF(I11=INFO_CALENDRIER!$AB$8,IF(BD!H11="COMMANDE","MARIE1","MARIE2"),IF(I11=INFO_CALENDRIER!$AB$9,IF(BD!H11="COMMANDE","VALERIE1","VALERIE2"),"erreur")))))))))</f>
        <v/>
      </c>
      <c r="U11" s="54"/>
      <c r="V11" s="54"/>
      <c r="W11" s="76" t="str">
        <f t="shared" si="8"/>
        <v/>
      </c>
      <c r="X11" s="76" t="str">
        <f t="shared" si="9"/>
        <v/>
      </c>
      <c r="Y11" s="76" t="str">
        <f t="shared" si="10"/>
        <v/>
      </c>
    </row>
    <row r="12" spans="1:25">
      <c r="A12" s="75"/>
      <c r="B12" s="77"/>
      <c r="C12" s="75"/>
      <c r="D12" s="77"/>
      <c r="E12" s="54"/>
      <c r="F12" s="54"/>
      <c r="G12" s="81"/>
      <c r="H12" s="54" t="str">
        <f t="shared" si="18"/>
        <v/>
      </c>
      <c r="I12" s="54"/>
      <c r="J12" s="76" t="str">
        <f t="shared" si="0"/>
        <v/>
      </c>
      <c r="K12" s="76" t="str">
        <f t="shared" si="1"/>
        <v/>
      </c>
      <c r="L12" s="76" t="str">
        <f t="shared" si="2"/>
        <v/>
      </c>
      <c r="M12" s="54"/>
      <c r="N12" s="54" t="str">
        <f t="shared" si="3"/>
        <v/>
      </c>
      <c r="O12" s="54" t="str">
        <f t="shared" si="4"/>
        <v/>
      </c>
      <c r="P12" s="54" t="str">
        <f t="shared" si="5"/>
        <v/>
      </c>
      <c r="Q12" s="54" t="str">
        <f>+IF(A12="","",CONCATENATE(YEAR(A12),"-",VLOOKUP(MONTH(A12),INFO_CALENDRIER!$I$1:$J$13,2,FALSE)))</f>
        <v/>
      </c>
      <c r="R12" s="54" t="str">
        <f t="shared" si="6"/>
        <v/>
      </c>
      <c r="S12" s="76" t="str">
        <f t="shared" si="7"/>
        <v/>
      </c>
      <c r="T12" s="54" t="str">
        <f>IF(H12="","",IF(I12=INFO_CALENDRIER!$AB$2,IF(BD!H12="COMMANDE","ALBAN1","ALBAN2"),IF(I12=INFO_CALENDRIER!$AB$3,IF(BD!H12="COMMANDE","ALICE1","ALICE2"),IF(I12=INFO_CALENDRIER!$AB$4,IF(BD!H12="COMMANDE","EUGENIE1","EUGENIE2"),IF(I12=INFO_CALENDRIER!$AB$5,IF(BD!H12="COMMANDE","FRED1","FRED2"),IF(I12=INFO_CALENDRIER!$AB$6,IF(BD!H12="COMMANDE","HERVE1","HERVE2"),IF(I12=INFO_CALENDRIER!$AB$7,IF(BD!H12="COMMANDE","MARIA1","MARIA2"),IF(I12=INFO_CALENDRIER!$AB$8,IF(BD!H12="COMMANDE","MARIE1","MARIE2"),IF(I12=INFO_CALENDRIER!$AB$9,IF(BD!H12="COMMANDE","VALERIE1","VALERIE2"),"erreur")))))))))</f>
        <v/>
      </c>
      <c r="U12" s="54"/>
      <c r="V12" s="54"/>
      <c r="W12" s="76" t="str">
        <f t="shared" si="8"/>
        <v/>
      </c>
      <c r="X12" s="76" t="str">
        <f t="shared" si="9"/>
        <v/>
      </c>
      <c r="Y12" s="76" t="str">
        <f t="shared" si="10"/>
        <v/>
      </c>
    </row>
    <row r="13" spans="1:25">
      <c r="A13" s="75"/>
      <c r="B13" s="77"/>
      <c r="C13" s="75"/>
      <c r="D13" s="77"/>
      <c r="E13" s="54"/>
      <c r="F13" s="54"/>
      <c r="G13" s="81"/>
      <c r="H13" s="54" t="str">
        <f t="shared" si="18"/>
        <v/>
      </c>
      <c r="I13" s="54"/>
      <c r="J13" s="76" t="str">
        <f t="shared" si="0"/>
        <v/>
      </c>
      <c r="K13" s="76" t="str">
        <f t="shared" si="1"/>
        <v/>
      </c>
      <c r="L13" s="76" t="str">
        <f t="shared" si="2"/>
        <v/>
      </c>
      <c r="M13" s="54"/>
      <c r="N13" s="54" t="str">
        <f t="shared" si="3"/>
        <v/>
      </c>
      <c r="O13" s="54" t="str">
        <f t="shared" si="4"/>
        <v/>
      </c>
      <c r="P13" s="54" t="str">
        <f t="shared" si="5"/>
        <v/>
      </c>
      <c r="Q13" s="54" t="str">
        <f>+IF(A13="","",CONCATENATE(YEAR(A13),"-",VLOOKUP(MONTH(A13),INFO_CALENDRIER!$I$1:$J$13,2,FALSE)))</f>
        <v/>
      </c>
      <c r="R13" s="54" t="str">
        <f t="shared" si="6"/>
        <v/>
      </c>
      <c r="S13" s="76" t="str">
        <f t="shared" si="7"/>
        <v/>
      </c>
      <c r="T13" s="54" t="str">
        <f>IF(H13="","",IF(I13=INFO_CALENDRIER!$AB$2,IF(BD!H13="COMMANDE","ALBAN1","ALBAN2"),IF(I13=INFO_CALENDRIER!$AB$3,IF(BD!H13="COMMANDE","ALICE1","ALICE2"),IF(I13=INFO_CALENDRIER!$AB$4,IF(BD!H13="COMMANDE","EUGENIE1","EUGENIE2"),IF(I13=INFO_CALENDRIER!$AB$5,IF(BD!H13="COMMANDE","FRED1","FRED2"),IF(I13=INFO_CALENDRIER!$AB$6,IF(BD!H13="COMMANDE","HERVE1","HERVE2"),IF(I13=INFO_CALENDRIER!$AB$7,IF(BD!H13="COMMANDE","MARIA1","MARIA2"),IF(I13=INFO_CALENDRIER!$AB$8,IF(BD!H13="COMMANDE","MARIE1","MARIE2"),IF(I13=INFO_CALENDRIER!$AB$9,IF(BD!H13="COMMANDE","VALERIE1","VALERIE2"),"erreur")))))))))</f>
        <v/>
      </c>
      <c r="U13" s="54"/>
      <c r="V13" s="54"/>
      <c r="W13" s="76" t="str">
        <f t="shared" si="8"/>
        <v/>
      </c>
      <c r="X13" s="76" t="str">
        <f t="shared" si="9"/>
        <v/>
      </c>
      <c r="Y13" s="76" t="str">
        <f t="shared" si="10"/>
        <v/>
      </c>
    </row>
    <row r="14" spans="1:25">
      <c r="A14" s="75"/>
      <c r="B14" s="77"/>
      <c r="C14" s="75"/>
      <c r="D14" s="77"/>
      <c r="E14" s="54"/>
      <c r="F14" s="54"/>
      <c r="G14" s="81"/>
      <c r="H14" s="54"/>
      <c r="I14" s="54"/>
      <c r="J14" s="76" t="str">
        <f t="shared" si="0"/>
        <v/>
      </c>
      <c r="K14" s="76" t="str">
        <f t="shared" si="1"/>
        <v/>
      </c>
      <c r="L14" s="76" t="str">
        <f t="shared" si="2"/>
        <v/>
      </c>
      <c r="M14" s="54"/>
      <c r="N14" s="54" t="str">
        <f t="shared" si="3"/>
        <v/>
      </c>
      <c r="O14" s="54" t="str">
        <f t="shared" si="4"/>
        <v/>
      </c>
      <c r="P14" s="54" t="str">
        <f t="shared" si="5"/>
        <v/>
      </c>
      <c r="Q14" s="54" t="str">
        <f>+IF(A14="","",CONCATENATE(YEAR(A14),"-",VLOOKUP(MONTH(A14),INFO_CALENDRIER!$I$1:$J$13,2,FALSE)))</f>
        <v/>
      </c>
      <c r="R14" s="54" t="str">
        <f t="shared" si="6"/>
        <v/>
      </c>
      <c r="S14" s="76" t="str">
        <f t="shared" si="7"/>
        <v/>
      </c>
      <c r="T14" s="54" t="str">
        <f>IF(H14="","",IF(I14=INFO_CALENDRIER!$AB$2,IF(BD!H14="COMMANDE","ALBAN1","ALBAN2"),IF(I14=INFO_CALENDRIER!$AB$3,IF(BD!H14="COMMANDE","ALICE1","ALICE2"),IF(I14=INFO_CALENDRIER!$AB$4,IF(BD!H14="COMMANDE","EUGENIE1","EUGENIE2"),IF(I14=INFO_CALENDRIER!$AB$5,IF(BD!H14="COMMANDE","FRED1","FRED2"),IF(I14=INFO_CALENDRIER!$AB$6,IF(BD!H14="COMMANDE","HERVE1","HERVE2"),IF(I14=INFO_CALENDRIER!$AB$7,IF(BD!H14="COMMANDE","MARIA1","MARIA2"),IF(I14=INFO_CALENDRIER!$AB$8,IF(BD!H14="COMMANDE","MARIE1","MARIE2"),IF(I14=INFO_CALENDRIER!$AB$9,IF(BD!H14="COMMANDE","VALERIE1","VALERIE2"),"erreur")))))))))</f>
        <v/>
      </c>
      <c r="U14" s="54"/>
      <c r="V14" s="54"/>
      <c r="W14" s="76" t="str">
        <f t="shared" si="8"/>
        <v/>
      </c>
      <c r="X14" s="76" t="str">
        <f t="shared" si="9"/>
        <v/>
      </c>
      <c r="Y14" s="76" t="str">
        <f t="shared" si="10"/>
        <v/>
      </c>
    </row>
    <row r="15" spans="1:25">
      <c r="A15" s="75"/>
      <c r="B15" s="77"/>
      <c r="C15" s="75"/>
      <c r="D15" s="77"/>
      <c r="E15" s="54"/>
      <c r="F15" s="54"/>
      <c r="G15" s="81"/>
      <c r="H15" s="54"/>
      <c r="I15" s="54"/>
      <c r="J15" s="76" t="str">
        <f t="shared" si="0"/>
        <v/>
      </c>
      <c r="K15" s="76" t="str">
        <f t="shared" si="1"/>
        <v/>
      </c>
      <c r="L15" s="76" t="str">
        <f t="shared" si="2"/>
        <v/>
      </c>
      <c r="M15" s="54"/>
      <c r="N15" s="54" t="str">
        <f t="shared" si="3"/>
        <v/>
      </c>
      <c r="O15" s="54" t="str">
        <f t="shared" si="4"/>
        <v/>
      </c>
      <c r="P15" s="54" t="str">
        <f t="shared" si="5"/>
        <v/>
      </c>
      <c r="Q15" s="54" t="str">
        <f>+IF(A15="","",CONCATENATE(YEAR(A15),"-",VLOOKUP(MONTH(A15),INFO_CALENDRIER!$I$1:$J$13,2,FALSE)))</f>
        <v/>
      </c>
      <c r="R15" s="54" t="str">
        <f t="shared" si="6"/>
        <v/>
      </c>
      <c r="S15" s="76" t="str">
        <f t="shared" si="7"/>
        <v/>
      </c>
      <c r="T15" s="54" t="str">
        <f>IF(H15="","",IF(I15=INFO_CALENDRIER!$AB$2,IF(BD!H15="COMMANDE","ALBAN1","ALBAN2"),IF(I15=INFO_CALENDRIER!$AB$3,IF(BD!H15="COMMANDE","ALICE1","ALICE2"),IF(I15=INFO_CALENDRIER!$AB$4,IF(BD!H15="COMMANDE","EUGENIE1","EUGENIE2"),IF(I15=INFO_CALENDRIER!$AB$5,IF(BD!H15="COMMANDE","FRED1","FRED2"),IF(I15=INFO_CALENDRIER!$AB$6,IF(BD!H15="COMMANDE","HERVE1","HERVE2"),IF(I15=INFO_CALENDRIER!$AB$7,IF(BD!H15="COMMANDE","MARIA1","MARIA2"),IF(I15=INFO_CALENDRIER!$AB$8,IF(BD!H15="COMMANDE","MARIE1","MARIE2"),IF(I15=INFO_CALENDRIER!$AB$9,IF(BD!H15="COMMANDE","VALERIE1","VALERIE2"),"erreur")))))))))</f>
        <v/>
      </c>
      <c r="U15" s="54"/>
      <c r="V15" s="54"/>
      <c r="W15" s="76" t="str">
        <f t="shared" si="8"/>
        <v/>
      </c>
      <c r="X15" s="76" t="str">
        <f t="shared" si="9"/>
        <v/>
      </c>
      <c r="Y15" s="76" t="str">
        <f t="shared" si="10"/>
        <v/>
      </c>
    </row>
    <row r="16" spans="1:25">
      <c r="A16" s="75"/>
      <c r="B16" s="77"/>
      <c r="C16" s="75"/>
      <c r="D16" s="77"/>
      <c r="E16" s="54"/>
      <c r="F16" s="54"/>
      <c r="G16" s="81"/>
      <c r="H16" s="54"/>
      <c r="I16" s="54"/>
      <c r="J16" s="76" t="str">
        <f t="shared" si="0"/>
        <v/>
      </c>
      <c r="K16" s="76" t="str">
        <f t="shared" si="1"/>
        <v/>
      </c>
      <c r="L16" s="76" t="str">
        <f t="shared" si="2"/>
        <v/>
      </c>
      <c r="M16" s="54"/>
      <c r="N16" s="54" t="str">
        <f t="shared" si="3"/>
        <v/>
      </c>
      <c r="O16" s="54" t="str">
        <f t="shared" si="4"/>
        <v/>
      </c>
      <c r="P16" s="54" t="str">
        <f t="shared" si="5"/>
        <v/>
      </c>
      <c r="Q16" s="54" t="str">
        <f>+IF(A16="","",CONCATENATE(YEAR(A16),"-",VLOOKUP(MONTH(A16),INFO_CALENDRIER!$I$1:$J$13,2,FALSE)))</f>
        <v/>
      </c>
      <c r="R16" s="54" t="str">
        <f t="shared" si="6"/>
        <v/>
      </c>
      <c r="S16" s="76" t="str">
        <f t="shared" si="7"/>
        <v/>
      </c>
      <c r="T16" s="54" t="str">
        <f>IF(H16="","",IF(I16=INFO_CALENDRIER!$AB$2,IF(BD!H16="COMMANDE","ALBAN1","ALBAN2"),IF(I16=INFO_CALENDRIER!$AB$3,IF(BD!H16="COMMANDE","ALICE1","ALICE2"),IF(I16=INFO_CALENDRIER!$AB$4,IF(BD!H16="COMMANDE","EUGENIE1","EUGENIE2"),IF(I16=INFO_CALENDRIER!$AB$5,IF(BD!H16="COMMANDE","FRED1","FRED2"),IF(I16=INFO_CALENDRIER!$AB$6,IF(BD!H16="COMMANDE","HERVE1","HERVE2"),IF(I16=INFO_CALENDRIER!$AB$7,IF(BD!H16="COMMANDE","MARIA1","MARIA2"),IF(I16=INFO_CALENDRIER!$AB$8,IF(BD!H16="COMMANDE","MARIE1","MARIE2"),IF(I16=INFO_CALENDRIER!$AB$9,IF(BD!H16="COMMANDE","VALERIE1","VALERIE2"),"erreur")))))))))</f>
        <v/>
      </c>
      <c r="U16" s="54"/>
      <c r="V16" s="54"/>
      <c r="W16" s="76" t="str">
        <f t="shared" si="8"/>
        <v/>
      </c>
      <c r="X16" s="76" t="str">
        <f t="shared" si="9"/>
        <v/>
      </c>
      <c r="Y16" s="76" t="str">
        <f t="shared" si="10"/>
        <v/>
      </c>
    </row>
    <row r="17" spans="1:25">
      <c r="A17" s="75"/>
      <c r="B17" s="77"/>
      <c r="C17" s="75"/>
      <c r="D17" s="77"/>
      <c r="E17" s="54"/>
      <c r="F17" s="54"/>
      <c r="G17" s="81"/>
      <c r="H17" s="54"/>
      <c r="I17" s="54"/>
      <c r="J17" s="76" t="str">
        <f t="shared" si="0"/>
        <v/>
      </c>
      <c r="K17" s="76" t="str">
        <f t="shared" si="1"/>
        <v/>
      </c>
      <c r="L17" s="76" t="str">
        <f t="shared" si="2"/>
        <v/>
      </c>
      <c r="M17" s="54"/>
      <c r="N17" s="54" t="str">
        <f t="shared" si="3"/>
        <v/>
      </c>
      <c r="O17" s="54" t="str">
        <f t="shared" si="4"/>
        <v/>
      </c>
      <c r="P17" s="54" t="str">
        <f t="shared" si="5"/>
        <v/>
      </c>
      <c r="Q17" s="54" t="str">
        <f>+IF(A17="","",CONCATENATE(YEAR(A17),"-",VLOOKUP(MONTH(A17),INFO_CALENDRIER!$I$1:$J$13,2,FALSE)))</f>
        <v/>
      </c>
      <c r="R17" s="54" t="str">
        <f t="shared" si="6"/>
        <v/>
      </c>
      <c r="S17" s="76" t="str">
        <f t="shared" si="7"/>
        <v/>
      </c>
      <c r="T17" s="54" t="str">
        <f>IF(H17="","",IF(I17=INFO_CALENDRIER!$AB$2,IF(BD!H17="COMMANDE","ALBAN1","ALBAN2"),IF(I17=INFO_CALENDRIER!$AB$3,IF(BD!H17="COMMANDE","ALICE1","ALICE2"),IF(I17=INFO_CALENDRIER!$AB$4,IF(BD!H17="COMMANDE","EUGENIE1","EUGENIE2"),IF(I17=INFO_CALENDRIER!$AB$5,IF(BD!H17="COMMANDE","FRED1","FRED2"),IF(I17=INFO_CALENDRIER!$AB$6,IF(BD!H17="COMMANDE","HERVE1","HERVE2"),IF(I17=INFO_CALENDRIER!$AB$7,IF(BD!H17="COMMANDE","MARIA1","MARIA2"),IF(I17=INFO_CALENDRIER!$AB$8,IF(BD!H17="COMMANDE","MARIE1","MARIE2"),IF(I17=INFO_CALENDRIER!$AB$9,IF(BD!H17="COMMANDE","VALERIE1","VALERIE2"),"erreur")))))))))</f>
        <v/>
      </c>
      <c r="U17" s="54"/>
      <c r="V17" s="54"/>
      <c r="W17" s="76" t="str">
        <f t="shared" si="8"/>
        <v/>
      </c>
      <c r="X17" s="76" t="str">
        <f t="shared" si="9"/>
        <v/>
      </c>
      <c r="Y17" s="76" t="str">
        <f t="shared" si="10"/>
        <v/>
      </c>
    </row>
    <row r="18" spans="1:25">
      <c r="A18" s="75"/>
      <c r="B18" s="77"/>
      <c r="C18" s="75"/>
      <c r="D18" s="77"/>
      <c r="E18" s="54"/>
      <c r="F18" s="54"/>
      <c r="G18" s="81"/>
      <c r="H18" s="54"/>
      <c r="I18" s="54"/>
      <c r="J18" s="76" t="str">
        <f t="shared" si="0"/>
        <v/>
      </c>
      <c r="K18" s="76" t="str">
        <f t="shared" si="1"/>
        <v/>
      </c>
      <c r="L18" s="76" t="str">
        <f t="shared" si="2"/>
        <v/>
      </c>
      <c r="M18" s="54"/>
      <c r="N18" s="54" t="str">
        <f t="shared" si="3"/>
        <v/>
      </c>
      <c r="O18" s="54" t="str">
        <f t="shared" si="4"/>
        <v/>
      </c>
      <c r="P18" s="54" t="str">
        <f t="shared" si="5"/>
        <v/>
      </c>
      <c r="Q18" s="54" t="str">
        <f>+IF(A18="","",CONCATENATE(YEAR(A18),"-",VLOOKUP(MONTH(A18),INFO_CALENDRIER!$I$1:$J$13,2,FALSE)))</f>
        <v/>
      </c>
      <c r="R18" s="54" t="str">
        <f t="shared" si="6"/>
        <v/>
      </c>
      <c r="S18" s="76" t="str">
        <f t="shared" si="7"/>
        <v/>
      </c>
      <c r="T18" s="54" t="str">
        <f>IF(H18="","",IF(I18=INFO_CALENDRIER!$AB$2,IF(BD!H18="COMMANDE","ALBAN1","ALBAN2"),IF(I18=INFO_CALENDRIER!$AB$3,IF(BD!H18="COMMANDE","ALICE1","ALICE2"),IF(I18=INFO_CALENDRIER!$AB$4,IF(BD!H18="COMMANDE","EUGENIE1","EUGENIE2"),IF(I18=INFO_CALENDRIER!$AB$5,IF(BD!H18="COMMANDE","FRED1","FRED2"),IF(I18=INFO_CALENDRIER!$AB$6,IF(BD!H18="COMMANDE","HERVE1","HERVE2"),IF(I18=INFO_CALENDRIER!$AB$7,IF(BD!H18="COMMANDE","MARIA1","MARIA2"),IF(I18=INFO_CALENDRIER!$AB$8,IF(BD!H18="COMMANDE","MARIE1","MARIE2"),IF(I18=INFO_CALENDRIER!$AB$9,IF(BD!H18="COMMANDE","VALERIE1","VALERIE2"),"erreur")))))))))</f>
        <v/>
      </c>
      <c r="U18" s="54"/>
      <c r="V18" s="54"/>
      <c r="W18" s="76" t="str">
        <f t="shared" si="8"/>
        <v/>
      </c>
      <c r="X18" s="76" t="str">
        <f t="shared" si="9"/>
        <v/>
      </c>
      <c r="Y18" s="76" t="str">
        <f t="shared" si="10"/>
        <v/>
      </c>
    </row>
    <row r="19" spans="1:25">
      <c r="A19" s="75"/>
      <c r="B19" s="77"/>
      <c r="C19" s="75"/>
      <c r="D19" s="77"/>
      <c r="E19" s="54"/>
      <c r="F19" s="54"/>
      <c r="G19" s="81"/>
      <c r="H19" s="54"/>
      <c r="I19" s="54"/>
      <c r="J19" s="76" t="str">
        <f t="shared" si="0"/>
        <v/>
      </c>
      <c r="K19" s="76" t="str">
        <f t="shared" si="1"/>
        <v/>
      </c>
      <c r="L19" s="76" t="str">
        <f t="shared" si="2"/>
        <v/>
      </c>
      <c r="M19" s="54"/>
      <c r="N19" s="54" t="str">
        <f t="shared" si="3"/>
        <v/>
      </c>
      <c r="O19" s="54" t="str">
        <f t="shared" si="4"/>
        <v/>
      </c>
      <c r="P19" s="54" t="str">
        <f t="shared" si="5"/>
        <v/>
      </c>
      <c r="Q19" s="54" t="str">
        <f>+IF(A19="","",CONCATENATE(YEAR(A19),"-",VLOOKUP(MONTH(A19),INFO_CALENDRIER!$I$1:$J$13,2,FALSE)))</f>
        <v/>
      </c>
      <c r="R19" s="54" t="str">
        <f t="shared" si="6"/>
        <v/>
      </c>
      <c r="S19" s="76" t="str">
        <f t="shared" si="7"/>
        <v/>
      </c>
      <c r="T19" s="54" t="str">
        <f>IF(H19="","",IF(I19=INFO_CALENDRIER!$AB$2,IF(BD!H19="COMMANDE","ALBAN1","ALBAN2"),IF(I19=INFO_CALENDRIER!$AB$3,IF(BD!H19="COMMANDE","ALICE1","ALICE2"),IF(I19=INFO_CALENDRIER!$AB$4,IF(BD!H19="COMMANDE","EUGENIE1","EUGENIE2"),IF(I19=INFO_CALENDRIER!$AB$5,IF(BD!H19="COMMANDE","FRED1","FRED2"),IF(I19=INFO_CALENDRIER!$AB$6,IF(BD!H19="COMMANDE","HERVE1","HERVE2"),IF(I19=INFO_CALENDRIER!$AB$7,IF(BD!H19="COMMANDE","MARIA1","MARIA2"),IF(I19=INFO_CALENDRIER!$AB$8,IF(BD!H19="COMMANDE","MARIE1","MARIE2"),IF(I19=INFO_CALENDRIER!$AB$9,IF(BD!H19="COMMANDE","VALERIE1","VALERIE2"),"erreur")))))))))</f>
        <v/>
      </c>
      <c r="U19" s="54"/>
      <c r="V19" s="54"/>
      <c r="W19" s="76" t="str">
        <f t="shared" si="8"/>
        <v/>
      </c>
      <c r="X19" s="76" t="str">
        <f t="shared" si="9"/>
        <v/>
      </c>
      <c r="Y19" s="76" t="str">
        <f t="shared" si="10"/>
        <v/>
      </c>
    </row>
    <row r="20" spans="1:25">
      <c r="A20" s="75"/>
      <c r="B20" s="77"/>
      <c r="C20" s="75"/>
      <c r="D20" s="77"/>
      <c r="E20" s="54"/>
      <c r="F20" s="54"/>
      <c r="G20" s="81"/>
      <c r="H20" s="54"/>
      <c r="I20" s="54"/>
      <c r="J20" s="76" t="str">
        <f t="shared" si="0"/>
        <v/>
      </c>
      <c r="K20" s="76" t="str">
        <f t="shared" si="1"/>
        <v/>
      </c>
      <c r="L20" s="76" t="str">
        <f t="shared" si="2"/>
        <v/>
      </c>
      <c r="M20" s="54"/>
      <c r="N20" s="54" t="str">
        <f t="shared" si="3"/>
        <v/>
      </c>
      <c r="O20" s="54" t="str">
        <f t="shared" si="4"/>
        <v/>
      </c>
      <c r="P20" s="54" t="str">
        <f t="shared" si="5"/>
        <v/>
      </c>
      <c r="Q20" s="54" t="str">
        <f>+IF(A20="","",CONCATENATE(YEAR(A20),"-",VLOOKUP(MONTH(A20),INFO_CALENDRIER!$I$1:$J$13,2,FALSE)))</f>
        <v/>
      </c>
      <c r="R20" s="54" t="str">
        <f t="shared" si="6"/>
        <v/>
      </c>
      <c r="S20" s="76" t="str">
        <f t="shared" si="7"/>
        <v/>
      </c>
      <c r="T20" s="54" t="str">
        <f>IF(H20="","",IF(I20=INFO_CALENDRIER!$AB$2,IF(BD!H20="COMMANDE","ALBAN1","ALBAN2"),IF(I20=INFO_CALENDRIER!$AB$3,IF(BD!H20="COMMANDE","ALICE1","ALICE2"),IF(I20=INFO_CALENDRIER!$AB$4,IF(BD!H20="COMMANDE","EUGENIE1","EUGENIE2"),IF(I20=INFO_CALENDRIER!$AB$5,IF(BD!H20="COMMANDE","FRED1","FRED2"),IF(I20=INFO_CALENDRIER!$AB$6,IF(BD!H20="COMMANDE","HERVE1","HERVE2"),IF(I20=INFO_CALENDRIER!$AB$7,IF(BD!H20="COMMANDE","MARIA1","MARIA2"),IF(I20=INFO_CALENDRIER!$AB$8,IF(BD!H20="COMMANDE","MARIE1","MARIE2"),IF(I20=INFO_CALENDRIER!$AB$9,IF(BD!H20="COMMANDE","VALERIE1","VALERIE2"),"erreur")))))))))</f>
        <v/>
      </c>
      <c r="U20" s="54"/>
      <c r="V20" s="54"/>
      <c r="W20" s="76" t="str">
        <f t="shared" si="8"/>
        <v/>
      </c>
      <c r="X20" s="76" t="str">
        <f t="shared" si="9"/>
        <v/>
      </c>
      <c r="Y20" s="76" t="str">
        <f t="shared" si="10"/>
        <v/>
      </c>
    </row>
    <row r="21" spans="1:25">
      <c r="A21" s="75"/>
      <c r="B21" s="77"/>
      <c r="C21" s="75"/>
      <c r="D21" s="77"/>
      <c r="E21" s="54"/>
      <c r="F21" s="54"/>
      <c r="G21" s="81"/>
      <c r="H21" s="54"/>
      <c r="I21" s="54"/>
      <c r="J21" s="76" t="str">
        <f t="shared" si="0"/>
        <v/>
      </c>
      <c r="K21" s="76" t="str">
        <f t="shared" si="1"/>
        <v/>
      </c>
      <c r="L21" s="76" t="str">
        <f t="shared" si="2"/>
        <v/>
      </c>
      <c r="M21" s="54"/>
      <c r="N21" s="54" t="str">
        <f t="shared" si="3"/>
        <v/>
      </c>
      <c r="O21" s="54" t="str">
        <f t="shared" si="4"/>
        <v/>
      </c>
      <c r="P21" s="54" t="str">
        <f t="shared" si="5"/>
        <v/>
      </c>
      <c r="Q21" s="54" t="str">
        <f>+IF(A21="","",CONCATENATE(YEAR(A21),"-",VLOOKUP(MONTH(A21),INFO_CALENDRIER!$I$1:$J$13,2,FALSE)))</f>
        <v/>
      </c>
      <c r="R21" s="54" t="str">
        <f t="shared" si="6"/>
        <v/>
      </c>
      <c r="S21" s="76" t="str">
        <f t="shared" si="7"/>
        <v/>
      </c>
      <c r="T21" s="54" t="str">
        <f>IF(H21="","",IF(I21=INFO_CALENDRIER!$AB$2,IF(BD!H21="COMMANDE","ALBAN1","ALBAN2"),IF(I21=INFO_CALENDRIER!$AB$3,IF(BD!H21="COMMANDE","ALICE1","ALICE2"),IF(I21=INFO_CALENDRIER!$AB$4,IF(BD!H21="COMMANDE","EUGENIE1","EUGENIE2"),IF(I21=INFO_CALENDRIER!$AB$5,IF(BD!H21="COMMANDE","FRED1","FRED2"),IF(I21=INFO_CALENDRIER!$AB$6,IF(BD!H21="COMMANDE","HERVE1","HERVE2"),IF(I21=INFO_CALENDRIER!$AB$7,IF(BD!H21="COMMANDE","MARIA1","MARIA2"),IF(I21=INFO_CALENDRIER!$AB$8,IF(BD!H21="COMMANDE","MARIE1","MARIE2"),IF(I21=INFO_CALENDRIER!$AB$9,IF(BD!H21="COMMANDE","VALERIE1","VALERIE2"),"erreur")))))))))</f>
        <v/>
      </c>
      <c r="U21" s="54"/>
      <c r="V21" s="54"/>
      <c r="W21" s="76" t="str">
        <f t="shared" si="8"/>
        <v/>
      </c>
      <c r="X21" s="76" t="str">
        <f t="shared" si="9"/>
        <v/>
      </c>
      <c r="Y21" s="76" t="str">
        <f t="shared" si="10"/>
        <v/>
      </c>
    </row>
    <row r="22" spans="1:25">
      <c r="A22" s="75"/>
      <c r="B22" s="77"/>
      <c r="C22" s="75"/>
      <c r="D22" s="77"/>
      <c r="E22" s="54"/>
      <c r="F22" s="54"/>
      <c r="G22" s="81"/>
      <c r="H22" s="54"/>
      <c r="I22" s="54"/>
      <c r="J22" s="76" t="str">
        <f t="shared" si="0"/>
        <v/>
      </c>
      <c r="K22" s="76" t="str">
        <f t="shared" si="1"/>
        <v/>
      </c>
      <c r="L22" s="76" t="str">
        <f t="shared" si="2"/>
        <v/>
      </c>
      <c r="M22" s="54"/>
      <c r="N22" s="54" t="str">
        <f t="shared" si="3"/>
        <v/>
      </c>
      <c r="O22" s="54" t="str">
        <f t="shared" si="4"/>
        <v/>
      </c>
      <c r="P22" s="54" t="str">
        <f t="shared" si="5"/>
        <v/>
      </c>
      <c r="Q22" s="54" t="str">
        <f>+IF(A22="","",CONCATENATE(YEAR(A22),"-",VLOOKUP(MONTH(A22),INFO_CALENDRIER!$I$1:$J$13,2,FALSE)))</f>
        <v/>
      </c>
      <c r="R22" s="54" t="str">
        <f t="shared" si="6"/>
        <v/>
      </c>
      <c r="S22" s="76" t="str">
        <f t="shared" si="7"/>
        <v/>
      </c>
      <c r="T22" s="54" t="str">
        <f>IF(H22="","",IF(I22=INFO_CALENDRIER!$AB$2,IF(BD!H22="COMMANDE","ALBAN1","ALBAN2"),IF(I22=INFO_CALENDRIER!$AB$3,IF(BD!H22="COMMANDE","ALICE1","ALICE2"),IF(I22=INFO_CALENDRIER!$AB$4,IF(BD!H22="COMMANDE","EUGENIE1","EUGENIE2"),IF(I22=INFO_CALENDRIER!$AB$5,IF(BD!H22="COMMANDE","FRED1","FRED2"),IF(I22=INFO_CALENDRIER!$AB$6,IF(BD!H22="COMMANDE","HERVE1","HERVE2"),IF(I22=INFO_CALENDRIER!$AB$7,IF(BD!H22="COMMANDE","MARIA1","MARIA2"),IF(I22=INFO_CALENDRIER!$AB$8,IF(BD!H22="COMMANDE","MARIE1","MARIE2"),IF(I22=INFO_CALENDRIER!$AB$9,IF(BD!H22="COMMANDE","VALERIE1","VALERIE2"),"erreur")))))))))</f>
        <v/>
      </c>
      <c r="U22" s="54"/>
      <c r="V22" s="54"/>
      <c r="W22" s="76" t="str">
        <f t="shared" si="8"/>
        <v/>
      </c>
      <c r="X22" s="76" t="str">
        <f t="shared" si="9"/>
        <v/>
      </c>
      <c r="Y22" s="76" t="str">
        <f t="shared" si="10"/>
        <v/>
      </c>
    </row>
    <row r="23" spans="1:25">
      <c r="A23" s="75"/>
      <c r="B23" s="77"/>
      <c r="C23" s="75"/>
      <c r="D23" s="77"/>
      <c r="E23" s="54"/>
      <c r="F23" s="54"/>
      <c r="G23" s="81"/>
      <c r="H23" s="54"/>
      <c r="I23" s="54"/>
      <c r="J23" s="76" t="str">
        <f t="shared" si="0"/>
        <v/>
      </c>
      <c r="K23" s="76" t="str">
        <f t="shared" si="1"/>
        <v/>
      </c>
      <c r="L23" s="76" t="str">
        <f t="shared" si="2"/>
        <v/>
      </c>
      <c r="M23" s="54"/>
      <c r="N23" s="54" t="str">
        <f t="shared" si="3"/>
        <v/>
      </c>
      <c r="O23" s="54" t="str">
        <f t="shared" si="4"/>
        <v/>
      </c>
      <c r="P23" s="54" t="str">
        <f t="shared" si="5"/>
        <v/>
      </c>
      <c r="Q23" s="54" t="str">
        <f>+IF(A23="","",CONCATENATE(YEAR(A23),"-",VLOOKUP(MONTH(A23),INFO_CALENDRIER!$I$1:$J$13,2,FALSE)))</f>
        <v/>
      </c>
      <c r="R23" s="54" t="str">
        <f t="shared" si="6"/>
        <v/>
      </c>
      <c r="S23" s="76" t="str">
        <f t="shared" si="7"/>
        <v/>
      </c>
      <c r="T23" s="54" t="str">
        <f>IF(H23="","",IF(I23=INFO_CALENDRIER!$AB$2,IF(BD!H23="COMMANDE","ALBAN1","ALBAN2"),IF(I23=INFO_CALENDRIER!$AB$3,IF(BD!H23="COMMANDE","ALICE1","ALICE2"),IF(I23=INFO_CALENDRIER!$AB$4,IF(BD!H23="COMMANDE","EUGENIE1","EUGENIE2"),IF(I23=INFO_CALENDRIER!$AB$5,IF(BD!H23="COMMANDE","FRED1","FRED2"),IF(I23=INFO_CALENDRIER!$AB$6,IF(BD!H23="COMMANDE","HERVE1","HERVE2"),IF(I23=INFO_CALENDRIER!$AB$7,IF(BD!H23="COMMANDE","MARIA1","MARIA2"),IF(I23=INFO_CALENDRIER!$AB$8,IF(BD!H23="COMMANDE","MARIE1","MARIE2"),IF(I23=INFO_CALENDRIER!$AB$9,IF(BD!H23="COMMANDE","VALERIE1","VALERIE2"),"erreur")))))))))</f>
        <v/>
      </c>
      <c r="U23" s="54"/>
      <c r="V23" s="54"/>
      <c r="W23" s="76" t="str">
        <f t="shared" si="8"/>
        <v/>
      </c>
      <c r="X23" s="76" t="str">
        <f t="shared" si="9"/>
        <v/>
      </c>
      <c r="Y23" s="76" t="str">
        <f t="shared" si="10"/>
        <v/>
      </c>
    </row>
    <row r="24" spans="1:25">
      <c r="A24" s="75"/>
      <c r="B24" s="77"/>
      <c r="C24" s="75"/>
      <c r="D24" s="77"/>
      <c r="E24" s="54"/>
      <c r="F24" s="54"/>
      <c r="G24" s="81"/>
      <c r="H24" s="54"/>
      <c r="I24" s="54"/>
      <c r="J24" s="76" t="str">
        <f t="shared" si="0"/>
        <v/>
      </c>
      <c r="K24" s="76" t="str">
        <f t="shared" si="1"/>
        <v/>
      </c>
      <c r="L24" s="76" t="str">
        <f t="shared" si="2"/>
        <v/>
      </c>
      <c r="M24" s="54"/>
      <c r="N24" s="54" t="str">
        <f t="shared" si="3"/>
        <v/>
      </c>
      <c r="O24" s="54" t="str">
        <f t="shared" si="4"/>
        <v/>
      </c>
      <c r="P24" s="54" t="str">
        <f t="shared" si="5"/>
        <v/>
      </c>
      <c r="Q24" s="54" t="str">
        <f>+IF(A24="","",CONCATENATE(YEAR(A24),"-",VLOOKUP(MONTH(A24),INFO_CALENDRIER!$I$1:$J$13,2,FALSE)))</f>
        <v/>
      </c>
      <c r="R24" s="54" t="str">
        <f t="shared" si="6"/>
        <v/>
      </c>
      <c r="S24" s="76" t="str">
        <f t="shared" si="7"/>
        <v/>
      </c>
      <c r="T24" s="54" t="str">
        <f>IF(H24="","",IF(I24=INFO_CALENDRIER!$AB$2,IF(BD!H24="COMMANDE","ALBAN1","ALBAN2"),IF(I24=INFO_CALENDRIER!$AB$3,IF(BD!H24="COMMANDE","ALICE1","ALICE2"),IF(I24=INFO_CALENDRIER!$AB$4,IF(BD!H24="COMMANDE","EUGENIE1","EUGENIE2"),IF(I24=INFO_CALENDRIER!$AB$5,IF(BD!H24="COMMANDE","FRED1","FRED2"),IF(I24=INFO_CALENDRIER!$AB$6,IF(BD!H24="COMMANDE","HERVE1","HERVE2"),IF(I24=INFO_CALENDRIER!$AB$7,IF(BD!H24="COMMANDE","MARIA1","MARIA2"),IF(I24=INFO_CALENDRIER!$AB$8,IF(BD!H24="COMMANDE","MARIE1","MARIE2"),IF(I24=INFO_CALENDRIER!$AB$9,IF(BD!H24="COMMANDE","VALERIE1","VALERIE2"),"erreur")))))))))</f>
        <v/>
      </c>
      <c r="U24" s="54"/>
      <c r="V24" s="54"/>
      <c r="W24" s="76" t="str">
        <f t="shared" si="8"/>
        <v/>
      </c>
      <c r="X24" s="76" t="str">
        <f t="shared" si="9"/>
        <v/>
      </c>
      <c r="Y24" s="76" t="str">
        <f t="shared" si="10"/>
        <v/>
      </c>
    </row>
    <row r="25" spans="1:25">
      <c r="A25" s="75"/>
      <c r="B25" s="77"/>
      <c r="C25" s="75"/>
      <c r="D25" s="77"/>
      <c r="E25" s="54"/>
      <c r="F25" s="54"/>
      <c r="G25" s="81"/>
      <c r="H25" s="54"/>
      <c r="I25" s="54"/>
      <c r="J25" s="76" t="str">
        <f t="shared" si="0"/>
        <v/>
      </c>
      <c r="K25" s="76" t="str">
        <f t="shared" si="1"/>
        <v/>
      </c>
      <c r="L25" s="76" t="str">
        <f t="shared" si="2"/>
        <v/>
      </c>
      <c r="M25" s="54"/>
      <c r="N25" s="54" t="str">
        <f t="shared" si="3"/>
        <v/>
      </c>
      <c r="O25" s="54" t="str">
        <f t="shared" si="4"/>
        <v/>
      </c>
      <c r="P25" s="54" t="str">
        <f t="shared" si="5"/>
        <v/>
      </c>
      <c r="Q25" s="54" t="str">
        <f>+IF(A25="","",CONCATENATE(YEAR(A25),"-",VLOOKUP(MONTH(A25),INFO_CALENDRIER!$I$1:$J$13,2,FALSE)))</f>
        <v/>
      </c>
      <c r="R25" s="54" t="str">
        <f t="shared" si="6"/>
        <v/>
      </c>
      <c r="S25" s="76" t="str">
        <f t="shared" si="7"/>
        <v/>
      </c>
      <c r="T25" s="54" t="str">
        <f>IF(H25="","",IF(I25=INFO_CALENDRIER!$AB$2,IF(BD!H25="COMMANDE","ALBAN1","ALBAN2"),IF(I25=INFO_CALENDRIER!$AB$3,IF(BD!H25="COMMANDE","ALICE1","ALICE2"),IF(I25=INFO_CALENDRIER!$AB$4,IF(BD!H25="COMMANDE","EUGENIE1","EUGENIE2"),IF(I25=INFO_CALENDRIER!$AB$5,IF(BD!H25="COMMANDE","FRED1","FRED2"),IF(I25=INFO_CALENDRIER!$AB$6,IF(BD!H25="COMMANDE","HERVE1","HERVE2"),IF(I25=INFO_CALENDRIER!$AB$7,IF(BD!H25="COMMANDE","MARIA1","MARIA2"),IF(I25=INFO_CALENDRIER!$AB$8,IF(BD!H25="COMMANDE","MARIE1","MARIE2"),IF(I25=INFO_CALENDRIER!$AB$9,IF(BD!H25="COMMANDE","VALERIE1","VALERIE2"),"erreur")))))))))</f>
        <v/>
      </c>
      <c r="U25" s="54"/>
      <c r="V25" s="54"/>
      <c r="W25" s="76" t="str">
        <f t="shared" si="8"/>
        <v/>
      </c>
      <c r="X25" s="76" t="str">
        <f t="shared" si="9"/>
        <v/>
      </c>
      <c r="Y25" s="76" t="str">
        <f t="shared" si="10"/>
        <v/>
      </c>
    </row>
    <row r="26" spans="1:25">
      <c r="A26" s="75"/>
      <c r="B26" s="77"/>
      <c r="C26" s="75"/>
      <c r="D26" s="77"/>
      <c r="E26" s="54"/>
      <c r="F26" s="54"/>
      <c r="G26" s="81"/>
      <c r="H26" s="54"/>
      <c r="I26" s="54"/>
      <c r="J26" s="76" t="str">
        <f t="shared" si="0"/>
        <v/>
      </c>
      <c r="K26" s="76" t="str">
        <f t="shared" si="1"/>
        <v/>
      </c>
      <c r="L26" s="76" t="str">
        <f t="shared" si="2"/>
        <v/>
      </c>
      <c r="M26" s="54"/>
      <c r="N26" s="54" t="str">
        <f t="shared" si="3"/>
        <v/>
      </c>
      <c r="O26" s="54" t="str">
        <f t="shared" si="4"/>
        <v/>
      </c>
      <c r="P26" s="54" t="str">
        <f t="shared" si="5"/>
        <v/>
      </c>
      <c r="Q26" s="54" t="str">
        <f>+IF(A26="","",CONCATENATE(YEAR(A26),"-",VLOOKUP(MONTH(A26),INFO_CALENDRIER!$I$1:$J$13,2,FALSE)))</f>
        <v/>
      </c>
      <c r="R26" s="54" t="str">
        <f t="shared" si="6"/>
        <v/>
      </c>
      <c r="S26" s="76" t="str">
        <f t="shared" si="7"/>
        <v/>
      </c>
      <c r="T26" s="54" t="str">
        <f>IF(H26="","",IF(I26=INFO_CALENDRIER!$AB$2,IF(BD!H26="COMMANDE","ALBAN1","ALBAN2"),IF(I26=INFO_CALENDRIER!$AB$3,IF(BD!H26="COMMANDE","ALICE1","ALICE2"),IF(I26=INFO_CALENDRIER!$AB$4,IF(BD!H26="COMMANDE","EUGENIE1","EUGENIE2"),IF(I26=INFO_CALENDRIER!$AB$5,IF(BD!H26="COMMANDE","FRED1","FRED2"),IF(I26=INFO_CALENDRIER!$AB$6,IF(BD!H26="COMMANDE","HERVE1","HERVE2"),IF(I26=INFO_CALENDRIER!$AB$7,IF(BD!H26="COMMANDE","MARIA1","MARIA2"),IF(I26=INFO_CALENDRIER!$AB$8,IF(BD!H26="COMMANDE","MARIE1","MARIE2"),IF(I26=INFO_CALENDRIER!$AB$9,IF(BD!H26="COMMANDE","VALERIE1","VALERIE2"),"erreur")))))))))</f>
        <v/>
      </c>
      <c r="U26" s="54"/>
      <c r="V26" s="54"/>
      <c r="W26" s="76" t="str">
        <f t="shared" si="8"/>
        <v/>
      </c>
      <c r="X26" s="76" t="str">
        <f t="shared" si="9"/>
        <v/>
      </c>
      <c r="Y26" s="76" t="str">
        <f t="shared" si="10"/>
        <v/>
      </c>
    </row>
    <row r="27" spans="1:25">
      <c r="A27" s="75"/>
      <c r="B27" s="77"/>
      <c r="C27" s="75"/>
      <c r="D27" s="77"/>
      <c r="E27" s="54"/>
      <c r="F27" s="54"/>
      <c r="G27" s="81"/>
      <c r="H27" s="54"/>
      <c r="I27" s="54"/>
      <c r="J27" s="76" t="str">
        <f t="shared" si="0"/>
        <v/>
      </c>
      <c r="K27" s="76" t="str">
        <f t="shared" si="1"/>
        <v/>
      </c>
      <c r="L27" s="76" t="str">
        <f t="shared" si="2"/>
        <v/>
      </c>
      <c r="M27" s="54"/>
      <c r="N27" s="54" t="str">
        <f t="shared" si="3"/>
        <v/>
      </c>
      <c r="O27" s="54" t="str">
        <f t="shared" si="4"/>
        <v/>
      </c>
      <c r="P27" s="54" t="str">
        <f t="shared" si="5"/>
        <v/>
      </c>
      <c r="Q27" s="54" t="str">
        <f>+IF(A27="","",CONCATENATE(YEAR(A27),"-",VLOOKUP(MONTH(A27),INFO_CALENDRIER!$I$1:$J$13,2,FALSE)))</f>
        <v/>
      </c>
      <c r="R27" s="54" t="str">
        <f t="shared" si="6"/>
        <v/>
      </c>
      <c r="S27" s="76" t="str">
        <f t="shared" si="7"/>
        <v/>
      </c>
      <c r="T27" s="54" t="str">
        <f>IF(H27="","",IF(I27=INFO_CALENDRIER!$AB$2,IF(BD!H27="COMMANDE","ALBAN1","ALBAN2"),IF(I27=INFO_CALENDRIER!$AB$3,IF(BD!H27="COMMANDE","ALICE1","ALICE2"),IF(I27=INFO_CALENDRIER!$AB$4,IF(BD!H27="COMMANDE","EUGENIE1","EUGENIE2"),IF(I27=INFO_CALENDRIER!$AB$5,IF(BD!H27="COMMANDE","FRED1","FRED2"),IF(I27=INFO_CALENDRIER!$AB$6,IF(BD!H27="COMMANDE","HERVE1","HERVE2"),IF(I27=INFO_CALENDRIER!$AB$7,IF(BD!H27="COMMANDE","MARIA1","MARIA2"),IF(I27=INFO_CALENDRIER!$AB$8,IF(BD!H27="COMMANDE","MARIE1","MARIE2"),IF(I27=INFO_CALENDRIER!$AB$9,IF(BD!H27="COMMANDE","VALERIE1","VALERIE2"),"erreur")))))))))</f>
        <v/>
      </c>
      <c r="U27" s="54"/>
      <c r="V27" s="54"/>
      <c r="W27" s="76" t="str">
        <f t="shared" si="8"/>
        <v/>
      </c>
      <c r="X27" s="76" t="str">
        <f t="shared" si="9"/>
        <v/>
      </c>
      <c r="Y27" s="76" t="str">
        <f t="shared" si="10"/>
        <v/>
      </c>
    </row>
    <row r="28" spans="1:25">
      <c r="A28" s="75"/>
      <c r="B28" s="77"/>
      <c r="C28" s="75"/>
      <c r="D28" s="77"/>
      <c r="E28" s="54"/>
      <c r="F28" s="54"/>
      <c r="G28" s="81"/>
      <c r="H28" s="54"/>
      <c r="I28" s="54"/>
      <c r="J28" s="76" t="str">
        <f t="shared" si="0"/>
        <v/>
      </c>
      <c r="K28" s="76" t="str">
        <f t="shared" si="1"/>
        <v/>
      </c>
      <c r="L28" s="76" t="str">
        <f t="shared" si="2"/>
        <v/>
      </c>
      <c r="M28" s="54"/>
      <c r="N28" s="54" t="str">
        <f t="shared" si="3"/>
        <v/>
      </c>
      <c r="O28" s="54" t="str">
        <f t="shared" si="4"/>
        <v/>
      </c>
      <c r="P28" s="54" t="str">
        <f t="shared" si="5"/>
        <v/>
      </c>
      <c r="Q28" s="54" t="str">
        <f>+IF(A28="","",CONCATENATE(YEAR(A28),"-",VLOOKUP(MONTH(A28),INFO_CALENDRIER!$I$1:$J$13,2,FALSE)))</f>
        <v/>
      </c>
      <c r="R28" s="54" t="str">
        <f t="shared" si="6"/>
        <v/>
      </c>
      <c r="S28" s="76" t="str">
        <f t="shared" si="7"/>
        <v/>
      </c>
      <c r="T28" s="54" t="str">
        <f>IF(H28="","",IF(I28=INFO_CALENDRIER!$AB$2,IF(BD!H28="COMMANDE","ALBAN1","ALBAN2"),IF(I28=INFO_CALENDRIER!$AB$3,IF(BD!H28="COMMANDE","ALICE1","ALICE2"),IF(I28=INFO_CALENDRIER!$AB$4,IF(BD!H28="COMMANDE","EUGENIE1","EUGENIE2"),IF(I28=INFO_CALENDRIER!$AB$5,IF(BD!H28="COMMANDE","FRED1","FRED2"),IF(I28=INFO_CALENDRIER!$AB$6,IF(BD!H28="COMMANDE","HERVE1","HERVE2"),IF(I28=INFO_CALENDRIER!$AB$7,IF(BD!H28="COMMANDE","MARIA1","MARIA2"),IF(I28=INFO_CALENDRIER!$AB$8,IF(BD!H28="COMMANDE","MARIE1","MARIE2"),IF(I28=INFO_CALENDRIER!$AB$9,IF(BD!H28="COMMANDE","VALERIE1","VALERIE2"),"erreur")))))))))</f>
        <v/>
      </c>
      <c r="U28" s="54"/>
      <c r="V28" s="54"/>
      <c r="W28" s="76" t="str">
        <f t="shared" si="8"/>
        <v/>
      </c>
      <c r="X28" s="76" t="str">
        <f t="shared" si="9"/>
        <v/>
      </c>
      <c r="Y28" s="76" t="str">
        <f t="shared" si="10"/>
        <v/>
      </c>
    </row>
    <row r="29" spans="1:25">
      <c r="A29" s="75"/>
      <c r="B29" s="77"/>
      <c r="C29" s="75"/>
      <c r="D29" s="77"/>
      <c r="E29" s="54"/>
      <c r="F29" s="54"/>
      <c r="G29" s="81"/>
      <c r="H29" s="54"/>
      <c r="I29" s="54"/>
      <c r="J29" s="76" t="str">
        <f t="shared" si="0"/>
        <v/>
      </c>
      <c r="K29" s="76" t="str">
        <f t="shared" si="1"/>
        <v/>
      </c>
      <c r="L29" s="76" t="str">
        <f t="shared" si="2"/>
        <v/>
      </c>
      <c r="M29" s="54"/>
      <c r="N29" s="54" t="str">
        <f t="shared" si="3"/>
        <v/>
      </c>
      <c r="O29" s="54" t="str">
        <f t="shared" si="4"/>
        <v/>
      </c>
      <c r="P29" s="54" t="str">
        <f t="shared" si="5"/>
        <v/>
      </c>
      <c r="Q29" s="54" t="str">
        <f>+IF(A29="","",CONCATENATE(YEAR(A29),"-",VLOOKUP(MONTH(A29),INFO_CALENDRIER!$I$1:$J$13,2,FALSE)))</f>
        <v/>
      </c>
      <c r="R29" s="54" t="str">
        <f t="shared" si="6"/>
        <v/>
      </c>
      <c r="S29" s="76" t="str">
        <f t="shared" si="7"/>
        <v/>
      </c>
      <c r="T29" s="54" t="str">
        <f>IF(H29="","",IF(I29=INFO_CALENDRIER!$AB$2,IF(BD!H29="COMMANDE","ALBAN1","ALBAN2"),IF(I29=INFO_CALENDRIER!$AB$3,IF(BD!H29="COMMANDE","ALICE1","ALICE2"),IF(I29=INFO_CALENDRIER!$AB$4,IF(BD!H29="COMMANDE","EUGENIE1","EUGENIE2"),IF(I29=INFO_CALENDRIER!$AB$5,IF(BD!H29="COMMANDE","FRED1","FRED2"),IF(I29=INFO_CALENDRIER!$AB$6,IF(BD!H29="COMMANDE","HERVE1","HERVE2"),IF(I29=INFO_CALENDRIER!$AB$7,IF(BD!H29="COMMANDE","MARIA1","MARIA2"),IF(I29=INFO_CALENDRIER!$AB$8,IF(BD!H29="COMMANDE","MARIE1","MARIE2"),IF(I29=INFO_CALENDRIER!$AB$9,IF(BD!H29="COMMANDE","VALERIE1","VALERIE2"),"erreur")))))))))</f>
        <v/>
      </c>
      <c r="U29" s="54"/>
      <c r="V29" s="54"/>
      <c r="W29" s="76" t="str">
        <f t="shared" si="8"/>
        <v/>
      </c>
      <c r="X29" s="76" t="str">
        <f t="shared" si="9"/>
        <v/>
      </c>
      <c r="Y29" s="76" t="str">
        <f t="shared" si="10"/>
        <v/>
      </c>
    </row>
    <row r="30" spans="1:25">
      <c r="A30" s="75"/>
      <c r="B30" s="77"/>
      <c r="C30" s="75"/>
      <c r="D30" s="77"/>
      <c r="E30" s="54"/>
      <c r="F30" s="54"/>
      <c r="G30" s="81"/>
      <c r="H30" s="54"/>
      <c r="I30" s="54"/>
      <c r="J30" s="76" t="str">
        <f t="shared" si="0"/>
        <v/>
      </c>
      <c r="K30" s="76" t="str">
        <f t="shared" si="1"/>
        <v/>
      </c>
      <c r="L30" s="76" t="str">
        <f t="shared" si="2"/>
        <v/>
      </c>
      <c r="M30" s="54"/>
      <c r="N30" s="54" t="str">
        <f t="shared" si="3"/>
        <v/>
      </c>
      <c r="O30" s="54" t="str">
        <f t="shared" si="4"/>
        <v/>
      </c>
      <c r="P30" s="54" t="str">
        <f t="shared" si="5"/>
        <v/>
      </c>
      <c r="Q30" s="54" t="str">
        <f>+IF(A30="","",CONCATENATE(YEAR(A30),"-",VLOOKUP(MONTH(A30),INFO_CALENDRIER!$I$1:$J$13,2,FALSE)))</f>
        <v/>
      </c>
      <c r="R30" s="54" t="str">
        <f t="shared" si="6"/>
        <v/>
      </c>
      <c r="S30" s="76" t="str">
        <f t="shared" si="7"/>
        <v/>
      </c>
      <c r="T30" s="54" t="str">
        <f>IF(H30="","",IF(I30=INFO_CALENDRIER!$AB$2,IF(BD!H30="COMMANDE","ALBAN1","ALBAN2"),IF(I30=INFO_CALENDRIER!$AB$3,IF(BD!H30="COMMANDE","ALICE1","ALICE2"),IF(I30=INFO_CALENDRIER!$AB$4,IF(BD!H30="COMMANDE","EUGENIE1","EUGENIE2"),IF(I30=INFO_CALENDRIER!$AB$5,IF(BD!H30="COMMANDE","FRED1","FRED2"),IF(I30=INFO_CALENDRIER!$AB$6,IF(BD!H30="COMMANDE","HERVE1","HERVE2"),IF(I30=INFO_CALENDRIER!$AB$7,IF(BD!H30="COMMANDE","MARIA1","MARIA2"),IF(I30=INFO_CALENDRIER!$AB$8,IF(BD!H30="COMMANDE","MARIE1","MARIE2"),IF(I30=INFO_CALENDRIER!$AB$9,IF(BD!H30="COMMANDE","VALERIE1","VALERIE2"),"erreur")))))))))</f>
        <v/>
      </c>
      <c r="U30" s="54"/>
      <c r="V30" s="54"/>
      <c r="W30" s="76" t="str">
        <f t="shared" si="8"/>
        <v/>
      </c>
      <c r="X30" s="76" t="str">
        <f t="shared" si="9"/>
        <v/>
      </c>
      <c r="Y30" s="76" t="str">
        <f t="shared" si="10"/>
        <v/>
      </c>
    </row>
    <row r="31" spans="1:25">
      <c r="A31" s="75"/>
      <c r="B31" s="77"/>
      <c r="C31" s="75"/>
      <c r="D31" s="77"/>
      <c r="E31" s="54"/>
      <c r="F31" s="54"/>
      <c r="G31" s="81"/>
      <c r="H31" s="54"/>
      <c r="I31" s="54"/>
      <c r="J31" s="76" t="str">
        <f t="shared" si="0"/>
        <v/>
      </c>
      <c r="K31" s="76" t="str">
        <f t="shared" si="1"/>
        <v/>
      </c>
      <c r="L31" s="76" t="str">
        <f t="shared" si="2"/>
        <v/>
      </c>
      <c r="M31" s="54"/>
      <c r="N31" s="54" t="str">
        <f t="shared" si="3"/>
        <v/>
      </c>
      <c r="O31" s="54" t="str">
        <f t="shared" si="4"/>
        <v/>
      </c>
      <c r="P31" s="54" t="str">
        <f t="shared" si="5"/>
        <v/>
      </c>
      <c r="Q31" s="54" t="str">
        <f>+IF(A31="","",CONCATENATE(YEAR(A31),"-",VLOOKUP(MONTH(A31),INFO_CALENDRIER!$I$1:$J$13,2,FALSE)))</f>
        <v/>
      </c>
      <c r="R31" s="54" t="str">
        <f t="shared" si="6"/>
        <v/>
      </c>
      <c r="S31" s="76" t="str">
        <f t="shared" si="7"/>
        <v/>
      </c>
      <c r="T31" s="54" t="str">
        <f>IF(H31="","",IF(I31=INFO_CALENDRIER!$AB$2,IF(BD!H31="COMMANDE","ALBAN1","ALBAN2"),IF(I31=INFO_CALENDRIER!$AB$3,IF(BD!H31="COMMANDE","ALICE1","ALICE2"),IF(I31=INFO_CALENDRIER!$AB$4,IF(BD!H31="COMMANDE","EUGENIE1","EUGENIE2"),IF(I31=INFO_CALENDRIER!$AB$5,IF(BD!H31="COMMANDE","FRED1","FRED2"),IF(I31=INFO_CALENDRIER!$AB$6,IF(BD!H31="COMMANDE","HERVE1","HERVE2"),IF(I31=INFO_CALENDRIER!$AB$7,IF(BD!H31="COMMANDE","MARIA1","MARIA2"),IF(I31=INFO_CALENDRIER!$AB$8,IF(BD!H31="COMMANDE","MARIE1","MARIE2"),IF(I31=INFO_CALENDRIER!$AB$9,IF(BD!H31="COMMANDE","VALERIE1","VALERIE2"),"erreur")))))))))</f>
        <v/>
      </c>
      <c r="U31" s="54"/>
      <c r="V31" s="54"/>
      <c r="W31" s="76" t="str">
        <f t="shared" si="8"/>
        <v/>
      </c>
      <c r="X31" s="76" t="str">
        <f t="shared" si="9"/>
        <v/>
      </c>
      <c r="Y31" s="76" t="str">
        <f t="shared" si="10"/>
        <v/>
      </c>
    </row>
    <row r="32" spans="1:25">
      <c r="A32" s="75"/>
      <c r="B32" s="77"/>
      <c r="C32" s="75"/>
      <c r="D32" s="77"/>
      <c r="E32" s="54"/>
      <c r="F32" s="54"/>
      <c r="G32" s="81"/>
      <c r="H32" s="54"/>
      <c r="I32" s="54"/>
      <c r="J32" s="76" t="str">
        <f t="shared" si="0"/>
        <v/>
      </c>
      <c r="K32" s="76" t="str">
        <f t="shared" si="1"/>
        <v/>
      </c>
      <c r="L32" s="76" t="str">
        <f t="shared" si="2"/>
        <v/>
      </c>
      <c r="M32" s="54"/>
      <c r="N32" s="54" t="str">
        <f t="shared" si="3"/>
        <v/>
      </c>
      <c r="O32" s="54" t="str">
        <f t="shared" si="4"/>
        <v/>
      </c>
      <c r="P32" s="54" t="str">
        <f t="shared" si="5"/>
        <v/>
      </c>
      <c r="Q32" s="54" t="str">
        <f>+IF(A32="","",CONCATENATE(YEAR(A32),"-",VLOOKUP(MONTH(A32),INFO_CALENDRIER!$I$1:$J$13,2,FALSE)))</f>
        <v/>
      </c>
      <c r="R32" s="54" t="str">
        <f t="shared" si="6"/>
        <v/>
      </c>
      <c r="S32" s="76" t="str">
        <f t="shared" si="7"/>
        <v/>
      </c>
      <c r="T32" s="54" t="str">
        <f>IF(H32="","",IF(I32=INFO_CALENDRIER!$AB$2,IF(BD!H32="COMMANDE","ALBAN1","ALBAN2"),IF(I32=INFO_CALENDRIER!$AB$3,IF(BD!H32="COMMANDE","ALICE1","ALICE2"),IF(I32=INFO_CALENDRIER!$AB$4,IF(BD!H32="COMMANDE","EUGENIE1","EUGENIE2"),IF(I32=INFO_CALENDRIER!$AB$5,IF(BD!H32="COMMANDE","FRED1","FRED2"),IF(I32=INFO_CALENDRIER!$AB$6,IF(BD!H32="COMMANDE","HERVE1","HERVE2"),IF(I32=INFO_CALENDRIER!$AB$7,IF(BD!H32="COMMANDE","MARIA1","MARIA2"),IF(I32=INFO_CALENDRIER!$AB$8,IF(BD!H32="COMMANDE","MARIE1","MARIE2"),IF(I32=INFO_CALENDRIER!$AB$9,IF(BD!H32="COMMANDE","VALERIE1","VALERIE2"),"erreur")))))))))</f>
        <v/>
      </c>
      <c r="U32" s="54"/>
      <c r="V32" s="54"/>
      <c r="W32" s="76" t="str">
        <f t="shared" si="8"/>
        <v/>
      </c>
      <c r="X32" s="76" t="str">
        <f t="shared" si="9"/>
        <v/>
      </c>
      <c r="Y32" s="76" t="str">
        <f t="shared" si="10"/>
        <v/>
      </c>
    </row>
    <row r="33" spans="1:25">
      <c r="A33" s="75"/>
      <c r="B33" s="77"/>
      <c r="C33" s="75"/>
      <c r="D33" s="77"/>
      <c r="E33" s="54"/>
      <c r="F33" s="54"/>
      <c r="G33" s="81"/>
      <c r="H33" s="54"/>
      <c r="I33" s="54"/>
      <c r="J33" s="76" t="str">
        <f t="shared" si="0"/>
        <v/>
      </c>
      <c r="K33" s="76" t="str">
        <f t="shared" si="1"/>
        <v/>
      </c>
      <c r="L33" s="76" t="str">
        <f t="shared" si="2"/>
        <v/>
      </c>
      <c r="M33" s="54"/>
      <c r="N33" s="54" t="str">
        <f t="shared" si="3"/>
        <v/>
      </c>
      <c r="O33" s="54" t="str">
        <f t="shared" si="4"/>
        <v/>
      </c>
      <c r="P33" s="54" t="str">
        <f t="shared" si="5"/>
        <v/>
      </c>
      <c r="Q33" s="54" t="str">
        <f>+IF(A33="","",CONCATENATE(YEAR(A33),"-",VLOOKUP(MONTH(A33),INFO_CALENDRIER!$I$1:$J$13,2,FALSE)))</f>
        <v/>
      </c>
      <c r="R33" s="54" t="str">
        <f t="shared" si="6"/>
        <v/>
      </c>
      <c r="S33" s="76" t="str">
        <f t="shared" si="7"/>
        <v/>
      </c>
      <c r="T33" s="54" t="str">
        <f>IF(H33="","",IF(I33=INFO_CALENDRIER!$AB$2,IF(BD!H33="COMMANDE","ALBAN1","ALBAN2"),IF(I33=INFO_CALENDRIER!$AB$3,IF(BD!H33="COMMANDE","ALICE1","ALICE2"),IF(I33=INFO_CALENDRIER!$AB$4,IF(BD!H33="COMMANDE","EUGENIE1","EUGENIE2"),IF(I33=INFO_CALENDRIER!$AB$5,IF(BD!H33="COMMANDE","FRED1","FRED2"),IF(I33=INFO_CALENDRIER!$AB$6,IF(BD!H33="COMMANDE","HERVE1","HERVE2"),IF(I33=INFO_CALENDRIER!$AB$7,IF(BD!H33="COMMANDE","MARIA1","MARIA2"),IF(I33=INFO_CALENDRIER!$AB$8,IF(BD!H33="COMMANDE","MARIE1","MARIE2"),IF(I33=INFO_CALENDRIER!$AB$9,IF(BD!H33="COMMANDE","VALERIE1","VALERIE2"),"erreur")))))))))</f>
        <v/>
      </c>
      <c r="U33" s="54"/>
      <c r="V33" s="54"/>
      <c r="W33" s="76" t="str">
        <f t="shared" si="8"/>
        <v/>
      </c>
      <c r="X33" s="76" t="str">
        <f t="shared" si="9"/>
        <v/>
      </c>
      <c r="Y33" s="76" t="str">
        <f t="shared" si="10"/>
        <v/>
      </c>
    </row>
    <row r="34" spans="1:25">
      <c r="A34" s="75"/>
      <c r="B34" s="77"/>
      <c r="C34" s="75"/>
      <c r="D34" s="77"/>
      <c r="E34" s="54"/>
      <c r="F34" s="54"/>
      <c r="G34" s="81"/>
      <c r="H34" s="54"/>
      <c r="I34" s="54"/>
      <c r="J34" s="76" t="str">
        <f t="shared" si="0"/>
        <v/>
      </c>
      <c r="K34" s="76" t="str">
        <f t="shared" si="1"/>
        <v/>
      </c>
      <c r="L34" s="76" t="str">
        <f t="shared" si="2"/>
        <v/>
      </c>
      <c r="M34" s="54"/>
      <c r="N34" s="54" t="str">
        <f t="shared" si="3"/>
        <v/>
      </c>
      <c r="O34" s="54" t="str">
        <f t="shared" si="4"/>
        <v/>
      </c>
      <c r="P34" s="54" t="str">
        <f t="shared" si="5"/>
        <v/>
      </c>
      <c r="Q34" s="54" t="str">
        <f>+IF(A34="","",CONCATENATE(YEAR(A34),"-",VLOOKUP(MONTH(A34),INFO_CALENDRIER!$I$1:$J$13,2,FALSE)))</f>
        <v/>
      </c>
      <c r="R34" s="54" t="str">
        <f t="shared" si="6"/>
        <v/>
      </c>
      <c r="S34" s="76" t="str">
        <f t="shared" si="7"/>
        <v/>
      </c>
      <c r="T34" s="54" t="str">
        <f>IF(H34="","",IF(I34=INFO_CALENDRIER!$AB$2,IF(BD!H34="COMMANDE","ALBAN1","ALBAN2"),IF(I34=INFO_CALENDRIER!$AB$3,IF(BD!H34="COMMANDE","ALICE1","ALICE2"),IF(I34=INFO_CALENDRIER!$AB$4,IF(BD!H34="COMMANDE","EUGENIE1","EUGENIE2"),IF(I34=INFO_CALENDRIER!$AB$5,IF(BD!H34="COMMANDE","FRED1","FRED2"),IF(I34=INFO_CALENDRIER!$AB$6,IF(BD!H34="COMMANDE","HERVE1","HERVE2"),IF(I34=INFO_CALENDRIER!$AB$7,IF(BD!H34="COMMANDE","MARIA1","MARIA2"),IF(I34=INFO_CALENDRIER!$AB$8,IF(BD!H34="COMMANDE","MARIE1","MARIE2"),IF(I34=INFO_CALENDRIER!$AB$9,IF(BD!H34="COMMANDE","VALERIE1","VALERIE2"),"erreur")))))))))</f>
        <v/>
      </c>
      <c r="U34" s="54"/>
      <c r="V34" s="54"/>
      <c r="W34" s="76" t="str">
        <f t="shared" si="8"/>
        <v/>
      </c>
      <c r="X34" s="76" t="str">
        <f t="shared" si="9"/>
        <v/>
      </c>
      <c r="Y34" s="76" t="str">
        <f t="shared" si="10"/>
        <v/>
      </c>
    </row>
    <row r="35" spans="1:25">
      <c r="A35" s="75"/>
      <c r="B35" s="77"/>
      <c r="C35" s="75"/>
      <c r="D35" s="77"/>
      <c r="E35" s="54"/>
      <c r="F35" s="54"/>
      <c r="G35" s="81"/>
      <c r="H35" s="54"/>
      <c r="I35" s="54"/>
      <c r="J35" s="76" t="str">
        <f t="shared" si="0"/>
        <v/>
      </c>
      <c r="K35" s="76" t="str">
        <f t="shared" si="1"/>
        <v/>
      </c>
      <c r="L35" s="76" t="str">
        <f t="shared" si="2"/>
        <v/>
      </c>
      <c r="M35" s="54"/>
      <c r="N35" s="54" t="str">
        <f t="shared" si="3"/>
        <v/>
      </c>
      <c r="O35" s="54" t="str">
        <f t="shared" si="4"/>
        <v/>
      </c>
      <c r="P35" s="54" t="str">
        <f t="shared" si="5"/>
        <v/>
      </c>
      <c r="Q35" s="54" t="str">
        <f>+IF(A35="","",CONCATENATE(YEAR(A35),"-",VLOOKUP(MONTH(A35),INFO_CALENDRIER!$I$1:$J$13,2,FALSE)))</f>
        <v/>
      </c>
      <c r="R35" s="54" t="str">
        <f t="shared" si="6"/>
        <v/>
      </c>
      <c r="S35" s="76" t="str">
        <f t="shared" si="7"/>
        <v/>
      </c>
      <c r="T35" s="54" t="str">
        <f>IF(H35="","",IF(I35=INFO_CALENDRIER!$AB$2,IF(BD!H35="COMMANDE","ALBAN1","ALBAN2"),IF(I35=INFO_CALENDRIER!$AB$3,IF(BD!H35="COMMANDE","ALICE1","ALICE2"),IF(I35=INFO_CALENDRIER!$AB$4,IF(BD!H35="COMMANDE","EUGENIE1","EUGENIE2"),IF(I35=INFO_CALENDRIER!$AB$5,IF(BD!H35="COMMANDE","FRED1","FRED2"),IF(I35=INFO_CALENDRIER!$AB$6,IF(BD!H35="COMMANDE","HERVE1","HERVE2"),IF(I35=INFO_CALENDRIER!$AB$7,IF(BD!H35="COMMANDE","MARIA1","MARIA2"),IF(I35=INFO_CALENDRIER!$AB$8,IF(BD!H35="COMMANDE","MARIE1","MARIE2"),IF(I35=INFO_CALENDRIER!$AB$9,IF(BD!H35="COMMANDE","VALERIE1","VALERIE2"),"erreur")))))))))</f>
        <v/>
      </c>
      <c r="U35" s="54"/>
      <c r="V35" s="54"/>
      <c r="W35" s="76" t="str">
        <f t="shared" si="8"/>
        <v/>
      </c>
      <c r="X35" s="76" t="str">
        <f t="shared" si="9"/>
        <v/>
      </c>
      <c r="Y35" s="76" t="str">
        <f t="shared" si="10"/>
        <v/>
      </c>
    </row>
    <row r="36" spans="1:25">
      <c r="A36" s="75"/>
      <c r="B36" s="77"/>
      <c r="C36" s="75"/>
      <c r="D36" s="77"/>
      <c r="E36" s="54"/>
      <c r="F36" s="54"/>
      <c r="G36" s="81"/>
      <c r="H36" s="54"/>
      <c r="I36" s="54"/>
      <c r="J36" s="76" t="str">
        <f t="shared" si="0"/>
        <v/>
      </c>
      <c r="K36" s="76" t="str">
        <f t="shared" si="1"/>
        <v/>
      </c>
      <c r="L36" s="76" t="str">
        <f t="shared" si="2"/>
        <v/>
      </c>
      <c r="M36" s="54"/>
      <c r="N36" s="54" t="str">
        <f t="shared" si="3"/>
        <v/>
      </c>
      <c r="O36" s="54" t="str">
        <f t="shared" si="4"/>
        <v/>
      </c>
      <c r="P36" s="54" t="str">
        <f t="shared" si="5"/>
        <v/>
      </c>
      <c r="Q36" s="54" t="str">
        <f>+IF(A36="","",CONCATENATE(YEAR(A36),"-",VLOOKUP(MONTH(A36),INFO_CALENDRIER!$I$1:$J$13,2,FALSE)))</f>
        <v/>
      </c>
      <c r="R36" s="54" t="str">
        <f t="shared" si="6"/>
        <v/>
      </c>
      <c r="S36" s="76" t="str">
        <f t="shared" si="7"/>
        <v/>
      </c>
      <c r="T36" s="54" t="str">
        <f>IF(H36="","",IF(I36=INFO_CALENDRIER!$AB$2,IF(BD!H36="COMMANDE","ALBAN1","ALBAN2"),IF(I36=INFO_CALENDRIER!$AB$3,IF(BD!H36="COMMANDE","ALICE1","ALICE2"),IF(I36=INFO_CALENDRIER!$AB$4,IF(BD!H36="COMMANDE","EUGENIE1","EUGENIE2"),IF(I36=INFO_CALENDRIER!$AB$5,IF(BD!H36="COMMANDE","FRED1","FRED2"),IF(I36=INFO_CALENDRIER!$AB$6,IF(BD!H36="COMMANDE","HERVE1","HERVE2"),IF(I36=INFO_CALENDRIER!$AB$7,IF(BD!H36="COMMANDE","MARIA1","MARIA2"),IF(I36=INFO_CALENDRIER!$AB$8,IF(BD!H36="COMMANDE","MARIE1","MARIE2"),IF(I36=INFO_CALENDRIER!$AB$9,IF(BD!H36="COMMANDE","VALERIE1","VALERIE2"),"erreur")))))))))</f>
        <v/>
      </c>
      <c r="U36" s="54"/>
      <c r="V36" s="54"/>
      <c r="W36" s="76" t="str">
        <f t="shared" si="8"/>
        <v/>
      </c>
      <c r="X36" s="76" t="str">
        <f t="shared" si="9"/>
        <v/>
      </c>
      <c r="Y36" s="76" t="str">
        <f t="shared" si="10"/>
        <v/>
      </c>
    </row>
    <row r="37" spans="1:25">
      <c r="A37" s="75"/>
      <c r="B37" s="77"/>
      <c r="C37" s="75"/>
      <c r="D37" s="77"/>
      <c r="E37" s="54"/>
      <c r="F37" s="54"/>
      <c r="G37" s="81"/>
      <c r="H37" s="54"/>
      <c r="I37" s="54"/>
      <c r="J37" s="76" t="str">
        <f t="shared" si="0"/>
        <v/>
      </c>
      <c r="K37" s="76" t="str">
        <f t="shared" si="1"/>
        <v/>
      </c>
      <c r="L37" s="76" t="str">
        <f t="shared" si="2"/>
        <v/>
      </c>
      <c r="M37" s="54"/>
      <c r="N37" s="54" t="str">
        <f t="shared" si="3"/>
        <v/>
      </c>
      <c r="O37" s="54" t="str">
        <f t="shared" si="4"/>
        <v/>
      </c>
      <c r="P37" s="54" t="str">
        <f t="shared" si="5"/>
        <v/>
      </c>
      <c r="Q37" s="54" t="str">
        <f>+IF(A37="","",CONCATENATE(YEAR(A37),"-",VLOOKUP(MONTH(A37),INFO_CALENDRIER!$I$1:$J$13,2,FALSE)))</f>
        <v/>
      </c>
      <c r="R37" s="54" t="str">
        <f t="shared" si="6"/>
        <v/>
      </c>
      <c r="S37" s="76" t="str">
        <f t="shared" si="7"/>
        <v/>
      </c>
      <c r="T37" s="54" t="str">
        <f>IF(H37="","",IF(I37=INFO_CALENDRIER!$AB$2,IF(BD!H37="COMMANDE","ALBAN1","ALBAN2"),IF(I37=INFO_CALENDRIER!$AB$3,IF(BD!H37="COMMANDE","ALICE1","ALICE2"),IF(I37=INFO_CALENDRIER!$AB$4,IF(BD!H37="COMMANDE","EUGENIE1","EUGENIE2"),IF(I37=INFO_CALENDRIER!$AB$5,IF(BD!H37="COMMANDE","FRED1","FRED2"),IF(I37=INFO_CALENDRIER!$AB$6,IF(BD!H37="COMMANDE","HERVE1","HERVE2"),IF(I37=INFO_CALENDRIER!$AB$7,IF(BD!H37="COMMANDE","MARIA1","MARIA2"),IF(I37=INFO_CALENDRIER!$AB$8,IF(BD!H37="COMMANDE","MARIE1","MARIE2"),IF(I37=INFO_CALENDRIER!$AB$9,IF(BD!H37="COMMANDE","VALERIE1","VALERIE2"),"erreur")))))))))</f>
        <v/>
      </c>
      <c r="U37" s="54"/>
      <c r="V37" s="54"/>
      <c r="W37" s="76" t="str">
        <f t="shared" si="8"/>
        <v/>
      </c>
      <c r="X37" s="76" t="str">
        <f t="shared" si="9"/>
        <v/>
      </c>
      <c r="Y37" s="76" t="str">
        <f t="shared" si="10"/>
        <v/>
      </c>
    </row>
    <row r="38" spans="1:25">
      <c r="A38" s="75"/>
      <c r="B38" s="77"/>
      <c r="C38" s="75"/>
      <c r="D38" s="77"/>
      <c r="E38" s="54"/>
      <c r="F38" s="54"/>
      <c r="G38" s="81"/>
      <c r="H38" s="54"/>
      <c r="I38" s="54"/>
      <c r="J38" s="76" t="str">
        <f t="shared" si="0"/>
        <v/>
      </c>
      <c r="K38" s="76" t="str">
        <f t="shared" si="1"/>
        <v/>
      </c>
      <c r="L38" s="76" t="str">
        <f t="shared" si="2"/>
        <v/>
      </c>
      <c r="M38" s="54"/>
      <c r="N38" s="54" t="str">
        <f t="shared" si="3"/>
        <v/>
      </c>
      <c r="O38" s="54" t="str">
        <f t="shared" si="4"/>
        <v/>
      </c>
      <c r="P38" s="54" t="str">
        <f t="shared" si="5"/>
        <v/>
      </c>
      <c r="Q38" s="54" t="str">
        <f>+IF(A38="","",CONCATENATE(YEAR(A38),"-",VLOOKUP(MONTH(A38),INFO_CALENDRIER!$I$1:$J$13,2,FALSE)))</f>
        <v/>
      </c>
      <c r="R38" s="54" t="str">
        <f t="shared" si="6"/>
        <v/>
      </c>
      <c r="S38" s="76" t="str">
        <f t="shared" si="7"/>
        <v/>
      </c>
      <c r="T38" s="54" t="str">
        <f>IF(H38="","",IF(I38=INFO_CALENDRIER!$AB$2,IF(BD!H38="COMMANDE","ALBAN1","ALBAN2"),IF(I38=INFO_CALENDRIER!$AB$3,IF(BD!H38="COMMANDE","ALICE1","ALICE2"),IF(I38=INFO_CALENDRIER!$AB$4,IF(BD!H38="COMMANDE","EUGENIE1","EUGENIE2"),IF(I38=INFO_CALENDRIER!$AB$5,IF(BD!H38="COMMANDE","FRED1","FRED2"),IF(I38=INFO_CALENDRIER!$AB$6,IF(BD!H38="COMMANDE","HERVE1","HERVE2"),IF(I38=INFO_CALENDRIER!$AB$7,IF(BD!H38="COMMANDE","MARIA1","MARIA2"),IF(I38=INFO_CALENDRIER!$AB$8,IF(BD!H38="COMMANDE","MARIE1","MARIE2"),IF(I38=INFO_CALENDRIER!$AB$9,IF(BD!H38="COMMANDE","VALERIE1","VALERIE2"),"erreur")))))))))</f>
        <v/>
      </c>
      <c r="U38" s="54"/>
      <c r="V38" s="54"/>
      <c r="W38" s="76" t="str">
        <f t="shared" si="8"/>
        <v/>
      </c>
      <c r="X38" s="76" t="str">
        <f t="shared" si="9"/>
        <v/>
      </c>
      <c r="Y38" s="76" t="str">
        <f t="shared" si="10"/>
        <v/>
      </c>
    </row>
    <row r="39" spans="1:25">
      <c r="A39" s="75"/>
      <c r="B39" s="77"/>
      <c r="C39" s="75"/>
      <c r="D39" s="77"/>
      <c r="E39" s="54"/>
      <c r="F39" s="54"/>
      <c r="G39" s="81"/>
      <c r="H39" s="54"/>
      <c r="I39" s="54"/>
      <c r="J39" s="76" t="str">
        <f t="shared" si="0"/>
        <v/>
      </c>
      <c r="K39" s="76" t="str">
        <f t="shared" si="1"/>
        <v/>
      </c>
      <c r="L39" s="76" t="str">
        <f t="shared" si="2"/>
        <v/>
      </c>
      <c r="M39" s="54"/>
      <c r="N39" s="54" t="str">
        <f t="shared" si="3"/>
        <v/>
      </c>
      <c r="O39" s="54" t="str">
        <f t="shared" si="4"/>
        <v/>
      </c>
      <c r="P39" s="54" t="str">
        <f t="shared" si="5"/>
        <v/>
      </c>
      <c r="Q39" s="54" t="str">
        <f>+IF(A39="","",CONCATENATE(YEAR(A39),"-",VLOOKUP(MONTH(A39),INFO_CALENDRIER!$I$1:$J$13,2,FALSE)))</f>
        <v/>
      </c>
      <c r="R39" s="54" t="str">
        <f t="shared" si="6"/>
        <v/>
      </c>
      <c r="S39" s="76" t="str">
        <f t="shared" si="7"/>
        <v/>
      </c>
      <c r="T39" s="54" t="str">
        <f>IF(H39="","",IF(I39=INFO_CALENDRIER!$AB$2,IF(BD!H39="COMMANDE","ALBAN1","ALBAN2"),IF(I39=INFO_CALENDRIER!$AB$3,IF(BD!H39="COMMANDE","ALICE1","ALICE2"),IF(I39=INFO_CALENDRIER!$AB$4,IF(BD!H39="COMMANDE","EUGENIE1","EUGENIE2"),IF(I39=INFO_CALENDRIER!$AB$5,IF(BD!H39="COMMANDE","FRED1","FRED2"),IF(I39=INFO_CALENDRIER!$AB$6,IF(BD!H39="COMMANDE","HERVE1","HERVE2"),IF(I39=INFO_CALENDRIER!$AB$7,IF(BD!H39="COMMANDE","MARIA1","MARIA2"),IF(I39=INFO_CALENDRIER!$AB$8,IF(BD!H39="COMMANDE","MARIE1","MARIE2"),IF(I39=INFO_CALENDRIER!$AB$9,IF(BD!H39="COMMANDE","VALERIE1","VALERIE2"),"erreur")))))))))</f>
        <v/>
      </c>
      <c r="U39" s="54"/>
      <c r="V39" s="54"/>
      <c r="W39" s="76" t="str">
        <f t="shared" si="8"/>
        <v/>
      </c>
      <c r="X39" s="76" t="str">
        <f t="shared" si="9"/>
        <v/>
      </c>
      <c r="Y39" s="76" t="str">
        <f t="shared" si="10"/>
        <v/>
      </c>
    </row>
    <row r="40" spans="1:25">
      <c r="A40" s="75"/>
      <c r="B40" s="77"/>
      <c r="C40" s="75"/>
      <c r="D40" s="77"/>
      <c r="E40" s="54"/>
      <c r="F40" s="54"/>
      <c r="G40" s="81"/>
      <c r="H40" s="54"/>
      <c r="I40" s="54"/>
      <c r="J40" s="76" t="str">
        <f t="shared" si="0"/>
        <v/>
      </c>
      <c r="K40" s="76" t="str">
        <f t="shared" si="1"/>
        <v/>
      </c>
      <c r="L40" s="76" t="str">
        <f t="shared" si="2"/>
        <v/>
      </c>
      <c r="M40" s="54"/>
      <c r="N40" s="54" t="str">
        <f t="shared" si="3"/>
        <v/>
      </c>
      <c r="O40" s="54" t="str">
        <f t="shared" si="4"/>
        <v/>
      </c>
      <c r="P40" s="54" t="str">
        <f t="shared" si="5"/>
        <v/>
      </c>
      <c r="Q40" s="54" t="str">
        <f>+IF(A40="","",CONCATENATE(YEAR(A40),"-",VLOOKUP(MONTH(A40),INFO_CALENDRIER!$I$1:$J$13,2,FALSE)))</f>
        <v/>
      </c>
      <c r="R40" s="54" t="str">
        <f t="shared" si="6"/>
        <v/>
      </c>
      <c r="S40" s="76" t="str">
        <f t="shared" si="7"/>
        <v/>
      </c>
      <c r="T40" s="54" t="str">
        <f>IF(H40="","",IF(I40=INFO_CALENDRIER!$AB$2,IF(BD!H40="COMMANDE","ALBAN1","ALBAN2"),IF(I40=INFO_CALENDRIER!$AB$3,IF(BD!H40="COMMANDE","ALICE1","ALICE2"),IF(I40=INFO_CALENDRIER!$AB$4,IF(BD!H40="COMMANDE","EUGENIE1","EUGENIE2"),IF(I40=INFO_CALENDRIER!$AB$5,IF(BD!H40="COMMANDE","FRED1","FRED2"),IF(I40=INFO_CALENDRIER!$AB$6,IF(BD!H40="COMMANDE","HERVE1","HERVE2"),IF(I40=INFO_CALENDRIER!$AB$7,IF(BD!H40="COMMANDE","MARIA1","MARIA2"),IF(I40=INFO_CALENDRIER!$AB$8,IF(BD!H40="COMMANDE","MARIE1","MARIE2"),IF(I40=INFO_CALENDRIER!$AB$9,IF(BD!H40="COMMANDE","VALERIE1","VALERIE2"),"erreur")))))))))</f>
        <v/>
      </c>
      <c r="U40" s="54"/>
      <c r="V40" s="54"/>
      <c r="W40" s="76" t="str">
        <f t="shared" si="8"/>
        <v/>
      </c>
      <c r="X40" s="76" t="str">
        <f t="shared" si="9"/>
        <v/>
      </c>
      <c r="Y40" s="76" t="str">
        <f t="shared" si="10"/>
        <v/>
      </c>
    </row>
    <row r="41" spans="1:25">
      <c r="A41" s="75"/>
      <c r="B41" s="77"/>
      <c r="C41" s="75"/>
      <c r="D41" s="77"/>
      <c r="E41" s="54"/>
      <c r="F41" s="54"/>
      <c r="G41" s="81"/>
      <c r="H41" s="54"/>
      <c r="I41" s="54"/>
      <c r="J41" s="76" t="str">
        <f t="shared" si="0"/>
        <v/>
      </c>
      <c r="K41" s="76" t="str">
        <f t="shared" si="1"/>
        <v/>
      </c>
      <c r="L41" s="76" t="str">
        <f t="shared" si="2"/>
        <v/>
      </c>
      <c r="M41" s="54"/>
      <c r="N41" s="54" t="str">
        <f t="shared" si="3"/>
        <v/>
      </c>
      <c r="O41" s="54" t="str">
        <f t="shared" si="4"/>
        <v/>
      </c>
      <c r="P41" s="54" t="str">
        <f t="shared" si="5"/>
        <v/>
      </c>
      <c r="Q41" s="54" t="str">
        <f>+IF(A41="","",CONCATENATE(YEAR(A41),"-",VLOOKUP(MONTH(A41),INFO_CALENDRIER!$I$1:$J$13,2,FALSE)))</f>
        <v/>
      </c>
      <c r="R41" s="54" t="str">
        <f t="shared" si="6"/>
        <v/>
      </c>
      <c r="S41" s="76" t="str">
        <f t="shared" si="7"/>
        <v/>
      </c>
      <c r="T41" s="54" t="str">
        <f>IF(H41="","",IF(I41=INFO_CALENDRIER!$AB$2,IF(BD!H41="COMMANDE","ALBAN1","ALBAN2"),IF(I41=INFO_CALENDRIER!$AB$3,IF(BD!H41="COMMANDE","ALICE1","ALICE2"),IF(I41=INFO_CALENDRIER!$AB$4,IF(BD!H41="COMMANDE","EUGENIE1","EUGENIE2"),IF(I41=INFO_CALENDRIER!$AB$5,IF(BD!H41="COMMANDE","FRED1","FRED2"),IF(I41=INFO_CALENDRIER!$AB$6,IF(BD!H41="COMMANDE","HERVE1","HERVE2"),IF(I41=INFO_CALENDRIER!$AB$7,IF(BD!H41="COMMANDE","MARIA1","MARIA2"),IF(I41=INFO_CALENDRIER!$AB$8,IF(BD!H41="COMMANDE","MARIE1","MARIE2"),IF(I41=INFO_CALENDRIER!$AB$9,IF(BD!H41="COMMANDE","VALERIE1","VALERIE2"),"erreur")))))))))</f>
        <v/>
      </c>
      <c r="U41" s="54"/>
      <c r="V41" s="54"/>
      <c r="W41" s="76" t="str">
        <f t="shared" si="8"/>
        <v/>
      </c>
      <c r="X41" s="76" t="str">
        <f t="shared" si="9"/>
        <v/>
      </c>
      <c r="Y41" s="76" t="str">
        <f t="shared" si="10"/>
        <v/>
      </c>
    </row>
    <row r="42" spans="1:25">
      <c r="A42" s="75"/>
      <c r="B42" s="77"/>
      <c r="C42" s="75"/>
      <c r="D42" s="77"/>
      <c r="E42" s="54"/>
      <c r="F42" s="54"/>
      <c r="G42" s="81"/>
      <c r="H42" s="54"/>
      <c r="I42" s="54"/>
      <c r="J42" s="76" t="str">
        <f t="shared" si="0"/>
        <v/>
      </c>
      <c r="K42" s="76" t="str">
        <f t="shared" si="1"/>
        <v/>
      </c>
      <c r="L42" s="76" t="str">
        <f t="shared" si="2"/>
        <v/>
      </c>
      <c r="M42" s="54"/>
      <c r="N42" s="54" t="str">
        <f t="shared" si="3"/>
        <v/>
      </c>
      <c r="O42" s="54" t="str">
        <f t="shared" si="4"/>
        <v/>
      </c>
      <c r="P42" s="54" t="str">
        <f t="shared" si="5"/>
        <v/>
      </c>
      <c r="Q42" s="54" t="str">
        <f>+IF(A42="","",CONCATENATE(YEAR(A42),"-",VLOOKUP(MONTH(A42),INFO_CALENDRIER!$I$1:$J$13,2,FALSE)))</f>
        <v/>
      </c>
      <c r="R42" s="54" t="str">
        <f t="shared" si="6"/>
        <v/>
      </c>
      <c r="S42" s="76" t="str">
        <f t="shared" si="7"/>
        <v/>
      </c>
      <c r="T42" s="54" t="str">
        <f>IF(H42="","",IF(I42=INFO_CALENDRIER!$AB$2,IF(BD!H42="COMMANDE","ALBAN1","ALBAN2"),IF(I42=INFO_CALENDRIER!$AB$3,IF(BD!H42="COMMANDE","ALICE1","ALICE2"),IF(I42=INFO_CALENDRIER!$AB$4,IF(BD!H42="COMMANDE","EUGENIE1","EUGENIE2"),IF(I42=INFO_CALENDRIER!$AB$5,IF(BD!H42="COMMANDE","FRED1","FRED2"),IF(I42=INFO_CALENDRIER!$AB$6,IF(BD!H42="COMMANDE","HERVE1","HERVE2"),IF(I42=INFO_CALENDRIER!$AB$7,IF(BD!H42="COMMANDE","MARIA1","MARIA2"),IF(I42=INFO_CALENDRIER!$AB$8,IF(BD!H42="COMMANDE","MARIE1","MARIE2"),IF(I42=INFO_CALENDRIER!$AB$9,IF(BD!H42="COMMANDE","VALERIE1","VALERIE2"),"erreur")))))))))</f>
        <v/>
      </c>
      <c r="U42" s="54"/>
      <c r="V42" s="54"/>
      <c r="W42" s="76" t="str">
        <f t="shared" si="8"/>
        <v/>
      </c>
      <c r="X42" s="76" t="str">
        <f t="shared" si="9"/>
        <v/>
      </c>
      <c r="Y42" s="76" t="str">
        <f t="shared" si="10"/>
        <v/>
      </c>
    </row>
    <row r="43" spans="1:25">
      <c r="A43" s="75"/>
      <c r="B43" s="77"/>
      <c r="C43" s="75"/>
      <c r="D43" s="77"/>
      <c r="E43" s="54"/>
      <c r="F43" s="54"/>
      <c r="G43" s="81"/>
      <c r="H43" s="54"/>
      <c r="I43" s="54"/>
      <c r="J43" s="76" t="str">
        <f t="shared" si="0"/>
        <v/>
      </c>
      <c r="K43" s="76" t="str">
        <f t="shared" si="1"/>
        <v/>
      </c>
      <c r="L43" s="76" t="str">
        <f t="shared" si="2"/>
        <v/>
      </c>
      <c r="M43" s="54"/>
      <c r="N43" s="54" t="str">
        <f t="shared" si="3"/>
        <v/>
      </c>
      <c r="O43" s="54" t="str">
        <f t="shared" si="4"/>
        <v/>
      </c>
      <c r="P43" s="54" t="str">
        <f t="shared" si="5"/>
        <v/>
      </c>
      <c r="Q43" s="54" t="str">
        <f>+IF(A43="","",CONCATENATE(YEAR(A43),"-",VLOOKUP(MONTH(A43),INFO_CALENDRIER!$I$1:$J$13,2,FALSE)))</f>
        <v/>
      </c>
      <c r="R43" s="54" t="str">
        <f t="shared" si="6"/>
        <v/>
      </c>
      <c r="S43" s="76" t="str">
        <f t="shared" si="7"/>
        <v/>
      </c>
      <c r="T43" s="54" t="str">
        <f>IF(H43="","",IF(I43=INFO_CALENDRIER!$AB$2,IF(BD!H43="COMMANDE","ALBAN1","ALBAN2"),IF(I43=INFO_CALENDRIER!$AB$3,IF(BD!H43="COMMANDE","ALICE1","ALICE2"),IF(I43=INFO_CALENDRIER!$AB$4,IF(BD!H43="COMMANDE","EUGENIE1","EUGENIE2"),IF(I43=INFO_CALENDRIER!$AB$5,IF(BD!H43="COMMANDE","FRED1","FRED2"),IF(I43=INFO_CALENDRIER!$AB$6,IF(BD!H43="COMMANDE","HERVE1","HERVE2"),IF(I43=INFO_CALENDRIER!$AB$7,IF(BD!H43="COMMANDE","MARIA1","MARIA2"),IF(I43=INFO_CALENDRIER!$AB$8,IF(BD!H43="COMMANDE","MARIE1","MARIE2"),IF(I43=INFO_CALENDRIER!$AB$9,IF(BD!H43="COMMANDE","VALERIE1","VALERIE2"),"erreur")))))))))</f>
        <v/>
      </c>
      <c r="U43" s="54"/>
      <c r="V43" s="54"/>
      <c r="W43" s="76" t="str">
        <f t="shared" si="8"/>
        <v/>
      </c>
      <c r="X43" s="76" t="str">
        <f t="shared" si="9"/>
        <v/>
      </c>
      <c r="Y43" s="76" t="str">
        <f t="shared" si="10"/>
        <v/>
      </c>
    </row>
    <row r="44" spans="1:25">
      <c r="A44" s="75"/>
      <c r="B44" s="77"/>
      <c r="C44" s="75"/>
      <c r="D44" s="77"/>
      <c r="E44" s="54"/>
      <c r="F44" s="54"/>
      <c r="G44" s="81"/>
      <c r="H44" s="54"/>
      <c r="I44" s="54"/>
      <c r="J44" s="76" t="str">
        <f t="shared" si="0"/>
        <v/>
      </c>
      <c r="K44" s="76" t="str">
        <f t="shared" si="1"/>
        <v/>
      </c>
      <c r="L44" s="76" t="str">
        <f t="shared" si="2"/>
        <v/>
      </c>
      <c r="M44" s="54"/>
      <c r="N44" s="54" t="str">
        <f t="shared" si="3"/>
        <v/>
      </c>
      <c r="O44" s="54" t="str">
        <f t="shared" si="4"/>
        <v/>
      </c>
      <c r="P44" s="54" t="str">
        <f t="shared" si="5"/>
        <v/>
      </c>
      <c r="Q44" s="54" t="str">
        <f>+IF(A44="","",CONCATENATE(YEAR(A44),"-",VLOOKUP(MONTH(A44),INFO_CALENDRIER!$I$1:$J$13,2,FALSE)))</f>
        <v/>
      </c>
      <c r="R44" s="54" t="str">
        <f t="shared" si="6"/>
        <v/>
      </c>
      <c r="S44" s="76" t="str">
        <f t="shared" si="7"/>
        <v/>
      </c>
      <c r="T44" s="54" t="str">
        <f>IF(H44="","",IF(I44=INFO_CALENDRIER!$AB$2,IF(BD!H44="COMMANDE","ALBAN1","ALBAN2"),IF(I44=INFO_CALENDRIER!$AB$3,IF(BD!H44="COMMANDE","ALICE1","ALICE2"),IF(I44=INFO_CALENDRIER!$AB$4,IF(BD!H44="COMMANDE","EUGENIE1","EUGENIE2"),IF(I44=INFO_CALENDRIER!$AB$5,IF(BD!H44="COMMANDE","FRED1","FRED2"),IF(I44=INFO_CALENDRIER!$AB$6,IF(BD!H44="COMMANDE","HERVE1","HERVE2"),IF(I44=INFO_CALENDRIER!$AB$7,IF(BD!H44="COMMANDE","MARIA1","MARIA2"),IF(I44=INFO_CALENDRIER!$AB$8,IF(BD!H44="COMMANDE","MARIE1","MARIE2"),IF(I44=INFO_CALENDRIER!$AB$9,IF(BD!H44="COMMANDE","VALERIE1","VALERIE2"),"erreur")))))))))</f>
        <v/>
      </c>
      <c r="U44" s="54"/>
      <c r="V44" s="54"/>
      <c r="W44" s="76" t="str">
        <f t="shared" si="8"/>
        <v/>
      </c>
      <c r="X44" s="76" t="str">
        <f t="shared" si="9"/>
        <v/>
      </c>
      <c r="Y44" s="76" t="str">
        <f t="shared" si="10"/>
        <v/>
      </c>
    </row>
    <row r="45" spans="1:25">
      <c r="A45" s="75"/>
      <c r="B45" s="77"/>
      <c r="C45" s="75"/>
      <c r="D45" s="77"/>
      <c r="E45" s="54"/>
      <c r="F45" s="54"/>
      <c r="G45" s="81"/>
      <c r="H45" s="54"/>
      <c r="I45" s="54"/>
      <c r="J45" s="76" t="str">
        <f t="shared" si="0"/>
        <v/>
      </c>
      <c r="K45" s="76" t="str">
        <f t="shared" si="1"/>
        <v/>
      </c>
      <c r="L45" s="76" t="str">
        <f t="shared" si="2"/>
        <v/>
      </c>
      <c r="M45" s="54"/>
      <c r="N45" s="54" t="str">
        <f t="shared" si="3"/>
        <v/>
      </c>
      <c r="O45" s="54" t="str">
        <f t="shared" si="4"/>
        <v/>
      </c>
      <c r="P45" s="54" t="str">
        <f t="shared" si="5"/>
        <v/>
      </c>
      <c r="Q45" s="54" t="str">
        <f>+IF(A45="","",CONCATENATE(YEAR(A45),"-",VLOOKUP(MONTH(A45),INFO_CALENDRIER!$I$1:$J$13,2,FALSE)))</f>
        <v/>
      </c>
      <c r="R45" s="54" t="str">
        <f t="shared" si="6"/>
        <v/>
      </c>
      <c r="S45" s="76" t="str">
        <f t="shared" si="7"/>
        <v/>
      </c>
      <c r="T45" s="54" t="str">
        <f>IF(H45="","",IF(I45=INFO_CALENDRIER!$AB$2,IF(BD!H45="COMMANDE","ALBAN1","ALBAN2"),IF(I45=INFO_CALENDRIER!$AB$3,IF(BD!H45="COMMANDE","ALICE1","ALICE2"),IF(I45=INFO_CALENDRIER!$AB$4,IF(BD!H45="COMMANDE","EUGENIE1","EUGENIE2"),IF(I45=INFO_CALENDRIER!$AB$5,IF(BD!H45="COMMANDE","FRED1","FRED2"),IF(I45=INFO_CALENDRIER!$AB$6,IF(BD!H45="COMMANDE","HERVE1","HERVE2"),IF(I45=INFO_CALENDRIER!$AB$7,IF(BD!H45="COMMANDE","MARIA1","MARIA2"),IF(I45=INFO_CALENDRIER!$AB$8,IF(BD!H45="COMMANDE","MARIE1","MARIE2"),IF(I45=INFO_CALENDRIER!$AB$9,IF(BD!H45="COMMANDE","VALERIE1","VALERIE2"),"erreur")))))))))</f>
        <v/>
      </c>
      <c r="U45" s="54"/>
      <c r="V45" s="54"/>
      <c r="W45" s="76" t="str">
        <f t="shared" si="8"/>
        <v/>
      </c>
      <c r="X45" s="76" t="str">
        <f t="shared" si="9"/>
        <v/>
      </c>
      <c r="Y45" s="76" t="str">
        <f t="shared" si="10"/>
        <v/>
      </c>
    </row>
    <row r="46" spans="1:25">
      <c r="A46" s="75"/>
      <c r="B46" s="77"/>
      <c r="C46" s="75"/>
      <c r="D46" s="77"/>
      <c r="E46" s="54"/>
      <c r="F46" s="54"/>
      <c r="G46" s="81"/>
      <c r="H46" s="54"/>
      <c r="I46" s="54"/>
      <c r="J46" s="76" t="str">
        <f t="shared" si="0"/>
        <v/>
      </c>
      <c r="K46" s="76" t="str">
        <f t="shared" si="1"/>
        <v/>
      </c>
      <c r="L46" s="76" t="str">
        <f t="shared" si="2"/>
        <v/>
      </c>
      <c r="M46" s="54"/>
      <c r="N46" s="54" t="str">
        <f t="shared" si="3"/>
        <v/>
      </c>
      <c r="O46" s="54" t="str">
        <f t="shared" si="4"/>
        <v/>
      </c>
      <c r="P46" s="54" t="str">
        <f t="shared" si="5"/>
        <v/>
      </c>
      <c r="Q46" s="54" t="str">
        <f>+IF(A46="","",CONCATENATE(YEAR(A46),"-",VLOOKUP(MONTH(A46),INFO_CALENDRIER!$I$1:$J$13,2,FALSE)))</f>
        <v/>
      </c>
      <c r="R46" s="54" t="str">
        <f t="shared" si="6"/>
        <v/>
      </c>
      <c r="S46" s="76" t="str">
        <f t="shared" si="7"/>
        <v/>
      </c>
      <c r="T46" s="54" t="str">
        <f>IF(H46="","",IF(I46=INFO_CALENDRIER!$AB$2,IF(BD!H46="COMMANDE","ALBAN1","ALBAN2"),IF(I46=INFO_CALENDRIER!$AB$3,IF(BD!H46="COMMANDE","ALICE1","ALICE2"),IF(I46=INFO_CALENDRIER!$AB$4,IF(BD!H46="COMMANDE","EUGENIE1","EUGENIE2"),IF(I46=INFO_CALENDRIER!$AB$5,IF(BD!H46="COMMANDE","FRED1","FRED2"),IF(I46=INFO_CALENDRIER!$AB$6,IF(BD!H46="COMMANDE","HERVE1","HERVE2"),IF(I46=INFO_CALENDRIER!$AB$7,IF(BD!H46="COMMANDE","MARIA1","MARIA2"),IF(I46=INFO_CALENDRIER!$AB$8,IF(BD!H46="COMMANDE","MARIE1","MARIE2"),IF(I46=INFO_CALENDRIER!$AB$9,IF(BD!H46="COMMANDE","VALERIE1","VALERIE2"),"erreur")))))))))</f>
        <v/>
      </c>
      <c r="U46" s="54"/>
      <c r="V46" s="54"/>
      <c r="W46" s="76" t="str">
        <f t="shared" si="8"/>
        <v/>
      </c>
      <c r="X46" s="76" t="str">
        <f t="shared" si="9"/>
        <v/>
      </c>
      <c r="Y46" s="76" t="str">
        <f t="shared" si="10"/>
        <v/>
      </c>
    </row>
    <row r="47" spans="1:25">
      <c r="A47" s="75"/>
      <c r="B47" s="77"/>
      <c r="C47" s="75"/>
      <c r="D47" s="77"/>
      <c r="E47" s="54"/>
      <c r="F47" s="54"/>
      <c r="G47" s="81"/>
      <c r="H47" s="54"/>
      <c r="I47" s="54"/>
      <c r="J47" s="76" t="str">
        <f t="shared" si="0"/>
        <v/>
      </c>
      <c r="K47" s="76" t="str">
        <f t="shared" si="1"/>
        <v/>
      </c>
      <c r="L47" s="76" t="str">
        <f t="shared" si="2"/>
        <v/>
      </c>
      <c r="M47" s="54"/>
      <c r="N47" s="54" t="str">
        <f t="shared" si="3"/>
        <v/>
      </c>
      <c r="O47" s="54" t="str">
        <f t="shared" si="4"/>
        <v/>
      </c>
      <c r="P47" s="54" t="str">
        <f t="shared" si="5"/>
        <v/>
      </c>
      <c r="Q47" s="54" t="str">
        <f>+IF(A47="","",CONCATENATE(YEAR(A47),"-",VLOOKUP(MONTH(A47),INFO_CALENDRIER!$I$1:$J$13,2,FALSE)))</f>
        <v/>
      </c>
      <c r="R47" s="54" t="str">
        <f t="shared" si="6"/>
        <v/>
      </c>
      <c r="S47" s="76" t="str">
        <f t="shared" si="7"/>
        <v/>
      </c>
      <c r="T47" s="54" t="str">
        <f>IF(H47="","",IF(I47=INFO_CALENDRIER!$AB$2,IF(BD!H47="COMMANDE","ALBAN1","ALBAN2"),IF(I47=INFO_CALENDRIER!$AB$3,IF(BD!H47="COMMANDE","ALICE1","ALICE2"),IF(I47=INFO_CALENDRIER!$AB$4,IF(BD!H47="COMMANDE","EUGENIE1","EUGENIE2"),IF(I47=INFO_CALENDRIER!$AB$5,IF(BD!H47="COMMANDE","FRED1","FRED2"),IF(I47=INFO_CALENDRIER!$AB$6,IF(BD!H47="COMMANDE","HERVE1","HERVE2"),IF(I47=INFO_CALENDRIER!$AB$7,IF(BD!H47="COMMANDE","MARIA1","MARIA2"),IF(I47=INFO_CALENDRIER!$AB$8,IF(BD!H47="COMMANDE","MARIE1","MARIE2"),IF(I47=INFO_CALENDRIER!$AB$9,IF(BD!H47="COMMANDE","VALERIE1","VALERIE2"),"erreur")))))))))</f>
        <v/>
      </c>
      <c r="U47" s="54"/>
      <c r="V47" s="54"/>
      <c r="W47" s="76" t="str">
        <f t="shared" si="8"/>
        <v/>
      </c>
      <c r="X47" s="76" t="str">
        <f t="shared" si="9"/>
        <v/>
      </c>
      <c r="Y47" s="76" t="str">
        <f t="shared" si="10"/>
        <v/>
      </c>
    </row>
    <row r="48" spans="1:25">
      <c r="A48" s="75"/>
      <c r="B48" s="77"/>
      <c r="C48" s="75"/>
      <c r="D48" s="77"/>
      <c r="E48" s="54"/>
      <c r="F48" s="54"/>
      <c r="G48" s="81"/>
      <c r="H48" s="54"/>
      <c r="I48" s="54"/>
      <c r="J48" s="76" t="str">
        <f t="shared" si="0"/>
        <v/>
      </c>
      <c r="K48" s="76" t="str">
        <f t="shared" si="1"/>
        <v/>
      </c>
      <c r="L48" s="76" t="str">
        <f t="shared" si="2"/>
        <v/>
      </c>
      <c r="M48" s="54"/>
      <c r="N48" s="54" t="str">
        <f t="shared" si="3"/>
        <v/>
      </c>
      <c r="O48" s="54" t="str">
        <f t="shared" si="4"/>
        <v/>
      </c>
      <c r="P48" s="54" t="str">
        <f t="shared" si="5"/>
        <v/>
      </c>
      <c r="Q48" s="54" t="str">
        <f>+IF(A48="","",CONCATENATE(YEAR(A48),"-",VLOOKUP(MONTH(A48),INFO_CALENDRIER!$I$1:$J$13,2,FALSE)))</f>
        <v/>
      </c>
      <c r="R48" s="54" t="str">
        <f t="shared" si="6"/>
        <v/>
      </c>
      <c r="S48" s="76" t="str">
        <f t="shared" si="7"/>
        <v/>
      </c>
      <c r="T48" s="54" t="str">
        <f>IF(H48="","",IF(I48=INFO_CALENDRIER!$AB$2,IF(BD!H48="COMMANDE","ALBAN1","ALBAN2"),IF(I48=INFO_CALENDRIER!$AB$3,IF(BD!H48="COMMANDE","ALICE1","ALICE2"),IF(I48=INFO_CALENDRIER!$AB$4,IF(BD!H48="COMMANDE","EUGENIE1","EUGENIE2"),IF(I48=INFO_CALENDRIER!$AB$5,IF(BD!H48="COMMANDE","FRED1","FRED2"),IF(I48=INFO_CALENDRIER!$AB$6,IF(BD!H48="COMMANDE","HERVE1","HERVE2"),IF(I48=INFO_CALENDRIER!$AB$7,IF(BD!H48="COMMANDE","MARIA1","MARIA2"),IF(I48=INFO_CALENDRIER!$AB$8,IF(BD!H48="COMMANDE","MARIE1","MARIE2"),IF(I48=INFO_CALENDRIER!$AB$9,IF(BD!H48="COMMANDE","VALERIE1","VALERIE2"),"erreur")))))))))</f>
        <v/>
      </c>
      <c r="U48" s="54"/>
      <c r="V48" s="54"/>
      <c r="W48" s="76" t="str">
        <f t="shared" si="8"/>
        <v/>
      </c>
      <c r="X48" s="76" t="str">
        <f t="shared" si="9"/>
        <v/>
      </c>
      <c r="Y48" s="76" t="str">
        <f t="shared" si="10"/>
        <v/>
      </c>
    </row>
    <row r="49" spans="1:25">
      <c r="A49" s="75"/>
      <c r="B49" s="77"/>
      <c r="C49" s="75"/>
      <c r="D49" s="77"/>
      <c r="E49" s="54"/>
      <c r="F49" s="54"/>
      <c r="G49" s="81"/>
      <c r="H49" s="54"/>
      <c r="I49" s="54"/>
      <c r="J49" s="76" t="str">
        <f t="shared" si="0"/>
        <v/>
      </c>
      <c r="K49" s="76" t="str">
        <f t="shared" si="1"/>
        <v/>
      </c>
      <c r="L49" s="76" t="str">
        <f t="shared" si="2"/>
        <v/>
      </c>
      <c r="M49" s="54"/>
      <c r="N49" s="54" t="str">
        <f t="shared" si="3"/>
        <v/>
      </c>
      <c r="O49" s="54" t="str">
        <f t="shared" si="4"/>
        <v/>
      </c>
      <c r="P49" s="54" t="str">
        <f t="shared" si="5"/>
        <v/>
      </c>
      <c r="Q49" s="54" t="str">
        <f>+IF(A49="","",CONCATENATE(YEAR(A49),"-",VLOOKUP(MONTH(A49),INFO_CALENDRIER!$I$1:$J$13,2,FALSE)))</f>
        <v/>
      </c>
      <c r="R49" s="54" t="str">
        <f t="shared" si="6"/>
        <v/>
      </c>
      <c r="S49" s="76" t="str">
        <f t="shared" si="7"/>
        <v/>
      </c>
      <c r="T49" s="54" t="str">
        <f>IF(H49="","",IF(I49=INFO_CALENDRIER!$AB$2,IF(BD!H49="COMMANDE","ALBAN1","ALBAN2"),IF(I49=INFO_CALENDRIER!$AB$3,IF(BD!H49="COMMANDE","ALICE1","ALICE2"),IF(I49=INFO_CALENDRIER!$AB$4,IF(BD!H49="COMMANDE","EUGENIE1","EUGENIE2"),IF(I49=INFO_CALENDRIER!$AB$5,IF(BD!H49="COMMANDE","FRED1","FRED2"),IF(I49=INFO_CALENDRIER!$AB$6,IF(BD!H49="COMMANDE","HERVE1","HERVE2"),IF(I49=INFO_CALENDRIER!$AB$7,IF(BD!H49="COMMANDE","MARIA1","MARIA2"),IF(I49=INFO_CALENDRIER!$AB$8,IF(BD!H49="COMMANDE","MARIE1","MARIE2"),IF(I49=INFO_CALENDRIER!$AB$9,IF(BD!H49="COMMANDE","VALERIE1","VALERIE2"),"erreur")))))))))</f>
        <v/>
      </c>
      <c r="U49" s="54"/>
      <c r="V49" s="54"/>
      <c r="W49" s="76" t="str">
        <f t="shared" si="8"/>
        <v/>
      </c>
      <c r="X49" s="76" t="str">
        <f t="shared" si="9"/>
        <v/>
      </c>
      <c r="Y49" s="76" t="str">
        <f t="shared" si="10"/>
        <v/>
      </c>
    </row>
    <row r="50" spans="1:25">
      <c r="A50" s="75"/>
      <c r="B50" s="77"/>
      <c r="C50" s="75"/>
      <c r="D50" s="77"/>
      <c r="E50" s="54"/>
      <c r="F50" s="54"/>
      <c r="G50" s="81"/>
      <c r="H50" s="54"/>
      <c r="I50" s="54"/>
      <c r="J50" s="76" t="str">
        <f t="shared" si="0"/>
        <v/>
      </c>
      <c r="K50" s="76" t="str">
        <f t="shared" si="1"/>
        <v/>
      </c>
      <c r="L50" s="76" t="str">
        <f t="shared" si="2"/>
        <v/>
      </c>
      <c r="M50" s="54"/>
      <c r="N50" s="54" t="str">
        <f t="shared" si="3"/>
        <v/>
      </c>
      <c r="O50" s="54" t="str">
        <f t="shared" si="4"/>
        <v/>
      </c>
      <c r="P50" s="54" t="str">
        <f t="shared" si="5"/>
        <v/>
      </c>
      <c r="Q50" s="54" t="str">
        <f>+IF(A50="","",CONCATENATE(YEAR(A50),"-",VLOOKUP(MONTH(A50),INFO_CALENDRIER!$I$1:$J$13,2,FALSE)))</f>
        <v/>
      </c>
      <c r="R50" s="54" t="str">
        <f t="shared" si="6"/>
        <v/>
      </c>
      <c r="S50" s="76" t="str">
        <f t="shared" si="7"/>
        <v/>
      </c>
      <c r="T50" s="54" t="str">
        <f>IF(H50="","",IF(I50=INFO_CALENDRIER!$AB$2,IF(BD!H50="COMMANDE","ALBAN1","ALBAN2"),IF(I50=INFO_CALENDRIER!$AB$3,IF(BD!H50="COMMANDE","ALICE1","ALICE2"),IF(I50=INFO_CALENDRIER!$AB$4,IF(BD!H50="COMMANDE","EUGENIE1","EUGENIE2"),IF(I50=INFO_CALENDRIER!$AB$5,IF(BD!H50="COMMANDE","FRED1","FRED2"),IF(I50=INFO_CALENDRIER!$AB$6,IF(BD!H50="COMMANDE","HERVE1","HERVE2"),IF(I50=INFO_CALENDRIER!$AB$7,IF(BD!H50="COMMANDE","MARIA1","MARIA2"),IF(I50=INFO_CALENDRIER!$AB$8,IF(BD!H50="COMMANDE","MARIE1","MARIE2"),IF(I50=INFO_CALENDRIER!$AB$9,IF(BD!H50="COMMANDE","VALERIE1","VALERIE2"),"erreur")))))))))</f>
        <v/>
      </c>
      <c r="U50" s="54"/>
      <c r="V50" s="54"/>
      <c r="W50" s="76" t="str">
        <f t="shared" si="8"/>
        <v/>
      </c>
      <c r="X50" s="76" t="str">
        <f t="shared" si="9"/>
        <v/>
      </c>
      <c r="Y50" s="76" t="str">
        <f t="shared" si="10"/>
        <v/>
      </c>
    </row>
    <row r="51" spans="1:25">
      <c r="A51" s="75"/>
      <c r="B51" s="77"/>
      <c r="C51" s="75"/>
      <c r="D51" s="77"/>
      <c r="E51" s="54"/>
      <c r="F51" s="54"/>
      <c r="G51" s="81"/>
      <c r="H51" s="54"/>
      <c r="I51" s="54"/>
      <c r="J51" s="76" t="str">
        <f t="shared" si="0"/>
        <v/>
      </c>
      <c r="K51" s="76" t="str">
        <f t="shared" si="1"/>
        <v/>
      </c>
      <c r="L51" s="76" t="str">
        <f t="shared" si="2"/>
        <v/>
      </c>
      <c r="M51" s="54"/>
      <c r="N51" s="54" t="str">
        <f t="shared" si="3"/>
        <v/>
      </c>
      <c r="O51" s="54" t="str">
        <f t="shared" si="4"/>
        <v/>
      </c>
      <c r="P51" s="54" t="str">
        <f t="shared" si="5"/>
        <v/>
      </c>
      <c r="Q51" s="54" t="str">
        <f>+IF(A51="","",CONCATENATE(YEAR(A51),"-",VLOOKUP(MONTH(A51),INFO_CALENDRIER!$I$1:$J$13,2,FALSE)))</f>
        <v/>
      </c>
      <c r="R51" s="54" t="str">
        <f t="shared" si="6"/>
        <v/>
      </c>
      <c r="S51" s="76" t="str">
        <f t="shared" si="7"/>
        <v/>
      </c>
      <c r="T51" s="54" t="str">
        <f>IF(H51="","",IF(I51=INFO_CALENDRIER!$AB$2,IF(BD!H51="COMMANDE","ALBAN1","ALBAN2"),IF(I51=INFO_CALENDRIER!$AB$3,IF(BD!H51="COMMANDE","ALICE1","ALICE2"),IF(I51=INFO_CALENDRIER!$AB$4,IF(BD!H51="COMMANDE","EUGENIE1","EUGENIE2"),IF(I51=INFO_CALENDRIER!$AB$5,IF(BD!H51="COMMANDE","FRED1","FRED2"),IF(I51=INFO_CALENDRIER!$AB$6,IF(BD!H51="COMMANDE","HERVE1","HERVE2"),IF(I51=INFO_CALENDRIER!$AB$7,IF(BD!H51="COMMANDE","MARIA1","MARIA2"),IF(I51=INFO_CALENDRIER!$AB$8,IF(BD!H51="COMMANDE","MARIE1","MARIE2"),IF(I51=INFO_CALENDRIER!$AB$9,IF(BD!H51="COMMANDE","VALERIE1","VALERIE2"),"erreur")))))))))</f>
        <v/>
      </c>
      <c r="U51" s="54"/>
      <c r="V51" s="54"/>
      <c r="W51" s="76" t="str">
        <f t="shared" si="8"/>
        <v/>
      </c>
      <c r="X51" s="76" t="str">
        <f t="shared" si="9"/>
        <v/>
      </c>
      <c r="Y51" s="76" t="str">
        <f t="shared" si="10"/>
        <v/>
      </c>
    </row>
    <row r="52" spans="1:25">
      <c r="A52" s="75"/>
      <c r="B52" s="77"/>
      <c r="C52" s="75"/>
      <c r="D52" s="77"/>
      <c r="E52" s="54"/>
      <c r="F52" s="54"/>
      <c r="G52" s="81"/>
      <c r="H52" s="54"/>
      <c r="I52" s="54"/>
      <c r="J52" s="76" t="str">
        <f t="shared" si="0"/>
        <v/>
      </c>
      <c r="K52" s="76" t="str">
        <f t="shared" si="1"/>
        <v/>
      </c>
      <c r="L52" s="76" t="str">
        <f t="shared" si="2"/>
        <v/>
      </c>
      <c r="M52" s="54"/>
      <c r="N52" s="54" t="str">
        <f t="shared" si="3"/>
        <v/>
      </c>
      <c r="O52" s="54" t="str">
        <f t="shared" si="4"/>
        <v/>
      </c>
      <c r="P52" s="54" t="str">
        <f t="shared" si="5"/>
        <v/>
      </c>
      <c r="Q52" s="54" t="str">
        <f>+IF(A52="","",CONCATENATE(YEAR(A52),"-",VLOOKUP(MONTH(A52),INFO_CALENDRIER!$I$1:$J$13,2,FALSE)))</f>
        <v/>
      </c>
      <c r="R52" s="54" t="str">
        <f t="shared" si="6"/>
        <v/>
      </c>
      <c r="S52" s="76" t="str">
        <f t="shared" si="7"/>
        <v/>
      </c>
      <c r="T52" s="54" t="str">
        <f>IF(H52="","",IF(I52=INFO_CALENDRIER!$AB$2,IF(BD!H52="COMMANDE","ALBAN1","ALBAN2"),IF(I52=INFO_CALENDRIER!$AB$3,IF(BD!H52="COMMANDE","ALICE1","ALICE2"),IF(I52=INFO_CALENDRIER!$AB$4,IF(BD!H52="COMMANDE","EUGENIE1","EUGENIE2"),IF(I52=INFO_CALENDRIER!$AB$5,IF(BD!H52="COMMANDE","FRED1","FRED2"),IF(I52=INFO_CALENDRIER!$AB$6,IF(BD!H52="COMMANDE","HERVE1","HERVE2"),IF(I52=INFO_CALENDRIER!$AB$7,IF(BD!H52="COMMANDE","MARIA1","MARIA2"),IF(I52=INFO_CALENDRIER!$AB$8,IF(BD!H52="COMMANDE","MARIE1","MARIE2"),IF(I52=INFO_CALENDRIER!$AB$9,IF(BD!H52="COMMANDE","VALERIE1","VALERIE2"),"erreur")))))))))</f>
        <v/>
      </c>
      <c r="U52" s="54"/>
      <c r="V52" s="54"/>
      <c r="W52" s="76" t="str">
        <f t="shared" si="8"/>
        <v/>
      </c>
      <c r="X52" s="76" t="str">
        <f t="shared" si="9"/>
        <v/>
      </c>
      <c r="Y52" s="76" t="str">
        <f t="shared" si="10"/>
        <v/>
      </c>
    </row>
    <row r="53" spans="1:25">
      <c r="A53" s="75"/>
      <c r="B53" s="77"/>
      <c r="C53" s="75"/>
      <c r="D53" s="77"/>
      <c r="E53" s="54"/>
      <c r="F53" s="54"/>
      <c r="G53" s="81"/>
      <c r="H53" s="54"/>
      <c r="I53" s="54"/>
      <c r="J53" s="76" t="str">
        <f t="shared" si="0"/>
        <v/>
      </c>
      <c r="K53" s="76" t="str">
        <f t="shared" si="1"/>
        <v/>
      </c>
      <c r="L53" s="76" t="str">
        <f t="shared" si="2"/>
        <v/>
      </c>
      <c r="M53" s="54"/>
      <c r="N53" s="54" t="str">
        <f t="shared" si="3"/>
        <v/>
      </c>
      <c r="O53" s="54" t="str">
        <f t="shared" si="4"/>
        <v/>
      </c>
      <c r="P53" s="54" t="str">
        <f t="shared" si="5"/>
        <v/>
      </c>
      <c r="Q53" s="54" t="str">
        <f>+IF(A53="","",CONCATENATE(YEAR(A53),"-",VLOOKUP(MONTH(A53),INFO_CALENDRIER!$I$1:$J$13,2,FALSE)))</f>
        <v/>
      </c>
      <c r="R53" s="54" t="str">
        <f t="shared" si="6"/>
        <v/>
      </c>
      <c r="S53" s="76" t="str">
        <f t="shared" si="7"/>
        <v/>
      </c>
      <c r="T53" s="54" t="str">
        <f>IF(H53="","",IF(I53=INFO_CALENDRIER!$AB$2,IF(BD!H53="COMMANDE","ALBAN1","ALBAN2"),IF(I53=INFO_CALENDRIER!$AB$3,IF(BD!H53="COMMANDE","ALICE1","ALICE2"),IF(I53=INFO_CALENDRIER!$AB$4,IF(BD!H53="COMMANDE","EUGENIE1","EUGENIE2"),IF(I53=INFO_CALENDRIER!$AB$5,IF(BD!H53="COMMANDE","FRED1","FRED2"),IF(I53=INFO_CALENDRIER!$AB$6,IF(BD!H53="COMMANDE","HERVE1","HERVE2"),IF(I53=INFO_CALENDRIER!$AB$7,IF(BD!H53="COMMANDE","MARIA1","MARIA2"),IF(I53=INFO_CALENDRIER!$AB$8,IF(BD!H53="COMMANDE","MARIE1","MARIE2"),IF(I53=INFO_CALENDRIER!$AB$9,IF(BD!H53="COMMANDE","VALERIE1","VALERIE2"),"erreur")))))))))</f>
        <v/>
      </c>
      <c r="U53" s="54"/>
      <c r="V53" s="54"/>
      <c r="W53" s="76" t="str">
        <f t="shared" si="8"/>
        <v/>
      </c>
      <c r="X53" s="76" t="str">
        <f t="shared" si="9"/>
        <v/>
      </c>
      <c r="Y53" s="76" t="str">
        <f t="shared" si="10"/>
        <v/>
      </c>
    </row>
    <row r="54" spans="1:25">
      <c r="A54" s="75"/>
      <c r="B54" s="77"/>
      <c r="C54" s="75"/>
      <c r="D54" s="77"/>
      <c r="E54" s="54"/>
      <c r="F54" s="54"/>
      <c r="G54" s="81"/>
      <c r="H54" s="54"/>
      <c r="I54" s="54"/>
      <c r="J54" s="76" t="str">
        <f t="shared" si="0"/>
        <v/>
      </c>
      <c r="K54" s="76" t="str">
        <f t="shared" si="1"/>
        <v/>
      </c>
      <c r="L54" s="76" t="str">
        <f t="shared" si="2"/>
        <v/>
      </c>
      <c r="M54" s="54"/>
      <c r="N54" s="54" t="str">
        <f t="shared" si="3"/>
        <v/>
      </c>
      <c r="O54" s="54" t="str">
        <f t="shared" si="4"/>
        <v/>
      </c>
      <c r="P54" s="54" t="str">
        <f t="shared" si="5"/>
        <v/>
      </c>
      <c r="Q54" s="54" t="str">
        <f>+IF(A54="","",CONCATENATE(YEAR(A54),"-",VLOOKUP(MONTH(A54),INFO_CALENDRIER!$I$1:$J$13,2,FALSE)))</f>
        <v/>
      </c>
      <c r="R54" s="54" t="str">
        <f t="shared" si="6"/>
        <v/>
      </c>
      <c r="S54" s="76" t="str">
        <f t="shared" si="7"/>
        <v/>
      </c>
      <c r="T54" s="54" t="str">
        <f>IF(H54="","",IF(I54=INFO_CALENDRIER!$AB$2,IF(BD!H54="COMMANDE","ALBAN1","ALBAN2"),IF(I54=INFO_CALENDRIER!$AB$3,IF(BD!H54="COMMANDE","ALICE1","ALICE2"),IF(I54=INFO_CALENDRIER!$AB$4,IF(BD!H54="COMMANDE","EUGENIE1","EUGENIE2"),IF(I54=INFO_CALENDRIER!$AB$5,IF(BD!H54="COMMANDE","FRED1","FRED2"),IF(I54=INFO_CALENDRIER!$AB$6,IF(BD!H54="COMMANDE","HERVE1","HERVE2"),IF(I54=INFO_CALENDRIER!$AB$7,IF(BD!H54="COMMANDE","MARIA1","MARIA2"),IF(I54=INFO_CALENDRIER!$AB$8,IF(BD!H54="COMMANDE","MARIE1","MARIE2"),IF(I54=INFO_CALENDRIER!$AB$9,IF(BD!H54="COMMANDE","VALERIE1","VALERIE2"),"erreur")))))))))</f>
        <v/>
      </c>
      <c r="U54" s="54"/>
      <c r="V54" s="54"/>
      <c r="W54" s="76" t="str">
        <f t="shared" si="8"/>
        <v/>
      </c>
      <c r="X54" s="76" t="str">
        <f t="shared" si="9"/>
        <v/>
      </c>
      <c r="Y54" s="76" t="str">
        <f t="shared" si="10"/>
        <v/>
      </c>
    </row>
    <row r="55" spans="1:25">
      <c r="A55" s="75"/>
      <c r="B55" s="77"/>
      <c r="C55" s="75"/>
      <c r="D55" s="77"/>
      <c r="E55" s="54"/>
      <c r="F55" s="54"/>
      <c r="G55" s="81"/>
      <c r="H55" s="54"/>
      <c r="I55" s="54"/>
      <c r="J55" s="76" t="str">
        <f t="shared" si="0"/>
        <v/>
      </c>
      <c r="K55" s="76" t="str">
        <f t="shared" si="1"/>
        <v/>
      </c>
      <c r="L55" s="76" t="str">
        <f t="shared" si="2"/>
        <v/>
      </c>
      <c r="M55" s="54"/>
      <c r="N55" s="54" t="str">
        <f t="shared" si="3"/>
        <v/>
      </c>
      <c r="O55" s="54" t="str">
        <f t="shared" si="4"/>
        <v/>
      </c>
      <c r="P55" s="54" t="str">
        <f t="shared" si="5"/>
        <v/>
      </c>
      <c r="Q55" s="54" t="str">
        <f>+IF(A55="","",CONCATENATE(YEAR(A55),"-",VLOOKUP(MONTH(A55),INFO_CALENDRIER!$I$1:$J$13,2,FALSE)))</f>
        <v/>
      </c>
      <c r="R55" s="54" t="str">
        <f t="shared" si="6"/>
        <v/>
      </c>
      <c r="S55" s="76" t="str">
        <f t="shared" si="7"/>
        <v/>
      </c>
      <c r="T55" s="54" t="str">
        <f>IF(H55="","",IF(I55=INFO_CALENDRIER!$AB$2,IF(BD!H55="COMMANDE","ALBAN1","ALBAN2"),IF(I55=INFO_CALENDRIER!$AB$3,IF(BD!H55="COMMANDE","ALICE1","ALICE2"),IF(I55=INFO_CALENDRIER!$AB$4,IF(BD!H55="COMMANDE","EUGENIE1","EUGENIE2"),IF(I55=INFO_CALENDRIER!$AB$5,IF(BD!H55="COMMANDE","FRED1","FRED2"),IF(I55=INFO_CALENDRIER!$AB$6,IF(BD!H55="COMMANDE","HERVE1","HERVE2"),IF(I55=INFO_CALENDRIER!$AB$7,IF(BD!H55="COMMANDE","MARIA1","MARIA2"),IF(I55=INFO_CALENDRIER!$AB$8,IF(BD!H55="COMMANDE","MARIE1","MARIE2"),IF(I55=INFO_CALENDRIER!$AB$9,IF(BD!H55="COMMANDE","VALERIE1","VALERIE2"),"erreur")))))))))</f>
        <v/>
      </c>
      <c r="U55" s="54"/>
      <c r="V55" s="54"/>
      <c r="W55" s="76" t="str">
        <f t="shared" si="8"/>
        <v/>
      </c>
      <c r="X55" s="76" t="str">
        <f t="shared" si="9"/>
        <v/>
      </c>
      <c r="Y55" s="76" t="str">
        <f t="shared" si="10"/>
        <v/>
      </c>
    </row>
    <row r="56" spans="1:25">
      <c r="A56" s="75"/>
      <c r="B56" s="77"/>
      <c r="C56" s="75"/>
      <c r="D56" s="77"/>
      <c r="E56" s="54"/>
      <c r="F56" s="54"/>
      <c r="G56" s="81"/>
      <c r="H56" s="54"/>
      <c r="I56" s="54"/>
      <c r="J56" s="76" t="str">
        <f t="shared" si="0"/>
        <v/>
      </c>
      <c r="K56" s="76" t="str">
        <f t="shared" si="1"/>
        <v/>
      </c>
      <c r="L56" s="76" t="str">
        <f t="shared" si="2"/>
        <v/>
      </c>
      <c r="M56" s="54"/>
      <c r="N56" s="54" t="str">
        <f t="shared" si="3"/>
        <v/>
      </c>
      <c r="O56" s="54" t="str">
        <f t="shared" si="4"/>
        <v/>
      </c>
      <c r="P56" s="54" t="str">
        <f t="shared" si="5"/>
        <v/>
      </c>
      <c r="Q56" s="54" t="str">
        <f>+IF(A56="","",CONCATENATE(YEAR(A56),"-",VLOOKUP(MONTH(A56),INFO_CALENDRIER!$I$1:$J$13,2,FALSE)))</f>
        <v/>
      </c>
      <c r="R56" s="54" t="str">
        <f t="shared" si="6"/>
        <v/>
      </c>
      <c r="S56" s="76" t="str">
        <f t="shared" si="7"/>
        <v/>
      </c>
      <c r="T56" s="54" t="str">
        <f>IF(H56="","",IF(I56=INFO_CALENDRIER!$AB$2,IF(BD!H56="COMMANDE","ALBAN1","ALBAN2"),IF(I56=INFO_CALENDRIER!$AB$3,IF(BD!H56="COMMANDE","ALICE1","ALICE2"),IF(I56=INFO_CALENDRIER!$AB$4,IF(BD!H56="COMMANDE","EUGENIE1","EUGENIE2"),IF(I56=INFO_CALENDRIER!$AB$5,IF(BD!H56="COMMANDE","FRED1","FRED2"),IF(I56=INFO_CALENDRIER!$AB$6,IF(BD!H56="COMMANDE","HERVE1","HERVE2"),IF(I56=INFO_CALENDRIER!$AB$7,IF(BD!H56="COMMANDE","MARIA1","MARIA2"),IF(I56=INFO_CALENDRIER!$AB$8,IF(BD!H56="COMMANDE","MARIE1","MARIE2"),IF(I56=INFO_CALENDRIER!$AB$9,IF(BD!H56="COMMANDE","VALERIE1","VALERIE2"),"erreur")))))))))</f>
        <v/>
      </c>
      <c r="U56" s="54"/>
      <c r="V56" s="54"/>
      <c r="W56" s="76" t="str">
        <f t="shared" si="8"/>
        <v/>
      </c>
      <c r="X56" s="76" t="str">
        <f t="shared" si="9"/>
        <v/>
      </c>
      <c r="Y56" s="76" t="str">
        <f t="shared" si="10"/>
        <v/>
      </c>
    </row>
    <row r="57" spans="1:25">
      <c r="A57" s="75"/>
      <c r="B57" s="77"/>
      <c r="C57" s="75"/>
      <c r="D57" s="77"/>
      <c r="E57" s="54"/>
      <c r="F57" s="54"/>
      <c r="G57" s="81"/>
      <c r="H57" s="54"/>
      <c r="I57" s="54"/>
      <c r="J57" s="76" t="str">
        <f t="shared" si="0"/>
        <v/>
      </c>
      <c r="K57" s="76" t="str">
        <f t="shared" si="1"/>
        <v/>
      </c>
      <c r="L57" s="76" t="str">
        <f t="shared" si="2"/>
        <v/>
      </c>
      <c r="M57" s="54"/>
      <c r="N57" s="54" t="str">
        <f t="shared" si="3"/>
        <v/>
      </c>
      <c r="O57" s="54" t="str">
        <f t="shared" si="4"/>
        <v/>
      </c>
      <c r="P57" s="54" t="str">
        <f t="shared" si="5"/>
        <v/>
      </c>
      <c r="Q57" s="54" t="str">
        <f>+IF(A57="","",CONCATENATE(YEAR(A57),"-",VLOOKUP(MONTH(A57),INFO_CALENDRIER!$I$1:$J$13,2,FALSE)))</f>
        <v/>
      </c>
      <c r="R57" s="54" t="str">
        <f t="shared" si="6"/>
        <v/>
      </c>
      <c r="S57" s="76" t="str">
        <f t="shared" si="7"/>
        <v/>
      </c>
      <c r="T57" s="54" t="str">
        <f>IF(H57="","",IF(I57=INFO_CALENDRIER!$AB$2,IF(BD!H57="COMMANDE","ALBAN1","ALBAN2"),IF(I57=INFO_CALENDRIER!$AB$3,IF(BD!H57="COMMANDE","ALICE1","ALICE2"),IF(I57=INFO_CALENDRIER!$AB$4,IF(BD!H57="COMMANDE","EUGENIE1","EUGENIE2"),IF(I57=INFO_CALENDRIER!$AB$5,IF(BD!H57="COMMANDE","FRED1","FRED2"),IF(I57=INFO_CALENDRIER!$AB$6,IF(BD!H57="COMMANDE","HERVE1","HERVE2"),IF(I57=INFO_CALENDRIER!$AB$7,IF(BD!H57="COMMANDE","MARIA1","MARIA2"),IF(I57=INFO_CALENDRIER!$AB$8,IF(BD!H57="COMMANDE","MARIE1","MARIE2"),IF(I57=INFO_CALENDRIER!$AB$9,IF(BD!H57="COMMANDE","VALERIE1","VALERIE2"),"erreur")))))))))</f>
        <v/>
      </c>
      <c r="U57" s="54"/>
      <c r="V57" s="54"/>
      <c r="W57" s="76" t="str">
        <f t="shared" si="8"/>
        <v/>
      </c>
      <c r="X57" s="76" t="str">
        <f t="shared" si="9"/>
        <v/>
      </c>
      <c r="Y57" s="76" t="str">
        <f t="shared" si="10"/>
        <v/>
      </c>
    </row>
    <row r="58" spans="1:25">
      <c r="A58" s="75"/>
      <c r="B58" s="77"/>
      <c r="C58" s="75"/>
      <c r="D58" s="77"/>
      <c r="E58" s="54"/>
      <c r="F58" s="54"/>
      <c r="G58" s="81"/>
      <c r="H58" s="54"/>
      <c r="I58" s="54"/>
      <c r="J58" s="76" t="str">
        <f t="shared" si="0"/>
        <v/>
      </c>
      <c r="K58" s="76" t="str">
        <f t="shared" si="1"/>
        <v/>
      </c>
      <c r="L58" s="76" t="str">
        <f t="shared" si="2"/>
        <v/>
      </c>
      <c r="M58" s="54"/>
      <c r="N58" s="54" t="str">
        <f t="shared" si="3"/>
        <v/>
      </c>
      <c r="O58" s="54" t="str">
        <f t="shared" si="4"/>
        <v/>
      </c>
      <c r="P58" s="54" t="str">
        <f t="shared" si="5"/>
        <v/>
      </c>
      <c r="Q58" s="54" t="str">
        <f>+IF(A58="","",CONCATENATE(YEAR(A58),"-",VLOOKUP(MONTH(A58),INFO_CALENDRIER!$I$1:$J$13,2,FALSE)))</f>
        <v/>
      </c>
      <c r="R58" s="54" t="str">
        <f t="shared" si="6"/>
        <v/>
      </c>
      <c r="S58" s="76" t="str">
        <f t="shared" si="7"/>
        <v/>
      </c>
      <c r="T58" s="54" t="str">
        <f>IF(H58="","",IF(I58=INFO_CALENDRIER!$AB$2,IF(BD!H58="COMMANDE","ALBAN1","ALBAN2"),IF(I58=INFO_CALENDRIER!$AB$3,IF(BD!H58="COMMANDE","ALICE1","ALICE2"),IF(I58=INFO_CALENDRIER!$AB$4,IF(BD!H58="COMMANDE","EUGENIE1","EUGENIE2"),IF(I58=INFO_CALENDRIER!$AB$5,IF(BD!H58="COMMANDE","FRED1","FRED2"),IF(I58=INFO_CALENDRIER!$AB$6,IF(BD!H58="COMMANDE","HERVE1","HERVE2"),IF(I58=INFO_CALENDRIER!$AB$7,IF(BD!H58="COMMANDE","MARIA1","MARIA2"),IF(I58=INFO_CALENDRIER!$AB$8,IF(BD!H58="COMMANDE","MARIE1","MARIE2"),IF(I58=INFO_CALENDRIER!$AB$9,IF(BD!H58="COMMANDE","VALERIE1","VALERIE2"),"erreur")))))))))</f>
        <v/>
      </c>
      <c r="U58" s="54"/>
      <c r="V58" s="54"/>
      <c r="W58" s="76" t="str">
        <f t="shared" si="8"/>
        <v/>
      </c>
      <c r="X58" s="76" t="str">
        <f t="shared" si="9"/>
        <v/>
      </c>
      <c r="Y58" s="76" t="str">
        <f t="shared" si="10"/>
        <v/>
      </c>
    </row>
    <row r="59" spans="1:25">
      <c r="A59" s="75"/>
      <c r="B59" s="77"/>
      <c r="C59" s="75"/>
      <c r="D59" s="77"/>
      <c r="E59" s="54"/>
      <c r="F59" s="54"/>
      <c r="G59" s="81"/>
      <c r="H59" s="54"/>
      <c r="I59" s="54"/>
      <c r="J59" s="76" t="str">
        <f t="shared" si="0"/>
        <v/>
      </c>
      <c r="K59" s="76" t="str">
        <f t="shared" si="1"/>
        <v/>
      </c>
      <c r="L59" s="76" t="str">
        <f t="shared" si="2"/>
        <v/>
      </c>
      <c r="M59" s="54"/>
      <c r="N59" s="54" t="str">
        <f t="shared" si="3"/>
        <v/>
      </c>
      <c r="O59" s="54" t="str">
        <f t="shared" si="4"/>
        <v/>
      </c>
      <c r="P59" s="54" t="str">
        <f t="shared" si="5"/>
        <v/>
      </c>
      <c r="Q59" s="54" t="str">
        <f>+IF(A59="","",CONCATENATE(YEAR(A59),"-",VLOOKUP(MONTH(A59),INFO_CALENDRIER!$I$1:$J$13,2,FALSE)))</f>
        <v/>
      </c>
      <c r="R59" s="54" t="str">
        <f t="shared" si="6"/>
        <v/>
      </c>
      <c r="S59" s="76" t="str">
        <f t="shared" si="7"/>
        <v/>
      </c>
      <c r="T59" s="54" t="str">
        <f>IF(H59="","",IF(I59=INFO_CALENDRIER!$AB$2,IF(BD!H59="COMMANDE","ALBAN1","ALBAN2"),IF(I59=INFO_CALENDRIER!$AB$3,IF(BD!H59="COMMANDE","ALICE1","ALICE2"),IF(I59=INFO_CALENDRIER!$AB$4,IF(BD!H59="COMMANDE","EUGENIE1","EUGENIE2"),IF(I59=INFO_CALENDRIER!$AB$5,IF(BD!H59="COMMANDE","FRED1","FRED2"),IF(I59=INFO_CALENDRIER!$AB$6,IF(BD!H59="COMMANDE","HERVE1","HERVE2"),IF(I59=INFO_CALENDRIER!$AB$7,IF(BD!H59="COMMANDE","MARIA1","MARIA2"),IF(I59=INFO_CALENDRIER!$AB$8,IF(BD!H59="COMMANDE","MARIE1","MARIE2"),IF(I59=INFO_CALENDRIER!$AB$9,IF(BD!H59="COMMANDE","VALERIE1","VALERIE2"),"erreur")))))))))</f>
        <v/>
      </c>
      <c r="U59" s="54"/>
      <c r="V59" s="54"/>
      <c r="W59" s="76" t="str">
        <f t="shared" si="8"/>
        <v/>
      </c>
      <c r="X59" s="76" t="str">
        <f t="shared" si="9"/>
        <v/>
      </c>
      <c r="Y59" s="76" t="str">
        <f t="shared" si="10"/>
        <v/>
      </c>
    </row>
    <row r="60" spans="1:25">
      <c r="A60" s="75"/>
      <c r="B60" s="77"/>
      <c r="C60" s="75"/>
      <c r="D60" s="77"/>
      <c r="E60" s="54"/>
      <c r="F60" s="54"/>
      <c r="G60" s="81"/>
      <c r="H60" s="54"/>
      <c r="I60" s="54"/>
      <c r="J60" s="76" t="str">
        <f t="shared" si="0"/>
        <v/>
      </c>
      <c r="K60" s="76" t="str">
        <f t="shared" si="1"/>
        <v/>
      </c>
      <c r="L60" s="76" t="str">
        <f t="shared" si="2"/>
        <v/>
      </c>
      <c r="M60" s="54"/>
      <c r="N60" s="54" t="str">
        <f t="shared" si="3"/>
        <v/>
      </c>
      <c r="O60" s="54" t="str">
        <f t="shared" si="4"/>
        <v/>
      </c>
      <c r="P60" s="54" t="str">
        <f t="shared" si="5"/>
        <v/>
      </c>
      <c r="Q60" s="54" t="str">
        <f>+IF(A60="","",CONCATENATE(YEAR(A60),"-",VLOOKUP(MONTH(A60),INFO_CALENDRIER!$I$1:$J$13,2,FALSE)))</f>
        <v/>
      </c>
      <c r="R60" s="54" t="str">
        <f t="shared" si="6"/>
        <v/>
      </c>
      <c r="S60" s="76" t="str">
        <f t="shared" si="7"/>
        <v/>
      </c>
      <c r="T60" s="54" t="str">
        <f>IF(H60="","",IF(I60=INFO_CALENDRIER!$AB$2,IF(BD!H60="COMMANDE","ALBAN1","ALBAN2"),IF(I60=INFO_CALENDRIER!$AB$3,IF(BD!H60="COMMANDE","ALICE1","ALICE2"),IF(I60=INFO_CALENDRIER!$AB$4,IF(BD!H60="COMMANDE","EUGENIE1","EUGENIE2"),IF(I60=INFO_CALENDRIER!$AB$5,IF(BD!H60="COMMANDE","FRED1","FRED2"),IF(I60=INFO_CALENDRIER!$AB$6,IF(BD!H60="COMMANDE","HERVE1","HERVE2"),IF(I60=INFO_CALENDRIER!$AB$7,IF(BD!H60="COMMANDE","MARIA1","MARIA2"),IF(I60=INFO_CALENDRIER!$AB$8,IF(BD!H60="COMMANDE","MARIE1","MARIE2"),IF(I60=INFO_CALENDRIER!$AB$9,IF(BD!H60="COMMANDE","VALERIE1","VALERIE2"),"erreur")))))))))</f>
        <v/>
      </c>
      <c r="U60" s="54"/>
      <c r="V60" s="54"/>
      <c r="W60" s="76" t="str">
        <f t="shared" si="8"/>
        <v/>
      </c>
      <c r="X60" s="76" t="str">
        <f t="shared" si="9"/>
        <v/>
      </c>
      <c r="Y60" s="76" t="str">
        <f t="shared" si="10"/>
        <v/>
      </c>
    </row>
    <row r="61" spans="1:25">
      <c r="A61" s="75"/>
      <c r="B61" s="77"/>
      <c r="C61" s="75"/>
      <c r="D61" s="77"/>
      <c r="E61" s="54"/>
      <c r="F61" s="54"/>
      <c r="G61" s="81"/>
      <c r="H61" s="54"/>
      <c r="I61" s="54"/>
      <c r="J61" s="76" t="str">
        <f t="shared" si="0"/>
        <v/>
      </c>
      <c r="K61" s="76" t="str">
        <f t="shared" si="1"/>
        <v/>
      </c>
      <c r="L61" s="76" t="str">
        <f t="shared" si="2"/>
        <v/>
      </c>
      <c r="M61" s="54"/>
      <c r="N61" s="54" t="str">
        <f t="shared" si="3"/>
        <v/>
      </c>
      <c r="O61" s="54" t="str">
        <f t="shared" si="4"/>
        <v/>
      </c>
      <c r="P61" s="54" t="str">
        <f t="shared" si="5"/>
        <v/>
      </c>
      <c r="Q61" s="54" t="str">
        <f>+IF(A61="","",CONCATENATE(YEAR(A61),"-",VLOOKUP(MONTH(A61),INFO_CALENDRIER!$I$1:$J$13,2,FALSE)))</f>
        <v/>
      </c>
      <c r="R61" s="54" t="str">
        <f t="shared" si="6"/>
        <v/>
      </c>
      <c r="S61" s="76" t="str">
        <f t="shared" si="7"/>
        <v/>
      </c>
      <c r="T61" s="54" t="str">
        <f>IF(H61="","",IF(I61=INFO_CALENDRIER!$AB$2,IF(BD!H61="COMMANDE","ALBAN1","ALBAN2"),IF(I61=INFO_CALENDRIER!$AB$3,IF(BD!H61="COMMANDE","ALICE1","ALICE2"),IF(I61=INFO_CALENDRIER!$AB$4,IF(BD!H61="COMMANDE","EUGENIE1","EUGENIE2"),IF(I61=INFO_CALENDRIER!$AB$5,IF(BD!H61="COMMANDE","FRED1","FRED2"),IF(I61=INFO_CALENDRIER!$AB$6,IF(BD!H61="COMMANDE","HERVE1","HERVE2"),IF(I61=INFO_CALENDRIER!$AB$7,IF(BD!H61="COMMANDE","MARIA1","MARIA2"),IF(I61=INFO_CALENDRIER!$AB$8,IF(BD!H61="COMMANDE","MARIE1","MARIE2"),IF(I61=INFO_CALENDRIER!$AB$9,IF(BD!H61="COMMANDE","VALERIE1","VALERIE2"),"erreur")))))))))</f>
        <v/>
      </c>
      <c r="U61" s="54"/>
      <c r="V61" s="54"/>
      <c r="W61" s="76" t="str">
        <f t="shared" si="8"/>
        <v/>
      </c>
      <c r="X61" s="76" t="str">
        <f t="shared" si="9"/>
        <v/>
      </c>
      <c r="Y61" s="76" t="str">
        <f t="shared" si="10"/>
        <v/>
      </c>
    </row>
    <row r="62" spans="1:25">
      <c r="A62" s="75"/>
      <c r="B62" s="77"/>
      <c r="C62" s="75"/>
      <c r="D62" s="77"/>
      <c r="E62" s="54"/>
      <c r="F62" s="54"/>
      <c r="G62" s="81"/>
      <c r="H62" s="54"/>
      <c r="I62" s="54"/>
      <c r="J62" s="76" t="str">
        <f t="shared" si="0"/>
        <v/>
      </c>
      <c r="K62" s="76" t="str">
        <f t="shared" si="1"/>
        <v/>
      </c>
      <c r="L62" s="76" t="str">
        <f t="shared" si="2"/>
        <v/>
      </c>
      <c r="M62" s="54"/>
      <c r="N62" s="54" t="str">
        <f t="shared" si="3"/>
        <v/>
      </c>
      <c r="O62" s="54" t="str">
        <f t="shared" si="4"/>
        <v/>
      </c>
      <c r="P62" s="54" t="str">
        <f t="shared" si="5"/>
        <v/>
      </c>
      <c r="Q62" s="54" t="str">
        <f>+IF(A62="","",CONCATENATE(YEAR(A62),"-",VLOOKUP(MONTH(A62),INFO_CALENDRIER!$I$1:$J$13,2,FALSE)))</f>
        <v/>
      </c>
      <c r="R62" s="54" t="str">
        <f t="shared" si="6"/>
        <v/>
      </c>
      <c r="S62" s="76" t="str">
        <f t="shared" si="7"/>
        <v/>
      </c>
      <c r="T62" s="54" t="str">
        <f>IF(H62="","",IF(I62=INFO_CALENDRIER!$AB$2,IF(BD!H62="COMMANDE","ALBAN1","ALBAN2"),IF(I62=INFO_CALENDRIER!$AB$3,IF(BD!H62="COMMANDE","ALICE1","ALICE2"),IF(I62=INFO_CALENDRIER!$AB$4,IF(BD!H62="COMMANDE","EUGENIE1","EUGENIE2"),IF(I62=INFO_CALENDRIER!$AB$5,IF(BD!H62="COMMANDE","FRED1","FRED2"),IF(I62=INFO_CALENDRIER!$AB$6,IF(BD!H62="COMMANDE","HERVE1","HERVE2"),IF(I62=INFO_CALENDRIER!$AB$7,IF(BD!H62="COMMANDE","MARIA1","MARIA2"),IF(I62=INFO_CALENDRIER!$AB$8,IF(BD!H62="COMMANDE","MARIE1","MARIE2"),IF(I62=INFO_CALENDRIER!$AB$9,IF(BD!H62="COMMANDE","VALERIE1","VALERIE2"),"erreur")))))))))</f>
        <v/>
      </c>
      <c r="U62" s="54"/>
      <c r="V62" s="54"/>
      <c r="W62" s="76" t="str">
        <f t="shared" si="8"/>
        <v/>
      </c>
      <c r="X62" s="76" t="str">
        <f t="shared" si="9"/>
        <v/>
      </c>
      <c r="Y62" s="76" t="str">
        <f t="shared" si="10"/>
        <v/>
      </c>
    </row>
    <row r="63" spans="1:25">
      <c r="A63" s="75"/>
      <c r="B63" s="77"/>
      <c r="C63" s="75"/>
      <c r="D63" s="77"/>
      <c r="E63" s="54"/>
      <c r="F63" s="54"/>
      <c r="G63" s="81"/>
      <c r="H63" s="54"/>
      <c r="I63" s="54"/>
      <c r="J63" s="76" t="str">
        <f t="shared" si="0"/>
        <v/>
      </c>
      <c r="K63" s="76" t="str">
        <f t="shared" si="1"/>
        <v/>
      </c>
      <c r="L63" s="76" t="str">
        <f t="shared" si="2"/>
        <v/>
      </c>
      <c r="M63" s="54"/>
      <c r="N63" s="54" t="str">
        <f t="shared" si="3"/>
        <v/>
      </c>
      <c r="O63" s="54" t="str">
        <f t="shared" si="4"/>
        <v/>
      </c>
      <c r="P63" s="54" t="str">
        <f t="shared" si="5"/>
        <v/>
      </c>
      <c r="Q63" s="54" t="str">
        <f>+IF(A63="","",CONCATENATE(YEAR(A63),"-",VLOOKUP(MONTH(A63),INFO_CALENDRIER!$I$1:$J$13,2,FALSE)))</f>
        <v/>
      </c>
      <c r="R63" s="54" t="str">
        <f t="shared" si="6"/>
        <v/>
      </c>
      <c r="S63" s="76" t="str">
        <f t="shared" si="7"/>
        <v/>
      </c>
      <c r="T63" s="54" t="str">
        <f>IF(H63="","",IF(I63=INFO_CALENDRIER!$AB$2,IF(BD!H63="COMMANDE","ALBAN1","ALBAN2"),IF(I63=INFO_CALENDRIER!$AB$3,IF(BD!H63="COMMANDE","ALICE1","ALICE2"),IF(I63=INFO_CALENDRIER!$AB$4,IF(BD!H63="COMMANDE","EUGENIE1","EUGENIE2"),IF(I63=INFO_CALENDRIER!$AB$5,IF(BD!H63="COMMANDE","FRED1","FRED2"),IF(I63=INFO_CALENDRIER!$AB$6,IF(BD!H63="COMMANDE","HERVE1","HERVE2"),IF(I63=INFO_CALENDRIER!$AB$7,IF(BD!H63="COMMANDE","MARIA1","MARIA2"),IF(I63=INFO_CALENDRIER!$AB$8,IF(BD!H63="COMMANDE","MARIE1","MARIE2"),IF(I63=INFO_CALENDRIER!$AB$9,IF(BD!H63="COMMANDE","VALERIE1","VALERIE2"),"erreur")))))))))</f>
        <v/>
      </c>
      <c r="U63" s="54"/>
      <c r="V63" s="54"/>
      <c r="W63" s="76" t="str">
        <f t="shared" si="8"/>
        <v/>
      </c>
      <c r="X63" s="76" t="str">
        <f t="shared" si="9"/>
        <v/>
      </c>
      <c r="Y63" s="76" t="str">
        <f t="shared" si="10"/>
        <v/>
      </c>
    </row>
    <row r="64" spans="1:25">
      <c r="A64" s="75"/>
      <c r="B64" s="77"/>
      <c r="C64" s="75"/>
      <c r="D64" s="77"/>
      <c r="E64" s="54"/>
      <c r="F64" s="54"/>
      <c r="G64" s="81"/>
      <c r="H64" s="54"/>
      <c r="I64" s="54"/>
      <c r="J64" s="76" t="str">
        <f t="shared" si="0"/>
        <v/>
      </c>
      <c r="K64" s="76" t="str">
        <f t="shared" si="1"/>
        <v/>
      </c>
      <c r="L64" s="76" t="str">
        <f t="shared" si="2"/>
        <v/>
      </c>
      <c r="M64" s="54"/>
      <c r="N64" s="54" t="str">
        <f t="shared" si="3"/>
        <v/>
      </c>
      <c r="O64" s="54" t="str">
        <f t="shared" si="4"/>
        <v/>
      </c>
      <c r="P64" s="54" t="str">
        <f t="shared" si="5"/>
        <v/>
      </c>
      <c r="Q64" s="54" t="str">
        <f>+IF(A64="","",CONCATENATE(YEAR(A64),"-",VLOOKUP(MONTH(A64),INFO_CALENDRIER!$I$1:$J$13,2,FALSE)))</f>
        <v/>
      </c>
      <c r="R64" s="54" t="str">
        <f t="shared" si="6"/>
        <v/>
      </c>
      <c r="S64" s="76" t="str">
        <f t="shared" si="7"/>
        <v/>
      </c>
      <c r="T64" s="54" t="str">
        <f>IF(H64="","",IF(I64=INFO_CALENDRIER!$AB$2,IF(BD!H64="COMMANDE","ALBAN1","ALBAN2"),IF(I64=INFO_CALENDRIER!$AB$3,IF(BD!H64="COMMANDE","ALICE1","ALICE2"),IF(I64=INFO_CALENDRIER!$AB$4,IF(BD!H64="COMMANDE","EUGENIE1","EUGENIE2"),IF(I64=INFO_CALENDRIER!$AB$5,IF(BD!H64="COMMANDE","FRED1","FRED2"),IF(I64=INFO_CALENDRIER!$AB$6,IF(BD!H64="COMMANDE","HERVE1","HERVE2"),IF(I64=INFO_CALENDRIER!$AB$7,IF(BD!H64="COMMANDE","MARIA1","MARIA2"),IF(I64=INFO_CALENDRIER!$AB$8,IF(BD!H64="COMMANDE","MARIE1","MARIE2"),IF(I64=INFO_CALENDRIER!$AB$9,IF(BD!H64="COMMANDE","VALERIE1","VALERIE2"),"erreur")))))))))</f>
        <v/>
      </c>
      <c r="U64" s="54"/>
      <c r="V64" s="54"/>
      <c r="W64" s="76" t="str">
        <f t="shared" si="8"/>
        <v/>
      </c>
      <c r="X64" s="76" t="str">
        <f t="shared" si="9"/>
        <v/>
      </c>
      <c r="Y64" s="76" t="str">
        <f t="shared" si="10"/>
        <v/>
      </c>
    </row>
    <row r="65" spans="1:25">
      <c r="A65" s="75"/>
      <c r="B65" s="77"/>
      <c r="C65" s="75"/>
      <c r="D65" s="77"/>
      <c r="E65" s="54"/>
      <c r="F65" s="54"/>
      <c r="G65" s="81"/>
      <c r="H65" s="54"/>
      <c r="I65" s="54"/>
      <c r="J65" s="76" t="str">
        <f t="shared" si="0"/>
        <v/>
      </c>
      <c r="K65" s="76" t="str">
        <f t="shared" si="1"/>
        <v/>
      </c>
      <c r="L65" s="76" t="str">
        <f t="shared" si="2"/>
        <v/>
      </c>
      <c r="M65" s="54"/>
      <c r="N65" s="54" t="str">
        <f t="shared" si="3"/>
        <v/>
      </c>
      <c r="O65" s="54" t="str">
        <f t="shared" si="4"/>
        <v/>
      </c>
      <c r="P65" s="54" t="str">
        <f t="shared" si="5"/>
        <v/>
      </c>
      <c r="Q65" s="54" t="str">
        <f>+IF(A65="","",CONCATENATE(YEAR(A65),"-",VLOOKUP(MONTH(A65),INFO_CALENDRIER!$I$1:$J$13,2,FALSE)))</f>
        <v/>
      </c>
      <c r="R65" s="54" t="str">
        <f t="shared" si="6"/>
        <v/>
      </c>
      <c r="S65" s="76" t="str">
        <f t="shared" si="7"/>
        <v/>
      </c>
      <c r="T65" s="54" t="str">
        <f>IF(H65="","",IF(I65=INFO_CALENDRIER!$AB$2,IF(BD!H65="COMMANDE","ALBAN1","ALBAN2"),IF(I65=INFO_CALENDRIER!$AB$3,IF(BD!H65="COMMANDE","ALICE1","ALICE2"),IF(I65=INFO_CALENDRIER!$AB$4,IF(BD!H65="COMMANDE","EUGENIE1","EUGENIE2"),IF(I65=INFO_CALENDRIER!$AB$5,IF(BD!H65="COMMANDE","FRED1","FRED2"),IF(I65=INFO_CALENDRIER!$AB$6,IF(BD!H65="COMMANDE","HERVE1","HERVE2"),IF(I65=INFO_CALENDRIER!$AB$7,IF(BD!H65="COMMANDE","MARIA1","MARIA2"),IF(I65=INFO_CALENDRIER!$AB$8,IF(BD!H65="COMMANDE","MARIE1","MARIE2"),IF(I65=INFO_CALENDRIER!$AB$9,IF(BD!H65="COMMANDE","VALERIE1","VALERIE2"),"erreur")))))))))</f>
        <v/>
      </c>
      <c r="U65" s="54"/>
      <c r="V65" s="54"/>
      <c r="W65" s="76" t="str">
        <f t="shared" si="8"/>
        <v/>
      </c>
      <c r="X65" s="76" t="str">
        <f t="shared" si="9"/>
        <v/>
      </c>
      <c r="Y65" s="76" t="str">
        <f t="shared" si="10"/>
        <v/>
      </c>
    </row>
    <row r="66" spans="1:25">
      <c r="A66" s="75"/>
      <c r="B66" s="77"/>
      <c r="C66" s="75"/>
      <c r="D66" s="77"/>
      <c r="E66" s="54"/>
      <c r="F66" s="54"/>
      <c r="G66" s="81"/>
      <c r="H66" s="54"/>
      <c r="I66" s="54"/>
      <c r="J66" s="76" t="str">
        <f t="shared" si="0"/>
        <v/>
      </c>
      <c r="K66" s="76" t="str">
        <f t="shared" si="1"/>
        <v/>
      </c>
      <c r="L66" s="76" t="str">
        <f t="shared" si="2"/>
        <v/>
      </c>
      <c r="M66" s="54"/>
      <c r="N66" s="54" t="str">
        <f t="shared" si="3"/>
        <v/>
      </c>
      <c r="O66" s="54" t="str">
        <f t="shared" si="4"/>
        <v/>
      </c>
      <c r="P66" s="54" t="str">
        <f t="shared" si="5"/>
        <v/>
      </c>
      <c r="Q66" s="54" t="str">
        <f>+IF(A66="","",CONCATENATE(YEAR(A66),"-",VLOOKUP(MONTH(A66),INFO_CALENDRIER!$I$1:$J$13,2,FALSE)))</f>
        <v/>
      </c>
      <c r="R66" s="54" t="str">
        <f t="shared" si="6"/>
        <v/>
      </c>
      <c r="S66" s="76" t="str">
        <f t="shared" si="7"/>
        <v/>
      </c>
      <c r="T66" s="54" t="str">
        <f>IF(H66="","",IF(I66=INFO_CALENDRIER!$AB$2,IF(BD!H66="COMMANDE","ALBAN1","ALBAN2"),IF(I66=INFO_CALENDRIER!$AB$3,IF(BD!H66="COMMANDE","ALICE1","ALICE2"),IF(I66=INFO_CALENDRIER!$AB$4,IF(BD!H66="COMMANDE","EUGENIE1","EUGENIE2"),IF(I66=INFO_CALENDRIER!$AB$5,IF(BD!H66="COMMANDE","FRED1","FRED2"),IF(I66=INFO_CALENDRIER!$AB$6,IF(BD!H66="COMMANDE","HERVE1","HERVE2"),IF(I66=INFO_CALENDRIER!$AB$7,IF(BD!H66="COMMANDE","MARIA1","MARIA2"),IF(I66=INFO_CALENDRIER!$AB$8,IF(BD!H66="COMMANDE","MARIE1","MARIE2"),IF(I66=INFO_CALENDRIER!$AB$9,IF(BD!H66="COMMANDE","VALERIE1","VALERIE2"),"erreur")))))))))</f>
        <v/>
      </c>
      <c r="U66" s="54"/>
      <c r="V66" s="54"/>
      <c r="W66" s="76" t="str">
        <f t="shared" si="8"/>
        <v/>
      </c>
      <c r="X66" s="76" t="str">
        <f t="shared" si="9"/>
        <v/>
      </c>
      <c r="Y66" s="76" t="str">
        <f t="shared" si="10"/>
        <v/>
      </c>
    </row>
    <row r="67" spans="1:25">
      <c r="A67" s="75"/>
      <c r="B67" s="77"/>
      <c r="C67" s="75"/>
      <c r="D67" s="77"/>
      <c r="E67" s="54"/>
      <c r="F67" s="54"/>
      <c r="G67" s="81"/>
      <c r="H67" s="54"/>
      <c r="I67" s="54"/>
      <c r="J67" s="76" t="str">
        <f t="shared" ref="J67:J130" si="19">IF($A67="","",DAY(A67))</f>
        <v/>
      </c>
      <c r="K67" s="76" t="str">
        <f t="shared" ref="K67:K130" si="20">IF($A67="","",MONTH(A67))</f>
        <v/>
      </c>
      <c r="L67" s="76" t="str">
        <f t="shared" ref="L67:L130" si="21">IF($A67="","",YEAR(A67))</f>
        <v/>
      </c>
      <c r="M67" s="54"/>
      <c r="N67" s="54" t="str">
        <f t="shared" ref="N67:N130" si="22">+IF($A67="","",IF(OR(ISERR(K67),ISNA(K67)),1,0))</f>
        <v/>
      </c>
      <c r="O67" s="54" t="str">
        <f t="shared" ref="O67:O130" si="23">+IF($A67="","",IF(OR(ISERR(J67),ISNA(J67)),1,0))</f>
        <v/>
      </c>
      <c r="P67" s="54" t="str">
        <f t="shared" ref="P67:P130" si="24">IF($A67="","",IF(OR(ISERR(L67),ISNA(L67)),1,0))</f>
        <v/>
      </c>
      <c r="Q67" s="54" t="str">
        <f>+IF(A67="","",CONCATENATE(YEAR(A67),"-",VLOOKUP(MONTH(A67),INFO_CALENDRIER!$I$1:$J$13,2,FALSE)))</f>
        <v/>
      </c>
      <c r="R67" s="54" t="str">
        <f t="shared" ref="R67:R130" si="25">+IF($A67="","",IF(OR(ISERR(E67),ISNA(E67)),1,0))</f>
        <v/>
      </c>
      <c r="S67" s="76" t="str">
        <f t="shared" ref="S67:S130" si="26">IF($A67="","",IF(OR(ISERR(I67),ISNA(I67)),1,0))</f>
        <v/>
      </c>
      <c r="T67" s="54" t="str">
        <f>IF(H67="","",IF(I67=INFO_CALENDRIER!$AB$2,IF(BD!H67="COMMANDE","ALBAN1","ALBAN2"),IF(I67=INFO_CALENDRIER!$AB$3,IF(BD!H67="COMMANDE","ALICE1","ALICE2"),IF(I67=INFO_CALENDRIER!$AB$4,IF(BD!H67="COMMANDE","EUGENIE1","EUGENIE2"),IF(I67=INFO_CALENDRIER!$AB$5,IF(BD!H67="COMMANDE","FRED1","FRED2"),IF(I67=INFO_CALENDRIER!$AB$6,IF(BD!H67="COMMANDE","HERVE1","HERVE2"),IF(I67=INFO_CALENDRIER!$AB$7,IF(BD!H67="COMMANDE","MARIA1","MARIA2"),IF(I67=INFO_CALENDRIER!$AB$8,IF(BD!H67="COMMANDE","MARIE1","MARIE2"),IF(I67=INFO_CALENDRIER!$AB$9,IF(BD!H67="COMMANDE","VALERIE1","VALERIE2"),"erreur")))))))))</f>
        <v/>
      </c>
      <c r="U67" s="54"/>
      <c r="V67" s="54"/>
      <c r="W67" s="76" t="str">
        <f t="shared" ref="W67:W130" si="27">IF($C67="","",DAY(C67))</f>
        <v/>
      </c>
      <c r="X67" s="76" t="str">
        <f t="shared" ref="X67:X130" si="28">IF($C67="","",MONTH(C67))</f>
        <v/>
      </c>
      <c r="Y67" s="76" t="str">
        <f t="shared" ref="Y67:Y130" si="29">IF($C67="","",YEAR(C67))</f>
        <v/>
      </c>
    </row>
    <row r="68" spans="1:25">
      <c r="A68" s="75"/>
      <c r="B68" s="77"/>
      <c r="C68" s="75"/>
      <c r="D68" s="77"/>
      <c r="E68" s="54"/>
      <c r="F68" s="54"/>
      <c r="G68" s="81"/>
      <c r="H68" s="54"/>
      <c r="I68" s="54"/>
      <c r="J68" s="76" t="str">
        <f t="shared" si="19"/>
        <v/>
      </c>
      <c r="K68" s="76" t="str">
        <f t="shared" si="20"/>
        <v/>
      </c>
      <c r="L68" s="76" t="str">
        <f t="shared" si="21"/>
        <v/>
      </c>
      <c r="M68" s="54"/>
      <c r="N68" s="54" t="str">
        <f t="shared" si="22"/>
        <v/>
      </c>
      <c r="O68" s="54" t="str">
        <f t="shared" si="23"/>
        <v/>
      </c>
      <c r="P68" s="54" t="str">
        <f t="shared" si="24"/>
        <v/>
      </c>
      <c r="Q68" s="54" t="str">
        <f>+IF(A68="","",CONCATENATE(YEAR(A68),"-",VLOOKUP(MONTH(A68),INFO_CALENDRIER!$I$1:$J$13,2,FALSE)))</f>
        <v/>
      </c>
      <c r="R68" s="54" t="str">
        <f t="shared" si="25"/>
        <v/>
      </c>
      <c r="S68" s="76" t="str">
        <f t="shared" si="26"/>
        <v/>
      </c>
      <c r="T68" s="54" t="str">
        <f>IF(H68="","",IF(I68=INFO_CALENDRIER!$AB$2,IF(BD!H68="COMMANDE","ALBAN1","ALBAN2"),IF(I68=INFO_CALENDRIER!$AB$3,IF(BD!H68="COMMANDE","ALICE1","ALICE2"),IF(I68=INFO_CALENDRIER!$AB$4,IF(BD!H68="COMMANDE","EUGENIE1","EUGENIE2"),IF(I68=INFO_CALENDRIER!$AB$5,IF(BD!H68="COMMANDE","FRED1","FRED2"),IF(I68=INFO_CALENDRIER!$AB$6,IF(BD!H68="COMMANDE","HERVE1","HERVE2"),IF(I68=INFO_CALENDRIER!$AB$7,IF(BD!H68="COMMANDE","MARIA1","MARIA2"),IF(I68=INFO_CALENDRIER!$AB$8,IF(BD!H68="COMMANDE","MARIE1","MARIE2"),IF(I68=INFO_CALENDRIER!$AB$9,IF(BD!H68="COMMANDE","VALERIE1","VALERIE2"),"erreur")))))))))</f>
        <v/>
      </c>
      <c r="U68" s="54"/>
      <c r="V68" s="54"/>
      <c r="W68" s="76" t="str">
        <f t="shared" si="27"/>
        <v/>
      </c>
      <c r="X68" s="76" t="str">
        <f t="shared" si="28"/>
        <v/>
      </c>
      <c r="Y68" s="76" t="str">
        <f t="shared" si="29"/>
        <v/>
      </c>
    </row>
    <row r="69" spans="1:25">
      <c r="A69" s="75"/>
      <c r="B69" s="77"/>
      <c r="C69" s="75"/>
      <c r="D69" s="77"/>
      <c r="E69" s="54"/>
      <c r="F69" s="54"/>
      <c r="G69" s="81"/>
      <c r="H69" s="54"/>
      <c r="I69" s="54"/>
      <c r="J69" s="76" t="str">
        <f t="shared" si="19"/>
        <v/>
      </c>
      <c r="K69" s="76" t="str">
        <f t="shared" si="20"/>
        <v/>
      </c>
      <c r="L69" s="76" t="str">
        <f t="shared" si="21"/>
        <v/>
      </c>
      <c r="M69" s="54"/>
      <c r="N69" s="54" t="str">
        <f t="shared" si="22"/>
        <v/>
      </c>
      <c r="O69" s="54" t="str">
        <f t="shared" si="23"/>
        <v/>
      </c>
      <c r="P69" s="54" t="str">
        <f t="shared" si="24"/>
        <v/>
      </c>
      <c r="Q69" s="54" t="str">
        <f>+IF(A69="","",CONCATENATE(YEAR(A69),"-",VLOOKUP(MONTH(A69),INFO_CALENDRIER!$I$1:$J$13,2,FALSE)))</f>
        <v/>
      </c>
      <c r="R69" s="54" t="str">
        <f t="shared" si="25"/>
        <v/>
      </c>
      <c r="S69" s="76" t="str">
        <f t="shared" si="26"/>
        <v/>
      </c>
      <c r="T69" s="54" t="str">
        <f>IF(H69="","",IF(I69=INFO_CALENDRIER!$AB$2,IF(BD!H69="COMMANDE","ALBAN1","ALBAN2"),IF(I69=INFO_CALENDRIER!$AB$3,IF(BD!H69="COMMANDE","ALICE1","ALICE2"),IF(I69=INFO_CALENDRIER!$AB$4,IF(BD!H69="COMMANDE","EUGENIE1","EUGENIE2"),IF(I69=INFO_CALENDRIER!$AB$5,IF(BD!H69="COMMANDE","FRED1","FRED2"),IF(I69=INFO_CALENDRIER!$AB$6,IF(BD!H69="COMMANDE","HERVE1","HERVE2"),IF(I69=INFO_CALENDRIER!$AB$7,IF(BD!H69="COMMANDE","MARIA1","MARIA2"),IF(I69=INFO_CALENDRIER!$AB$8,IF(BD!H69="COMMANDE","MARIE1","MARIE2"),IF(I69=INFO_CALENDRIER!$AB$9,IF(BD!H69="COMMANDE","VALERIE1","VALERIE2"),"erreur")))))))))</f>
        <v/>
      </c>
      <c r="U69" s="54"/>
      <c r="V69" s="54"/>
      <c r="W69" s="76" t="str">
        <f t="shared" si="27"/>
        <v/>
      </c>
      <c r="X69" s="76" t="str">
        <f t="shared" si="28"/>
        <v/>
      </c>
      <c r="Y69" s="76" t="str">
        <f t="shared" si="29"/>
        <v/>
      </c>
    </row>
    <row r="70" spans="1:25">
      <c r="A70" s="75"/>
      <c r="B70" s="77"/>
      <c r="C70" s="75"/>
      <c r="D70" s="77"/>
      <c r="E70" s="54"/>
      <c r="F70" s="54"/>
      <c r="G70" s="81"/>
      <c r="H70" s="54"/>
      <c r="I70" s="54"/>
      <c r="J70" s="76" t="str">
        <f t="shared" si="19"/>
        <v/>
      </c>
      <c r="K70" s="76" t="str">
        <f t="shared" si="20"/>
        <v/>
      </c>
      <c r="L70" s="76" t="str">
        <f t="shared" si="21"/>
        <v/>
      </c>
      <c r="M70" s="54"/>
      <c r="N70" s="54" t="str">
        <f t="shared" si="22"/>
        <v/>
      </c>
      <c r="O70" s="54" t="str">
        <f t="shared" si="23"/>
        <v/>
      </c>
      <c r="P70" s="54" t="str">
        <f t="shared" si="24"/>
        <v/>
      </c>
      <c r="Q70" s="54" t="str">
        <f>+IF(A70="","",CONCATENATE(YEAR(A70),"-",VLOOKUP(MONTH(A70),INFO_CALENDRIER!$I$1:$J$13,2,FALSE)))</f>
        <v/>
      </c>
      <c r="R70" s="54" t="str">
        <f t="shared" si="25"/>
        <v/>
      </c>
      <c r="S70" s="76" t="str">
        <f t="shared" si="26"/>
        <v/>
      </c>
      <c r="T70" s="54" t="str">
        <f>IF(H70="","",IF(I70=INFO_CALENDRIER!$AB$2,IF(BD!H70="COMMANDE","ALBAN1","ALBAN2"),IF(I70=INFO_CALENDRIER!$AB$3,IF(BD!H70="COMMANDE","ALICE1","ALICE2"),IF(I70=INFO_CALENDRIER!$AB$4,IF(BD!H70="COMMANDE","EUGENIE1","EUGENIE2"),IF(I70=INFO_CALENDRIER!$AB$5,IF(BD!H70="COMMANDE","FRED1","FRED2"),IF(I70=INFO_CALENDRIER!$AB$6,IF(BD!H70="COMMANDE","HERVE1","HERVE2"),IF(I70=INFO_CALENDRIER!$AB$7,IF(BD!H70="COMMANDE","MARIA1","MARIA2"),IF(I70=INFO_CALENDRIER!$AB$8,IF(BD!H70="COMMANDE","MARIE1","MARIE2"),IF(I70=INFO_CALENDRIER!$AB$9,IF(BD!H70="COMMANDE","VALERIE1","VALERIE2"),"erreur")))))))))</f>
        <v/>
      </c>
      <c r="U70" s="54"/>
      <c r="V70" s="54"/>
      <c r="W70" s="76" t="str">
        <f t="shared" si="27"/>
        <v/>
      </c>
      <c r="X70" s="76" t="str">
        <f t="shared" si="28"/>
        <v/>
      </c>
      <c r="Y70" s="76" t="str">
        <f t="shared" si="29"/>
        <v/>
      </c>
    </row>
    <row r="71" spans="1:25">
      <c r="A71" s="75"/>
      <c r="B71" s="77"/>
      <c r="C71" s="75"/>
      <c r="D71" s="77"/>
      <c r="E71" s="54"/>
      <c r="F71" s="54"/>
      <c r="G71" s="81"/>
      <c r="H71" s="54"/>
      <c r="I71" s="54"/>
      <c r="J71" s="76" t="str">
        <f t="shared" si="19"/>
        <v/>
      </c>
      <c r="K71" s="76" t="str">
        <f t="shared" si="20"/>
        <v/>
      </c>
      <c r="L71" s="76" t="str">
        <f t="shared" si="21"/>
        <v/>
      </c>
      <c r="M71" s="54"/>
      <c r="N71" s="54" t="str">
        <f t="shared" si="22"/>
        <v/>
      </c>
      <c r="O71" s="54" t="str">
        <f t="shared" si="23"/>
        <v/>
      </c>
      <c r="P71" s="54" t="str">
        <f t="shared" si="24"/>
        <v/>
      </c>
      <c r="Q71" s="54" t="str">
        <f>+IF(A71="","",CONCATENATE(YEAR(A71),"-",VLOOKUP(MONTH(A71),INFO_CALENDRIER!$I$1:$J$13,2,FALSE)))</f>
        <v/>
      </c>
      <c r="R71" s="54" t="str">
        <f t="shared" si="25"/>
        <v/>
      </c>
      <c r="S71" s="76" t="str">
        <f t="shared" si="26"/>
        <v/>
      </c>
      <c r="T71" s="54" t="str">
        <f>IF(H71="","",IF(I71=INFO_CALENDRIER!$AB$2,IF(BD!H71="COMMANDE","ALBAN1","ALBAN2"),IF(I71=INFO_CALENDRIER!$AB$3,IF(BD!H71="COMMANDE","ALICE1","ALICE2"),IF(I71=INFO_CALENDRIER!$AB$4,IF(BD!H71="COMMANDE","EUGENIE1","EUGENIE2"),IF(I71=INFO_CALENDRIER!$AB$5,IF(BD!H71="COMMANDE","FRED1","FRED2"),IF(I71=INFO_CALENDRIER!$AB$6,IF(BD!H71="COMMANDE","HERVE1","HERVE2"),IF(I71=INFO_CALENDRIER!$AB$7,IF(BD!H71="COMMANDE","MARIA1","MARIA2"),IF(I71=INFO_CALENDRIER!$AB$8,IF(BD!H71="COMMANDE","MARIE1","MARIE2"),IF(I71=INFO_CALENDRIER!$AB$9,IF(BD!H71="COMMANDE","VALERIE1","VALERIE2"),"erreur")))))))))</f>
        <v/>
      </c>
      <c r="U71" s="54"/>
      <c r="V71" s="54"/>
      <c r="W71" s="76" t="str">
        <f t="shared" si="27"/>
        <v/>
      </c>
      <c r="X71" s="76" t="str">
        <f t="shared" si="28"/>
        <v/>
      </c>
      <c r="Y71" s="76" t="str">
        <f t="shared" si="29"/>
        <v/>
      </c>
    </row>
    <row r="72" spans="1:25">
      <c r="A72" s="75"/>
      <c r="B72" s="77"/>
      <c r="C72" s="75"/>
      <c r="D72" s="77"/>
      <c r="E72" s="54"/>
      <c r="F72" s="54"/>
      <c r="G72" s="81"/>
      <c r="H72" s="54"/>
      <c r="I72" s="54"/>
      <c r="J72" s="76" t="str">
        <f t="shared" si="19"/>
        <v/>
      </c>
      <c r="K72" s="76" t="str">
        <f t="shared" si="20"/>
        <v/>
      </c>
      <c r="L72" s="76" t="str">
        <f t="shared" si="21"/>
        <v/>
      </c>
      <c r="M72" s="54"/>
      <c r="N72" s="54" t="str">
        <f t="shared" si="22"/>
        <v/>
      </c>
      <c r="O72" s="54" t="str">
        <f t="shared" si="23"/>
        <v/>
      </c>
      <c r="P72" s="54" t="str">
        <f t="shared" si="24"/>
        <v/>
      </c>
      <c r="Q72" s="54" t="str">
        <f>+IF(A72="","",CONCATENATE(YEAR(A72),"-",VLOOKUP(MONTH(A72),INFO_CALENDRIER!$I$1:$J$13,2,FALSE)))</f>
        <v/>
      </c>
      <c r="R72" s="54" t="str">
        <f t="shared" si="25"/>
        <v/>
      </c>
      <c r="S72" s="76" t="str">
        <f t="shared" si="26"/>
        <v/>
      </c>
      <c r="T72" s="54" t="str">
        <f>IF(H72="","",IF(I72=INFO_CALENDRIER!$AB$2,IF(BD!H72="COMMANDE","ALBAN1","ALBAN2"),IF(I72=INFO_CALENDRIER!$AB$3,IF(BD!H72="COMMANDE","ALICE1","ALICE2"),IF(I72=INFO_CALENDRIER!$AB$4,IF(BD!H72="COMMANDE","EUGENIE1","EUGENIE2"),IF(I72=INFO_CALENDRIER!$AB$5,IF(BD!H72="COMMANDE","FRED1","FRED2"),IF(I72=INFO_CALENDRIER!$AB$6,IF(BD!H72="COMMANDE","HERVE1","HERVE2"),IF(I72=INFO_CALENDRIER!$AB$7,IF(BD!H72="COMMANDE","MARIA1","MARIA2"),IF(I72=INFO_CALENDRIER!$AB$8,IF(BD!H72="COMMANDE","MARIE1","MARIE2"),IF(I72=INFO_CALENDRIER!$AB$9,IF(BD!H72="COMMANDE","VALERIE1","VALERIE2"),"erreur")))))))))</f>
        <v/>
      </c>
      <c r="U72" s="54"/>
      <c r="V72" s="54"/>
      <c r="W72" s="76" t="str">
        <f t="shared" si="27"/>
        <v/>
      </c>
      <c r="X72" s="76" t="str">
        <f t="shared" si="28"/>
        <v/>
      </c>
      <c r="Y72" s="76" t="str">
        <f t="shared" si="29"/>
        <v/>
      </c>
    </row>
    <row r="73" spans="1:25">
      <c r="A73" s="75"/>
      <c r="B73" s="77"/>
      <c r="C73" s="75"/>
      <c r="D73" s="77"/>
      <c r="E73" s="54"/>
      <c r="F73" s="54"/>
      <c r="G73" s="81"/>
      <c r="H73" s="54"/>
      <c r="I73" s="54"/>
      <c r="J73" s="76" t="str">
        <f t="shared" si="19"/>
        <v/>
      </c>
      <c r="K73" s="76" t="str">
        <f t="shared" si="20"/>
        <v/>
      </c>
      <c r="L73" s="76" t="str">
        <f t="shared" si="21"/>
        <v/>
      </c>
      <c r="M73" s="54"/>
      <c r="N73" s="54" t="str">
        <f t="shared" si="22"/>
        <v/>
      </c>
      <c r="O73" s="54" t="str">
        <f t="shared" si="23"/>
        <v/>
      </c>
      <c r="P73" s="54" t="str">
        <f t="shared" si="24"/>
        <v/>
      </c>
      <c r="Q73" s="54" t="str">
        <f>+IF(A73="","",CONCATENATE(YEAR(A73),"-",VLOOKUP(MONTH(A73),INFO_CALENDRIER!$I$1:$J$13,2,FALSE)))</f>
        <v/>
      </c>
      <c r="R73" s="54" t="str">
        <f t="shared" si="25"/>
        <v/>
      </c>
      <c r="S73" s="76" t="str">
        <f t="shared" si="26"/>
        <v/>
      </c>
      <c r="T73" s="54" t="str">
        <f>IF(H73="","",IF(I73=INFO_CALENDRIER!$AB$2,IF(BD!H73="COMMANDE","ALBAN1","ALBAN2"),IF(I73=INFO_CALENDRIER!$AB$3,IF(BD!H73="COMMANDE","ALICE1","ALICE2"),IF(I73=INFO_CALENDRIER!$AB$4,IF(BD!H73="COMMANDE","EUGENIE1","EUGENIE2"),IF(I73=INFO_CALENDRIER!$AB$5,IF(BD!H73="COMMANDE","FRED1","FRED2"),IF(I73=INFO_CALENDRIER!$AB$6,IF(BD!H73="COMMANDE","HERVE1","HERVE2"),IF(I73=INFO_CALENDRIER!$AB$7,IF(BD!H73="COMMANDE","MARIA1","MARIA2"),IF(I73=INFO_CALENDRIER!$AB$8,IF(BD!H73="COMMANDE","MARIE1","MARIE2"),IF(I73=INFO_CALENDRIER!$AB$9,IF(BD!H73="COMMANDE","VALERIE1","VALERIE2"),"erreur")))))))))</f>
        <v/>
      </c>
      <c r="U73" s="54"/>
      <c r="V73" s="54"/>
      <c r="W73" s="76" t="str">
        <f t="shared" si="27"/>
        <v/>
      </c>
      <c r="X73" s="76" t="str">
        <f t="shared" si="28"/>
        <v/>
      </c>
      <c r="Y73" s="76" t="str">
        <f t="shared" si="29"/>
        <v/>
      </c>
    </row>
    <row r="74" spans="1:25">
      <c r="A74" s="75"/>
      <c r="B74" s="77"/>
      <c r="C74" s="75"/>
      <c r="D74" s="77"/>
      <c r="E74" s="54"/>
      <c r="F74" s="54"/>
      <c r="G74" s="81"/>
      <c r="H74" s="54"/>
      <c r="I74" s="54"/>
      <c r="J74" s="76" t="str">
        <f t="shared" si="19"/>
        <v/>
      </c>
      <c r="K74" s="76" t="str">
        <f t="shared" si="20"/>
        <v/>
      </c>
      <c r="L74" s="76" t="str">
        <f t="shared" si="21"/>
        <v/>
      </c>
      <c r="M74" s="54"/>
      <c r="N74" s="54" t="str">
        <f t="shared" si="22"/>
        <v/>
      </c>
      <c r="O74" s="54" t="str">
        <f t="shared" si="23"/>
        <v/>
      </c>
      <c r="P74" s="54" t="str">
        <f t="shared" si="24"/>
        <v/>
      </c>
      <c r="Q74" s="54" t="str">
        <f>+IF(A74="","",CONCATENATE(YEAR(A74),"-",VLOOKUP(MONTH(A74),INFO_CALENDRIER!$I$1:$J$13,2,FALSE)))</f>
        <v/>
      </c>
      <c r="R74" s="54" t="str">
        <f t="shared" si="25"/>
        <v/>
      </c>
      <c r="S74" s="76" t="str">
        <f t="shared" si="26"/>
        <v/>
      </c>
      <c r="T74" s="54" t="str">
        <f>IF(H74="","",IF(I74=INFO_CALENDRIER!$AB$2,IF(BD!H74="COMMANDE","ALBAN1","ALBAN2"),IF(I74=INFO_CALENDRIER!$AB$3,IF(BD!H74="COMMANDE","ALICE1","ALICE2"),IF(I74=INFO_CALENDRIER!$AB$4,IF(BD!H74="COMMANDE","EUGENIE1","EUGENIE2"),IF(I74=INFO_CALENDRIER!$AB$5,IF(BD!H74="COMMANDE","FRED1","FRED2"),IF(I74=INFO_CALENDRIER!$AB$6,IF(BD!H74="COMMANDE","HERVE1","HERVE2"),IF(I74=INFO_CALENDRIER!$AB$7,IF(BD!H74="COMMANDE","MARIA1","MARIA2"),IF(I74=INFO_CALENDRIER!$AB$8,IF(BD!H74="COMMANDE","MARIE1","MARIE2"),IF(I74=INFO_CALENDRIER!$AB$9,IF(BD!H74="COMMANDE","VALERIE1","VALERIE2"),"erreur")))))))))</f>
        <v/>
      </c>
      <c r="U74" s="54"/>
      <c r="V74" s="54"/>
      <c r="W74" s="76" t="str">
        <f t="shared" si="27"/>
        <v/>
      </c>
      <c r="X74" s="76" t="str">
        <f t="shared" si="28"/>
        <v/>
      </c>
      <c r="Y74" s="76" t="str">
        <f t="shared" si="29"/>
        <v/>
      </c>
    </row>
    <row r="75" spans="1:25">
      <c r="A75" s="75"/>
      <c r="B75" s="77"/>
      <c r="C75" s="75"/>
      <c r="D75" s="77"/>
      <c r="E75" s="54"/>
      <c r="F75" s="54"/>
      <c r="G75" s="81"/>
      <c r="H75" s="54"/>
      <c r="I75" s="54"/>
      <c r="J75" s="76" t="str">
        <f t="shared" si="19"/>
        <v/>
      </c>
      <c r="K75" s="76" t="str">
        <f t="shared" si="20"/>
        <v/>
      </c>
      <c r="L75" s="76" t="str">
        <f t="shared" si="21"/>
        <v/>
      </c>
      <c r="M75" s="54"/>
      <c r="N75" s="54" t="str">
        <f t="shared" si="22"/>
        <v/>
      </c>
      <c r="O75" s="54" t="str">
        <f t="shared" si="23"/>
        <v/>
      </c>
      <c r="P75" s="54" t="str">
        <f t="shared" si="24"/>
        <v/>
      </c>
      <c r="Q75" s="54" t="str">
        <f>+IF(A75="","",CONCATENATE(YEAR(A75),"-",VLOOKUP(MONTH(A75),INFO_CALENDRIER!$I$1:$J$13,2,FALSE)))</f>
        <v/>
      </c>
      <c r="R75" s="54" t="str">
        <f t="shared" si="25"/>
        <v/>
      </c>
      <c r="S75" s="76" t="str">
        <f t="shared" si="26"/>
        <v/>
      </c>
      <c r="T75" s="54" t="str">
        <f>IF(H75="","",IF(I75=INFO_CALENDRIER!$AB$2,IF(BD!H75="COMMANDE","ALBAN1","ALBAN2"),IF(I75=INFO_CALENDRIER!$AB$3,IF(BD!H75="COMMANDE","ALICE1","ALICE2"),IF(I75=INFO_CALENDRIER!$AB$4,IF(BD!H75="COMMANDE","EUGENIE1","EUGENIE2"),IF(I75=INFO_CALENDRIER!$AB$5,IF(BD!H75="COMMANDE","FRED1","FRED2"),IF(I75=INFO_CALENDRIER!$AB$6,IF(BD!H75="COMMANDE","HERVE1","HERVE2"),IF(I75=INFO_CALENDRIER!$AB$7,IF(BD!H75="COMMANDE","MARIA1","MARIA2"),IF(I75=INFO_CALENDRIER!$AB$8,IF(BD!H75="COMMANDE","MARIE1","MARIE2"),IF(I75=INFO_CALENDRIER!$AB$9,IF(BD!H75="COMMANDE","VALERIE1","VALERIE2"),"erreur")))))))))</f>
        <v/>
      </c>
      <c r="U75" s="54"/>
      <c r="V75" s="54"/>
      <c r="W75" s="76" t="str">
        <f t="shared" si="27"/>
        <v/>
      </c>
      <c r="X75" s="76" t="str">
        <f t="shared" si="28"/>
        <v/>
      </c>
      <c r="Y75" s="76" t="str">
        <f t="shared" si="29"/>
        <v/>
      </c>
    </row>
    <row r="76" spans="1:25">
      <c r="A76" s="75"/>
      <c r="B76" s="77"/>
      <c r="C76" s="75"/>
      <c r="D76" s="77"/>
      <c r="E76" s="54"/>
      <c r="F76" s="54"/>
      <c r="G76" s="81"/>
      <c r="H76" s="54"/>
      <c r="I76" s="54"/>
      <c r="J76" s="76" t="str">
        <f t="shared" si="19"/>
        <v/>
      </c>
      <c r="K76" s="76" t="str">
        <f t="shared" si="20"/>
        <v/>
      </c>
      <c r="L76" s="76" t="str">
        <f t="shared" si="21"/>
        <v/>
      </c>
      <c r="M76" s="54"/>
      <c r="N76" s="54" t="str">
        <f t="shared" si="22"/>
        <v/>
      </c>
      <c r="O76" s="54" t="str">
        <f t="shared" si="23"/>
        <v/>
      </c>
      <c r="P76" s="54" t="str">
        <f t="shared" si="24"/>
        <v/>
      </c>
      <c r="Q76" s="54" t="str">
        <f>+IF(A76="","",CONCATENATE(YEAR(A76),"-",VLOOKUP(MONTH(A76),INFO_CALENDRIER!$I$1:$J$13,2,FALSE)))</f>
        <v/>
      </c>
      <c r="R76" s="54" t="str">
        <f t="shared" si="25"/>
        <v/>
      </c>
      <c r="S76" s="76" t="str">
        <f t="shared" si="26"/>
        <v/>
      </c>
      <c r="T76" s="54" t="str">
        <f>IF(H76="","",IF(I76=INFO_CALENDRIER!$AB$2,IF(BD!H76="COMMANDE","ALBAN1","ALBAN2"),IF(I76=INFO_CALENDRIER!$AB$3,IF(BD!H76="COMMANDE","ALICE1","ALICE2"),IF(I76=INFO_CALENDRIER!$AB$4,IF(BD!H76="COMMANDE","EUGENIE1","EUGENIE2"),IF(I76=INFO_CALENDRIER!$AB$5,IF(BD!H76="COMMANDE","FRED1","FRED2"),IF(I76=INFO_CALENDRIER!$AB$6,IF(BD!H76="COMMANDE","HERVE1","HERVE2"),IF(I76=INFO_CALENDRIER!$AB$7,IF(BD!H76="COMMANDE","MARIA1","MARIA2"),IF(I76=INFO_CALENDRIER!$AB$8,IF(BD!H76="COMMANDE","MARIE1","MARIE2"),IF(I76=INFO_CALENDRIER!$AB$9,IF(BD!H76="COMMANDE","VALERIE1","VALERIE2"),"erreur")))))))))</f>
        <v/>
      </c>
      <c r="U76" s="54"/>
      <c r="V76" s="54"/>
      <c r="W76" s="76" t="str">
        <f t="shared" si="27"/>
        <v/>
      </c>
      <c r="X76" s="76" t="str">
        <f t="shared" si="28"/>
        <v/>
      </c>
      <c r="Y76" s="76" t="str">
        <f t="shared" si="29"/>
        <v/>
      </c>
    </row>
    <row r="77" spans="1:25">
      <c r="A77" s="75"/>
      <c r="B77" s="77"/>
      <c r="C77" s="75"/>
      <c r="D77" s="77"/>
      <c r="E77" s="54"/>
      <c r="F77" s="54"/>
      <c r="G77" s="81"/>
      <c r="H77" s="54"/>
      <c r="I77" s="54"/>
      <c r="J77" s="76" t="str">
        <f t="shared" si="19"/>
        <v/>
      </c>
      <c r="K77" s="76" t="str">
        <f t="shared" si="20"/>
        <v/>
      </c>
      <c r="L77" s="76" t="str">
        <f t="shared" si="21"/>
        <v/>
      </c>
      <c r="M77" s="54"/>
      <c r="N77" s="54" t="str">
        <f t="shared" si="22"/>
        <v/>
      </c>
      <c r="O77" s="54" t="str">
        <f t="shared" si="23"/>
        <v/>
      </c>
      <c r="P77" s="54" t="str">
        <f t="shared" si="24"/>
        <v/>
      </c>
      <c r="Q77" s="54" t="str">
        <f>+IF(A77="","",CONCATENATE(YEAR(A77),"-",VLOOKUP(MONTH(A77),INFO_CALENDRIER!$I$1:$J$13,2,FALSE)))</f>
        <v/>
      </c>
      <c r="R77" s="54" t="str">
        <f t="shared" si="25"/>
        <v/>
      </c>
      <c r="S77" s="76" t="str">
        <f t="shared" si="26"/>
        <v/>
      </c>
      <c r="T77" s="54" t="str">
        <f>IF(H77="","",IF(I77=INFO_CALENDRIER!$AB$2,IF(BD!H77="COMMANDE","ALBAN1","ALBAN2"),IF(I77=INFO_CALENDRIER!$AB$3,IF(BD!H77="COMMANDE","ALICE1","ALICE2"),IF(I77=INFO_CALENDRIER!$AB$4,IF(BD!H77="COMMANDE","EUGENIE1","EUGENIE2"),IF(I77=INFO_CALENDRIER!$AB$5,IF(BD!H77="COMMANDE","FRED1","FRED2"),IF(I77=INFO_CALENDRIER!$AB$6,IF(BD!H77="COMMANDE","HERVE1","HERVE2"),IF(I77=INFO_CALENDRIER!$AB$7,IF(BD!H77="COMMANDE","MARIA1","MARIA2"),IF(I77=INFO_CALENDRIER!$AB$8,IF(BD!H77="COMMANDE","MARIE1","MARIE2"),IF(I77=INFO_CALENDRIER!$AB$9,IF(BD!H77="COMMANDE","VALERIE1","VALERIE2"),"erreur")))))))))</f>
        <v/>
      </c>
      <c r="U77" s="54"/>
      <c r="V77" s="54"/>
      <c r="W77" s="76" t="str">
        <f t="shared" si="27"/>
        <v/>
      </c>
      <c r="X77" s="76" t="str">
        <f t="shared" si="28"/>
        <v/>
      </c>
      <c r="Y77" s="76" t="str">
        <f t="shared" si="29"/>
        <v/>
      </c>
    </row>
    <row r="78" spans="1:25">
      <c r="A78" s="75"/>
      <c r="B78" s="77"/>
      <c r="C78" s="75"/>
      <c r="D78" s="77"/>
      <c r="E78" s="54"/>
      <c r="F78" s="54"/>
      <c r="G78" s="81"/>
      <c r="H78" s="54"/>
      <c r="I78" s="54"/>
      <c r="J78" s="76" t="str">
        <f t="shared" si="19"/>
        <v/>
      </c>
      <c r="K78" s="76" t="str">
        <f t="shared" si="20"/>
        <v/>
      </c>
      <c r="L78" s="76" t="str">
        <f t="shared" si="21"/>
        <v/>
      </c>
      <c r="M78" s="54"/>
      <c r="N78" s="54" t="str">
        <f t="shared" si="22"/>
        <v/>
      </c>
      <c r="O78" s="54" t="str">
        <f t="shared" si="23"/>
        <v/>
      </c>
      <c r="P78" s="54" t="str">
        <f t="shared" si="24"/>
        <v/>
      </c>
      <c r="Q78" s="54" t="str">
        <f>+IF(A78="","",CONCATENATE(YEAR(A78),"-",VLOOKUP(MONTH(A78),INFO_CALENDRIER!$I$1:$J$13,2,FALSE)))</f>
        <v/>
      </c>
      <c r="R78" s="54" t="str">
        <f t="shared" si="25"/>
        <v/>
      </c>
      <c r="S78" s="76" t="str">
        <f t="shared" si="26"/>
        <v/>
      </c>
      <c r="T78" s="54" t="str">
        <f>IF(H78="","",IF(I78=INFO_CALENDRIER!$AB$2,IF(BD!H78="COMMANDE","ALBAN1","ALBAN2"),IF(I78=INFO_CALENDRIER!$AB$3,IF(BD!H78="COMMANDE","ALICE1","ALICE2"),IF(I78=INFO_CALENDRIER!$AB$4,IF(BD!H78="COMMANDE","EUGENIE1","EUGENIE2"),IF(I78=INFO_CALENDRIER!$AB$5,IF(BD!H78="COMMANDE","FRED1","FRED2"),IF(I78=INFO_CALENDRIER!$AB$6,IF(BD!H78="COMMANDE","HERVE1","HERVE2"),IF(I78=INFO_CALENDRIER!$AB$7,IF(BD!H78="COMMANDE","MARIA1","MARIA2"),IF(I78=INFO_CALENDRIER!$AB$8,IF(BD!H78="COMMANDE","MARIE1","MARIE2"),IF(I78=INFO_CALENDRIER!$AB$9,IF(BD!H78="COMMANDE","VALERIE1","VALERIE2"),"erreur")))))))))</f>
        <v/>
      </c>
      <c r="U78" s="54"/>
      <c r="V78" s="54"/>
      <c r="W78" s="76" t="str">
        <f t="shared" si="27"/>
        <v/>
      </c>
      <c r="X78" s="76" t="str">
        <f t="shared" si="28"/>
        <v/>
      </c>
      <c r="Y78" s="76" t="str">
        <f t="shared" si="29"/>
        <v/>
      </c>
    </row>
    <row r="79" spans="1:25">
      <c r="A79" s="75"/>
      <c r="B79" s="77"/>
      <c r="C79" s="75"/>
      <c r="D79" s="77"/>
      <c r="E79" s="54"/>
      <c r="F79" s="54"/>
      <c r="G79" s="81"/>
      <c r="H79" s="54"/>
      <c r="I79" s="54"/>
      <c r="J79" s="76" t="str">
        <f t="shared" si="19"/>
        <v/>
      </c>
      <c r="K79" s="76" t="str">
        <f t="shared" si="20"/>
        <v/>
      </c>
      <c r="L79" s="76" t="str">
        <f t="shared" si="21"/>
        <v/>
      </c>
      <c r="M79" s="54"/>
      <c r="N79" s="54" t="str">
        <f t="shared" si="22"/>
        <v/>
      </c>
      <c r="O79" s="54" t="str">
        <f t="shared" si="23"/>
        <v/>
      </c>
      <c r="P79" s="54" t="str">
        <f t="shared" si="24"/>
        <v/>
      </c>
      <c r="Q79" s="54" t="str">
        <f>+IF(A79="","",CONCATENATE(YEAR(A79),"-",VLOOKUP(MONTH(A79),INFO_CALENDRIER!$I$1:$J$13,2,FALSE)))</f>
        <v/>
      </c>
      <c r="R79" s="54" t="str">
        <f t="shared" si="25"/>
        <v/>
      </c>
      <c r="S79" s="76" t="str">
        <f t="shared" si="26"/>
        <v/>
      </c>
      <c r="T79" s="54" t="str">
        <f>IF(H79="","",IF(I79=INFO_CALENDRIER!$AB$2,IF(BD!H79="COMMANDE","ALBAN1","ALBAN2"),IF(I79=INFO_CALENDRIER!$AB$3,IF(BD!H79="COMMANDE","ALICE1","ALICE2"),IF(I79=INFO_CALENDRIER!$AB$4,IF(BD!H79="COMMANDE","EUGENIE1","EUGENIE2"),IF(I79=INFO_CALENDRIER!$AB$5,IF(BD!H79="COMMANDE","FRED1","FRED2"),IF(I79=INFO_CALENDRIER!$AB$6,IF(BD!H79="COMMANDE","HERVE1","HERVE2"),IF(I79=INFO_CALENDRIER!$AB$7,IF(BD!H79="COMMANDE","MARIA1","MARIA2"),IF(I79=INFO_CALENDRIER!$AB$8,IF(BD!H79="COMMANDE","MARIE1","MARIE2"),IF(I79=INFO_CALENDRIER!$AB$9,IF(BD!H79="COMMANDE","VALERIE1","VALERIE2"),"erreur")))))))))</f>
        <v/>
      </c>
      <c r="U79" s="54"/>
      <c r="V79" s="54"/>
      <c r="W79" s="76" t="str">
        <f t="shared" si="27"/>
        <v/>
      </c>
      <c r="X79" s="76" t="str">
        <f t="shared" si="28"/>
        <v/>
      </c>
      <c r="Y79" s="76" t="str">
        <f t="shared" si="29"/>
        <v/>
      </c>
    </row>
    <row r="80" spans="1:25">
      <c r="A80" s="75"/>
      <c r="B80" s="77"/>
      <c r="C80" s="75"/>
      <c r="D80" s="77"/>
      <c r="E80" s="54"/>
      <c r="F80" s="54"/>
      <c r="G80" s="81"/>
      <c r="H80" s="54"/>
      <c r="I80" s="54"/>
      <c r="J80" s="76" t="str">
        <f t="shared" si="19"/>
        <v/>
      </c>
      <c r="K80" s="76" t="str">
        <f t="shared" si="20"/>
        <v/>
      </c>
      <c r="L80" s="76" t="str">
        <f t="shared" si="21"/>
        <v/>
      </c>
      <c r="M80" s="54"/>
      <c r="N80" s="54" t="str">
        <f t="shared" si="22"/>
        <v/>
      </c>
      <c r="O80" s="54" t="str">
        <f t="shared" si="23"/>
        <v/>
      </c>
      <c r="P80" s="54" t="str">
        <f t="shared" si="24"/>
        <v/>
      </c>
      <c r="Q80" s="54" t="str">
        <f>+IF(A80="","",CONCATENATE(YEAR(A80),"-",VLOOKUP(MONTH(A80),INFO_CALENDRIER!$I$1:$J$13,2,FALSE)))</f>
        <v/>
      </c>
      <c r="R80" s="54" t="str">
        <f t="shared" si="25"/>
        <v/>
      </c>
      <c r="S80" s="76" t="str">
        <f t="shared" si="26"/>
        <v/>
      </c>
      <c r="T80" s="54" t="str">
        <f>IF(H80="","",IF(I80=INFO_CALENDRIER!$AB$2,IF(BD!H80="COMMANDE","ALBAN1","ALBAN2"),IF(I80=INFO_CALENDRIER!$AB$3,IF(BD!H80="COMMANDE","ALICE1","ALICE2"),IF(I80=INFO_CALENDRIER!$AB$4,IF(BD!H80="COMMANDE","EUGENIE1","EUGENIE2"),IF(I80=INFO_CALENDRIER!$AB$5,IF(BD!H80="COMMANDE","FRED1","FRED2"),IF(I80=INFO_CALENDRIER!$AB$6,IF(BD!H80="COMMANDE","HERVE1","HERVE2"),IF(I80=INFO_CALENDRIER!$AB$7,IF(BD!H80="COMMANDE","MARIA1","MARIA2"),IF(I80=INFO_CALENDRIER!$AB$8,IF(BD!H80="COMMANDE","MARIE1","MARIE2"),IF(I80=INFO_CALENDRIER!$AB$9,IF(BD!H80="COMMANDE","VALERIE1","VALERIE2"),"erreur")))))))))</f>
        <v/>
      </c>
      <c r="U80" s="54"/>
      <c r="V80" s="54"/>
      <c r="W80" s="76" t="str">
        <f t="shared" si="27"/>
        <v/>
      </c>
      <c r="X80" s="76" t="str">
        <f t="shared" si="28"/>
        <v/>
      </c>
      <c r="Y80" s="76" t="str">
        <f t="shared" si="29"/>
        <v/>
      </c>
    </row>
    <row r="81" spans="1:25">
      <c r="A81" s="75"/>
      <c r="B81" s="77"/>
      <c r="C81" s="75"/>
      <c r="D81" s="77"/>
      <c r="E81" s="54"/>
      <c r="F81" s="54"/>
      <c r="G81" s="81"/>
      <c r="H81" s="54"/>
      <c r="I81" s="54"/>
      <c r="J81" s="76" t="str">
        <f t="shared" si="19"/>
        <v/>
      </c>
      <c r="K81" s="76" t="str">
        <f t="shared" si="20"/>
        <v/>
      </c>
      <c r="L81" s="76" t="str">
        <f t="shared" si="21"/>
        <v/>
      </c>
      <c r="M81" s="54"/>
      <c r="N81" s="54" t="str">
        <f t="shared" si="22"/>
        <v/>
      </c>
      <c r="O81" s="54" t="str">
        <f t="shared" si="23"/>
        <v/>
      </c>
      <c r="P81" s="54" t="str">
        <f t="shared" si="24"/>
        <v/>
      </c>
      <c r="Q81" s="54" t="str">
        <f>+IF(A81="","",CONCATENATE(YEAR(A81),"-",VLOOKUP(MONTH(A81),INFO_CALENDRIER!$I$1:$J$13,2,FALSE)))</f>
        <v/>
      </c>
      <c r="R81" s="54" t="str">
        <f t="shared" si="25"/>
        <v/>
      </c>
      <c r="S81" s="76" t="str">
        <f t="shared" si="26"/>
        <v/>
      </c>
      <c r="T81" s="54" t="str">
        <f>IF(H81="","",IF(I81=INFO_CALENDRIER!$AB$2,IF(BD!H81="COMMANDE","ALBAN1","ALBAN2"),IF(I81=INFO_CALENDRIER!$AB$3,IF(BD!H81="COMMANDE","ALICE1","ALICE2"),IF(I81=INFO_CALENDRIER!$AB$4,IF(BD!H81="COMMANDE","EUGENIE1","EUGENIE2"),IF(I81=INFO_CALENDRIER!$AB$5,IF(BD!H81="COMMANDE","FRED1","FRED2"),IF(I81=INFO_CALENDRIER!$AB$6,IF(BD!H81="COMMANDE","HERVE1","HERVE2"),IF(I81=INFO_CALENDRIER!$AB$7,IF(BD!H81="COMMANDE","MARIA1","MARIA2"),IF(I81=INFO_CALENDRIER!$AB$8,IF(BD!H81="COMMANDE","MARIE1","MARIE2"),IF(I81=INFO_CALENDRIER!$AB$9,IF(BD!H81="COMMANDE","VALERIE1","VALERIE2"),"erreur")))))))))</f>
        <v/>
      </c>
      <c r="U81" s="54"/>
      <c r="V81" s="54"/>
      <c r="W81" s="76" t="str">
        <f t="shared" si="27"/>
        <v/>
      </c>
      <c r="X81" s="76" t="str">
        <f t="shared" si="28"/>
        <v/>
      </c>
      <c r="Y81" s="76" t="str">
        <f t="shared" si="29"/>
        <v/>
      </c>
    </row>
    <row r="82" spans="1:25">
      <c r="A82" s="75"/>
      <c r="B82" s="77"/>
      <c r="C82" s="75"/>
      <c r="D82" s="77"/>
      <c r="E82" s="54"/>
      <c r="F82" s="54"/>
      <c r="G82" s="81"/>
      <c r="H82" s="54"/>
      <c r="I82" s="54"/>
      <c r="J82" s="76" t="str">
        <f t="shared" si="19"/>
        <v/>
      </c>
      <c r="K82" s="76" t="str">
        <f t="shared" si="20"/>
        <v/>
      </c>
      <c r="L82" s="76" t="str">
        <f t="shared" si="21"/>
        <v/>
      </c>
      <c r="M82" s="54"/>
      <c r="N82" s="54" t="str">
        <f t="shared" si="22"/>
        <v/>
      </c>
      <c r="O82" s="54" t="str">
        <f t="shared" si="23"/>
        <v/>
      </c>
      <c r="P82" s="54" t="str">
        <f t="shared" si="24"/>
        <v/>
      </c>
      <c r="Q82" s="54" t="str">
        <f>+IF(A82="","",CONCATENATE(YEAR(A82),"-",VLOOKUP(MONTH(A82),INFO_CALENDRIER!$I$1:$J$13,2,FALSE)))</f>
        <v/>
      </c>
      <c r="R82" s="54" t="str">
        <f t="shared" si="25"/>
        <v/>
      </c>
      <c r="S82" s="76" t="str">
        <f t="shared" si="26"/>
        <v/>
      </c>
      <c r="T82" s="54" t="str">
        <f>IF(H82="","",IF(I82=INFO_CALENDRIER!$AB$2,IF(BD!H82="COMMANDE","ALBAN1","ALBAN2"),IF(I82=INFO_CALENDRIER!$AB$3,IF(BD!H82="COMMANDE","ALICE1","ALICE2"),IF(I82=INFO_CALENDRIER!$AB$4,IF(BD!H82="COMMANDE","EUGENIE1","EUGENIE2"),IF(I82=INFO_CALENDRIER!$AB$5,IF(BD!H82="COMMANDE","FRED1","FRED2"),IF(I82=INFO_CALENDRIER!$AB$6,IF(BD!H82="COMMANDE","HERVE1","HERVE2"),IF(I82=INFO_CALENDRIER!$AB$7,IF(BD!H82="COMMANDE","MARIA1","MARIA2"),IF(I82=INFO_CALENDRIER!$AB$8,IF(BD!H82="COMMANDE","MARIE1","MARIE2"),IF(I82=INFO_CALENDRIER!$AB$9,IF(BD!H82="COMMANDE","VALERIE1","VALERIE2"),"erreur")))))))))</f>
        <v/>
      </c>
      <c r="U82" s="54"/>
      <c r="V82" s="54"/>
      <c r="W82" s="76" t="str">
        <f t="shared" si="27"/>
        <v/>
      </c>
      <c r="X82" s="76" t="str">
        <f t="shared" si="28"/>
        <v/>
      </c>
      <c r="Y82" s="76" t="str">
        <f t="shared" si="29"/>
        <v/>
      </c>
    </row>
    <row r="83" spans="1:25">
      <c r="A83" s="75"/>
      <c r="B83" s="77"/>
      <c r="C83" s="75"/>
      <c r="D83" s="77"/>
      <c r="E83" s="54"/>
      <c r="F83" s="54"/>
      <c r="G83" s="81"/>
      <c r="H83" s="54"/>
      <c r="I83" s="54"/>
      <c r="J83" s="76" t="str">
        <f t="shared" si="19"/>
        <v/>
      </c>
      <c r="K83" s="76" t="str">
        <f t="shared" si="20"/>
        <v/>
      </c>
      <c r="L83" s="76" t="str">
        <f t="shared" si="21"/>
        <v/>
      </c>
      <c r="M83" s="54"/>
      <c r="N83" s="54" t="str">
        <f t="shared" si="22"/>
        <v/>
      </c>
      <c r="O83" s="54" t="str">
        <f t="shared" si="23"/>
        <v/>
      </c>
      <c r="P83" s="54" t="str">
        <f t="shared" si="24"/>
        <v/>
      </c>
      <c r="Q83" s="54" t="str">
        <f>+IF(A83="","",CONCATENATE(YEAR(A83),"-",VLOOKUP(MONTH(A83),INFO_CALENDRIER!$I$1:$J$13,2,FALSE)))</f>
        <v/>
      </c>
      <c r="R83" s="54" t="str">
        <f t="shared" si="25"/>
        <v/>
      </c>
      <c r="S83" s="76" t="str">
        <f t="shared" si="26"/>
        <v/>
      </c>
      <c r="T83" s="54" t="str">
        <f>IF(H83="","",IF(I83=INFO_CALENDRIER!$AB$2,IF(BD!H83="COMMANDE","ALBAN1","ALBAN2"),IF(I83=INFO_CALENDRIER!$AB$3,IF(BD!H83="COMMANDE","ALICE1","ALICE2"),IF(I83=INFO_CALENDRIER!$AB$4,IF(BD!H83="COMMANDE","EUGENIE1","EUGENIE2"),IF(I83=INFO_CALENDRIER!$AB$5,IF(BD!H83="COMMANDE","FRED1","FRED2"),IF(I83=INFO_CALENDRIER!$AB$6,IF(BD!H83="COMMANDE","HERVE1","HERVE2"),IF(I83=INFO_CALENDRIER!$AB$7,IF(BD!H83="COMMANDE","MARIA1","MARIA2"),IF(I83=INFO_CALENDRIER!$AB$8,IF(BD!H83="COMMANDE","MARIE1","MARIE2"),IF(I83=INFO_CALENDRIER!$AB$9,IF(BD!H83="COMMANDE","VALERIE1","VALERIE2"),"erreur")))))))))</f>
        <v/>
      </c>
      <c r="U83" s="54"/>
      <c r="V83" s="54"/>
      <c r="W83" s="76" t="str">
        <f t="shared" si="27"/>
        <v/>
      </c>
      <c r="X83" s="76" t="str">
        <f t="shared" si="28"/>
        <v/>
      </c>
      <c r="Y83" s="76" t="str">
        <f t="shared" si="29"/>
        <v/>
      </c>
    </row>
    <row r="84" spans="1:25">
      <c r="A84" s="75"/>
      <c r="B84" s="77"/>
      <c r="C84" s="75"/>
      <c r="D84" s="77"/>
      <c r="E84" s="54"/>
      <c r="F84" s="54"/>
      <c r="G84" s="81"/>
      <c r="H84" s="54"/>
      <c r="I84" s="54"/>
      <c r="J84" s="76" t="str">
        <f t="shared" si="19"/>
        <v/>
      </c>
      <c r="K84" s="76" t="str">
        <f t="shared" si="20"/>
        <v/>
      </c>
      <c r="L84" s="76" t="str">
        <f t="shared" si="21"/>
        <v/>
      </c>
      <c r="M84" s="54"/>
      <c r="N84" s="54" t="str">
        <f t="shared" si="22"/>
        <v/>
      </c>
      <c r="O84" s="54" t="str">
        <f t="shared" si="23"/>
        <v/>
      </c>
      <c r="P84" s="54" t="str">
        <f t="shared" si="24"/>
        <v/>
      </c>
      <c r="Q84" s="54" t="str">
        <f>+IF(A84="","",CONCATENATE(YEAR(A84),"-",VLOOKUP(MONTH(A84),INFO_CALENDRIER!$I$1:$J$13,2,FALSE)))</f>
        <v/>
      </c>
      <c r="R84" s="54" t="str">
        <f t="shared" si="25"/>
        <v/>
      </c>
      <c r="S84" s="76" t="str">
        <f t="shared" si="26"/>
        <v/>
      </c>
      <c r="T84" s="54" t="str">
        <f>IF(H84="","",IF(I84=INFO_CALENDRIER!$AB$2,IF(BD!H84="COMMANDE","ALBAN1","ALBAN2"),IF(I84=INFO_CALENDRIER!$AB$3,IF(BD!H84="COMMANDE","ALICE1","ALICE2"),IF(I84=INFO_CALENDRIER!$AB$4,IF(BD!H84="COMMANDE","EUGENIE1","EUGENIE2"),IF(I84=INFO_CALENDRIER!$AB$5,IF(BD!H84="COMMANDE","FRED1","FRED2"),IF(I84=INFO_CALENDRIER!$AB$6,IF(BD!H84="COMMANDE","HERVE1","HERVE2"),IF(I84=INFO_CALENDRIER!$AB$7,IF(BD!H84="COMMANDE","MARIA1","MARIA2"),IF(I84=INFO_CALENDRIER!$AB$8,IF(BD!H84="COMMANDE","MARIE1","MARIE2"),IF(I84=INFO_CALENDRIER!$AB$9,IF(BD!H84="COMMANDE","VALERIE1","VALERIE2"),"erreur")))))))))</f>
        <v/>
      </c>
      <c r="U84" s="54"/>
      <c r="V84" s="54"/>
      <c r="W84" s="76" t="str">
        <f t="shared" si="27"/>
        <v/>
      </c>
      <c r="X84" s="76" t="str">
        <f t="shared" si="28"/>
        <v/>
      </c>
      <c r="Y84" s="76" t="str">
        <f t="shared" si="29"/>
        <v/>
      </c>
    </row>
    <row r="85" spans="1:25">
      <c r="A85" s="75"/>
      <c r="B85" s="77"/>
      <c r="C85" s="75"/>
      <c r="D85" s="77"/>
      <c r="E85" s="54"/>
      <c r="F85" s="54"/>
      <c r="G85" s="81"/>
      <c r="H85" s="54"/>
      <c r="I85" s="54"/>
      <c r="J85" s="76" t="str">
        <f t="shared" si="19"/>
        <v/>
      </c>
      <c r="K85" s="76" t="str">
        <f t="shared" si="20"/>
        <v/>
      </c>
      <c r="L85" s="76" t="str">
        <f t="shared" si="21"/>
        <v/>
      </c>
      <c r="M85" s="54"/>
      <c r="N85" s="54" t="str">
        <f t="shared" si="22"/>
        <v/>
      </c>
      <c r="O85" s="54" t="str">
        <f t="shared" si="23"/>
        <v/>
      </c>
      <c r="P85" s="54" t="str">
        <f t="shared" si="24"/>
        <v/>
      </c>
      <c r="Q85" s="54" t="str">
        <f>+IF(A85="","",CONCATENATE(YEAR(A85),"-",VLOOKUP(MONTH(A85),INFO_CALENDRIER!$I$1:$J$13,2,FALSE)))</f>
        <v/>
      </c>
      <c r="R85" s="54" t="str">
        <f t="shared" si="25"/>
        <v/>
      </c>
      <c r="S85" s="76" t="str">
        <f t="shared" si="26"/>
        <v/>
      </c>
      <c r="T85" s="54" t="str">
        <f>IF(H85="","",IF(I85=INFO_CALENDRIER!$AB$2,IF(BD!H85="COMMANDE","ALBAN1","ALBAN2"),IF(I85=INFO_CALENDRIER!$AB$3,IF(BD!H85="COMMANDE","ALICE1","ALICE2"),IF(I85=INFO_CALENDRIER!$AB$4,IF(BD!H85="COMMANDE","EUGENIE1","EUGENIE2"),IF(I85=INFO_CALENDRIER!$AB$5,IF(BD!H85="COMMANDE","FRED1","FRED2"),IF(I85=INFO_CALENDRIER!$AB$6,IF(BD!H85="COMMANDE","HERVE1","HERVE2"),IF(I85=INFO_CALENDRIER!$AB$7,IF(BD!H85="COMMANDE","MARIA1","MARIA2"),IF(I85=INFO_CALENDRIER!$AB$8,IF(BD!H85="COMMANDE","MARIE1","MARIE2"),IF(I85=INFO_CALENDRIER!$AB$9,IF(BD!H85="COMMANDE","VALERIE1","VALERIE2"),"erreur")))))))))</f>
        <v/>
      </c>
      <c r="U85" s="54"/>
      <c r="V85" s="54"/>
      <c r="W85" s="76" t="str">
        <f t="shared" si="27"/>
        <v/>
      </c>
      <c r="X85" s="76" t="str">
        <f t="shared" si="28"/>
        <v/>
      </c>
      <c r="Y85" s="76" t="str">
        <f t="shared" si="29"/>
        <v/>
      </c>
    </row>
    <row r="86" spans="1:25">
      <c r="A86" s="75"/>
      <c r="B86" s="77"/>
      <c r="C86" s="75"/>
      <c r="D86" s="77"/>
      <c r="E86" s="54"/>
      <c r="F86" s="54"/>
      <c r="G86" s="81"/>
      <c r="H86" s="54"/>
      <c r="I86" s="54"/>
      <c r="J86" s="76" t="str">
        <f t="shared" si="19"/>
        <v/>
      </c>
      <c r="K86" s="76" t="str">
        <f t="shared" si="20"/>
        <v/>
      </c>
      <c r="L86" s="76" t="str">
        <f t="shared" si="21"/>
        <v/>
      </c>
      <c r="M86" s="54"/>
      <c r="N86" s="54" t="str">
        <f t="shared" si="22"/>
        <v/>
      </c>
      <c r="O86" s="54" t="str">
        <f t="shared" si="23"/>
        <v/>
      </c>
      <c r="P86" s="54" t="str">
        <f t="shared" si="24"/>
        <v/>
      </c>
      <c r="Q86" s="54" t="str">
        <f>+IF(A86="","",CONCATENATE(YEAR(A86),"-",VLOOKUP(MONTH(A86),INFO_CALENDRIER!$I$1:$J$13,2,FALSE)))</f>
        <v/>
      </c>
      <c r="R86" s="54" t="str">
        <f t="shared" si="25"/>
        <v/>
      </c>
      <c r="S86" s="76" t="str">
        <f t="shared" si="26"/>
        <v/>
      </c>
      <c r="T86" s="54" t="str">
        <f>IF(H86="","",IF(I86=INFO_CALENDRIER!$AB$2,IF(BD!H86="COMMANDE","ALBAN1","ALBAN2"),IF(I86=INFO_CALENDRIER!$AB$3,IF(BD!H86="COMMANDE","ALICE1","ALICE2"),IF(I86=INFO_CALENDRIER!$AB$4,IF(BD!H86="COMMANDE","EUGENIE1","EUGENIE2"),IF(I86=INFO_CALENDRIER!$AB$5,IF(BD!H86="COMMANDE","FRED1","FRED2"),IF(I86=INFO_CALENDRIER!$AB$6,IF(BD!H86="COMMANDE","HERVE1","HERVE2"),IF(I86=INFO_CALENDRIER!$AB$7,IF(BD!H86="COMMANDE","MARIA1","MARIA2"),IF(I86=INFO_CALENDRIER!$AB$8,IF(BD!H86="COMMANDE","MARIE1","MARIE2"),IF(I86=INFO_CALENDRIER!$AB$9,IF(BD!H86="COMMANDE","VALERIE1","VALERIE2"),"erreur")))))))))</f>
        <v/>
      </c>
      <c r="U86" s="54"/>
      <c r="V86" s="54"/>
      <c r="W86" s="76" t="str">
        <f t="shared" si="27"/>
        <v/>
      </c>
      <c r="X86" s="76" t="str">
        <f t="shared" si="28"/>
        <v/>
      </c>
      <c r="Y86" s="76" t="str">
        <f t="shared" si="29"/>
        <v/>
      </c>
    </row>
    <row r="87" spans="1:25">
      <c r="A87" s="75"/>
      <c r="B87" s="77"/>
      <c r="C87" s="75"/>
      <c r="D87" s="77"/>
      <c r="E87" s="54"/>
      <c r="F87" s="54"/>
      <c r="G87" s="81"/>
      <c r="H87" s="54"/>
      <c r="I87" s="54"/>
      <c r="J87" s="76" t="str">
        <f t="shared" si="19"/>
        <v/>
      </c>
      <c r="K87" s="76" t="str">
        <f t="shared" si="20"/>
        <v/>
      </c>
      <c r="L87" s="76" t="str">
        <f t="shared" si="21"/>
        <v/>
      </c>
      <c r="M87" s="54"/>
      <c r="N87" s="54" t="str">
        <f t="shared" si="22"/>
        <v/>
      </c>
      <c r="O87" s="54" t="str">
        <f t="shared" si="23"/>
        <v/>
      </c>
      <c r="P87" s="54" t="str">
        <f t="shared" si="24"/>
        <v/>
      </c>
      <c r="Q87" s="54" t="str">
        <f>+IF(A87="","",CONCATENATE(YEAR(A87),"-",VLOOKUP(MONTH(A87),INFO_CALENDRIER!$I$1:$J$13,2,FALSE)))</f>
        <v/>
      </c>
      <c r="R87" s="54" t="str">
        <f t="shared" si="25"/>
        <v/>
      </c>
      <c r="S87" s="76" t="str">
        <f t="shared" si="26"/>
        <v/>
      </c>
      <c r="T87" s="54" t="str">
        <f>IF(H87="","",IF(I87=INFO_CALENDRIER!$AB$2,IF(BD!H87="COMMANDE","ALBAN1","ALBAN2"),IF(I87=INFO_CALENDRIER!$AB$3,IF(BD!H87="COMMANDE","ALICE1","ALICE2"),IF(I87=INFO_CALENDRIER!$AB$4,IF(BD!H87="COMMANDE","EUGENIE1","EUGENIE2"),IF(I87=INFO_CALENDRIER!$AB$5,IF(BD!H87="COMMANDE","FRED1","FRED2"),IF(I87=INFO_CALENDRIER!$AB$6,IF(BD!H87="COMMANDE","HERVE1","HERVE2"),IF(I87=INFO_CALENDRIER!$AB$7,IF(BD!H87="COMMANDE","MARIA1","MARIA2"),IF(I87=INFO_CALENDRIER!$AB$8,IF(BD!H87="COMMANDE","MARIE1","MARIE2"),IF(I87=INFO_CALENDRIER!$AB$9,IF(BD!H87="COMMANDE","VALERIE1","VALERIE2"),"erreur")))))))))</f>
        <v/>
      </c>
      <c r="U87" s="54"/>
      <c r="V87" s="54"/>
      <c r="W87" s="76" t="str">
        <f t="shared" si="27"/>
        <v/>
      </c>
      <c r="X87" s="76" t="str">
        <f t="shared" si="28"/>
        <v/>
      </c>
      <c r="Y87" s="76" t="str">
        <f t="shared" si="29"/>
        <v/>
      </c>
    </row>
    <row r="88" spans="1:25">
      <c r="A88" s="75"/>
      <c r="B88" s="77"/>
      <c r="C88" s="75"/>
      <c r="D88" s="77"/>
      <c r="E88" s="54"/>
      <c r="F88" s="54"/>
      <c r="G88" s="81"/>
      <c r="H88" s="54"/>
      <c r="I88" s="54"/>
      <c r="J88" s="76" t="str">
        <f t="shared" si="19"/>
        <v/>
      </c>
      <c r="K88" s="76" t="str">
        <f t="shared" si="20"/>
        <v/>
      </c>
      <c r="L88" s="76" t="str">
        <f t="shared" si="21"/>
        <v/>
      </c>
      <c r="M88" s="54"/>
      <c r="N88" s="54" t="str">
        <f t="shared" si="22"/>
        <v/>
      </c>
      <c r="O88" s="54" t="str">
        <f t="shared" si="23"/>
        <v/>
      </c>
      <c r="P88" s="54" t="str">
        <f t="shared" si="24"/>
        <v/>
      </c>
      <c r="Q88" s="54" t="str">
        <f>+IF(A88="","",CONCATENATE(YEAR(A88),"-",VLOOKUP(MONTH(A88),INFO_CALENDRIER!$I$1:$J$13,2,FALSE)))</f>
        <v/>
      </c>
      <c r="R88" s="54" t="str">
        <f t="shared" si="25"/>
        <v/>
      </c>
      <c r="S88" s="76" t="str">
        <f t="shared" si="26"/>
        <v/>
      </c>
      <c r="T88" s="54" t="str">
        <f>IF(H88="","",IF(I88=INFO_CALENDRIER!$AB$2,IF(BD!H88="COMMANDE","ALBAN1","ALBAN2"),IF(I88=INFO_CALENDRIER!$AB$3,IF(BD!H88="COMMANDE","ALICE1","ALICE2"),IF(I88=INFO_CALENDRIER!$AB$4,IF(BD!H88="COMMANDE","EUGENIE1","EUGENIE2"),IF(I88=INFO_CALENDRIER!$AB$5,IF(BD!H88="COMMANDE","FRED1","FRED2"),IF(I88=INFO_CALENDRIER!$AB$6,IF(BD!H88="COMMANDE","HERVE1","HERVE2"),IF(I88=INFO_CALENDRIER!$AB$7,IF(BD!H88="COMMANDE","MARIA1","MARIA2"),IF(I88=INFO_CALENDRIER!$AB$8,IF(BD!H88="COMMANDE","MARIE1","MARIE2"),IF(I88=INFO_CALENDRIER!$AB$9,IF(BD!H88="COMMANDE","VALERIE1","VALERIE2"),"erreur")))))))))</f>
        <v/>
      </c>
      <c r="U88" s="54"/>
      <c r="V88" s="54"/>
      <c r="W88" s="76" t="str">
        <f t="shared" si="27"/>
        <v/>
      </c>
      <c r="X88" s="76" t="str">
        <f t="shared" si="28"/>
        <v/>
      </c>
      <c r="Y88" s="76" t="str">
        <f t="shared" si="29"/>
        <v/>
      </c>
    </row>
    <row r="89" spans="1:25">
      <c r="A89" s="75"/>
      <c r="B89" s="77"/>
      <c r="C89" s="75"/>
      <c r="D89" s="77"/>
      <c r="E89" s="54"/>
      <c r="F89" s="54"/>
      <c r="G89" s="81"/>
      <c r="H89" s="54"/>
      <c r="I89" s="54"/>
      <c r="J89" s="76" t="str">
        <f t="shared" si="19"/>
        <v/>
      </c>
      <c r="K89" s="76" t="str">
        <f t="shared" si="20"/>
        <v/>
      </c>
      <c r="L89" s="76" t="str">
        <f t="shared" si="21"/>
        <v/>
      </c>
      <c r="M89" s="54"/>
      <c r="N89" s="54" t="str">
        <f t="shared" si="22"/>
        <v/>
      </c>
      <c r="O89" s="54" t="str">
        <f t="shared" si="23"/>
        <v/>
      </c>
      <c r="P89" s="54" t="str">
        <f t="shared" si="24"/>
        <v/>
      </c>
      <c r="Q89" s="54" t="str">
        <f>+IF(A89="","",CONCATENATE(YEAR(A89),"-",VLOOKUP(MONTH(A89),INFO_CALENDRIER!$I$1:$J$13,2,FALSE)))</f>
        <v/>
      </c>
      <c r="R89" s="54" t="str">
        <f t="shared" si="25"/>
        <v/>
      </c>
      <c r="S89" s="76" t="str">
        <f t="shared" si="26"/>
        <v/>
      </c>
      <c r="T89" s="54" t="str">
        <f>IF(H89="","",IF(I89=INFO_CALENDRIER!$AB$2,IF(BD!H89="COMMANDE","ALBAN1","ALBAN2"),IF(I89=INFO_CALENDRIER!$AB$3,IF(BD!H89="COMMANDE","ALICE1","ALICE2"),IF(I89=INFO_CALENDRIER!$AB$4,IF(BD!H89="COMMANDE","EUGENIE1","EUGENIE2"),IF(I89=INFO_CALENDRIER!$AB$5,IF(BD!H89="COMMANDE","FRED1","FRED2"),IF(I89=INFO_CALENDRIER!$AB$6,IF(BD!H89="COMMANDE","HERVE1","HERVE2"),IF(I89=INFO_CALENDRIER!$AB$7,IF(BD!H89="COMMANDE","MARIA1","MARIA2"),IF(I89=INFO_CALENDRIER!$AB$8,IF(BD!H89="COMMANDE","MARIE1","MARIE2"),IF(I89=INFO_CALENDRIER!$AB$9,IF(BD!H89="COMMANDE","VALERIE1","VALERIE2"),"erreur")))))))))</f>
        <v/>
      </c>
      <c r="U89" s="54"/>
      <c r="V89" s="54"/>
      <c r="W89" s="76" t="str">
        <f t="shared" si="27"/>
        <v/>
      </c>
      <c r="X89" s="76" t="str">
        <f t="shared" si="28"/>
        <v/>
      </c>
      <c r="Y89" s="76" t="str">
        <f t="shared" si="29"/>
        <v/>
      </c>
    </row>
    <row r="90" spans="1:25">
      <c r="A90" s="75"/>
      <c r="B90" s="77"/>
      <c r="C90" s="75"/>
      <c r="D90" s="77"/>
      <c r="E90" s="54"/>
      <c r="F90" s="54"/>
      <c r="G90" s="81"/>
      <c r="H90" s="54"/>
      <c r="I90" s="54"/>
      <c r="J90" s="76" t="str">
        <f t="shared" si="19"/>
        <v/>
      </c>
      <c r="K90" s="76" t="str">
        <f t="shared" si="20"/>
        <v/>
      </c>
      <c r="L90" s="76" t="str">
        <f t="shared" si="21"/>
        <v/>
      </c>
      <c r="M90" s="54"/>
      <c r="N90" s="54" t="str">
        <f t="shared" si="22"/>
        <v/>
      </c>
      <c r="O90" s="54" t="str">
        <f t="shared" si="23"/>
        <v/>
      </c>
      <c r="P90" s="54" t="str">
        <f t="shared" si="24"/>
        <v/>
      </c>
      <c r="Q90" s="54" t="str">
        <f>+IF(A90="","",CONCATENATE(YEAR(A90),"-",VLOOKUP(MONTH(A90),INFO_CALENDRIER!$I$1:$J$13,2,FALSE)))</f>
        <v/>
      </c>
      <c r="R90" s="54" t="str">
        <f t="shared" si="25"/>
        <v/>
      </c>
      <c r="S90" s="76" t="str">
        <f t="shared" si="26"/>
        <v/>
      </c>
      <c r="T90" s="54" t="str">
        <f>IF(H90="","",IF(I90=INFO_CALENDRIER!$AB$2,IF(BD!H90="COMMANDE","ALBAN1","ALBAN2"),IF(I90=INFO_CALENDRIER!$AB$3,IF(BD!H90="COMMANDE","ALICE1","ALICE2"),IF(I90=INFO_CALENDRIER!$AB$4,IF(BD!H90="COMMANDE","EUGENIE1","EUGENIE2"),IF(I90=INFO_CALENDRIER!$AB$5,IF(BD!H90="COMMANDE","FRED1","FRED2"),IF(I90=INFO_CALENDRIER!$AB$6,IF(BD!H90="COMMANDE","HERVE1","HERVE2"),IF(I90=INFO_CALENDRIER!$AB$7,IF(BD!H90="COMMANDE","MARIA1","MARIA2"),IF(I90=INFO_CALENDRIER!$AB$8,IF(BD!H90="COMMANDE","MARIE1","MARIE2"),IF(I90=INFO_CALENDRIER!$AB$9,IF(BD!H90="COMMANDE","VALERIE1","VALERIE2"),"erreur")))))))))</f>
        <v/>
      </c>
      <c r="U90" s="54"/>
      <c r="V90" s="54"/>
      <c r="W90" s="76" t="str">
        <f t="shared" si="27"/>
        <v/>
      </c>
      <c r="X90" s="76" t="str">
        <f t="shared" si="28"/>
        <v/>
      </c>
      <c r="Y90" s="76" t="str">
        <f t="shared" si="29"/>
        <v/>
      </c>
    </row>
    <row r="91" spans="1:25">
      <c r="A91" s="75"/>
      <c r="B91" s="77"/>
      <c r="C91" s="75"/>
      <c r="D91" s="77"/>
      <c r="E91" s="54"/>
      <c r="F91" s="54"/>
      <c r="G91" s="81"/>
      <c r="H91" s="54"/>
      <c r="I91" s="54"/>
      <c r="J91" s="76" t="str">
        <f t="shared" si="19"/>
        <v/>
      </c>
      <c r="K91" s="76" t="str">
        <f t="shared" si="20"/>
        <v/>
      </c>
      <c r="L91" s="76" t="str">
        <f t="shared" si="21"/>
        <v/>
      </c>
      <c r="M91" s="54"/>
      <c r="N91" s="54" t="str">
        <f t="shared" si="22"/>
        <v/>
      </c>
      <c r="O91" s="54" t="str">
        <f t="shared" si="23"/>
        <v/>
      </c>
      <c r="P91" s="54" t="str">
        <f t="shared" si="24"/>
        <v/>
      </c>
      <c r="Q91" s="54" t="str">
        <f>+IF(A91="","",CONCATENATE(YEAR(A91),"-",VLOOKUP(MONTH(A91),INFO_CALENDRIER!$I$1:$J$13,2,FALSE)))</f>
        <v/>
      </c>
      <c r="R91" s="54" t="str">
        <f t="shared" si="25"/>
        <v/>
      </c>
      <c r="S91" s="76" t="str">
        <f t="shared" si="26"/>
        <v/>
      </c>
      <c r="T91" s="54" t="str">
        <f>IF(H91="","",IF(I91=INFO_CALENDRIER!$AB$2,IF(BD!H91="COMMANDE","ALBAN1","ALBAN2"),IF(I91=INFO_CALENDRIER!$AB$3,IF(BD!H91="COMMANDE","ALICE1","ALICE2"),IF(I91=INFO_CALENDRIER!$AB$4,IF(BD!H91="COMMANDE","EUGENIE1","EUGENIE2"),IF(I91=INFO_CALENDRIER!$AB$5,IF(BD!H91="COMMANDE","FRED1","FRED2"),IF(I91=INFO_CALENDRIER!$AB$6,IF(BD!H91="COMMANDE","HERVE1","HERVE2"),IF(I91=INFO_CALENDRIER!$AB$7,IF(BD!H91="COMMANDE","MARIA1","MARIA2"),IF(I91=INFO_CALENDRIER!$AB$8,IF(BD!H91="COMMANDE","MARIE1","MARIE2"),IF(I91=INFO_CALENDRIER!$AB$9,IF(BD!H91="COMMANDE","VALERIE1","VALERIE2"),"erreur")))))))))</f>
        <v/>
      </c>
      <c r="U91" s="54"/>
      <c r="V91" s="54"/>
      <c r="W91" s="76" t="str">
        <f t="shared" si="27"/>
        <v/>
      </c>
      <c r="X91" s="76" t="str">
        <f t="shared" si="28"/>
        <v/>
      </c>
      <c r="Y91" s="76" t="str">
        <f t="shared" si="29"/>
        <v/>
      </c>
    </row>
    <row r="92" spans="1:25">
      <c r="A92" s="75"/>
      <c r="B92" s="77"/>
      <c r="C92" s="75"/>
      <c r="D92" s="77"/>
      <c r="E92" s="54"/>
      <c r="F92" s="54"/>
      <c r="G92" s="81"/>
      <c r="H92" s="54"/>
      <c r="I92" s="54"/>
      <c r="J92" s="76" t="str">
        <f t="shared" si="19"/>
        <v/>
      </c>
      <c r="K92" s="76" t="str">
        <f t="shared" si="20"/>
        <v/>
      </c>
      <c r="L92" s="76" t="str">
        <f t="shared" si="21"/>
        <v/>
      </c>
      <c r="M92" s="54"/>
      <c r="N92" s="54" t="str">
        <f t="shared" si="22"/>
        <v/>
      </c>
      <c r="O92" s="54" t="str">
        <f t="shared" si="23"/>
        <v/>
      </c>
      <c r="P92" s="54" t="str">
        <f t="shared" si="24"/>
        <v/>
      </c>
      <c r="Q92" s="54" t="str">
        <f>+IF(A92="","",CONCATENATE(YEAR(A92),"-",VLOOKUP(MONTH(A92),INFO_CALENDRIER!$I$1:$J$13,2,FALSE)))</f>
        <v/>
      </c>
      <c r="R92" s="54" t="str">
        <f t="shared" si="25"/>
        <v/>
      </c>
      <c r="S92" s="76" t="str">
        <f t="shared" si="26"/>
        <v/>
      </c>
      <c r="T92" s="54" t="str">
        <f>IF(H92="","",IF(I92=INFO_CALENDRIER!$AB$2,IF(BD!H92="COMMANDE","ALBAN1","ALBAN2"),IF(I92=INFO_CALENDRIER!$AB$3,IF(BD!H92="COMMANDE","ALICE1","ALICE2"),IF(I92=INFO_CALENDRIER!$AB$4,IF(BD!H92="COMMANDE","EUGENIE1","EUGENIE2"),IF(I92=INFO_CALENDRIER!$AB$5,IF(BD!H92="COMMANDE","FRED1","FRED2"),IF(I92=INFO_CALENDRIER!$AB$6,IF(BD!H92="COMMANDE","HERVE1","HERVE2"),IF(I92=INFO_CALENDRIER!$AB$7,IF(BD!H92="COMMANDE","MARIA1","MARIA2"),IF(I92=INFO_CALENDRIER!$AB$8,IF(BD!H92="COMMANDE","MARIE1","MARIE2"),IF(I92=INFO_CALENDRIER!$AB$9,IF(BD!H92="COMMANDE","VALERIE1","VALERIE2"),"erreur")))))))))</f>
        <v/>
      </c>
      <c r="U92" s="54"/>
      <c r="V92" s="54"/>
      <c r="W92" s="76" t="str">
        <f t="shared" si="27"/>
        <v/>
      </c>
      <c r="X92" s="76" t="str">
        <f t="shared" si="28"/>
        <v/>
      </c>
      <c r="Y92" s="76" t="str">
        <f t="shared" si="29"/>
        <v/>
      </c>
    </row>
    <row r="93" spans="1:25">
      <c r="A93" s="75"/>
      <c r="B93" s="77"/>
      <c r="C93" s="75"/>
      <c r="D93" s="77"/>
      <c r="E93" s="54"/>
      <c r="F93" s="54"/>
      <c r="G93" s="81"/>
      <c r="H93" s="54"/>
      <c r="I93" s="54"/>
      <c r="J93" s="76" t="str">
        <f t="shared" si="19"/>
        <v/>
      </c>
      <c r="K93" s="76" t="str">
        <f t="shared" si="20"/>
        <v/>
      </c>
      <c r="L93" s="76" t="str">
        <f t="shared" si="21"/>
        <v/>
      </c>
      <c r="M93" s="54"/>
      <c r="N93" s="54" t="str">
        <f t="shared" si="22"/>
        <v/>
      </c>
      <c r="O93" s="54" t="str">
        <f t="shared" si="23"/>
        <v/>
      </c>
      <c r="P93" s="54" t="str">
        <f t="shared" si="24"/>
        <v/>
      </c>
      <c r="Q93" s="54" t="str">
        <f>+IF(A93="","",CONCATENATE(YEAR(A93),"-",VLOOKUP(MONTH(A93),INFO_CALENDRIER!$I$1:$J$13,2,FALSE)))</f>
        <v/>
      </c>
      <c r="R93" s="54" t="str">
        <f t="shared" si="25"/>
        <v/>
      </c>
      <c r="S93" s="76" t="str">
        <f t="shared" si="26"/>
        <v/>
      </c>
      <c r="T93" s="54" t="str">
        <f>IF(H93="","",IF(I93=INFO_CALENDRIER!$AB$2,IF(BD!H93="COMMANDE","ALBAN1","ALBAN2"),IF(I93=INFO_CALENDRIER!$AB$3,IF(BD!H93="COMMANDE","ALICE1","ALICE2"),IF(I93=INFO_CALENDRIER!$AB$4,IF(BD!H93="COMMANDE","EUGENIE1","EUGENIE2"),IF(I93=INFO_CALENDRIER!$AB$5,IF(BD!H93="COMMANDE","FRED1","FRED2"),IF(I93=INFO_CALENDRIER!$AB$6,IF(BD!H93="COMMANDE","HERVE1","HERVE2"),IF(I93=INFO_CALENDRIER!$AB$7,IF(BD!H93="COMMANDE","MARIA1","MARIA2"),IF(I93=INFO_CALENDRIER!$AB$8,IF(BD!H93="COMMANDE","MARIE1","MARIE2"),IF(I93=INFO_CALENDRIER!$AB$9,IF(BD!H93="COMMANDE","VALERIE1","VALERIE2"),"erreur")))))))))</f>
        <v/>
      </c>
      <c r="U93" s="54"/>
      <c r="V93" s="54"/>
      <c r="W93" s="76" t="str">
        <f t="shared" si="27"/>
        <v/>
      </c>
      <c r="X93" s="76" t="str">
        <f t="shared" si="28"/>
        <v/>
      </c>
      <c r="Y93" s="76" t="str">
        <f t="shared" si="29"/>
        <v/>
      </c>
    </row>
    <row r="94" spans="1:25">
      <c r="A94" s="75"/>
      <c r="B94" s="77"/>
      <c r="C94" s="75"/>
      <c r="D94" s="77"/>
      <c r="E94" s="54"/>
      <c r="F94" s="54"/>
      <c r="G94" s="81"/>
      <c r="H94" s="54"/>
      <c r="I94" s="54"/>
      <c r="J94" s="76" t="str">
        <f t="shared" si="19"/>
        <v/>
      </c>
      <c r="K94" s="76" t="str">
        <f t="shared" si="20"/>
        <v/>
      </c>
      <c r="L94" s="76" t="str">
        <f t="shared" si="21"/>
        <v/>
      </c>
      <c r="M94" s="54"/>
      <c r="N94" s="54" t="str">
        <f t="shared" si="22"/>
        <v/>
      </c>
      <c r="O94" s="54" t="str">
        <f t="shared" si="23"/>
        <v/>
      </c>
      <c r="P94" s="54" t="str">
        <f t="shared" si="24"/>
        <v/>
      </c>
      <c r="Q94" s="54" t="str">
        <f>+IF(A94="","",CONCATENATE(YEAR(A94),"-",VLOOKUP(MONTH(A94),INFO_CALENDRIER!$I$1:$J$13,2,FALSE)))</f>
        <v/>
      </c>
      <c r="R94" s="54" t="str">
        <f t="shared" si="25"/>
        <v/>
      </c>
      <c r="S94" s="76" t="str">
        <f t="shared" si="26"/>
        <v/>
      </c>
      <c r="T94" s="54" t="str">
        <f>IF(H94="","",IF(I94=INFO_CALENDRIER!$AB$2,IF(BD!H94="COMMANDE","ALBAN1","ALBAN2"),IF(I94=INFO_CALENDRIER!$AB$3,IF(BD!H94="COMMANDE","ALICE1","ALICE2"),IF(I94=INFO_CALENDRIER!$AB$4,IF(BD!H94="COMMANDE","EUGENIE1","EUGENIE2"),IF(I94=INFO_CALENDRIER!$AB$5,IF(BD!H94="COMMANDE","FRED1","FRED2"),IF(I94=INFO_CALENDRIER!$AB$6,IF(BD!H94="COMMANDE","HERVE1","HERVE2"),IF(I94=INFO_CALENDRIER!$AB$7,IF(BD!H94="COMMANDE","MARIA1","MARIA2"),IF(I94=INFO_CALENDRIER!$AB$8,IF(BD!H94="COMMANDE","MARIE1","MARIE2"),IF(I94=INFO_CALENDRIER!$AB$9,IF(BD!H94="COMMANDE","VALERIE1","VALERIE2"),"erreur")))))))))</f>
        <v/>
      </c>
      <c r="U94" s="54"/>
      <c r="V94" s="54"/>
      <c r="W94" s="76" t="str">
        <f t="shared" si="27"/>
        <v/>
      </c>
      <c r="X94" s="76" t="str">
        <f t="shared" si="28"/>
        <v/>
      </c>
      <c r="Y94" s="76" t="str">
        <f t="shared" si="29"/>
        <v/>
      </c>
    </row>
    <row r="95" spans="1:25">
      <c r="A95" s="75"/>
      <c r="B95" s="77"/>
      <c r="C95" s="75"/>
      <c r="D95" s="77"/>
      <c r="E95" s="54"/>
      <c r="F95" s="54"/>
      <c r="G95" s="81"/>
      <c r="H95" s="54"/>
      <c r="I95" s="54"/>
      <c r="J95" s="76" t="str">
        <f t="shared" si="19"/>
        <v/>
      </c>
      <c r="K95" s="76" t="str">
        <f t="shared" si="20"/>
        <v/>
      </c>
      <c r="L95" s="76" t="str">
        <f t="shared" si="21"/>
        <v/>
      </c>
      <c r="M95" s="54"/>
      <c r="N95" s="54" t="str">
        <f t="shared" si="22"/>
        <v/>
      </c>
      <c r="O95" s="54" t="str">
        <f t="shared" si="23"/>
        <v/>
      </c>
      <c r="P95" s="54" t="str">
        <f t="shared" si="24"/>
        <v/>
      </c>
      <c r="Q95" s="54" t="str">
        <f>+IF(A95="","",CONCATENATE(YEAR(A95),"-",VLOOKUP(MONTH(A95),INFO_CALENDRIER!$I$1:$J$13,2,FALSE)))</f>
        <v/>
      </c>
      <c r="R95" s="54" t="str">
        <f t="shared" si="25"/>
        <v/>
      </c>
      <c r="S95" s="76" t="str">
        <f t="shared" si="26"/>
        <v/>
      </c>
      <c r="T95" s="54" t="str">
        <f>IF(H95="","",IF(I95=INFO_CALENDRIER!$AB$2,IF(BD!H95="COMMANDE","ALBAN1","ALBAN2"),IF(I95=INFO_CALENDRIER!$AB$3,IF(BD!H95="COMMANDE","ALICE1","ALICE2"),IF(I95=INFO_CALENDRIER!$AB$4,IF(BD!H95="COMMANDE","EUGENIE1","EUGENIE2"),IF(I95=INFO_CALENDRIER!$AB$5,IF(BD!H95="COMMANDE","FRED1","FRED2"),IF(I95=INFO_CALENDRIER!$AB$6,IF(BD!H95="COMMANDE","HERVE1","HERVE2"),IF(I95=INFO_CALENDRIER!$AB$7,IF(BD!H95="COMMANDE","MARIA1","MARIA2"),IF(I95=INFO_CALENDRIER!$AB$8,IF(BD!H95="COMMANDE","MARIE1","MARIE2"),IF(I95=INFO_CALENDRIER!$AB$9,IF(BD!H95="COMMANDE","VALERIE1","VALERIE2"),"erreur")))))))))</f>
        <v/>
      </c>
      <c r="U95" s="54"/>
      <c r="V95" s="54"/>
      <c r="W95" s="76" t="str">
        <f t="shared" si="27"/>
        <v/>
      </c>
      <c r="X95" s="76" t="str">
        <f t="shared" si="28"/>
        <v/>
      </c>
      <c r="Y95" s="76" t="str">
        <f t="shared" si="29"/>
        <v/>
      </c>
    </row>
    <row r="96" spans="1:25">
      <c r="A96" s="75"/>
      <c r="B96" s="77"/>
      <c r="C96" s="75"/>
      <c r="D96" s="77"/>
      <c r="E96" s="54"/>
      <c r="F96" s="54"/>
      <c r="G96" s="81"/>
      <c r="H96" s="54"/>
      <c r="I96" s="54"/>
      <c r="J96" s="76" t="str">
        <f t="shared" si="19"/>
        <v/>
      </c>
      <c r="K96" s="76" t="str">
        <f t="shared" si="20"/>
        <v/>
      </c>
      <c r="L96" s="76" t="str">
        <f t="shared" si="21"/>
        <v/>
      </c>
      <c r="M96" s="54"/>
      <c r="N96" s="54" t="str">
        <f t="shared" si="22"/>
        <v/>
      </c>
      <c r="O96" s="54" t="str">
        <f t="shared" si="23"/>
        <v/>
      </c>
      <c r="P96" s="54" t="str">
        <f t="shared" si="24"/>
        <v/>
      </c>
      <c r="Q96" s="54" t="str">
        <f>+IF(A96="","",CONCATENATE(YEAR(A96),"-",VLOOKUP(MONTH(A96),INFO_CALENDRIER!$I$1:$J$13,2,FALSE)))</f>
        <v/>
      </c>
      <c r="R96" s="54" t="str">
        <f t="shared" si="25"/>
        <v/>
      </c>
      <c r="S96" s="76" t="str">
        <f t="shared" si="26"/>
        <v/>
      </c>
      <c r="T96" s="54" t="str">
        <f>IF(H96="","",IF(I96=INFO_CALENDRIER!$AB$2,IF(BD!H96="COMMANDE","ALBAN1","ALBAN2"),IF(I96=INFO_CALENDRIER!$AB$3,IF(BD!H96="COMMANDE","ALICE1","ALICE2"),IF(I96=INFO_CALENDRIER!$AB$4,IF(BD!H96="COMMANDE","EUGENIE1","EUGENIE2"),IF(I96=INFO_CALENDRIER!$AB$5,IF(BD!H96="COMMANDE","FRED1","FRED2"),IF(I96=INFO_CALENDRIER!$AB$6,IF(BD!H96="COMMANDE","HERVE1","HERVE2"),IF(I96=INFO_CALENDRIER!$AB$7,IF(BD!H96="COMMANDE","MARIA1","MARIA2"),IF(I96=INFO_CALENDRIER!$AB$8,IF(BD!H96="COMMANDE","MARIE1","MARIE2"),IF(I96=INFO_CALENDRIER!$AB$9,IF(BD!H96="COMMANDE","VALERIE1","VALERIE2"),"erreur")))))))))</f>
        <v/>
      </c>
      <c r="U96" s="54"/>
      <c r="V96" s="54"/>
      <c r="W96" s="76" t="str">
        <f t="shared" si="27"/>
        <v/>
      </c>
      <c r="X96" s="76" t="str">
        <f t="shared" si="28"/>
        <v/>
      </c>
      <c r="Y96" s="76" t="str">
        <f t="shared" si="29"/>
        <v/>
      </c>
    </row>
    <row r="97" spans="1:25">
      <c r="A97" s="75"/>
      <c r="B97" s="77"/>
      <c r="C97" s="75"/>
      <c r="D97" s="77"/>
      <c r="E97" s="54"/>
      <c r="F97" s="54"/>
      <c r="G97" s="81"/>
      <c r="H97" s="54"/>
      <c r="I97" s="54"/>
      <c r="J97" s="76" t="str">
        <f t="shared" si="19"/>
        <v/>
      </c>
      <c r="K97" s="76" t="str">
        <f t="shared" si="20"/>
        <v/>
      </c>
      <c r="L97" s="76" t="str">
        <f t="shared" si="21"/>
        <v/>
      </c>
      <c r="M97" s="54"/>
      <c r="N97" s="54" t="str">
        <f t="shared" si="22"/>
        <v/>
      </c>
      <c r="O97" s="54" t="str">
        <f t="shared" si="23"/>
        <v/>
      </c>
      <c r="P97" s="54" t="str">
        <f t="shared" si="24"/>
        <v/>
      </c>
      <c r="Q97" s="54" t="str">
        <f>+IF(A97="","",CONCATENATE(YEAR(A97),"-",VLOOKUP(MONTH(A97),INFO_CALENDRIER!$I$1:$J$13,2,FALSE)))</f>
        <v/>
      </c>
      <c r="R97" s="54" t="str">
        <f t="shared" si="25"/>
        <v/>
      </c>
      <c r="S97" s="76" t="str">
        <f t="shared" si="26"/>
        <v/>
      </c>
      <c r="T97" s="54" t="str">
        <f>IF(H97="","",IF(I97=INFO_CALENDRIER!$AB$2,IF(BD!H97="COMMANDE","ALBAN1","ALBAN2"),IF(I97=INFO_CALENDRIER!$AB$3,IF(BD!H97="COMMANDE","ALICE1","ALICE2"),IF(I97=INFO_CALENDRIER!$AB$4,IF(BD!H97="COMMANDE","EUGENIE1","EUGENIE2"),IF(I97=INFO_CALENDRIER!$AB$5,IF(BD!H97="COMMANDE","FRED1","FRED2"),IF(I97=INFO_CALENDRIER!$AB$6,IF(BD!H97="COMMANDE","HERVE1","HERVE2"),IF(I97=INFO_CALENDRIER!$AB$7,IF(BD!H97="COMMANDE","MARIA1","MARIA2"),IF(I97=INFO_CALENDRIER!$AB$8,IF(BD!H97="COMMANDE","MARIE1","MARIE2"),IF(I97=INFO_CALENDRIER!$AB$9,IF(BD!H97="COMMANDE","VALERIE1","VALERIE2"),"erreur")))))))))</f>
        <v/>
      </c>
      <c r="U97" s="54"/>
      <c r="V97" s="54"/>
      <c r="W97" s="76" t="str">
        <f t="shared" si="27"/>
        <v/>
      </c>
      <c r="X97" s="76" t="str">
        <f t="shared" si="28"/>
        <v/>
      </c>
      <c r="Y97" s="76" t="str">
        <f t="shared" si="29"/>
        <v/>
      </c>
    </row>
    <row r="98" spans="1:25">
      <c r="A98" s="75"/>
      <c r="B98" s="77"/>
      <c r="C98" s="75"/>
      <c r="D98" s="77"/>
      <c r="E98" s="54"/>
      <c r="F98" s="54"/>
      <c r="G98" s="81"/>
      <c r="H98" s="54"/>
      <c r="I98" s="54"/>
      <c r="J98" s="76" t="str">
        <f t="shared" si="19"/>
        <v/>
      </c>
      <c r="K98" s="76" t="str">
        <f t="shared" si="20"/>
        <v/>
      </c>
      <c r="L98" s="76" t="str">
        <f t="shared" si="21"/>
        <v/>
      </c>
      <c r="M98" s="54"/>
      <c r="N98" s="54" t="str">
        <f t="shared" si="22"/>
        <v/>
      </c>
      <c r="O98" s="54" t="str">
        <f t="shared" si="23"/>
        <v/>
      </c>
      <c r="P98" s="54" t="str">
        <f t="shared" si="24"/>
        <v/>
      </c>
      <c r="Q98" s="54" t="str">
        <f>+IF(A98="","",CONCATENATE(YEAR(A98),"-",VLOOKUP(MONTH(A98),INFO_CALENDRIER!$I$1:$J$13,2,FALSE)))</f>
        <v/>
      </c>
      <c r="R98" s="54" t="str">
        <f t="shared" si="25"/>
        <v/>
      </c>
      <c r="S98" s="76" t="str">
        <f t="shared" si="26"/>
        <v/>
      </c>
      <c r="T98" s="54" t="str">
        <f>IF(H98="","",IF(I98=INFO_CALENDRIER!$AB$2,IF(BD!H98="COMMANDE","ALBAN1","ALBAN2"),IF(I98=INFO_CALENDRIER!$AB$3,IF(BD!H98="COMMANDE","ALICE1","ALICE2"),IF(I98=INFO_CALENDRIER!$AB$4,IF(BD!H98="COMMANDE","EUGENIE1","EUGENIE2"),IF(I98=INFO_CALENDRIER!$AB$5,IF(BD!H98="COMMANDE","FRED1","FRED2"),IF(I98=INFO_CALENDRIER!$AB$6,IF(BD!H98="COMMANDE","HERVE1","HERVE2"),IF(I98=INFO_CALENDRIER!$AB$7,IF(BD!H98="COMMANDE","MARIA1","MARIA2"),IF(I98=INFO_CALENDRIER!$AB$8,IF(BD!H98="COMMANDE","MARIE1","MARIE2"),IF(I98=INFO_CALENDRIER!$AB$9,IF(BD!H98="COMMANDE","VALERIE1","VALERIE2"),"erreur")))))))))</f>
        <v/>
      </c>
      <c r="U98" s="54"/>
      <c r="V98" s="54"/>
      <c r="W98" s="76" t="str">
        <f t="shared" si="27"/>
        <v/>
      </c>
      <c r="X98" s="76" t="str">
        <f t="shared" si="28"/>
        <v/>
      </c>
      <c r="Y98" s="76" t="str">
        <f t="shared" si="29"/>
        <v/>
      </c>
    </row>
    <row r="99" spans="1:25">
      <c r="A99" s="75"/>
      <c r="B99" s="77"/>
      <c r="C99" s="75"/>
      <c r="D99" s="77"/>
      <c r="E99" s="54"/>
      <c r="F99" s="54"/>
      <c r="G99" s="81"/>
      <c r="H99" s="54"/>
      <c r="I99" s="54"/>
      <c r="J99" s="76" t="str">
        <f t="shared" si="19"/>
        <v/>
      </c>
      <c r="K99" s="76" t="str">
        <f t="shared" si="20"/>
        <v/>
      </c>
      <c r="L99" s="76" t="str">
        <f t="shared" si="21"/>
        <v/>
      </c>
      <c r="M99" s="54"/>
      <c r="N99" s="54" t="str">
        <f t="shared" si="22"/>
        <v/>
      </c>
      <c r="O99" s="54" t="str">
        <f t="shared" si="23"/>
        <v/>
      </c>
      <c r="P99" s="54" t="str">
        <f t="shared" si="24"/>
        <v/>
      </c>
      <c r="Q99" s="54" t="str">
        <f>+IF(A99="","",CONCATENATE(YEAR(A99),"-",VLOOKUP(MONTH(A99),INFO_CALENDRIER!$I$1:$J$13,2,FALSE)))</f>
        <v/>
      </c>
      <c r="R99" s="54" t="str">
        <f t="shared" si="25"/>
        <v/>
      </c>
      <c r="S99" s="76" t="str">
        <f t="shared" si="26"/>
        <v/>
      </c>
      <c r="T99" s="54" t="str">
        <f>IF(H99="","",IF(I99=INFO_CALENDRIER!$AB$2,IF(BD!H99="COMMANDE","ALBAN1","ALBAN2"),IF(I99=INFO_CALENDRIER!$AB$3,IF(BD!H99="COMMANDE","ALICE1","ALICE2"),IF(I99=INFO_CALENDRIER!$AB$4,IF(BD!H99="COMMANDE","EUGENIE1","EUGENIE2"),IF(I99=INFO_CALENDRIER!$AB$5,IF(BD!H99="COMMANDE","FRED1","FRED2"),IF(I99=INFO_CALENDRIER!$AB$6,IF(BD!H99="COMMANDE","HERVE1","HERVE2"),IF(I99=INFO_CALENDRIER!$AB$7,IF(BD!H99="COMMANDE","MARIA1","MARIA2"),IF(I99=INFO_CALENDRIER!$AB$8,IF(BD!H99="COMMANDE","MARIE1","MARIE2"),IF(I99=INFO_CALENDRIER!$AB$9,IF(BD!H99="COMMANDE","VALERIE1","VALERIE2"),"erreur")))))))))</f>
        <v/>
      </c>
      <c r="U99" s="54"/>
      <c r="V99" s="54"/>
      <c r="W99" s="76" t="str">
        <f t="shared" si="27"/>
        <v/>
      </c>
      <c r="X99" s="76" t="str">
        <f t="shared" si="28"/>
        <v/>
      </c>
      <c r="Y99" s="76" t="str">
        <f t="shared" si="29"/>
        <v/>
      </c>
    </row>
    <row r="100" spans="1:25">
      <c r="A100" s="75"/>
      <c r="B100" s="77"/>
      <c r="C100" s="75"/>
      <c r="D100" s="77"/>
      <c r="E100" s="54"/>
      <c r="F100" s="54"/>
      <c r="G100" s="81"/>
      <c r="H100" s="54"/>
      <c r="I100" s="54"/>
      <c r="J100" s="76" t="str">
        <f t="shared" si="19"/>
        <v/>
      </c>
      <c r="K100" s="76" t="str">
        <f t="shared" si="20"/>
        <v/>
      </c>
      <c r="L100" s="76" t="str">
        <f t="shared" si="21"/>
        <v/>
      </c>
      <c r="M100" s="54"/>
      <c r="N100" s="54" t="str">
        <f t="shared" si="22"/>
        <v/>
      </c>
      <c r="O100" s="54" t="str">
        <f t="shared" si="23"/>
        <v/>
      </c>
      <c r="P100" s="54" t="str">
        <f t="shared" si="24"/>
        <v/>
      </c>
      <c r="Q100" s="54" t="str">
        <f>+IF(A100="","",CONCATENATE(YEAR(A100),"-",VLOOKUP(MONTH(A100),INFO_CALENDRIER!$I$1:$J$13,2,FALSE)))</f>
        <v/>
      </c>
      <c r="R100" s="54" t="str">
        <f t="shared" si="25"/>
        <v/>
      </c>
      <c r="S100" s="76" t="str">
        <f t="shared" si="26"/>
        <v/>
      </c>
      <c r="T100" s="54" t="str">
        <f>IF(H100="","",IF(I100=INFO_CALENDRIER!$AB$2,IF(BD!H100="COMMANDE","ALBAN1","ALBAN2"),IF(I100=INFO_CALENDRIER!$AB$3,IF(BD!H100="COMMANDE","ALICE1","ALICE2"),IF(I100=INFO_CALENDRIER!$AB$4,IF(BD!H100="COMMANDE","EUGENIE1","EUGENIE2"),IF(I100=INFO_CALENDRIER!$AB$5,IF(BD!H100="COMMANDE","FRED1","FRED2"),IF(I100=INFO_CALENDRIER!$AB$6,IF(BD!H100="COMMANDE","HERVE1","HERVE2"),IF(I100=INFO_CALENDRIER!$AB$7,IF(BD!H100="COMMANDE","MARIA1","MARIA2"),IF(I100=INFO_CALENDRIER!$AB$8,IF(BD!H100="COMMANDE","MARIE1","MARIE2"),IF(I100=INFO_CALENDRIER!$AB$9,IF(BD!H100="COMMANDE","VALERIE1","VALERIE2"),"erreur")))))))))</f>
        <v/>
      </c>
      <c r="U100" s="54"/>
      <c r="V100" s="54"/>
      <c r="W100" s="76" t="str">
        <f t="shared" si="27"/>
        <v/>
      </c>
      <c r="X100" s="76" t="str">
        <f t="shared" si="28"/>
        <v/>
      </c>
      <c r="Y100" s="76" t="str">
        <f t="shared" si="29"/>
        <v/>
      </c>
    </row>
    <row r="101" spans="1:25">
      <c r="A101" s="75"/>
      <c r="B101" s="77"/>
      <c r="C101" s="75"/>
      <c r="D101" s="77"/>
      <c r="E101" s="54"/>
      <c r="F101" s="54"/>
      <c r="G101" s="81"/>
      <c r="H101" s="54"/>
      <c r="I101" s="54"/>
      <c r="J101" s="76" t="str">
        <f t="shared" si="19"/>
        <v/>
      </c>
      <c r="K101" s="76" t="str">
        <f t="shared" si="20"/>
        <v/>
      </c>
      <c r="L101" s="76" t="str">
        <f t="shared" si="21"/>
        <v/>
      </c>
      <c r="M101" s="54"/>
      <c r="N101" s="54" t="str">
        <f t="shared" si="22"/>
        <v/>
      </c>
      <c r="O101" s="54" t="str">
        <f t="shared" si="23"/>
        <v/>
      </c>
      <c r="P101" s="54" t="str">
        <f t="shared" si="24"/>
        <v/>
      </c>
      <c r="Q101" s="54" t="str">
        <f>+IF(A101="","",CONCATENATE(YEAR(A101),"-",VLOOKUP(MONTH(A101),INFO_CALENDRIER!$I$1:$J$13,2,FALSE)))</f>
        <v/>
      </c>
      <c r="R101" s="54" t="str">
        <f t="shared" si="25"/>
        <v/>
      </c>
      <c r="S101" s="76" t="str">
        <f t="shared" si="26"/>
        <v/>
      </c>
      <c r="T101" s="54" t="str">
        <f>IF(H101="","",IF(I101=INFO_CALENDRIER!$AB$2,IF(BD!H101="COMMANDE","ALBAN1","ALBAN2"),IF(I101=INFO_CALENDRIER!$AB$3,IF(BD!H101="COMMANDE","ALICE1","ALICE2"),IF(I101=INFO_CALENDRIER!$AB$4,IF(BD!H101="COMMANDE","EUGENIE1","EUGENIE2"),IF(I101=INFO_CALENDRIER!$AB$5,IF(BD!H101="COMMANDE","FRED1","FRED2"),IF(I101=INFO_CALENDRIER!$AB$6,IF(BD!H101="COMMANDE","HERVE1","HERVE2"),IF(I101=INFO_CALENDRIER!$AB$7,IF(BD!H101="COMMANDE","MARIA1","MARIA2"),IF(I101=INFO_CALENDRIER!$AB$8,IF(BD!H101="COMMANDE","MARIE1","MARIE2"),IF(I101=INFO_CALENDRIER!$AB$9,IF(BD!H101="COMMANDE","VALERIE1","VALERIE2"),"erreur")))))))))</f>
        <v/>
      </c>
      <c r="U101" s="54"/>
      <c r="V101" s="54"/>
      <c r="W101" s="76" t="str">
        <f t="shared" si="27"/>
        <v/>
      </c>
      <c r="X101" s="76" t="str">
        <f t="shared" si="28"/>
        <v/>
      </c>
      <c r="Y101" s="76" t="str">
        <f t="shared" si="29"/>
        <v/>
      </c>
    </row>
    <row r="102" spans="1:25">
      <c r="A102" s="75"/>
      <c r="B102" s="77"/>
      <c r="C102" s="75"/>
      <c r="D102" s="77"/>
      <c r="E102" s="54"/>
      <c r="F102" s="54"/>
      <c r="G102" s="81"/>
      <c r="H102" s="54"/>
      <c r="I102" s="54"/>
      <c r="J102" s="76" t="str">
        <f t="shared" si="19"/>
        <v/>
      </c>
      <c r="K102" s="76" t="str">
        <f t="shared" si="20"/>
        <v/>
      </c>
      <c r="L102" s="76" t="str">
        <f t="shared" si="21"/>
        <v/>
      </c>
      <c r="M102" s="54"/>
      <c r="N102" s="54" t="str">
        <f t="shared" si="22"/>
        <v/>
      </c>
      <c r="O102" s="54" t="str">
        <f t="shared" si="23"/>
        <v/>
      </c>
      <c r="P102" s="54" t="str">
        <f t="shared" si="24"/>
        <v/>
      </c>
      <c r="Q102" s="54" t="str">
        <f>+IF(A102="","",CONCATENATE(YEAR(A102),"-",VLOOKUP(MONTH(A102),INFO_CALENDRIER!$I$1:$J$13,2,FALSE)))</f>
        <v/>
      </c>
      <c r="R102" s="54" t="str">
        <f t="shared" si="25"/>
        <v/>
      </c>
      <c r="S102" s="76" t="str">
        <f t="shared" si="26"/>
        <v/>
      </c>
      <c r="T102" s="54" t="str">
        <f>IF(H102="","",IF(I102=INFO_CALENDRIER!$AB$2,IF(BD!H102="COMMANDE","ALBAN1","ALBAN2"),IF(I102=INFO_CALENDRIER!$AB$3,IF(BD!H102="COMMANDE","ALICE1","ALICE2"),IF(I102=INFO_CALENDRIER!$AB$4,IF(BD!H102="COMMANDE","EUGENIE1","EUGENIE2"),IF(I102=INFO_CALENDRIER!$AB$5,IF(BD!H102="COMMANDE","FRED1","FRED2"),IF(I102=INFO_CALENDRIER!$AB$6,IF(BD!H102="COMMANDE","HERVE1","HERVE2"),IF(I102=INFO_CALENDRIER!$AB$7,IF(BD!H102="COMMANDE","MARIA1","MARIA2"),IF(I102=INFO_CALENDRIER!$AB$8,IF(BD!H102="COMMANDE","MARIE1","MARIE2"),IF(I102=INFO_CALENDRIER!$AB$9,IF(BD!H102="COMMANDE","VALERIE1","VALERIE2"),"erreur")))))))))</f>
        <v/>
      </c>
      <c r="U102" s="54"/>
      <c r="V102" s="54"/>
      <c r="W102" s="76" t="str">
        <f t="shared" si="27"/>
        <v/>
      </c>
      <c r="X102" s="76" t="str">
        <f t="shared" si="28"/>
        <v/>
      </c>
      <c r="Y102" s="76" t="str">
        <f t="shared" si="29"/>
        <v/>
      </c>
    </row>
    <row r="103" spans="1:25">
      <c r="A103" s="75"/>
      <c r="B103" s="77"/>
      <c r="C103" s="75"/>
      <c r="D103" s="77"/>
      <c r="E103" s="54"/>
      <c r="F103" s="54"/>
      <c r="G103" s="81"/>
      <c r="H103" s="54"/>
      <c r="I103" s="54"/>
      <c r="J103" s="76" t="str">
        <f t="shared" si="19"/>
        <v/>
      </c>
      <c r="K103" s="76" t="str">
        <f t="shared" si="20"/>
        <v/>
      </c>
      <c r="L103" s="76" t="str">
        <f t="shared" si="21"/>
        <v/>
      </c>
      <c r="M103" s="54"/>
      <c r="N103" s="54" t="str">
        <f t="shared" si="22"/>
        <v/>
      </c>
      <c r="O103" s="54" t="str">
        <f t="shared" si="23"/>
        <v/>
      </c>
      <c r="P103" s="54" t="str">
        <f t="shared" si="24"/>
        <v/>
      </c>
      <c r="Q103" s="54" t="str">
        <f>+IF(A103="","",CONCATENATE(YEAR(A103),"-",VLOOKUP(MONTH(A103),INFO_CALENDRIER!$I$1:$J$13,2,FALSE)))</f>
        <v/>
      </c>
      <c r="R103" s="54" t="str">
        <f t="shared" si="25"/>
        <v/>
      </c>
      <c r="S103" s="76" t="str">
        <f t="shared" si="26"/>
        <v/>
      </c>
      <c r="T103" s="54" t="str">
        <f>IF(H103="","",IF(I103=INFO_CALENDRIER!$AB$2,IF(BD!H103="COMMANDE","ALBAN1","ALBAN2"),IF(I103=INFO_CALENDRIER!$AB$3,IF(BD!H103="COMMANDE","ALICE1","ALICE2"),IF(I103=INFO_CALENDRIER!$AB$4,IF(BD!H103="COMMANDE","EUGENIE1","EUGENIE2"),IF(I103=INFO_CALENDRIER!$AB$5,IF(BD!H103="COMMANDE","FRED1","FRED2"),IF(I103=INFO_CALENDRIER!$AB$6,IF(BD!H103="COMMANDE","HERVE1","HERVE2"),IF(I103=INFO_CALENDRIER!$AB$7,IF(BD!H103="COMMANDE","MARIA1","MARIA2"),IF(I103=INFO_CALENDRIER!$AB$8,IF(BD!H103="COMMANDE","MARIE1","MARIE2"),IF(I103=INFO_CALENDRIER!$AB$9,IF(BD!H103="COMMANDE","VALERIE1","VALERIE2"),"erreur")))))))))</f>
        <v/>
      </c>
      <c r="U103" s="54"/>
      <c r="V103" s="54"/>
      <c r="W103" s="76" t="str">
        <f t="shared" si="27"/>
        <v/>
      </c>
      <c r="X103" s="76" t="str">
        <f t="shared" si="28"/>
        <v/>
      </c>
      <c r="Y103" s="76" t="str">
        <f t="shared" si="29"/>
        <v/>
      </c>
    </row>
    <row r="104" spans="1:25">
      <c r="A104" s="75"/>
      <c r="B104" s="77"/>
      <c r="C104" s="75"/>
      <c r="D104" s="77"/>
      <c r="E104" s="54"/>
      <c r="F104" s="54"/>
      <c r="G104" s="81"/>
      <c r="H104" s="54"/>
      <c r="I104" s="54"/>
      <c r="J104" s="76" t="str">
        <f t="shared" si="19"/>
        <v/>
      </c>
      <c r="K104" s="76" t="str">
        <f t="shared" si="20"/>
        <v/>
      </c>
      <c r="L104" s="76" t="str">
        <f t="shared" si="21"/>
        <v/>
      </c>
      <c r="M104" s="54"/>
      <c r="N104" s="54" t="str">
        <f t="shared" si="22"/>
        <v/>
      </c>
      <c r="O104" s="54" t="str">
        <f t="shared" si="23"/>
        <v/>
      </c>
      <c r="P104" s="54" t="str">
        <f t="shared" si="24"/>
        <v/>
      </c>
      <c r="Q104" s="54" t="str">
        <f>+IF(A104="","",CONCATENATE(YEAR(A104),"-",VLOOKUP(MONTH(A104),INFO_CALENDRIER!$I$1:$J$13,2,FALSE)))</f>
        <v/>
      </c>
      <c r="R104" s="54" t="str">
        <f t="shared" si="25"/>
        <v/>
      </c>
      <c r="S104" s="76" t="str">
        <f t="shared" si="26"/>
        <v/>
      </c>
      <c r="T104" s="54" t="str">
        <f>IF(H104="","",IF(I104=INFO_CALENDRIER!$AB$2,IF(BD!H104="COMMANDE","ALBAN1","ALBAN2"),IF(I104=INFO_CALENDRIER!$AB$3,IF(BD!H104="COMMANDE","ALICE1","ALICE2"),IF(I104=INFO_CALENDRIER!$AB$4,IF(BD!H104="COMMANDE","EUGENIE1","EUGENIE2"),IF(I104=INFO_CALENDRIER!$AB$5,IF(BD!H104="COMMANDE","FRED1","FRED2"),IF(I104=INFO_CALENDRIER!$AB$6,IF(BD!H104="COMMANDE","HERVE1","HERVE2"),IF(I104=INFO_CALENDRIER!$AB$7,IF(BD!H104="COMMANDE","MARIA1","MARIA2"),IF(I104=INFO_CALENDRIER!$AB$8,IF(BD!H104="COMMANDE","MARIE1","MARIE2"),IF(I104=INFO_CALENDRIER!$AB$9,IF(BD!H104="COMMANDE","VALERIE1","VALERIE2"),"erreur")))))))))</f>
        <v/>
      </c>
      <c r="U104" s="54"/>
      <c r="V104" s="54"/>
      <c r="W104" s="76" t="str">
        <f t="shared" si="27"/>
        <v/>
      </c>
      <c r="X104" s="76" t="str">
        <f t="shared" si="28"/>
        <v/>
      </c>
      <c r="Y104" s="76" t="str">
        <f t="shared" si="29"/>
        <v/>
      </c>
    </row>
    <row r="105" spans="1:25">
      <c r="A105" s="75"/>
      <c r="B105" s="77"/>
      <c r="C105" s="75"/>
      <c r="D105" s="77"/>
      <c r="E105" s="54"/>
      <c r="F105" s="54"/>
      <c r="G105" s="81"/>
      <c r="H105" s="54"/>
      <c r="I105" s="54"/>
      <c r="J105" s="76" t="str">
        <f t="shared" si="19"/>
        <v/>
      </c>
      <c r="K105" s="76" t="str">
        <f t="shared" si="20"/>
        <v/>
      </c>
      <c r="L105" s="76" t="str">
        <f t="shared" si="21"/>
        <v/>
      </c>
      <c r="M105" s="54"/>
      <c r="N105" s="54" t="str">
        <f t="shared" si="22"/>
        <v/>
      </c>
      <c r="O105" s="54" t="str">
        <f t="shared" si="23"/>
        <v/>
      </c>
      <c r="P105" s="54" t="str">
        <f t="shared" si="24"/>
        <v/>
      </c>
      <c r="Q105" s="54" t="str">
        <f>+IF(A105="","",CONCATENATE(YEAR(A105),"-",VLOOKUP(MONTH(A105),INFO_CALENDRIER!$I$1:$J$13,2,FALSE)))</f>
        <v/>
      </c>
      <c r="R105" s="54" t="str">
        <f t="shared" si="25"/>
        <v/>
      </c>
      <c r="S105" s="76" t="str">
        <f t="shared" si="26"/>
        <v/>
      </c>
      <c r="T105" s="54" t="str">
        <f>IF(H105="","",IF(I105=INFO_CALENDRIER!$AB$2,IF(BD!H105="COMMANDE","ALBAN1","ALBAN2"),IF(I105=INFO_CALENDRIER!$AB$3,IF(BD!H105="COMMANDE","ALICE1","ALICE2"),IF(I105=INFO_CALENDRIER!$AB$4,IF(BD!H105="COMMANDE","EUGENIE1","EUGENIE2"),IF(I105=INFO_CALENDRIER!$AB$5,IF(BD!H105="COMMANDE","FRED1","FRED2"),IF(I105=INFO_CALENDRIER!$AB$6,IF(BD!H105="COMMANDE","HERVE1","HERVE2"),IF(I105=INFO_CALENDRIER!$AB$7,IF(BD!H105="COMMANDE","MARIA1","MARIA2"),IF(I105=INFO_CALENDRIER!$AB$8,IF(BD!H105="COMMANDE","MARIE1","MARIE2"),IF(I105=INFO_CALENDRIER!$AB$9,IF(BD!H105="COMMANDE","VALERIE1","VALERIE2"),"erreur")))))))))</f>
        <v/>
      </c>
      <c r="U105" s="54"/>
      <c r="V105" s="54"/>
      <c r="W105" s="76" t="str">
        <f t="shared" si="27"/>
        <v/>
      </c>
      <c r="X105" s="76" t="str">
        <f t="shared" si="28"/>
        <v/>
      </c>
      <c r="Y105" s="76" t="str">
        <f t="shared" si="29"/>
        <v/>
      </c>
    </row>
    <row r="106" spans="1:25">
      <c r="A106" s="75"/>
      <c r="B106" s="77"/>
      <c r="C106" s="75"/>
      <c r="D106" s="77"/>
      <c r="E106" s="54"/>
      <c r="F106" s="54"/>
      <c r="G106" s="81"/>
      <c r="H106" s="54"/>
      <c r="I106" s="54"/>
      <c r="J106" s="76" t="str">
        <f t="shared" si="19"/>
        <v/>
      </c>
      <c r="K106" s="76" t="str">
        <f t="shared" si="20"/>
        <v/>
      </c>
      <c r="L106" s="76" t="str">
        <f t="shared" si="21"/>
        <v/>
      </c>
      <c r="M106" s="54"/>
      <c r="N106" s="54" t="str">
        <f t="shared" si="22"/>
        <v/>
      </c>
      <c r="O106" s="54" t="str">
        <f t="shared" si="23"/>
        <v/>
      </c>
      <c r="P106" s="54" t="str">
        <f t="shared" si="24"/>
        <v/>
      </c>
      <c r="Q106" s="54" t="str">
        <f>+IF(A106="","",CONCATENATE(YEAR(A106),"-",VLOOKUP(MONTH(A106),INFO_CALENDRIER!$I$1:$J$13,2,FALSE)))</f>
        <v/>
      </c>
      <c r="R106" s="54" t="str">
        <f t="shared" si="25"/>
        <v/>
      </c>
      <c r="S106" s="76" t="str">
        <f t="shared" si="26"/>
        <v/>
      </c>
      <c r="T106" s="54" t="str">
        <f>IF(H106="","",IF(I106=INFO_CALENDRIER!$AB$2,IF(BD!H106="COMMANDE","ALBAN1","ALBAN2"),IF(I106=INFO_CALENDRIER!$AB$3,IF(BD!H106="COMMANDE","ALICE1","ALICE2"),IF(I106=INFO_CALENDRIER!$AB$4,IF(BD!H106="COMMANDE","EUGENIE1","EUGENIE2"),IF(I106=INFO_CALENDRIER!$AB$5,IF(BD!H106="COMMANDE","FRED1","FRED2"),IF(I106=INFO_CALENDRIER!$AB$6,IF(BD!H106="COMMANDE","HERVE1","HERVE2"),IF(I106=INFO_CALENDRIER!$AB$7,IF(BD!H106="COMMANDE","MARIA1","MARIA2"),IF(I106=INFO_CALENDRIER!$AB$8,IF(BD!H106="COMMANDE","MARIE1","MARIE2"),IF(I106=INFO_CALENDRIER!$AB$9,IF(BD!H106="COMMANDE","VALERIE1","VALERIE2"),"erreur")))))))))</f>
        <v/>
      </c>
      <c r="U106" s="54"/>
      <c r="V106" s="54"/>
      <c r="W106" s="76" t="str">
        <f t="shared" si="27"/>
        <v/>
      </c>
      <c r="X106" s="76" t="str">
        <f t="shared" si="28"/>
        <v/>
      </c>
      <c r="Y106" s="76" t="str">
        <f t="shared" si="29"/>
        <v/>
      </c>
    </row>
    <row r="107" spans="1:25">
      <c r="A107" s="75"/>
      <c r="B107" s="77"/>
      <c r="C107" s="75"/>
      <c r="D107" s="77"/>
      <c r="E107" s="54"/>
      <c r="F107" s="54"/>
      <c r="G107" s="81"/>
      <c r="H107" s="54"/>
      <c r="I107" s="54"/>
      <c r="J107" s="76" t="str">
        <f t="shared" si="19"/>
        <v/>
      </c>
      <c r="K107" s="76" t="str">
        <f t="shared" si="20"/>
        <v/>
      </c>
      <c r="L107" s="76" t="str">
        <f t="shared" si="21"/>
        <v/>
      </c>
      <c r="M107" s="54"/>
      <c r="N107" s="54" t="str">
        <f t="shared" si="22"/>
        <v/>
      </c>
      <c r="O107" s="54" t="str">
        <f t="shared" si="23"/>
        <v/>
      </c>
      <c r="P107" s="54" t="str">
        <f t="shared" si="24"/>
        <v/>
      </c>
      <c r="Q107" s="54" t="str">
        <f>+IF(A107="","",CONCATENATE(YEAR(A107),"-",VLOOKUP(MONTH(A107),INFO_CALENDRIER!$I$1:$J$13,2,FALSE)))</f>
        <v/>
      </c>
      <c r="R107" s="54" t="str">
        <f t="shared" si="25"/>
        <v/>
      </c>
      <c r="S107" s="76" t="str">
        <f t="shared" si="26"/>
        <v/>
      </c>
      <c r="T107" s="54" t="str">
        <f>IF(H107="","",IF(I107=INFO_CALENDRIER!$AB$2,IF(BD!H107="COMMANDE","ALBAN1","ALBAN2"),IF(I107=INFO_CALENDRIER!$AB$3,IF(BD!H107="COMMANDE","ALICE1","ALICE2"),IF(I107=INFO_CALENDRIER!$AB$4,IF(BD!H107="COMMANDE","EUGENIE1","EUGENIE2"),IF(I107=INFO_CALENDRIER!$AB$5,IF(BD!H107="COMMANDE","FRED1","FRED2"),IF(I107=INFO_CALENDRIER!$AB$6,IF(BD!H107="COMMANDE","HERVE1","HERVE2"),IF(I107=INFO_CALENDRIER!$AB$7,IF(BD!H107="COMMANDE","MARIA1","MARIA2"),IF(I107=INFO_CALENDRIER!$AB$8,IF(BD!H107="COMMANDE","MARIE1","MARIE2"),IF(I107=INFO_CALENDRIER!$AB$9,IF(BD!H107="COMMANDE","VALERIE1","VALERIE2"),"erreur")))))))))</f>
        <v/>
      </c>
      <c r="U107" s="54"/>
      <c r="V107" s="54"/>
      <c r="W107" s="76" t="str">
        <f t="shared" si="27"/>
        <v/>
      </c>
      <c r="X107" s="76" t="str">
        <f t="shared" si="28"/>
        <v/>
      </c>
      <c r="Y107" s="76" t="str">
        <f t="shared" si="29"/>
        <v/>
      </c>
    </row>
    <row r="108" spans="1:25">
      <c r="A108" s="75"/>
      <c r="B108" s="77"/>
      <c r="C108" s="75"/>
      <c r="D108" s="77"/>
      <c r="E108" s="54"/>
      <c r="F108" s="54"/>
      <c r="G108" s="81"/>
      <c r="H108" s="54"/>
      <c r="I108" s="54"/>
      <c r="J108" s="76" t="str">
        <f t="shared" si="19"/>
        <v/>
      </c>
      <c r="K108" s="76" t="str">
        <f t="shared" si="20"/>
        <v/>
      </c>
      <c r="L108" s="76" t="str">
        <f t="shared" si="21"/>
        <v/>
      </c>
      <c r="M108" s="54"/>
      <c r="N108" s="54" t="str">
        <f t="shared" si="22"/>
        <v/>
      </c>
      <c r="O108" s="54" t="str">
        <f t="shared" si="23"/>
        <v/>
      </c>
      <c r="P108" s="54" t="str">
        <f t="shared" si="24"/>
        <v/>
      </c>
      <c r="Q108" s="54" t="str">
        <f>+IF(A108="","",CONCATENATE(YEAR(A108),"-",VLOOKUP(MONTH(A108),INFO_CALENDRIER!$I$1:$J$13,2,FALSE)))</f>
        <v/>
      </c>
      <c r="R108" s="54" t="str">
        <f t="shared" si="25"/>
        <v/>
      </c>
      <c r="S108" s="76" t="str">
        <f t="shared" si="26"/>
        <v/>
      </c>
      <c r="T108" s="54" t="str">
        <f>IF(H108="","",IF(I108=INFO_CALENDRIER!$AB$2,IF(BD!H108="COMMANDE","ALBAN1","ALBAN2"),IF(I108=INFO_CALENDRIER!$AB$3,IF(BD!H108="COMMANDE","ALICE1","ALICE2"),IF(I108=INFO_CALENDRIER!$AB$4,IF(BD!H108="COMMANDE","EUGENIE1","EUGENIE2"),IF(I108=INFO_CALENDRIER!$AB$5,IF(BD!H108="COMMANDE","FRED1","FRED2"),IF(I108=INFO_CALENDRIER!$AB$6,IF(BD!H108="COMMANDE","HERVE1","HERVE2"),IF(I108=INFO_CALENDRIER!$AB$7,IF(BD!H108="COMMANDE","MARIA1","MARIA2"),IF(I108=INFO_CALENDRIER!$AB$8,IF(BD!H108="COMMANDE","MARIE1","MARIE2"),IF(I108=INFO_CALENDRIER!$AB$9,IF(BD!H108="COMMANDE","VALERIE1","VALERIE2"),"erreur")))))))))</f>
        <v/>
      </c>
      <c r="U108" s="54"/>
      <c r="V108" s="54"/>
      <c r="W108" s="76" t="str">
        <f t="shared" si="27"/>
        <v/>
      </c>
      <c r="X108" s="76" t="str">
        <f t="shared" si="28"/>
        <v/>
      </c>
      <c r="Y108" s="76" t="str">
        <f t="shared" si="29"/>
        <v/>
      </c>
    </row>
    <row r="109" spans="1:25">
      <c r="A109" s="75"/>
      <c r="B109" s="77"/>
      <c r="C109" s="75"/>
      <c r="D109" s="77"/>
      <c r="E109" s="54"/>
      <c r="F109" s="54"/>
      <c r="G109" s="81"/>
      <c r="H109" s="54"/>
      <c r="I109" s="54"/>
      <c r="J109" s="76" t="str">
        <f t="shared" si="19"/>
        <v/>
      </c>
      <c r="K109" s="76" t="str">
        <f t="shared" si="20"/>
        <v/>
      </c>
      <c r="L109" s="76" t="str">
        <f t="shared" si="21"/>
        <v/>
      </c>
      <c r="M109" s="54"/>
      <c r="N109" s="54" t="str">
        <f t="shared" si="22"/>
        <v/>
      </c>
      <c r="O109" s="54" t="str">
        <f t="shared" si="23"/>
        <v/>
      </c>
      <c r="P109" s="54" t="str">
        <f t="shared" si="24"/>
        <v/>
      </c>
      <c r="Q109" s="54" t="str">
        <f>+IF(A109="","",CONCATENATE(YEAR(A109),"-",VLOOKUP(MONTH(A109),INFO_CALENDRIER!$I$1:$J$13,2,FALSE)))</f>
        <v/>
      </c>
      <c r="R109" s="54" t="str">
        <f t="shared" si="25"/>
        <v/>
      </c>
      <c r="S109" s="76" t="str">
        <f t="shared" si="26"/>
        <v/>
      </c>
      <c r="T109" s="54" t="str">
        <f>IF(H109="","",IF(I109=INFO_CALENDRIER!$AB$2,IF(BD!H109="COMMANDE","ALBAN1","ALBAN2"),IF(I109=INFO_CALENDRIER!$AB$3,IF(BD!H109="COMMANDE","ALICE1","ALICE2"),IF(I109=INFO_CALENDRIER!$AB$4,IF(BD!H109="COMMANDE","EUGENIE1","EUGENIE2"),IF(I109=INFO_CALENDRIER!$AB$5,IF(BD!H109="COMMANDE","FRED1","FRED2"),IF(I109=INFO_CALENDRIER!$AB$6,IF(BD!H109="COMMANDE","HERVE1","HERVE2"),IF(I109=INFO_CALENDRIER!$AB$7,IF(BD!H109="COMMANDE","MARIA1","MARIA2"),IF(I109=INFO_CALENDRIER!$AB$8,IF(BD!H109="COMMANDE","MARIE1","MARIE2"),IF(I109=INFO_CALENDRIER!$AB$9,IF(BD!H109="COMMANDE","VALERIE1","VALERIE2"),"erreur")))))))))</f>
        <v/>
      </c>
      <c r="U109" s="54"/>
      <c r="V109" s="54"/>
      <c r="W109" s="76" t="str">
        <f t="shared" si="27"/>
        <v/>
      </c>
      <c r="X109" s="76" t="str">
        <f t="shared" si="28"/>
        <v/>
      </c>
      <c r="Y109" s="76" t="str">
        <f t="shared" si="29"/>
        <v/>
      </c>
    </row>
    <row r="110" spans="1:25">
      <c r="A110" s="75"/>
      <c r="B110" s="77"/>
      <c r="C110" s="75"/>
      <c r="D110" s="77"/>
      <c r="E110" s="54"/>
      <c r="F110" s="54"/>
      <c r="G110" s="81"/>
      <c r="H110" s="54"/>
      <c r="I110" s="54"/>
      <c r="J110" s="76" t="str">
        <f t="shared" si="19"/>
        <v/>
      </c>
      <c r="K110" s="76" t="str">
        <f t="shared" si="20"/>
        <v/>
      </c>
      <c r="L110" s="76" t="str">
        <f t="shared" si="21"/>
        <v/>
      </c>
      <c r="M110" s="54"/>
      <c r="N110" s="54" t="str">
        <f t="shared" si="22"/>
        <v/>
      </c>
      <c r="O110" s="54" t="str">
        <f t="shared" si="23"/>
        <v/>
      </c>
      <c r="P110" s="54" t="str">
        <f t="shared" si="24"/>
        <v/>
      </c>
      <c r="Q110" s="54" t="str">
        <f>+IF(A110="","",CONCATENATE(YEAR(A110),"-",VLOOKUP(MONTH(A110),INFO_CALENDRIER!$I$1:$J$13,2,FALSE)))</f>
        <v/>
      </c>
      <c r="R110" s="54" t="str">
        <f t="shared" si="25"/>
        <v/>
      </c>
      <c r="S110" s="76" t="str">
        <f t="shared" si="26"/>
        <v/>
      </c>
      <c r="T110" s="54" t="str">
        <f>IF(H110="","",IF(I110=INFO_CALENDRIER!$AB$2,IF(BD!H110="COMMANDE","ALBAN1","ALBAN2"),IF(I110=INFO_CALENDRIER!$AB$3,IF(BD!H110="COMMANDE","ALICE1","ALICE2"),IF(I110=INFO_CALENDRIER!$AB$4,IF(BD!H110="COMMANDE","EUGENIE1","EUGENIE2"),IF(I110=INFO_CALENDRIER!$AB$5,IF(BD!H110="COMMANDE","FRED1","FRED2"),IF(I110=INFO_CALENDRIER!$AB$6,IF(BD!H110="COMMANDE","HERVE1","HERVE2"),IF(I110=INFO_CALENDRIER!$AB$7,IF(BD!H110="COMMANDE","MARIA1","MARIA2"),IF(I110=INFO_CALENDRIER!$AB$8,IF(BD!H110="COMMANDE","MARIE1","MARIE2"),IF(I110=INFO_CALENDRIER!$AB$9,IF(BD!H110="COMMANDE","VALERIE1","VALERIE2"),"erreur")))))))))</f>
        <v/>
      </c>
      <c r="U110" s="54"/>
      <c r="V110" s="54"/>
      <c r="W110" s="76" t="str">
        <f t="shared" si="27"/>
        <v/>
      </c>
      <c r="X110" s="76" t="str">
        <f t="shared" si="28"/>
        <v/>
      </c>
      <c r="Y110" s="76" t="str">
        <f t="shared" si="29"/>
        <v/>
      </c>
    </row>
    <row r="111" spans="1:25">
      <c r="A111" s="75"/>
      <c r="B111" s="77"/>
      <c r="C111" s="75"/>
      <c r="D111" s="77"/>
      <c r="E111" s="54"/>
      <c r="F111" s="54"/>
      <c r="G111" s="81"/>
      <c r="H111" s="54"/>
      <c r="I111" s="54"/>
      <c r="J111" s="76" t="str">
        <f t="shared" si="19"/>
        <v/>
      </c>
      <c r="K111" s="76" t="str">
        <f t="shared" si="20"/>
        <v/>
      </c>
      <c r="L111" s="76" t="str">
        <f t="shared" si="21"/>
        <v/>
      </c>
      <c r="M111" s="54"/>
      <c r="N111" s="54" t="str">
        <f t="shared" si="22"/>
        <v/>
      </c>
      <c r="O111" s="54" t="str">
        <f t="shared" si="23"/>
        <v/>
      </c>
      <c r="P111" s="54" t="str">
        <f t="shared" si="24"/>
        <v/>
      </c>
      <c r="Q111" s="54" t="str">
        <f>+IF(A111="","",CONCATENATE(YEAR(A111),"-",VLOOKUP(MONTH(A111),INFO_CALENDRIER!$I$1:$J$13,2,FALSE)))</f>
        <v/>
      </c>
      <c r="R111" s="54" t="str">
        <f t="shared" si="25"/>
        <v/>
      </c>
      <c r="S111" s="76" t="str">
        <f t="shared" si="26"/>
        <v/>
      </c>
      <c r="T111" s="54" t="str">
        <f>IF(H111="","",IF(I111=INFO_CALENDRIER!$AB$2,IF(BD!H111="COMMANDE","ALBAN1","ALBAN2"),IF(I111=INFO_CALENDRIER!$AB$3,IF(BD!H111="COMMANDE","ALICE1","ALICE2"),IF(I111=INFO_CALENDRIER!$AB$4,IF(BD!H111="COMMANDE","EUGENIE1","EUGENIE2"),IF(I111=INFO_CALENDRIER!$AB$5,IF(BD!H111="COMMANDE","FRED1","FRED2"),IF(I111=INFO_CALENDRIER!$AB$6,IF(BD!H111="COMMANDE","HERVE1","HERVE2"),IF(I111=INFO_CALENDRIER!$AB$7,IF(BD!H111="COMMANDE","MARIA1","MARIA2"),IF(I111=INFO_CALENDRIER!$AB$8,IF(BD!H111="COMMANDE","MARIE1","MARIE2"),IF(I111=INFO_CALENDRIER!$AB$9,IF(BD!H111="COMMANDE","VALERIE1","VALERIE2"),"erreur")))))))))</f>
        <v/>
      </c>
      <c r="U111" s="54"/>
      <c r="V111" s="54"/>
      <c r="W111" s="76" t="str">
        <f t="shared" si="27"/>
        <v/>
      </c>
      <c r="X111" s="76" t="str">
        <f t="shared" si="28"/>
        <v/>
      </c>
      <c r="Y111" s="76" t="str">
        <f t="shared" si="29"/>
        <v/>
      </c>
    </row>
    <row r="112" spans="1:25">
      <c r="A112" s="75"/>
      <c r="B112" s="77"/>
      <c r="C112" s="75"/>
      <c r="D112" s="77"/>
      <c r="E112" s="54"/>
      <c r="F112" s="54"/>
      <c r="G112" s="81"/>
      <c r="H112" s="54"/>
      <c r="I112" s="54"/>
      <c r="J112" s="76" t="str">
        <f t="shared" si="19"/>
        <v/>
      </c>
      <c r="K112" s="76" t="str">
        <f t="shared" si="20"/>
        <v/>
      </c>
      <c r="L112" s="76" t="str">
        <f t="shared" si="21"/>
        <v/>
      </c>
      <c r="M112" s="54"/>
      <c r="N112" s="54" t="str">
        <f t="shared" si="22"/>
        <v/>
      </c>
      <c r="O112" s="54" t="str">
        <f t="shared" si="23"/>
        <v/>
      </c>
      <c r="P112" s="54" t="str">
        <f t="shared" si="24"/>
        <v/>
      </c>
      <c r="Q112" s="54" t="str">
        <f>+IF(A112="","",CONCATENATE(YEAR(A112),"-",VLOOKUP(MONTH(A112),INFO_CALENDRIER!$I$1:$J$13,2,FALSE)))</f>
        <v/>
      </c>
      <c r="R112" s="54" t="str">
        <f t="shared" si="25"/>
        <v/>
      </c>
      <c r="S112" s="76" t="str">
        <f t="shared" si="26"/>
        <v/>
      </c>
      <c r="T112" s="54" t="str">
        <f>IF(H112="","",IF(I112=INFO_CALENDRIER!$AB$2,IF(BD!H112="COMMANDE","ALBAN1","ALBAN2"),IF(I112=INFO_CALENDRIER!$AB$3,IF(BD!H112="COMMANDE","ALICE1","ALICE2"),IF(I112=INFO_CALENDRIER!$AB$4,IF(BD!H112="COMMANDE","EUGENIE1","EUGENIE2"),IF(I112=INFO_CALENDRIER!$AB$5,IF(BD!H112="COMMANDE","FRED1","FRED2"),IF(I112=INFO_CALENDRIER!$AB$6,IF(BD!H112="COMMANDE","HERVE1","HERVE2"),IF(I112=INFO_CALENDRIER!$AB$7,IF(BD!H112="COMMANDE","MARIA1","MARIA2"),IF(I112=INFO_CALENDRIER!$AB$8,IF(BD!H112="COMMANDE","MARIE1","MARIE2"),IF(I112=INFO_CALENDRIER!$AB$9,IF(BD!H112="COMMANDE","VALERIE1","VALERIE2"),"erreur")))))))))</f>
        <v/>
      </c>
      <c r="U112" s="54"/>
      <c r="V112" s="54"/>
      <c r="W112" s="76" t="str">
        <f t="shared" si="27"/>
        <v/>
      </c>
      <c r="X112" s="76" t="str">
        <f t="shared" si="28"/>
        <v/>
      </c>
      <c r="Y112" s="76" t="str">
        <f t="shared" si="29"/>
        <v/>
      </c>
    </row>
    <row r="113" spans="1:25">
      <c r="A113" s="75"/>
      <c r="B113" s="77"/>
      <c r="C113" s="75"/>
      <c r="D113" s="77"/>
      <c r="E113" s="54"/>
      <c r="F113" s="54"/>
      <c r="G113" s="81"/>
      <c r="H113" s="54"/>
      <c r="I113" s="54"/>
      <c r="J113" s="76" t="str">
        <f t="shared" si="19"/>
        <v/>
      </c>
      <c r="K113" s="76" t="str">
        <f t="shared" si="20"/>
        <v/>
      </c>
      <c r="L113" s="76" t="str">
        <f t="shared" si="21"/>
        <v/>
      </c>
      <c r="M113" s="54"/>
      <c r="N113" s="54" t="str">
        <f t="shared" si="22"/>
        <v/>
      </c>
      <c r="O113" s="54" t="str">
        <f t="shared" si="23"/>
        <v/>
      </c>
      <c r="P113" s="54" t="str">
        <f t="shared" si="24"/>
        <v/>
      </c>
      <c r="Q113" s="54" t="str">
        <f>+IF(A113="","",CONCATENATE(YEAR(A113),"-",VLOOKUP(MONTH(A113),INFO_CALENDRIER!$I$1:$J$13,2,FALSE)))</f>
        <v/>
      </c>
      <c r="R113" s="54" t="str">
        <f t="shared" si="25"/>
        <v/>
      </c>
      <c r="S113" s="76" t="str">
        <f t="shared" si="26"/>
        <v/>
      </c>
      <c r="T113" s="54" t="str">
        <f>IF(H113="","",IF(I113=INFO_CALENDRIER!$AB$2,IF(BD!H113="COMMANDE","ALBAN1","ALBAN2"),IF(I113=INFO_CALENDRIER!$AB$3,IF(BD!H113="COMMANDE","ALICE1","ALICE2"),IF(I113=INFO_CALENDRIER!$AB$4,IF(BD!H113="COMMANDE","EUGENIE1","EUGENIE2"),IF(I113=INFO_CALENDRIER!$AB$5,IF(BD!H113="COMMANDE","FRED1","FRED2"),IF(I113=INFO_CALENDRIER!$AB$6,IF(BD!H113="COMMANDE","HERVE1","HERVE2"),IF(I113=INFO_CALENDRIER!$AB$7,IF(BD!H113="COMMANDE","MARIA1","MARIA2"),IF(I113=INFO_CALENDRIER!$AB$8,IF(BD!H113="COMMANDE","MARIE1","MARIE2"),IF(I113=INFO_CALENDRIER!$AB$9,IF(BD!H113="COMMANDE","VALERIE1","VALERIE2"),"erreur")))))))))</f>
        <v/>
      </c>
      <c r="U113" s="54"/>
      <c r="V113" s="54"/>
      <c r="W113" s="76" t="str">
        <f t="shared" si="27"/>
        <v/>
      </c>
      <c r="X113" s="76" t="str">
        <f t="shared" si="28"/>
        <v/>
      </c>
      <c r="Y113" s="76" t="str">
        <f t="shared" si="29"/>
        <v/>
      </c>
    </row>
    <row r="114" spans="1:25">
      <c r="A114" s="75"/>
      <c r="B114" s="77"/>
      <c r="C114" s="75"/>
      <c r="D114" s="77"/>
      <c r="E114" s="54"/>
      <c r="F114" s="54"/>
      <c r="G114" s="81"/>
      <c r="H114" s="54"/>
      <c r="I114" s="54"/>
      <c r="J114" s="76" t="str">
        <f t="shared" si="19"/>
        <v/>
      </c>
      <c r="K114" s="76" t="str">
        <f t="shared" si="20"/>
        <v/>
      </c>
      <c r="L114" s="76" t="str">
        <f t="shared" si="21"/>
        <v/>
      </c>
      <c r="M114" s="54"/>
      <c r="N114" s="54" t="str">
        <f t="shared" si="22"/>
        <v/>
      </c>
      <c r="O114" s="54" t="str">
        <f t="shared" si="23"/>
        <v/>
      </c>
      <c r="P114" s="54" t="str">
        <f t="shared" si="24"/>
        <v/>
      </c>
      <c r="Q114" s="54" t="str">
        <f>+IF(A114="","",CONCATENATE(YEAR(A114),"-",VLOOKUP(MONTH(A114),INFO_CALENDRIER!$I$1:$J$13,2,FALSE)))</f>
        <v/>
      </c>
      <c r="R114" s="54" t="str">
        <f t="shared" si="25"/>
        <v/>
      </c>
      <c r="S114" s="76" t="str">
        <f t="shared" si="26"/>
        <v/>
      </c>
      <c r="T114" s="54" t="str">
        <f>IF(H114="","",IF(I114=INFO_CALENDRIER!$AB$2,IF(BD!H114="COMMANDE","ALBAN1","ALBAN2"),IF(I114=INFO_CALENDRIER!$AB$3,IF(BD!H114="COMMANDE","ALICE1","ALICE2"),IF(I114=INFO_CALENDRIER!$AB$4,IF(BD!H114="COMMANDE","EUGENIE1","EUGENIE2"),IF(I114=INFO_CALENDRIER!$AB$5,IF(BD!H114="COMMANDE","FRED1","FRED2"),IF(I114=INFO_CALENDRIER!$AB$6,IF(BD!H114="COMMANDE","HERVE1","HERVE2"),IF(I114=INFO_CALENDRIER!$AB$7,IF(BD!H114="COMMANDE","MARIA1","MARIA2"),IF(I114=INFO_CALENDRIER!$AB$8,IF(BD!H114="COMMANDE","MARIE1","MARIE2"),IF(I114=INFO_CALENDRIER!$AB$9,IF(BD!H114="COMMANDE","VALERIE1","VALERIE2"),"erreur")))))))))</f>
        <v/>
      </c>
      <c r="U114" s="54"/>
      <c r="V114" s="54"/>
      <c r="W114" s="76" t="str">
        <f t="shared" si="27"/>
        <v/>
      </c>
      <c r="X114" s="76" t="str">
        <f t="shared" si="28"/>
        <v/>
      </c>
      <c r="Y114" s="76" t="str">
        <f t="shared" si="29"/>
        <v/>
      </c>
    </row>
    <row r="115" spans="1:25">
      <c r="A115" s="75"/>
      <c r="B115" s="77"/>
      <c r="C115" s="75"/>
      <c r="D115" s="77"/>
      <c r="E115" s="54"/>
      <c r="F115" s="54"/>
      <c r="G115" s="81"/>
      <c r="H115" s="54"/>
      <c r="I115" s="54"/>
      <c r="J115" s="76" t="str">
        <f t="shared" si="19"/>
        <v/>
      </c>
      <c r="K115" s="76" t="str">
        <f t="shared" si="20"/>
        <v/>
      </c>
      <c r="L115" s="76" t="str">
        <f t="shared" si="21"/>
        <v/>
      </c>
      <c r="M115" s="54"/>
      <c r="N115" s="54" t="str">
        <f t="shared" si="22"/>
        <v/>
      </c>
      <c r="O115" s="54" t="str">
        <f t="shared" si="23"/>
        <v/>
      </c>
      <c r="P115" s="54" t="str">
        <f t="shared" si="24"/>
        <v/>
      </c>
      <c r="Q115" s="54" t="str">
        <f>+IF(A115="","",CONCATENATE(YEAR(A115),"-",VLOOKUP(MONTH(A115),INFO_CALENDRIER!$I$1:$J$13,2,FALSE)))</f>
        <v/>
      </c>
      <c r="R115" s="54" t="str">
        <f t="shared" si="25"/>
        <v/>
      </c>
      <c r="S115" s="76" t="str">
        <f t="shared" si="26"/>
        <v/>
      </c>
      <c r="T115" s="54" t="str">
        <f>IF(H115="","",IF(I115=INFO_CALENDRIER!$AB$2,IF(BD!H115="COMMANDE","ALBAN1","ALBAN2"),IF(I115=INFO_CALENDRIER!$AB$3,IF(BD!H115="COMMANDE","ALICE1","ALICE2"),IF(I115=INFO_CALENDRIER!$AB$4,IF(BD!H115="COMMANDE","EUGENIE1","EUGENIE2"),IF(I115=INFO_CALENDRIER!$AB$5,IF(BD!H115="COMMANDE","FRED1","FRED2"),IF(I115=INFO_CALENDRIER!$AB$6,IF(BD!H115="COMMANDE","HERVE1","HERVE2"),IF(I115=INFO_CALENDRIER!$AB$7,IF(BD!H115="COMMANDE","MARIA1","MARIA2"),IF(I115=INFO_CALENDRIER!$AB$8,IF(BD!H115="COMMANDE","MARIE1","MARIE2"),IF(I115=INFO_CALENDRIER!$AB$9,IF(BD!H115="COMMANDE","VALERIE1","VALERIE2"),"erreur")))))))))</f>
        <v/>
      </c>
      <c r="U115" s="54"/>
      <c r="V115" s="54"/>
      <c r="W115" s="76" t="str">
        <f t="shared" si="27"/>
        <v/>
      </c>
      <c r="X115" s="76" t="str">
        <f t="shared" si="28"/>
        <v/>
      </c>
      <c r="Y115" s="76" t="str">
        <f t="shared" si="29"/>
        <v/>
      </c>
    </row>
    <row r="116" spans="1:25">
      <c r="A116" s="75"/>
      <c r="B116" s="77"/>
      <c r="C116" s="75"/>
      <c r="D116" s="77"/>
      <c r="E116" s="54"/>
      <c r="F116" s="54"/>
      <c r="G116" s="81"/>
      <c r="H116" s="54"/>
      <c r="I116" s="54"/>
      <c r="J116" s="76" t="str">
        <f t="shared" si="19"/>
        <v/>
      </c>
      <c r="K116" s="76" t="str">
        <f t="shared" si="20"/>
        <v/>
      </c>
      <c r="L116" s="76" t="str">
        <f t="shared" si="21"/>
        <v/>
      </c>
      <c r="M116" s="54"/>
      <c r="N116" s="54" t="str">
        <f t="shared" si="22"/>
        <v/>
      </c>
      <c r="O116" s="54" t="str">
        <f t="shared" si="23"/>
        <v/>
      </c>
      <c r="P116" s="54" t="str">
        <f t="shared" si="24"/>
        <v/>
      </c>
      <c r="Q116" s="54" t="str">
        <f>+IF(A116="","",CONCATENATE(YEAR(A116),"-",VLOOKUP(MONTH(A116),INFO_CALENDRIER!$I$1:$J$13,2,FALSE)))</f>
        <v/>
      </c>
      <c r="R116" s="54" t="str">
        <f t="shared" si="25"/>
        <v/>
      </c>
      <c r="S116" s="76" t="str">
        <f t="shared" si="26"/>
        <v/>
      </c>
      <c r="T116" s="54" t="str">
        <f>IF(H116="","",IF(I116=INFO_CALENDRIER!$AB$2,IF(BD!H116="COMMANDE","ALBAN1","ALBAN2"),IF(I116=INFO_CALENDRIER!$AB$3,IF(BD!H116="COMMANDE","ALICE1","ALICE2"),IF(I116=INFO_CALENDRIER!$AB$4,IF(BD!H116="COMMANDE","EUGENIE1","EUGENIE2"),IF(I116=INFO_CALENDRIER!$AB$5,IF(BD!H116="COMMANDE","FRED1","FRED2"),IF(I116=INFO_CALENDRIER!$AB$6,IF(BD!H116="COMMANDE","HERVE1","HERVE2"),IF(I116=INFO_CALENDRIER!$AB$7,IF(BD!H116="COMMANDE","MARIA1","MARIA2"),IF(I116=INFO_CALENDRIER!$AB$8,IF(BD!H116="COMMANDE","MARIE1","MARIE2"),IF(I116=INFO_CALENDRIER!$AB$9,IF(BD!H116="COMMANDE","VALERIE1","VALERIE2"),"erreur")))))))))</f>
        <v/>
      </c>
      <c r="U116" s="54"/>
      <c r="V116" s="54"/>
      <c r="W116" s="76" t="str">
        <f t="shared" si="27"/>
        <v/>
      </c>
      <c r="X116" s="76" t="str">
        <f t="shared" si="28"/>
        <v/>
      </c>
      <c r="Y116" s="76" t="str">
        <f t="shared" si="29"/>
        <v/>
      </c>
    </row>
    <row r="117" spans="1:25">
      <c r="A117" s="75"/>
      <c r="B117" s="77"/>
      <c r="C117" s="75"/>
      <c r="D117" s="77"/>
      <c r="E117" s="54"/>
      <c r="F117" s="54"/>
      <c r="G117" s="81"/>
      <c r="H117" s="54"/>
      <c r="I117" s="54"/>
      <c r="J117" s="76" t="str">
        <f t="shared" si="19"/>
        <v/>
      </c>
      <c r="K117" s="76" t="str">
        <f t="shared" si="20"/>
        <v/>
      </c>
      <c r="L117" s="76" t="str">
        <f t="shared" si="21"/>
        <v/>
      </c>
      <c r="M117" s="54"/>
      <c r="N117" s="54" t="str">
        <f t="shared" si="22"/>
        <v/>
      </c>
      <c r="O117" s="54" t="str">
        <f t="shared" si="23"/>
        <v/>
      </c>
      <c r="P117" s="54" t="str">
        <f t="shared" si="24"/>
        <v/>
      </c>
      <c r="Q117" s="54" t="str">
        <f>+IF(A117="","",CONCATENATE(YEAR(A117),"-",VLOOKUP(MONTH(A117),INFO_CALENDRIER!$I$1:$J$13,2,FALSE)))</f>
        <v/>
      </c>
      <c r="R117" s="54" t="str">
        <f t="shared" si="25"/>
        <v/>
      </c>
      <c r="S117" s="76" t="str">
        <f t="shared" si="26"/>
        <v/>
      </c>
      <c r="T117" s="54" t="str">
        <f>IF(H117="","",IF(I117=INFO_CALENDRIER!$AB$2,IF(BD!H117="COMMANDE","ALBAN1","ALBAN2"),IF(I117=INFO_CALENDRIER!$AB$3,IF(BD!H117="COMMANDE","ALICE1","ALICE2"),IF(I117=INFO_CALENDRIER!$AB$4,IF(BD!H117="COMMANDE","EUGENIE1","EUGENIE2"),IF(I117=INFO_CALENDRIER!$AB$5,IF(BD!H117="COMMANDE","FRED1","FRED2"),IF(I117=INFO_CALENDRIER!$AB$6,IF(BD!H117="COMMANDE","HERVE1","HERVE2"),IF(I117=INFO_CALENDRIER!$AB$7,IF(BD!H117="COMMANDE","MARIA1","MARIA2"),IF(I117=INFO_CALENDRIER!$AB$8,IF(BD!H117="COMMANDE","MARIE1","MARIE2"),IF(I117=INFO_CALENDRIER!$AB$9,IF(BD!H117="COMMANDE","VALERIE1","VALERIE2"),"erreur")))))))))</f>
        <v/>
      </c>
      <c r="U117" s="54"/>
      <c r="V117" s="54"/>
      <c r="W117" s="76" t="str">
        <f t="shared" si="27"/>
        <v/>
      </c>
      <c r="X117" s="76" t="str">
        <f t="shared" si="28"/>
        <v/>
      </c>
      <c r="Y117" s="76" t="str">
        <f t="shared" si="29"/>
        <v/>
      </c>
    </row>
    <row r="118" spans="1:25">
      <c r="A118" s="75"/>
      <c r="B118" s="77"/>
      <c r="C118" s="75"/>
      <c r="D118" s="77"/>
      <c r="E118" s="54"/>
      <c r="F118" s="54"/>
      <c r="G118" s="81"/>
      <c r="H118" s="54"/>
      <c r="I118" s="54"/>
      <c r="J118" s="76" t="str">
        <f t="shared" si="19"/>
        <v/>
      </c>
      <c r="K118" s="76" t="str">
        <f t="shared" si="20"/>
        <v/>
      </c>
      <c r="L118" s="76" t="str">
        <f t="shared" si="21"/>
        <v/>
      </c>
      <c r="M118" s="54"/>
      <c r="N118" s="54" t="str">
        <f t="shared" si="22"/>
        <v/>
      </c>
      <c r="O118" s="54" t="str">
        <f t="shared" si="23"/>
        <v/>
      </c>
      <c r="P118" s="54" t="str">
        <f t="shared" si="24"/>
        <v/>
      </c>
      <c r="Q118" s="54" t="str">
        <f>+IF(A118="","",CONCATENATE(YEAR(A118),"-",VLOOKUP(MONTH(A118),INFO_CALENDRIER!$I$1:$J$13,2,FALSE)))</f>
        <v/>
      </c>
      <c r="R118" s="54" t="str">
        <f t="shared" si="25"/>
        <v/>
      </c>
      <c r="S118" s="76" t="str">
        <f t="shared" si="26"/>
        <v/>
      </c>
      <c r="T118" s="54" t="str">
        <f>IF(H118="","",IF(I118=INFO_CALENDRIER!$AB$2,IF(BD!H118="COMMANDE","ALBAN1","ALBAN2"),IF(I118=INFO_CALENDRIER!$AB$3,IF(BD!H118="COMMANDE","ALICE1","ALICE2"),IF(I118=INFO_CALENDRIER!$AB$4,IF(BD!H118="COMMANDE","EUGENIE1","EUGENIE2"),IF(I118=INFO_CALENDRIER!$AB$5,IF(BD!H118="COMMANDE","FRED1","FRED2"),IF(I118=INFO_CALENDRIER!$AB$6,IF(BD!H118="COMMANDE","HERVE1","HERVE2"),IF(I118=INFO_CALENDRIER!$AB$7,IF(BD!H118="COMMANDE","MARIA1","MARIA2"),IF(I118=INFO_CALENDRIER!$AB$8,IF(BD!H118="COMMANDE","MARIE1","MARIE2"),IF(I118=INFO_CALENDRIER!$AB$9,IF(BD!H118="COMMANDE","VALERIE1","VALERIE2"),"erreur")))))))))</f>
        <v/>
      </c>
      <c r="U118" s="54"/>
      <c r="V118" s="54"/>
      <c r="W118" s="76" t="str">
        <f t="shared" si="27"/>
        <v/>
      </c>
      <c r="X118" s="76" t="str">
        <f t="shared" si="28"/>
        <v/>
      </c>
      <c r="Y118" s="76" t="str">
        <f t="shared" si="29"/>
        <v/>
      </c>
    </row>
    <row r="119" spans="1:25">
      <c r="A119" s="75"/>
      <c r="B119" s="77"/>
      <c r="C119" s="75"/>
      <c r="D119" s="77"/>
      <c r="E119" s="54"/>
      <c r="F119" s="54"/>
      <c r="G119" s="81"/>
      <c r="H119" s="54"/>
      <c r="I119" s="54"/>
      <c r="J119" s="76" t="str">
        <f t="shared" si="19"/>
        <v/>
      </c>
      <c r="K119" s="76" t="str">
        <f t="shared" si="20"/>
        <v/>
      </c>
      <c r="L119" s="76" t="str">
        <f t="shared" si="21"/>
        <v/>
      </c>
      <c r="M119" s="54"/>
      <c r="N119" s="54" t="str">
        <f t="shared" si="22"/>
        <v/>
      </c>
      <c r="O119" s="54" t="str">
        <f t="shared" si="23"/>
        <v/>
      </c>
      <c r="P119" s="54" t="str">
        <f t="shared" si="24"/>
        <v/>
      </c>
      <c r="Q119" s="54" t="str">
        <f>+IF(A119="","",CONCATENATE(YEAR(A119),"-",VLOOKUP(MONTH(A119),INFO_CALENDRIER!$I$1:$J$13,2,FALSE)))</f>
        <v/>
      </c>
      <c r="R119" s="54" t="str">
        <f t="shared" si="25"/>
        <v/>
      </c>
      <c r="S119" s="76" t="str">
        <f t="shared" si="26"/>
        <v/>
      </c>
      <c r="T119" s="54" t="str">
        <f>IF(H119="","",IF(I119=INFO_CALENDRIER!$AB$2,IF(BD!H119="COMMANDE","ALBAN1","ALBAN2"),IF(I119=INFO_CALENDRIER!$AB$3,IF(BD!H119="COMMANDE","ALICE1","ALICE2"),IF(I119=INFO_CALENDRIER!$AB$4,IF(BD!H119="COMMANDE","EUGENIE1","EUGENIE2"),IF(I119=INFO_CALENDRIER!$AB$5,IF(BD!H119="COMMANDE","FRED1","FRED2"),IF(I119=INFO_CALENDRIER!$AB$6,IF(BD!H119="COMMANDE","HERVE1","HERVE2"),IF(I119=INFO_CALENDRIER!$AB$7,IF(BD!H119="COMMANDE","MARIA1","MARIA2"),IF(I119=INFO_CALENDRIER!$AB$8,IF(BD!H119="COMMANDE","MARIE1","MARIE2"),IF(I119=INFO_CALENDRIER!$AB$9,IF(BD!H119="COMMANDE","VALERIE1","VALERIE2"),"erreur")))))))))</f>
        <v/>
      </c>
      <c r="U119" s="54"/>
      <c r="V119" s="54"/>
      <c r="W119" s="76" t="str">
        <f t="shared" si="27"/>
        <v/>
      </c>
      <c r="X119" s="76" t="str">
        <f t="shared" si="28"/>
        <v/>
      </c>
      <c r="Y119" s="76" t="str">
        <f t="shared" si="29"/>
        <v/>
      </c>
    </row>
    <row r="120" spans="1:25">
      <c r="A120" s="75"/>
      <c r="B120" s="77"/>
      <c r="C120" s="75"/>
      <c r="D120" s="77"/>
      <c r="E120" s="54"/>
      <c r="F120" s="54"/>
      <c r="G120" s="81"/>
      <c r="H120" s="54"/>
      <c r="I120" s="54"/>
      <c r="J120" s="76" t="str">
        <f t="shared" si="19"/>
        <v/>
      </c>
      <c r="K120" s="76" t="str">
        <f t="shared" si="20"/>
        <v/>
      </c>
      <c r="L120" s="76" t="str">
        <f t="shared" si="21"/>
        <v/>
      </c>
      <c r="M120" s="54"/>
      <c r="N120" s="54" t="str">
        <f t="shared" si="22"/>
        <v/>
      </c>
      <c r="O120" s="54" t="str">
        <f t="shared" si="23"/>
        <v/>
      </c>
      <c r="P120" s="54" t="str">
        <f t="shared" si="24"/>
        <v/>
      </c>
      <c r="Q120" s="54" t="str">
        <f>+IF(A120="","",CONCATENATE(YEAR(A120),"-",VLOOKUP(MONTH(A120),INFO_CALENDRIER!$I$1:$J$13,2,FALSE)))</f>
        <v/>
      </c>
      <c r="R120" s="54" t="str">
        <f t="shared" si="25"/>
        <v/>
      </c>
      <c r="S120" s="76" t="str">
        <f t="shared" si="26"/>
        <v/>
      </c>
      <c r="T120" s="54" t="str">
        <f>IF(H120="","",IF(I120=INFO_CALENDRIER!$AB$2,IF(BD!H120="COMMANDE","ALBAN1","ALBAN2"),IF(I120=INFO_CALENDRIER!$AB$3,IF(BD!H120="COMMANDE","ALICE1","ALICE2"),IF(I120=INFO_CALENDRIER!$AB$4,IF(BD!H120="COMMANDE","EUGENIE1","EUGENIE2"),IF(I120=INFO_CALENDRIER!$AB$5,IF(BD!H120="COMMANDE","FRED1","FRED2"),IF(I120=INFO_CALENDRIER!$AB$6,IF(BD!H120="COMMANDE","HERVE1","HERVE2"),IF(I120=INFO_CALENDRIER!$AB$7,IF(BD!H120="COMMANDE","MARIA1","MARIA2"),IF(I120=INFO_CALENDRIER!$AB$8,IF(BD!H120="COMMANDE","MARIE1","MARIE2"),IF(I120=INFO_CALENDRIER!$AB$9,IF(BD!H120="COMMANDE","VALERIE1","VALERIE2"),"erreur")))))))))</f>
        <v/>
      </c>
      <c r="U120" s="54"/>
      <c r="V120" s="54"/>
      <c r="W120" s="76" t="str">
        <f t="shared" si="27"/>
        <v/>
      </c>
      <c r="X120" s="76" t="str">
        <f t="shared" si="28"/>
        <v/>
      </c>
      <c r="Y120" s="76" t="str">
        <f t="shared" si="29"/>
        <v/>
      </c>
    </row>
    <row r="121" spans="1:25">
      <c r="A121" s="75"/>
      <c r="B121" s="77"/>
      <c r="C121" s="75"/>
      <c r="D121" s="77"/>
      <c r="E121" s="54"/>
      <c r="F121" s="54"/>
      <c r="G121" s="81"/>
      <c r="H121" s="54"/>
      <c r="I121" s="54"/>
      <c r="J121" s="76" t="str">
        <f t="shared" si="19"/>
        <v/>
      </c>
      <c r="K121" s="76" t="str">
        <f t="shared" si="20"/>
        <v/>
      </c>
      <c r="L121" s="76" t="str">
        <f t="shared" si="21"/>
        <v/>
      </c>
      <c r="M121" s="54"/>
      <c r="N121" s="54" t="str">
        <f t="shared" si="22"/>
        <v/>
      </c>
      <c r="O121" s="54" t="str">
        <f t="shared" si="23"/>
        <v/>
      </c>
      <c r="P121" s="54" t="str">
        <f t="shared" si="24"/>
        <v/>
      </c>
      <c r="Q121" s="54" t="str">
        <f>+IF(A121="","",CONCATENATE(YEAR(A121),"-",VLOOKUP(MONTH(A121),INFO_CALENDRIER!$I$1:$J$13,2,FALSE)))</f>
        <v/>
      </c>
      <c r="R121" s="54" t="str">
        <f t="shared" si="25"/>
        <v/>
      </c>
      <c r="S121" s="76" t="str">
        <f t="shared" si="26"/>
        <v/>
      </c>
      <c r="T121" s="54" t="str">
        <f>IF(H121="","",IF(I121=INFO_CALENDRIER!$AB$2,IF(BD!H121="COMMANDE","ALBAN1","ALBAN2"),IF(I121=INFO_CALENDRIER!$AB$3,IF(BD!H121="COMMANDE","ALICE1","ALICE2"),IF(I121=INFO_CALENDRIER!$AB$4,IF(BD!H121="COMMANDE","EUGENIE1","EUGENIE2"),IF(I121=INFO_CALENDRIER!$AB$5,IF(BD!H121="COMMANDE","FRED1","FRED2"),IF(I121=INFO_CALENDRIER!$AB$6,IF(BD!H121="COMMANDE","HERVE1","HERVE2"),IF(I121=INFO_CALENDRIER!$AB$7,IF(BD!H121="COMMANDE","MARIA1","MARIA2"),IF(I121=INFO_CALENDRIER!$AB$8,IF(BD!H121="COMMANDE","MARIE1","MARIE2"),IF(I121=INFO_CALENDRIER!$AB$9,IF(BD!H121="COMMANDE","VALERIE1","VALERIE2"),"erreur")))))))))</f>
        <v/>
      </c>
      <c r="U121" s="54"/>
      <c r="V121" s="54"/>
      <c r="W121" s="76" t="str">
        <f t="shared" si="27"/>
        <v/>
      </c>
      <c r="X121" s="76" t="str">
        <f t="shared" si="28"/>
        <v/>
      </c>
      <c r="Y121" s="76" t="str">
        <f t="shared" si="29"/>
        <v/>
      </c>
    </row>
    <row r="122" spans="1:25">
      <c r="A122" s="75"/>
      <c r="B122" s="77"/>
      <c r="C122" s="75"/>
      <c r="D122" s="77"/>
      <c r="E122" s="54"/>
      <c r="F122" s="54"/>
      <c r="G122" s="81"/>
      <c r="H122" s="54"/>
      <c r="I122" s="54"/>
      <c r="J122" s="76" t="str">
        <f t="shared" si="19"/>
        <v/>
      </c>
      <c r="K122" s="76" t="str">
        <f t="shared" si="20"/>
        <v/>
      </c>
      <c r="L122" s="76" t="str">
        <f t="shared" si="21"/>
        <v/>
      </c>
      <c r="M122" s="54"/>
      <c r="N122" s="54" t="str">
        <f t="shared" si="22"/>
        <v/>
      </c>
      <c r="O122" s="54" t="str">
        <f t="shared" si="23"/>
        <v/>
      </c>
      <c r="P122" s="54" t="str">
        <f t="shared" si="24"/>
        <v/>
      </c>
      <c r="Q122" s="54" t="str">
        <f>+IF(A122="","",CONCATENATE(YEAR(A122),"-",VLOOKUP(MONTH(A122),INFO_CALENDRIER!$I$1:$J$13,2,FALSE)))</f>
        <v/>
      </c>
      <c r="R122" s="54" t="str">
        <f t="shared" si="25"/>
        <v/>
      </c>
      <c r="S122" s="76" t="str">
        <f t="shared" si="26"/>
        <v/>
      </c>
      <c r="T122" s="54" t="str">
        <f>IF(H122="","",IF(I122=INFO_CALENDRIER!$AB$2,IF(BD!H122="COMMANDE","ALBAN1","ALBAN2"),IF(I122=INFO_CALENDRIER!$AB$3,IF(BD!H122="COMMANDE","ALICE1","ALICE2"),IF(I122=INFO_CALENDRIER!$AB$4,IF(BD!H122="COMMANDE","EUGENIE1","EUGENIE2"),IF(I122=INFO_CALENDRIER!$AB$5,IF(BD!H122="COMMANDE","FRED1","FRED2"),IF(I122=INFO_CALENDRIER!$AB$6,IF(BD!H122="COMMANDE","HERVE1","HERVE2"),IF(I122=INFO_CALENDRIER!$AB$7,IF(BD!H122="COMMANDE","MARIA1","MARIA2"),IF(I122=INFO_CALENDRIER!$AB$8,IF(BD!H122="COMMANDE","MARIE1","MARIE2"),IF(I122=INFO_CALENDRIER!$AB$9,IF(BD!H122="COMMANDE","VALERIE1","VALERIE2"),"erreur")))))))))</f>
        <v/>
      </c>
      <c r="U122" s="54"/>
      <c r="V122" s="54"/>
      <c r="W122" s="76" t="str">
        <f t="shared" si="27"/>
        <v/>
      </c>
      <c r="X122" s="76" t="str">
        <f t="shared" si="28"/>
        <v/>
      </c>
      <c r="Y122" s="76" t="str">
        <f t="shared" si="29"/>
        <v/>
      </c>
    </row>
    <row r="123" spans="1:25">
      <c r="A123" s="75"/>
      <c r="B123" s="77"/>
      <c r="C123" s="75"/>
      <c r="D123" s="77"/>
      <c r="E123" s="54"/>
      <c r="F123" s="54"/>
      <c r="G123" s="81"/>
      <c r="H123" s="54"/>
      <c r="I123" s="54"/>
      <c r="J123" s="76" t="str">
        <f t="shared" si="19"/>
        <v/>
      </c>
      <c r="K123" s="76" t="str">
        <f t="shared" si="20"/>
        <v/>
      </c>
      <c r="L123" s="76" t="str">
        <f t="shared" si="21"/>
        <v/>
      </c>
      <c r="M123" s="54"/>
      <c r="N123" s="54" t="str">
        <f t="shared" si="22"/>
        <v/>
      </c>
      <c r="O123" s="54" t="str">
        <f t="shared" si="23"/>
        <v/>
      </c>
      <c r="P123" s="54" t="str">
        <f t="shared" si="24"/>
        <v/>
      </c>
      <c r="Q123" s="54" t="str">
        <f>+IF(A123="","",CONCATENATE(YEAR(A123),"-",VLOOKUP(MONTH(A123),INFO_CALENDRIER!$I$1:$J$13,2,FALSE)))</f>
        <v/>
      </c>
      <c r="R123" s="54" t="str">
        <f t="shared" si="25"/>
        <v/>
      </c>
      <c r="S123" s="76" t="str">
        <f t="shared" si="26"/>
        <v/>
      </c>
      <c r="T123" s="54" t="str">
        <f>IF(H123="","",IF(I123=INFO_CALENDRIER!$AB$2,IF(BD!H123="COMMANDE","ALBAN1","ALBAN2"),IF(I123=INFO_CALENDRIER!$AB$3,IF(BD!H123="COMMANDE","ALICE1","ALICE2"),IF(I123=INFO_CALENDRIER!$AB$4,IF(BD!H123="COMMANDE","EUGENIE1","EUGENIE2"),IF(I123=INFO_CALENDRIER!$AB$5,IF(BD!H123="COMMANDE","FRED1","FRED2"),IF(I123=INFO_CALENDRIER!$AB$6,IF(BD!H123="COMMANDE","HERVE1","HERVE2"),IF(I123=INFO_CALENDRIER!$AB$7,IF(BD!H123="COMMANDE","MARIA1","MARIA2"),IF(I123=INFO_CALENDRIER!$AB$8,IF(BD!H123="COMMANDE","MARIE1","MARIE2"),IF(I123=INFO_CALENDRIER!$AB$9,IF(BD!H123="COMMANDE","VALERIE1","VALERIE2"),"erreur")))))))))</f>
        <v/>
      </c>
      <c r="U123" s="54"/>
      <c r="V123" s="54"/>
      <c r="W123" s="76" t="str">
        <f t="shared" si="27"/>
        <v/>
      </c>
      <c r="X123" s="76" t="str">
        <f t="shared" si="28"/>
        <v/>
      </c>
      <c r="Y123" s="76" t="str">
        <f t="shared" si="29"/>
        <v/>
      </c>
    </row>
    <row r="124" spans="1:25">
      <c r="A124" s="75"/>
      <c r="B124" s="77"/>
      <c r="C124" s="75"/>
      <c r="D124" s="77"/>
      <c r="E124" s="54"/>
      <c r="F124" s="54"/>
      <c r="G124" s="81"/>
      <c r="H124" s="54"/>
      <c r="I124" s="54"/>
      <c r="J124" s="76" t="str">
        <f t="shared" si="19"/>
        <v/>
      </c>
      <c r="K124" s="76" t="str">
        <f t="shared" si="20"/>
        <v/>
      </c>
      <c r="L124" s="76" t="str">
        <f t="shared" si="21"/>
        <v/>
      </c>
      <c r="M124" s="54"/>
      <c r="N124" s="54" t="str">
        <f t="shared" si="22"/>
        <v/>
      </c>
      <c r="O124" s="54" t="str">
        <f t="shared" si="23"/>
        <v/>
      </c>
      <c r="P124" s="54" t="str">
        <f t="shared" si="24"/>
        <v/>
      </c>
      <c r="Q124" s="54" t="str">
        <f>+IF(A124="","",CONCATENATE(YEAR(A124),"-",VLOOKUP(MONTH(A124),INFO_CALENDRIER!$I$1:$J$13,2,FALSE)))</f>
        <v/>
      </c>
      <c r="R124" s="54" t="str">
        <f t="shared" si="25"/>
        <v/>
      </c>
      <c r="S124" s="76" t="str">
        <f t="shared" si="26"/>
        <v/>
      </c>
      <c r="T124" s="54" t="str">
        <f>IF(H124="","",IF(I124=INFO_CALENDRIER!$AB$2,IF(BD!H124="COMMANDE","ALBAN1","ALBAN2"),IF(I124=INFO_CALENDRIER!$AB$3,IF(BD!H124="COMMANDE","ALICE1","ALICE2"),IF(I124=INFO_CALENDRIER!$AB$4,IF(BD!H124="COMMANDE","EUGENIE1","EUGENIE2"),IF(I124=INFO_CALENDRIER!$AB$5,IF(BD!H124="COMMANDE","FRED1","FRED2"),IF(I124=INFO_CALENDRIER!$AB$6,IF(BD!H124="COMMANDE","HERVE1","HERVE2"),IF(I124=INFO_CALENDRIER!$AB$7,IF(BD!H124="COMMANDE","MARIA1","MARIA2"),IF(I124=INFO_CALENDRIER!$AB$8,IF(BD!H124="COMMANDE","MARIE1","MARIE2"),IF(I124=INFO_CALENDRIER!$AB$9,IF(BD!H124="COMMANDE","VALERIE1","VALERIE2"),"erreur")))))))))</f>
        <v/>
      </c>
      <c r="U124" s="54"/>
      <c r="V124" s="54"/>
      <c r="W124" s="76" t="str">
        <f t="shared" si="27"/>
        <v/>
      </c>
      <c r="X124" s="76" t="str">
        <f t="shared" si="28"/>
        <v/>
      </c>
      <c r="Y124" s="76" t="str">
        <f t="shared" si="29"/>
        <v/>
      </c>
    </row>
    <row r="125" spans="1:25">
      <c r="A125" s="75"/>
      <c r="B125" s="77"/>
      <c r="C125" s="75"/>
      <c r="D125" s="77"/>
      <c r="E125" s="54"/>
      <c r="F125" s="54"/>
      <c r="G125" s="81"/>
      <c r="H125" s="54"/>
      <c r="I125" s="54"/>
      <c r="J125" s="76" t="str">
        <f t="shared" si="19"/>
        <v/>
      </c>
      <c r="K125" s="76" t="str">
        <f t="shared" si="20"/>
        <v/>
      </c>
      <c r="L125" s="76" t="str">
        <f t="shared" si="21"/>
        <v/>
      </c>
      <c r="M125" s="54"/>
      <c r="N125" s="54" t="str">
        <f t="shared" si="22"/>
        <v/>
      </c>
      <c r="O125" s="54" t="str">
        <f t="shared" si="23"/>
        <v/>
      </c>
      <c r="P125" s="54" t="str">
        <f t="shared" si="24"/>
        <v/>
      </c>
      <c r="Q125" s="54" t="str">
        <f>+IF(A125="","",CONCATENATE(YEAR(A125),"-",VLOOKUP(MONTH(A125),INFO_CALENDRIER!$I$1:$J$13,2,FALSE)))</f>
        <v/>
      </c>
      <c r="R125" s="54" t="str">
        <f t="shared" si="25"/>
        <v/>
      </c>
      <c r="S125" s="76" t="str">
        <f t="shared" si="26"/>
        <v/>
      </c>
      <c r="T125" s="54" t="str">
        <f>IF(H125="","",IF(I125=INFO_CALENDRIER!$AB$2,IF(BD!H125="COMMANDE","ALBAN1","ALBAN2"),IF(I125=INFO_CALENDRIER!$AB$3,IF(BD!H125="COMMANDE","ALICE1","ALICE2"),IF(I125=INFO_CALENDRIER!$AB$4,IF(BD!H125="COMMANDE","EUGENIE1","EUGENIE2"),IF(I125=INFO_CALENDRIER!$AB$5,IF(BD!H125="COMMANDE","FRED1","FRED2"),IF(I125=INFO_CALENDRIER!$AB$6,IF(BD!H125="COMMANDE","HERVE1","HERVE2"),IF(I125=INFO_CALENDRIER!$AB$7,IF(BD!H125="COMMANDE","MARIA1","MARIA2"),IF(I125=INFO_CALENDRIER!$AB$8,IF(BD!H125="COMMANDE","MARIE1","MARIE2"),IF(I125=INFO_CALENDRIER!$AB$9,IF(BD!H125="COMMANDE","VALERIE1","VALERIE2"),"erreur")))))))))</f>
        <v/>
      </c>
      <c r="U125" s="54"/>
      <c r="V125" s="54"/>
      <c r="W125" s="76" t="str">
        <f t="shared" si="27"/>
        <v/>
      </c>
      <c r="X125" s="76" t="str">
        <f t="shared" si="28"/>
        <v/>
      </c>
      <c r="Y125" s="76" t="str">
        <f t="shared" si="29"/>
        <v/>
      </c>
    </row>
    <row r="126" spans="1:25">
      <c r="A126" s="75"/>
      <c r="B126" s="77"/>
      <c r="C126" s="75"/>
      <c r="D126" s="77"/>
      <c r="E126" s="54"/>
      <c r="F126" s="54"/>
      <c r="G126" s="81"/>
      <c r="H126" s="54"/>
      <c r="I126" s="54"/>
      <c r="J126" s="76" t="str">
        <f t="shared" si="19"/>
        <v/>
      </c>
      <c r="K126" s="76" t="str">
        <f t="shared" si="20"/>
        <v/>
      </c>
      <c r="L126" s="76" t="str">
        <f t="shared" si="21"/>
        <v/>
      </c>
      <c r="M126" s="54"/>
      <c r="N126" s="54" t="str">
        <f t="shared" si="22"/>
        <v/>
      </c>
      <c r="O126" s="54" t="str">
        <f t="shared" si="23"/>
        <v/>
      </c>
      <c r="P126" s="54" t="str">
        <f t="shared" si="24"/>
        <v/>
      </c>
      <c r="Q126" s="54" t="str">
        <f>+IF(A126="","",CONCATENATE(YEAR(A126),"-",VLOOKUP(MONTH(A126),INFO_CALENDRIER!$I$1:$J$13,2,FALSE)))</f>
        <v/>
      </c>
      <c r="R126" s="54" t="str">
        <f t="shared" si="25"/>
        <v/>
      </c>
      <c r="S126" s="76" t="str">
        <f t="shared" si="26"/>
        <v/>
      </c>
      <c r="T126" s="54" t="str">
        <f>IF(H126="","",IF(I126=INFO_CALENDRIER!$AB$2,IF(BD!H126="COMMANDE","ALBAN1","ALBAN2"),IF(I126=INFO_CALENDRIER!$AB$3,IF(BD!H126="COMMANDE","ALICE1","ALICE2"),IF(I126=INFO_CALENDRIER!$AB$4,IF(BD!H126="COMMANDE","EUGENIE1","EUGENIE2"),IF(I126=INFO_CALENDRIER!$AB$5,IF(BD!H126="COMMANDE","FRED1","FRED2"),IF(I126=INFO_CALENDRIER!$AB$6,IF(BD!H126="COMMANDE","HERVE1","HERVE2"),IF(I126=INFO_CALENDRIER!$AB$7,IF(BD!H126="COMMANDE","MARIA1","MARIA2"),IF(I126=INFO_CALENDRIER!$AB$8,IF(BD!H126="COMMANDE","MARIE1","MARIE2"),IF(I126=INFO_CALENDRIER!$AB$9,IF(BD!H126="COMMANDE","VALERIE1","VALERIE2"),"erreur")))))))))</f>
        <v/>
      </c>
      <c r="U126" s="54"/>
      <c r="V126" s="54"/>
      <c r="W126" s="76" t="str">
        <f t="shared" si="27"/>
        <v/>
      </c>
      <c r="X126" s="76" t="str">
        <f t="shared" si="28"/>
        <v/>
      </c>
      <c r="Y126" s="76" t="str">
        <f t="shared" si="29"/>
        <v/>
      </c>
    </row>
    <row r="127" spans="1:25">
      <c r="A127" s="75"/>
      <c r="B127" s="77"/>
      <c r="C127" s="75"/>
      <c r="D127" s="77"/>
      <c r="E127" s="54"/>
      <c r="F127" s="54"/>
      <c r="G127" s="81"/>
      <c r="H127" s="54"/>
      <c r="I127" s="54"/>
      <c r="J127" s="76" t="str">
        <f t="shared" si="19"/>
        <v/>
      </c>
      <c r="K127" s="76" t="str">
        <f t="shared" si="20"/>
        <v/>
      </c>
      <c r="L127" s="76" t="str">
        <f t="shared" si="21"/>
        <v/>
      </c>
      <c r="M127" s="54"/>
      <c r="N127" s="54" t="str">
        <f t="shared" si="22"/>
        <v/>
      </c>
      <c r="O127" s="54" t="str">
        <f t="shared" si="23"/>
        <v/>
      </c>
      <c r="P127" s="54" t="str">
        <f t="shared" si="24"/>
        <v/>
      </c>
      <c r="Q127" s="54" t="str">
        <f>+IF(A127="","",CONCATENATE(YEAR(A127),"-",VLOOKUP(MONTH(A127),INFO_CALENDRIER!$I$1:$J$13,2,FALSE)))</f>
        <v/>
      </c>
      <c r="R127" s="54" t="str">
        <f t="shared" si="25"/>
        <v/>
      </c>
      <c r="S127" s="76" t="str">
        <f t="shared" si="26"/>
        <v/>
      </c>
      <c r="T127" s="54" t="str">
        <f>IF(H127="","",IF(I127=INFO_CALENDRIER!$AB$2,IF(BD!H127="COMMANDE","ALBAN1","ALBAN2"),IF(I127=INFO_CALENDRIER!$AB$3,IF(BD!H127="COMMANDE","ALICE1","ALICE2"),IF(I127=INFO_CALENDRIER!$AB$4,IF(BD!H127="COMMANDE","EUGENIE1","EUGENIE2"),IF(I127=INFO_CALENDRIER!$AB$5,IF(BD!H127="COMMANDE","FRED1","FRED2"),IF(I127=INFO_CALENDRIER!$AB$6,IF(BD!H127="COMMANDE","HERVE1","HERVE2"),IF(I127=INFO_CALENDRIER!$AB$7,IF(BD!H127="COMMANDE","MARIA1","MARIA2"),IF(I127=INFO_CALENDRIER!$AB$8,IF(BD!H127="COMMANDE","MARIE1","MARIE2"),IF(I127=INFO_CALENDRIER!$AB$9,IF(BD!H127="COMMANDE","VALERIE1","VALERIE2"),"erreur")))))))))</f>
        <v/>
      </c>
      <c r="U127" s="54"/>
      <c r="V127" s="54"/>
      <c r="W127" s="76" t="str">
        <f t="shared" si="27"/>
        <v/>
      </c>
      <c r="X127" s="76" t="str">
        <f t="shared" si="28"/>
        <v/>
      </c>
      <c r="Y127" s="76" t="str">
        <f t="shared" si="29"/>
        <v/>
      </c>
    </row>
    <row r="128" spans="1:25">
      <c r="A128" s="75"/>
      <c r="B128" s="77"/>
      <c r="C128" s="75"/>
      <c r="D128" s="77"/>
      <c r="E128" s="54"/>
      <c r="F128" s="54"/>
      <c r="G128" s="81"/>
      <c r="H128" s="54"/>
      <c r="I128" s="54"/>
      <c r="J128" s="76" t="str">
        <f t="shared" si="19"/>
        <v/>
      </c>
      <c r="K128" s="76" t="str">
        <f t="shared" si="20"/>
        <v/>
      </c>
      <c r="L128" s="76" t="str">
        <f t="shared" si="21"/>
        <v/>
      </c>
      <c r="M128" s="54"/>
      <c r="N128" s="54" t="str">
        <f t="shared" si="22"/>
        <v/>
      </c>
      <c r="O128" s="54" t="str">
        <f t="shared" si="23"/>
        <v/>
      </c>
      <c r="P128" s="54" t="str">
        <f t="shared" si="24"/>
        <v/>
      </c>
      <c r="Q128" s="54" t="str">
        <f>+IF(A128="","",CONCATENATE(YEAR(A128),"-",VLOOKUP(MONTH(A128),INFO_CALENDRIER!$I$1:$J$13,2,FALSE)))</f>
        <v/>
      </c>
      <c r="R128" s="54" t="str">
        <f t="shared" si="25"/>
        <v/>
      </c>
      <c r="S128" s="76" t="str">
        <f t="shared" si="26"/>
        <v/>
      </c>
      <c r="T128" s="54" t="str">
        <f>IF(H128="","",IF(I128=INFO_CALENDRIER!$AB$2,IF(BD!H128="COMMANDE","ALBAN1","ALBAN2"),IF(I128=INFO_CALENDRIER!$AB$3,IF(BD!H128="COMMANDE","ALICE1","ALICE2"),IF(I128=INFO_CALENDRIER!$AB$4,IF(BD!H128="COMMANDE","EUGENIE1","EUGENIE2"),IF(I128=INFO_CALENDRIER!$AB$5,IF(BD!H128="COMMANDE","FRED1","FRED2"),IF(I128=INFO_CALENDRIER!$AB$6,IF(BD!H128="COMMANDE","HERVE1","HERVE2"),IF(I128=INFO_CALENDRIER!$AB$7,IF(BD!H128="COMMANDE","MARIA1","MARIA2"),IF(I128=INFO_CALENDRIER!$AB$8,IF(BD!H128="COMMANDE","MARIE1","MARIE2"),IF(I128=INFO_CALENDRIER!$AB$9,IF(BD!H128="COMMANDE","VALERIE1","VALERIE2"),"erreur")))))))))</f>
        <v/>
      </c>
      <c r="U128" s="54"/>
      <c r="V128" s="54"/>
      <c r="W128" s="76" t="str">
        <f t="shared" si="27"/>
        <v/>
      </c>
      <c r="X128" s="76" t="str">
        <f t="shared" si="28"/>
        <v/>
      </c>
      <c r="Y128" s="76" t="str">
        <f t="shared" si="29"/>
        <v/>
      </c>
    </row>
    <row r="129" spans="1:25">
      <c r="A129" s="75"/>
      <c r="B129" s="77"/>
      <c r="C129" s="75"/>
      <c r="D129" s="77"/>
      <c r="E129" s="54"/>
      <c r="F129" s="54"/>
      <c r="G129" s="81"/>
      <c r="H129" s="54"/>
      <c r="I129" s="54"/>
      <c r="J129" s="76" t="str">
        <f t="shared" si="19"/>
        <v/>
      </c>
      <c r="K129" s="76" t="str">
        <f t="shared" si="20"/>
        <v/>
      </c>
      <c r="L129" s="76" t="str">
        <f t="shared" si="21"/>
        <v/>
      </c>
      <c r="M129" s="54"/>
      <c r="N129" s="54" t="str">
        <f t="shared" si="22"/>
        <v/>
      </c>
      <c r="O129" s="54" t="str">
        <f t="shared" si="23"/>
        <v/>
      </c>
      <c r="P129" s="54" t="str">
        <f t="shared" si="24"/>
        <v/>
      </c>
      <c r="Q129" s="54" t="str">
        <f>+IF(A129="","",CONCATENATE(YEAR(A129),"-",VLOOKUP(MONTH(A129),INFO_CALENDRIER!$I$1:$J$13,2,FALSE)))</f>
        <v/>
      </c>
      <c r="R129" s="54" t="str">
        <f t="shared" si="25"/>
        <v/>
      </c>
      <c r="S129" s="76" t="str">
        <f t="shared" si="26"/>
        <v/>
      </c>
      <c r="T129" s="54" t="str">
        <f>IF(H129="","",IF(I129=INFO_CALENDRIER!$AB$2,IF(BD!H129="COMMANDE","ALBAN1","ALBAN2"),IF(I129=INFO_CALENDRIER!$AB$3,IF(BD!H129="COMMANDE","ALICE1","ALICE2"),IF(I129=INFO_CALENDRIER!$AB$4,IF(BD!H129="COMMANDE","EUGENIE1","EUGENIE2"),IF(I129=INFO_CALENDRIER!$AB$5,IF(BD!H129="COMMANDE","FRED1","FRED2"),IF(I129=INFO_CALENDRIER!$AB$6,IF(BD!H129="COMMANDE","HERVE1","HERVE2"),IF(I129=INFO_CALENDRIER!$AB$7,IF(BD!H129="COMMANDE","MARIA1","MARIA2"),IF(I129=INFO_CALENDRIER!$AB$8,IF(BD!H129="COMMANDE","MARIE1","MARIE2"),IF(I129=INFO_CALENDRIER!$AB$9,IF(BD!H129="COMMANDE","VALERIE1","VALERIE2"),"erreur")))))))))</f>
        <v/>
      </c>
      <c r="U129" s="54"/>
      <c r="V129" s="54"/>
      <c r="W129" s="76" t="str">
        <f t="shared" si="27"/>
        <v/>
      </c>
      <c r="X129" s="76" t="str">
        <f t="shared" si="28"/>
        <v/>
      </c>
      <c r="Y129" s="76" t="str">
        <f t="shared" si="29"/>
        <v/>
      </c>
    </row>
    <row r="130" spans="1:25">
      <c r="A130" s="75"/>
      <c r="B130" s="77"/>
      <c r="C130" s="75"/>
      <c r="D130" s="77"/>
      <c r="E130" s="54"/>
      <c r="F130" s="54"/>
      <c r="G130" s="81"/>
      <c r="H130" s="54"/>
      <c r="I130" s="54"/>
      <c r="J130" s="76" t="str">
        <f t="shared" si="19"/>
        <v/>
      </c>
      <c r="K130" s="76" t="str">
        <f t="shared" si="20"/>
        <v/>
      </c>
      <c r="L130" s="76" t="str">
        <f t="shared" si="21"/>
        <v/>
      </c>
      <c r="M130" s="54"/>
      <c r="N130" s="54" t="str">
        <f t="shared" si="22"/>
        <v/>
      </c>
      <c r="O130" s="54" t="str">
        <f t="shared" si="23"/>
        <v/>
      </c>
      <c r="P130" s="54" t="str">
        <f t="shared" si="24"/>
        <v/>
      </c>
      <c r="Q130" s="54" t="str">
        <f>+IF(A130="","",CONCATENATE(YEAR(A130),"-",VLOOKUP(MONTH(A130),INFO_CALENDRIER!$I$1:$J$13,2,FALSE)))</f>
        <v/>
      </c>
      <c r="R130" s="54" t="str">
        <f t="shared" si="25"/>
        <v/>
      </c>
      <c r="S130" s="76" t="str">
        <f t="shared" si="26"/>
        <v/>
      </c>
      <c r="T130" s="54" t="str">
        <f>IF(H130="","",IF(I130=INFO_CALENDRIER!$AB$2,IF(BD!H130="COMMANDE","ALBAN1","ALBAN2"),IF(I130=INFO_CALENDRIER!$AB$3,IF(BD!H130="COMMANDE","ALICE1","ALICE2"),IF(I130=INFO_CALENDRIER!$AB$4,IF(BD!H130="COMMANDE","EUGENIE1","EUGENIE2"),IF(I130=INFO_CALENDRIER!$AB$5,IF(BD!H130="COMMANDE","FRED1","FRED2"),IF(I130=INFO_CALENDRIER!$AB$6,IF(BD!H130="COMMANDE","HERVE1","HERVE2"),IF(I130=INFO_CALENDRIER!$AB$7,IF(BD!H130="COMMANDE","MARIA1","MARIA2"),IF(I130=INFO_CALENDRIER!$AB$8,IF(BD!H130="COMMANDE","MARIE1","MARIE2"),IF(I130=INFO_CALENDRIER!$AB$9,IF(BD!H130="COMMANDE","VALERIE1","VALERIE2"),"erreur")))))))))</f>
        <v/>
      </c>
      <c r="U130" s="54"/>
      <c r="V130" s="54"/>
      <c r="W130" s="76" t="str">
        <f t="shared" si="27"/>
        <v/>
      </c>
      <c r="X130" s="76" t="str">
        <f t="shared" si="28"/>
        <v/>
      </c>
      <c r="Y130" s="76" t="str">
        <f t="shared" si="29"/>
        <v/>
      </c>
    </row>
    <row r="131" spans="1:25">
      <c r="A131" s="75"/>
      <c r="B131" s="77"/>
      <c r="C131" s="75"/>
      <c r="D131" s="77"/>
      <c r="E131" s="54"/>
      <c r="F131" s="54"/>
      <c r="G131" s="81"/>
      <c r="H131" s="54"/>
      <c r="I131" s="54"/>
      <c r="J131" s="76" t="str">
        <f t="shared" ref="J131:J194" si="30">IF($A131="","",DAY(A131))</f>
        <v/>
      </c>
      <c r="K131" s="76" t="str">
        <f t="shared" ref="K131:K194" si="31">IF($A131="","",MONTH(A131))</f>
        <v/>
      </c>
      <c r="L131" s="76" t="str">
        <f t="shared" ref="L131:L194" si="32">IF($A131="","",YEAR(A131))</f>
        <v/>
      </c>
      <c r="M131" s="54"/>
      <c r="N131" s="54" t="str">
        <f t="shared" ref="N131:N194" si="33">+IF($A131="","",IF(OR(ISERR(K131),ISNA(K131)),1,0))</f>
        <v/>
      </c>
      <c r="O131" s="54" t="str">
        <f t="shared" ref="O131:O194" si="34">+IF($A131="","",IF(OR(ISERR(J131),ISNA(J131)),1,0))</f>
        <v/>
      </c>
      <c r="P131" s="54" t="str">
        <f t="shared" ref="P131:P194" si="35">IF($A131="","",IF(OR(ISERR(L131),ISNA(L131)),1,0))</f>
        <v/>
      </c>
      <c r="Q131" s="54" t="str">
        <f>+IF(A131="","",CONCATENATE(YEAR(A131),"-",VLOOKUP(MONTH(A131),INFO_CALENDRIER!$I$1:$J$13,2,FALSE)))</f>
        <v/>
      </c>
      <c r="R131" s="54" t="str">
        <f t="shared" ref="R131:R194" si="36">+IF($A131="","",IF(OR(ISERR(E131),ISNA(E131)),1,0))</f>
        <v/>
      </c>
      <c r="S131" s="76" t="str">
        <f t="shared" ref="S131:S194" si="37">IF($A131="","",IF(OR(ISERR(I131),ISNA(I131)),1,0))</f>
        <v/>
      </c>
      <c r="T131" s="54" t="str">
        <f>IF(H131="","",IF(I131=INFO_CALENDRIER!$AB$2,IF(BD!H131="COMMANDE","ALBAN1","ALBAN2"),IF(I131=INFO_CALENDRIER!$AB$3,IF(BD!H131="COMMANDE","ALICE1","ALICE2"),IF(I131=INFO_CALENDRIER!$AB$4,IF(BD!H131="COMMANDE","EUGENIE1","EUGENIE2"),IF(I131=INFO_CALENDRIER!$AB$5,IF(BD!H131="COMMANDE","FRED1","FRED2"),IF(I131=INFO_CALENDRIER!$AB$6,IF(BD!H131="COMMANDE","HERVE1","HERVE2"),IF(I131=INFO_CALENDRIER!$AB$7,IF(BD!H131="COMMANDE","MARIA1","MARIA2"),IF(I131=INFO_CALENDRIER!$AB$8,IF(BD!H131="COMMANDE","MARIE1","MARIE2"),IF(I131=INFO_CALENDRIER!$AB$9,IF(BD!H131="COMMANDE","VALERIE1","VALERIE2"),"erreur")))))))))</f>
        <v/>
      </c>
      <c r="U131" s="54"/>
      <c r="V131" s="54"/>
      <c r="W131" s="76" t="str">
        <f t="shared" ref="W131:W194" si="38">IF($C131="","",DAY(C131))</f>
        <v/>
      </c>
      <c r="X131" s="76" t="str">
        <f t="shared" ref="X131:X194" si="39">IF($C131="","",MONTH(C131))</f>
        <v/>
      </c>
      <c r="Y131" s="76" t="str">
        <f t="shared" ref="Y131:Y194" si="40">IF($C131="","",YEAR(C131))</f>
        <v/>
      </c>
    </row>
    <row r="132" spans="1:25">
      <c r="A132" s="75"/>
      <c r="B132" s="77"/>
      <c r="C132" s="75"/>
      <c r="D132" s="77"/>
      <c r="E132" s="54"/>
      <c r="F132" s="54"/>
      <c r="G132" s="81"/>
      <c r="H132" s="54"/>
      <c r="I132" s="54"/>
      <c r="J132" s="76" t="str">
        <f t="shared" si="30"/>
        <v/>
      </c>
      <c r="K132" s="76" t="str">
        <f t="shared" si="31"/>
        <v/>
      </c>
      <c r="L132" s="76" t="str">
        <f t="shared" si="32"/>
        <v/>
      </c>
      <c r="M132" s="54"/>
      <c r="N132" s="54" t="str">
        <f t="shared" si="33"/>
        <v/>
      </c>
      <c r="O132" s="54" t="str">
        <f t="shared" si="34"/>
        <v/>
      </c>
      <c r="P132" s="54" t="str">
        <f t="shared" si="35"/>
        <v/>
      </c>
      <c r="Q132" s="54" t="str">
        <f>+IF(A132="","",CONCATENATE(YEAR(A132),"-",VLOOKUP(MONTH(A132),INFO_CALENDRIER!$I$1:$J$13,2,FALSE)))</f>
        <v/>
      </c>
      <c r="R132" s="54" t="str">
        <f t="shared" si="36"/>
        <v/>
      </c>
      <c r="S132" s="76" t="str">
        <f t="shared" si="37"/>
        <v/>
      </c>
      <c r="T132" s="54" t="str">
        <f>IF(H132="","",IF(I132=INFO_CALENDRIER!$AB$2,IF(BD!H132="COMMANDE","ALBAN1","ALBAN2"),IF(I132=INFO_CALENDRIER!$AB$3,IF(BD!H132="COMMANDE","ALICE1","ALICE2"),IF(I132=INFO_CALENDRIER!$AB$4,IF(BD!H132="COMMANDE","EUGENIE1","EUGENIE2"),IF(I132=INFO_CALENDRIER!$AB$5,IF(BD!H132="COMMANDE","FRED1","FRED2"),IF(I132=INFO_CALENDRIER!$AB$6,IF(BD!H132="COMMANDE","HERVE1","HERVE2"),IF(I132=INFO_CALENDRIER!$AB$7,IF(BD!H132="COMMANDE","MARIA1","MARIA2"),IF(I132=INFO_CALENDRIER!$AB$8,IF(BD!H132="COMMANDE","MARIE1","MARIE2"),IF(I132=INFO_CALENDRIER!$AB$9,IF(BD!H132="COMMANDE","VALERIE1","VALERIE2"),"erreur")))))))))</f>
        <v/>
      </c>
      <c r="U132" s="54"/>
      <c r="V132" s="54"/>
      <c r="W132" s="76" t="str">
        <f t="shared" si="38"/>
        <v/>
      </c>
      <c r="X132" s="76" t="str">
        <f t="shared" si="39"/>
        <v/>
      </c>
      <c r="Y132" s="76" t="str">
        <f t="shared" si="40"/>
        <v/>
      </c>
    </row>
    <row r="133" spans="1:25">
      <c r="A133" s="75"/>
      <c r="B133" s="77"/>
      <c r="C133" s="75"/>
      <c r="D133" s="77"/>
      <c r="E133" s="54"/>
      <c r="F133" s="54"/>
      <c r="G133" s="81"/>
      <c r="H133" s="54"/>
      <c r="I133" s="54"/>
      <c r="J133" s="76" t="str">
        <f t="shared" si="30"/>
        <v/>
      </c>
      <c r="K133" s="76" t="str">
        <f t="shared" si="31"/>
        <v/>
      </c>
      <c r="L133" s="76" t="str">
        <f t="shared" si="32"/>
        <v/>
      </c>
      <c r="M133" s="54"/>
      <c r="N133" s="54" t="str">
        <f t="shared" si="33"/>
        <v/>
      </c>
      <c r="O133" s="54" t="str">
        <f t="shared" si="34"/>
        <v/>
      </c>
      <c r="P133" s="54" t="str">
        <f t="shared" si="35"/>
        <v/>
      </c>
      <c r="Q133" s="54" t="str">
        <f>+IF(A133="","",CONCATENATE(YEAR(A133),"-",VLOOKUP(MONTH(A133),INFO_CALENDRIER!$I$1:$J$13,2,FALSE)))</f>
        <v/>
      </c>
      <c r="R133" s="54" t="str">
        <f t="shared" si="36"/>
        <v/>
      </c>
      <c r="S133" s="76" t="str">
        <f t="shared" si="37"/>
        <v/>
      </c>
      <c r="T133" s="54" t="str">
        <f>IF(H133="","",IF(I133=INFO_CALENDRIER!$AB$2,IF(BD!H133="COMMANDE","ALBAN1","ALBAN2"),IF(I133=INFO_CALENDRIER!$AB$3,IF(BD!H133="COMMANDE","ALICE1","ALICE2"),IF(I133=INFO_CALENDRIER!$AB$4,IF(BD!H133="COMMANDE","EUGENIE1","EUGENIE2"),IF(I133=INFO_CALENDRIER!$AB$5,IF(BD!H133="COMMANDE","FRED1","FRED2"),IF(I133=INFO_CALENDRIER!$AB$6,IF(BD!H133="COMMANDE","HERVE1","HERVE2"),IF(I133=INFO_CALENDRIER!$AB$7,IF(BD!H133="COMMANDE","MARIA1","MARIA2"),IF(I133=INFO_CALENDRIER!$AB$8,IF(BD!H133="COMMANDE","MARIE1","MARIE2"),IF(I133=INFO_CALENDRIER!$AB$9,IF(BD!H133="COMMANDE","VALERIE1","VALERIE2"),"erreur")))))))))</f>
        <v/>
      </c>
      <c r="U133" s="54"/>
      <c r="V133" s="54"/>
      <c r="W133" s="76" t="str">
        <f t="shared" si="38"/>
        <v/>
      </c>
      <c r="X133" s="76" t="str">
        <f t="shared" si="39"/>
        <v/>
      </c>
      <c r="Y133" s="76" t="str">
        <f t="shared" si="40"/>
        <v/>
      </c>
    </row>
    <row r="134" spans="1:25">
      <c r="A134" s="75"/>
      <c r="B134" s="77"/>
      <c r="C134" s="75"/>
      <c r="D134" s="77"/>
      <c r="E134" s="54"/>
      <c r="F134" s="54"/>
      <c r="G134" s="81"/>
      <c r="H134" s="54"/>
      <c r="I134" s="54"/>
      <c r="J134" s="76" t="str">
        <f t="shared" si="30"/>
        <v/>
      </c>
      <c r="K134" s="76" t="str">
        <f t="shared" si="31"/>
        <v/>
      </c>
      <c r="L134" s="76" t="str">
        <f t="shared" si="32"/>
        <v/>
      </c>
      <c r="M134" s="54"/>
      <c r="N134" s="54" t="str">
        <f t="shared" si="33"/>
        <v/>
      </c>
      <c r="O134" s="54" t="str">
        <f t="shared" si="34"/>
        <v/>
      </c>
      <c r="P134" s="54" t="str">
        <f t="shared" si="35"/>
        <v/>
      </c>
      <c r="Q134" s="54" t="str">
        <f>+IF(A134="","",CONCATENATE(YEAR(A134),"-",VLOOKUP(MONTH(A134),INFO_CALENDRIER!$I$1:$J$13,2,FALSE)))</f>
        <v/>
      </c>
      <c r="R134" s="54" t="str">
        <f t="shared" si="36"/>
        <v/>
      </c>
      <c r="S134" s="76" t="str">
        <f t="shared" si="37"/>
        <v/>
      </c>
      <c r="T134" s="54" t="str">
        <f>IF(H134="","",IF(I134=INFO_CALENDRIER!$AB$2,IF(BD!H134="COMMANDE","ALBAN1","ALBAN2"),IF(I134=INFO_CALENDRIER!$AB$3,IF(BD!H134="COMMANDE","ALICE1","ALICE2"),IF(I134=INFO_CALENDRIER!$AB$4,IF(BD!H134="COMMANDE","EUGENIE1","EUGENIE2"),IF(I134=INFO_CALENDRIER!$AB$5,IF(BD!H134="COMMANDE","FRED1","FRED2"),IF(I134=INFO_CALENDRIER!$AB$6,IF(BD!H134="COMMANDE","HERVE1","HERVE2"),IF(I134=INFO_CALENDRIER!$AB$7,IF(BD!H134="COMMANDE","MARIA1","MARIA2"),IF(I134=INFO_CALENDRIER!$AB$8,IF(BD!H134="COMMANDE","MARIE1","MARIE2"),IF(I134=INFO_CALENDRIER!$AB$9,IF(BD!H134="COMMANDE","VALERIE1","VALERIE2"),"erreur")))))))))</f>
        <v/>
      </c>
      <c r="U134" s="54"/>
      <c r="V134" s="54"/>
      <c r="W134" s="76" t="str">
        <f t="shared" si="38"/>
        <v/>
      </c>
      <c r="X134" s="76" t="str">
        <f t="shared" si="39"/>
        <v/>
      </c>
      <c r="Y134" s="76" t="str">
        <f t="shared" si="40"/>
        <v/>
      </c>
    </row>
    <row r="135" spans="1:25">
      <c r="A135" s="75"/>
      <c r="B135" s="77"/>
      <c r="C135" s="75"/>
      <c r="D135" s="77"/>
      <c r="E135" s="54"/>
      <c r="F135" s="54"/>
      <c r="G135" s="81"/>
      <c r="H135" s="54"/>
      <c r="I135" s="54"/>
      <c r="J135" s="76" t="str">
        <f t="shared" si="30"/>
        <v/>
      </c>
      <c r="K135" s="76" t="str">
        <f t="shared" si="31"/>
        <v/>
      </c>
      <c r="L135" s="76" t="str">
        <f t="shared" si="32"/>
        <v/>
      </c>
      <c r="M135" s="54"/>
      <c r="N135" s="54" t="str">
        <f t="shared" si="33"/>
        <v/>
      </c>
      <c r="O135" s="54" t="str">
        <f t="shared" si="34"/>
        <v/>
      </c>
      <c r="P135" s="54" t="str">
        <f t="shared" si="35"/>
        <v/>
      </c>
      <c r="Q135" s="54" t="str">
        <f>+IF(A135="","",CONCATENATE(YEAR(A135),"-",VLOOKUP(MONTH(A135),INFO_CALENDRIER!$I$1:$J$13,2,FALSE)))</f>
        <v/>
      </c>
      <c r="R135" s="54" t="str">
        <f t="shared" si="36"/>
        <v/>
      </c>
      <c r="S135" s="76" t="str">
        <f t="shared" si="37"/>
        <v/>
      </c>
      <c r="T135" s="54" t="str">
        <f>IF(H135="","",IF(I135=INFO_CALENDRIER!$AB$2,IF(BD!H135="COMMANDE","ALBAN1","ALBAN2"),IF(I135=INFO_CALENDRIER!$AB$3,IF(BD!H135="COMMANDE","ALICE1","ALICE2"),IF(I135=INFO_CALENDRIER!$AB$4,IF(BD!H135="COMMANDE","EUGENIE1","EUGENIE2"),IF(I135=INFO_CALENDRIER!$AB$5,IF(BD!H135="COMMANDE","FRED1","FRED2"),IF(I135=INFO_CALENDRIER!$AB$6,IF(BD!H135="COMMANDE","HERVE1","HERVE2"),IF(I135=INFO_CALENDRIER!$AB$7,IF(BD!H135="COMMANDE","MARIA1","MARIA2"),IF(I135=INFO_CALENDRIER!$AB$8,IF(BD!H135="COMMANDE","MARIE1","MARIE2"),IF(I135=INFO_CALENDRIER!$AB$9,IF(BD!H135="COMMANDE","VALERIE1","VALERIE2"),"erreur")))))))))</f>
        <v/>
      </c>
      <c r="U135" s="54"/>
      <c r="V135" s="54"/>
      <c r="W135" s="76" t="str">
        <f t="shared" si="38"/>
        <v/>
      </c>
      <c r="X135" s="76" t="str">
        <f t="shared" si="39"/>
        <v/>
      </c>
      <c r="Y135" s="76" t="str">
        <f t="shared" si="40"/>
        <v/>
      </c>
    </row>
    <row r="136" spans="1:25">
      <c r="A136" s="75"/>
      <c r="B136" s="77"/>
      <c r="C136" s="75"/>
      <c r="D136" s="77"/>
      <c r="E136" s="54"/>
      <c r="F136" s="54"/>
      <c r="G136" s="81"/>
      <c r="H136" s="54"/>
      <c r="I136" s="54"/>
      <c r="J136" s="76" t="str">
        <f t="shared" si="30"/>
        <v/>
      </c>
      <c r="K136" s="76" t="str">
        <f t="shared" si="31"/>
        <v/>
      </c>
      <c r="L136" s="76" t="str">
        <f t="shared" si="32"/>
        <v/>
      </c>
      <c r="M136" s="54"/>
      <c r="N136" s="54" t="str">
        <f t="shared" si="33"/>
        <v/>
      </c>
      <c r="O136" s="54" t="str">
        <f t="shared" si="34"/>
        <v/>
      </c>
      <c r="P136" s="54" t="str">
        <f t="shared" si="35"/>
        <v/>
      </c>
      <c r="Q136" s="54" t="str">
        <f>+IF(A136="","",CONCATENATE(YEAR(A136),"-",VLOOKUP(MONTH(A136),INFO_CALENDRIER!$I$1:$J$13,2,FALSE)))</f>
        <v/>
      </c>
      <c r="R136" s="54" t="str">
        <f t="shared" si="36"/>
        <v/>
      </c>
      <c r="S136" s="76" t="str">
        <f t="shared" si="37"/>
        <v/>
      </c>
      <c r="T136" s="54" t="str">
        <f>IF(H136="","",IF(I136=INFO_CALENDRIER!$AB$2,IF(BD!H136="COMMANDE","ALBAN1","ALBAN2"),IF(I136=INFO_CALENDRIER!$AB$3,IF(BD!H136="COMMANDE","ALICE1","ALICE2"),IF(I136=INFO_CALENDRIER!$AB$4,IF(BD!H136="COMMANDE","EUGENIE1","EUGENIE2"),IF(I136=INFO_CALENDRIER!$AB$5,IF(BD!H136="COMMANDE","FRED1","FRED2"),IF(I136=INFO_CALENDRIER!$AB$6,IF(BD!H136="COMMANDE","HERVE1","HERVE2"),IF(I136=INFO_CALENDRIER!$AB$7,IF(BD!H136="COMMANDE","MARIA1","MARIA2"),IF(I136=INFO_CALENDRIER!$AB$8,IF(BD!H136="COMMANDE","MARIE1","MARIE2"),IF(I136=INFO_CALENDRIER!$AB$9,IF(BD!H136="COMMANDE","VALERIE1","VALERIE2"),"erreur")))))))))</f>
        <v/>
      </c>
      <c r="U136" s="54"/>
      <c r="V136" s="54"/>
      <c r="W136" s="76" t="str">
        <f t="shared" si="38"/>
        <v/>
      </c>
      <c r="X136" s="76" t="str">
        <f t="shared" si="39"/>
        <v/>
      </c>
      <c r="Y136" s="76" t="str">
        <f t="shared" si="40"/>
        <v/>
      </c>
    </row>
    <row r="137" spans="1:25">
      <c r="A137" s="75"/>
      <c r="B137" s="77"/>
      <c r="C137" s="75"/>
      <c r="D137" s="77"/>
      <c r="E137" s="54"/>
      <c r="F137" s="54"/>
      <c r="G137" s="81"/>
      <c r="H137" s="54"/>
      <c r="I137" s="54"/>
      <c r="J137" s="76" t="str">
        <f t="shared" si="30"/>
        <v/>
      </c>
      <c r="K137" s="76" t="str">
        <f t="shared" si="31"/>
        <v/>
      </c>
      <c r="L137" s="76" t="str">
        <f t="shared" si="32"/>
        <v/>
      </c>
      <c r="M137" s="54"/>
      <c r="N137" s="54" t="str">
        <f t="shared" si="33"/>
        <v/>
      </c>
      <c r="O137" s="54" t="str">
        <f t="shared" si="34"/>
        <v/>
      </c>
      <c r="P137" s="54" t="str">
        <f t="shared" si="35"/>
        <v/>
      </c>
      <c r="Q137" s="54" t="str">
        <f>+IF(A137="","",CONCATENATE(YEAR(A137),"-",VLOOKUP(MONTH(A137),INFO_CALENDRIER!$I$1:$J$13,2,FALSE)))</f>
        <v/>
      </c>
      <c r="R137" s="54" t="str">
        <f t="shared" si="36"/>
        <v/>
      </c>
      <c r="S137" s="76" t="str">
        <f t="shared" si="37"/>
        <v/>
      </c>
      <c r="T137" s="54" t="str">
        <f>IF(H137="","",IF(I137=INFO_CALENDRIER!$AB$2,IF(BD!H137="COMMANDE","ALBAN1","ALBAN2"),IF(I137=INFO_CALENDRIER!$AB$3,IF(BD!H137="COMMANDE","ALICE1","ALICE2"),IF(I137=INFO_CALENDRIER!$AB$4,IF(BD!H137="COMMANDE","EUGENIE1","EUGENIE2"),IF(I137=INFO_CALENDRIER!$AB$5,IF(BD!H137="COMMANDE","FRED1","FRED2"),IF(I137=INFO_CALENDRIER!$AB$6,IF(BD!H137="COMMANDE","HERVE1","HERVE2"),IF(I137=INFO_CALENDRIER!$AB$7,IF(BD!H137="COMMANDE","MARIA1","MARIA2"),IF(I137=INFO_CALENDRIER!$AB$8,IF(BD!H137="COMMANDE","MARIE1","MARIE2"),IF(I137=INFO_CALENDRIER!$AB$9,IF(BD!H137="COMMANDE","VALERIE1","VALERIE2"),"erreur")))))))))</f>
        <v/>
      </c>
      <c r="U137" s="54"/>
      <c r="V137" s="54"/>
      <c r="W137" s="76" t="str">
        <f t="shared" si="38"/>
        <v/>
      </c>
      <c r="X137" s="76" t="str">
        <f t="shared" si="39"/>
        <v/>
      </c>
      <c r="Y137" s="76" t="str">
        <f t="shared" si="40"/>
        <v/>
      </c>
    </row>
    <row r="138" spans="1:25">
      <c r="A138" s="75"/>
      <c r="B138" s="77"/>
      <c r="C138" s="75"/>
      <c r="D138" s="77"/>
      <c r="E138" s="54"/>
      <c r="F138" s="54"/>
      <c r="G138" s="81"/>
      <c r="H138" s="54"/>
      <c r="I138" s="54"/>
      <c r="J138" s="76" t="str">
        <f t="shared" si="30"/>
        <v/>
      </c>
      <c r="K138" s="76" t="str">
        <f t="shared" si="31"/>
        <v/>
      </c>
      <c r="L138" s="76" t="str">
        <f t="shared" si="32"/>
        <v/>
      </c>
      <c r="M138" s="54"/>
      <c r="N138" s="54" t="str">
        <f t="shared" si="33"/>
        <v/>
      </c>
      <c r="O138" s="54" t="str">
        <f t="shared" si="34"/>
        <v/>
      </c>
      <c r="P138" s="54" t="str">
        <f t="shared" si="35"/>
        <v/>
      </c>
      <c r="Q138" s="54" t="str">
        <f>+IF(A138="","",CONCATENATE(YEAR(A138),"-",VLOOKUP(MONTH(A138),INFO_CALENDRIER!$I$1:$J$13,2,FALSE)))</f>
        <v/>
      </c>
      <c r="R138" s="54" t="str">
        <f t="shared" si="36"/>
        <v/>
      </c>
      <c r="S138" s="76" t="str">
        <f t="shared" si="37"/>
        <v/>
      </c>
      <c r="T138" s="54" t="str">
        <f>IF(H138="","",IF(I138=INFO_CALENDRIER!$AB$2,IF(BD!H138="COMMANDE","ALBAN1","ALBAN2"),IF(I138=INFO_CALENDRIER!$AB$3,IF(BD!H138="COMMANDE","ALICE1","ALICE2"),IF(I138=INFO_CALENDRIER!$AB$4,IF(BD!H138="COMMANDE","EUGENIE1","EUGENIE2"),IF(I138=INFO_CALENDRIER!$AB$5,IF(BD!H138="COMMANDE","FRED1","FRED2"),IF(I138=INFO_CALENDRIER!$AB$6,IF(BD!H138="COMMANDE","HERVE1","HERVE2"),IF(I138=INFO_CALENDRIER!$AB$7,IF(BD!H138="COMMANDE","MARIA1","MARIA2"),IF(I138=INFO_CALENDRIER!$AB$8,IF(BD!H138="COMMANDE","MARIE1","MARIE2"),IF(I138=INFO_CALENDRIER!$AB$9,IF(BD!H138="COMMANDE","VALERIE1","VALERIE2"),"erreur")))))))))</f>
        <v/>
      </c>
      <c r="U138" s="54"/>
      <c r="V138" s="54"/>
      <c r="W138" s="76" t="str">
        <f t="shared" si="38"/>
        <v/>
      </c>
      <c r="X138" s="76" t="str">
        <f t="shared" si="39"/>
        <v/>
      </c>
      <c r="Y138" s="76" t="str">
        <f t="shared" si="40"/>
        <v/>
      </c>
    </row>
    <row r="139" spans="1:25">
      <c r="A139" s="75"/>
      <c r="B139" s="77"/>
      <c r="C139" s="75"/>
      <c r="D139" s="77"/>
      <c r="E139" s="54"/>
      <c r="F139" s="54"/>
      <c r="G139" s="81"/>
      <c r="H139" s="54"/>
      <c r="I139" s="54"/>
      <c r="J139" s="76" t="str">
        <f t="shared" si="30"/>
        <v/>
      </c>
      <c r="K139" s="76" t="str">
        <f t="shared" si="31"/>
        <v/>
      </c>
      <c r="L139" s="76" t="str">
        <f t="shared" si="32"/>
        <v/>
      </c>
      <c r="M139" s="54"/>
      <c r="N139" s="54" t="str">
        <f t="shared" si="33"/>
        <v/>
      </c>
      <c r="O139" s="54" t="str">
        <f t="shared" si="34"/>
        <v/>
      </c>
      <c r="P139" s="54" t="str">
        <f t="shared" si="35"/>
        <v/>
      </c>
      <c r="Q139" s="54" t="str">
        <f>+IF(A139="","",CONCATENATE(YEAR(A139),"-",VLOOKUP(MONTH(A139),INFO_CALENDRIER!$I$1:$J$13,2,FALSE)))</f>
        <v/>
      </c>
      <c r="R139" s="54" t="str">
        <f t="shared" si="36"/>
        <v/>
      </c>
      <c r="S139" s="76" t="str">
        <f t="shared" si="37"/>
        <v/>
      </c>
      <c r="T139" s="54" t="str">
        <f>IF(H139="","",IF(I139=INFO_CALENDRIER!$AB$2,IF(BD!H139="COMMANDE","ALBAN1","ALBAN2"),IF(I139=INFO_CALENDRIER!$AB$3,IF(BD!H139="COMMANDE","ALICE1","ALICE2"),IF(I139=INFO_CALENDRIER!$AB$4,IF(BD!H139="COMMANDE","EUGENIE1","EUGENIE2"),IF(I139=INFO_CALENDRIER!$AB$5,IF(BD!H139="COMMANDE","FRED1","FRED2"),IF(I139=INFO_CALENDRIER!$AB$6,IF(BD!H139="COMMANDE","HERVE1","HERVE2"),IF(I139=INFO_CALENDRIER!$AB$7,IF(BD!H139="COMMANDE","MARIA1","MARIA2"),IF(I139=INFO_CALENDRIER!$AB$8,IF(BD!H139="COMMANDE","MARIE1","MARIE2"),IF(I139=INFO_CALENDRIER!$AB$9,IF(BD!H139="COMMANDE","VALERIE1","VALERIE2"),"erreur")))))))))</f>
        <v/>
      </c>
      <c r="U139" s="54"/>
      <c r="V139" s="54"/>
      <c r="W139" s="76" t="str">
        <f t="shared" si="38"/>
        <v/>
      </c>
      <c r="X139" s="76" t="str">
        <f t="shared" si="39"/>
        <v/>
      </c>
      <c r="Y139" s="76" t="str">
        <f t="shared" si="40"/>
        <v/>
      </c>
    </row>
    <row r="140" spans="1:25">
      <c r="A140" s="75"/>
      <c r="B140" s="77"/>
      <c r="C140" s="75"/>
      <c r="D140" s="77"/>
      <c r="E140" s="54"/>
      <c r="F140" s="54"/>
      <c r="G140" s="81"/>
      <c r="H140" s="54"/>
      <c r="I140" s="54"/>
      <c r="J140" s="76" t="str">
        <f t="shared" si="30"/>
        <v/>
      </c>
      <c r="K140" s="76" t="str">
        <f t="shared" si="31"/>
        <v/>
      </c>
      <c r="L140" s="76" t="str">
        <f t="shared" si="32"/>
        <v/>
      </c>
      <c r="M140" s="54"/>
      <c r="N140" s="54" t="str">
        <f t="shared" si="33"/>
        <v/>
      </c>
      <c r="O140" s="54" t="str">
        <f t="shared" si="34"/>
        <v/>
      </c>
      <c r="P140" s="54" t="str">
        <f t="shared" si="35"/>
        <v/>
      </c>
      <c r="Q140" s="54" t="str">
        <f>+IF(A140="","",CONCATENATE(YEAR(A140),"-",VLOOKUP(MONTH(A140),INFO_CALENDRIER!$I$1:$J$13,2,FALSE)))</f>
        <v/>
      </c>
      <c r="R140" s="54" t="str">
        <f t="shared" si="36"/>
        <v/>
      </c>
      <c r="S140" s="76" t="str">
        <f t="shared" si="37"/>
        <v/>
      </c>
      <c r="T140" s="54" t="str">
        <f>IF(H140="","",IF(I140=INFO_CALENDRIER!$AB$2,IF(BD!H140="COMMANDE","ALBAN1","ALBAN2"),IF(I140=INFO_CALENDRIER!$AB$3,IF(BD!H140="COMMANDE","ALICE1","ALICE2"),IF(I140=INFO_CALENDRIER!$AB$4,IF(BD!H140="COMMANDE","EUGENIE1","EUGENIE2"),IF(I140=INFO_CALENDRIER!$AB$5,IF(BD!H140="COMMANDE","FRED1","FRED2"),IF(I140=INFO_CALENDRIER!$AB$6,IF(BD!H140="COMMANDE","HERVE1","HERVE2"),IF(I140=INFO_CALENDRIER!$AB$7,IF(BD!H140="COMMANDE","MARIA1","MARIA2"),IF(I140=INFO_CALENDRIER!$AB$8,IF(BD!H140="COMMANDE","MARIE1","MARIE2"),IF(I140=INFO_CALENDRIER!$AB$9,IF(BD!H140="COMMANDE","VALERIE1","VALERIE2"),"erreur")))))))))</f>
        <v/>
      </c>
      <c r="U140" s="54"/>
      <c r="V140" s="54"/>
      <c r="W140" s="76" t="str">
        <f t="shared" si="38"/>
        <v/>
      </c>
      <c r="X140" s="76" t="str">
        <f t="shared" si="39"/>
        <v/>
      </c>
      <c r="Y140" s="76" t="str">
        <f t="shared" si="40"/>
        <v/>
      </c>
    </row>
    <row r="141" spans="1:25">
      <c r="A141" s="75"/>
      <c r="B141" s="77"/>
      <c r="C141" s="75"/>
      <c r="D141" s="77"/>
      <c r="E141" s="54"/>
      <c r="F141" s="54"/>
      <c r="G141" s="81"/>
      <c r="H141" s="54"/>
      <c r="I141" s="54"/>
      <c r="J141" s="76" t="str">
        <f t="shared" si="30"/>
        <v/>
      </c>
      <c r="K141" s="76" t="str">
        <f t="shared" si="31"/>
        <v/>
      </c>
      <c r="L141" s="76" t="str">
        <f t="shared" si="32"/>
        <v/>
      </c>
      <c r="M141" s="54"/>
      <c r="N141" s="54" t="str">
        <f t="shared" si="33"/>
        <v/>
      </c>
      <c r="O141" s="54" t="str">
        <f t="shared" si="34"/>
        <v/>
      </c>
      <c r="P141" s="54" t="str">
        <f t="shared" si="35"/>
        <v/>
      </c>
      <c r="Q141" s="54" t="str">
        <f>+IF(A141="","",CONCATENATE(YEAR(A141),"-",VLOOKUP(MONTH(A141),INFO_CALENDRIER!$I$1:$J$13,2,FALSE)))</f>
        <v/>
      </c>
      <c r="R141" s="54" t="str">
        <f t="shared" si="36"/>
        <v/>
      </c>
      <c r="S141" s="76" t="str">
        <f t="shared" si="37"/>
        <v/>
      </c>
      <c r="T141" s="54" t="str">
        <f>IF(H141="","",IF(I141=INFO_CALENDRIER!$AB$2,IF(BD!H141="COMMANDE","ALBAN1","ALBAN2"),IF(I141=INFO_CALENDRIER!$AB$3,IF(BD!H141="COMMANDE","ALICE1","ALICE2"),IF(I141=INFO_CALENDRIER!$AB$4,IF(BD!H141="COMMANDE","EUGENIE1","EUGENIE2"),IF(I141=INFO_CALENDRIER!$AB$5,IF(BD!H141="COMMANDE","FRED1","FRED2"),IF(I141=INFO_CALENDRIER!$AB$6,IF(BD!H141="COMMANDE","HERVE1","HERVE2"),IF(I141=INFO_CALENDRIER!$AB$7,IF(BD!H141="COMMANDE","MARIA1","MARIA2"),IF(I141=INFO_CALENDRIER!$AB$8,IF(BD!H141="COMMANDE","MARIE1","MARIE2"),IF(I141=INFO_CALENDRIER!$AB$9,IF(BD!H141="COMMANDE","VALERIE1","VALERIE2"),"erreur")))))))))</f>
        <v/>
      </c>
      <c r="U141" s="54"/>
      <c r="V141" s="54"/>
      <c r="W141" s="76" t="str">
        <f t="shared" si="38"/>
        <v/>
      </c>
      <c r="X141" s="76" t="str">
        <f t="shared" si="39"/>
        <v/>
      </c>
      <c r="Y141" s="76" t="str">
        <f t="shared" si="40"/>
        <v/>
      </c>
    </row>
    <row r="142" spans="1:25">
      <c r="A142" s="75"/>
      <c r="B142" s="77"/>
      <c r="C142" s="75"/>
      <c r="D142" s="77"/>
      <c r="E142" s="54"/>
      <c r="F142" s="54"/>
      <c r="G142" s="81"/>
      <c r="H142" s="54"/>
      <c r="I142" s="54"/>
      <c r="J142" s="76" t="str">
        <f t="shared" si="30"/>
        <v/>
      </c>
      <c r="K142" s="76" t="str">
        <f t="shared" si="31"/>
        <v/>
      </c>
      <c r="L142" s="76" t="str">
        <f t="shared" si="32"/>
        <v/>
      </c>
      <c r="M142" s="54"/>
      <c r="N142" s="54" t="str">
        <f t="shared" si="33"/>
        <v/>
      </c>
      <c r="O142" s="54" t="str">
        <f t="shared" si="34"/>
        <v/>
      </c>
      <c r="P142" s="54" t="str">
        <f t="shared" si="35"/>
        <v/>
      </c>
      <c r="Q142" s="54" t="str">
        <f>+IF(A142="","",CONCATENATE(YEAR(A142),"-",VLOOKUP(MONTH(A142),INFO_CALENDRIER!$I$1:$J$13,2,FALSE)))</f>
        <v/>
      </c>
      <c r="R142" s="54" t="str">
        <f t="shared" si="36"/>
        <v/>
      </c>
      <c r="S142" s="76" t="str">
        <f t="shared" si="37"/>
        <v/>
      </c>
      <c r="T142" s="54" t="str">
        <f>IF(H142="","",IF(I142=INFO_CALENDRIER!$AB$2,IF(BD!H142="COMMANDE","ALBAN1","ALBAN2"),IF(I142=INFO_CALENDRIER!$AB$3,IF(BD!H142="COMMANDE","ALICE1","ALICE2"),IF(I142=INFO_CALENDRIER!$AB$4,IF(BD!H142="COMMANDE","EUGENIE1","EUGENIE2"),IF(I142=INFO_CALENDRIER!$AB$5,IF(BD!H142="COMMANDE","FRED1","FRED2"),IF(I142=INFO_CALENDRIER!$AB$6,IF(BD!H142="COMMANDE","HERVE1","HERVE2"),IF(I142=INFO_CALENDRIER!$AB$7,IF(BD!H142="COMMANDE","MARIA1","MARIA2"),IF(I142=INFO_CALENDRIER!$AB$8,IF(BD!H142="COMMANDE","MARIE1","MARIE2"),IF(I142=INFO_CALENDRIER!$AB$9,IF(BD!H142="COMMANDE","VALERIE1","VALERIE2"),"erreur")))))))))</f>
        <v/>
      </c>
      <c r="U142" s="54"/>
      <c r="V142" s="54"/>
      <c r="W142" s="76" t="str">
        <f t="shared" si="38"/>
        <v/>
      </c>
      <c r="X142" s="76" t="str">
        <f t="shared" si="39"/>
        <v/>
      </c>
      <c r="Y142" s="76" t="str">
        <f t="shared" si="40"/>
        <v/>
      </c>
    </row>
    <row r="143" spans="1:25">
      <c r="A143" s="75"/>
      <c r="B143" s="77"/>
      <c r="C143" s="75"/>
      <c r="D143" s="77"/>
      <c r="E143" s="54"/>
      <c r="F143" s="54"/>
      <c r="G143" s="81"/>
      <c r="H143" s="54"/>
      <c r="I143" s="54"/>
      <c r="J143" s="76" t="str">
        <f t="shared" si="30"/>
        <v/>
      </c>
      <c r="K143" s="76" t="str">
        <f t="shared" si="31"/>
        <v/>
      </c>
      <c r="L143" s="76" t="str">
        <f t="shared" si="32"/>
        <v/>
      </c>
      <c r="M143" s="54"/>
      <c r="N143" s="54" t="str">
        <f t="shared" si="33"/>
        <v/>
      </c>
      <c r="O143" s="54" t="str">
        <f t="shared" si="34"/>
        <v/>
      </c>
      <c r="P143" s="54" t="str">
        <f t="shared" si="35"/>
        <v/>
      </c>
      <c r="Q143" s="54" t="str">
        <f>+IF(A143="","",CONCATENATE(YEAR(A143),"-",VLOOKUP(MONTH(A143),INFO_CALENDRIER!$I$1:$J$13,2,FALSE)))</f>
        <v/>
      </c>
      <c r="R143" s="54" t="str">
        <f t="shared" si="36"/>
        <v/>
      </c>
      <c r="S143" s="76" t="str">
        <f t="shared" si="37"/>
        <v/>
      </c>
      <c r="T143" s="54" t="str">
        <f>IF(H143="","",IF(I143=INFO_CALENDRIER!$AB$2,IF(BD!H143="COMMANDE","ALBAN1","ALBAN2"),IF(I143=INFO_CALENDRIER!$AB$3,IF(BD!H143="COMMANDE","ALICE1","ALICE2"),IF(I143=INFO_CALENDRIER!$AB$4,IF(BD!H143="COMMANDE","EUGENIE1","EUGENIE2"),IF(I143=INFO_CALENDRIER!$AB$5,IF(BD!H143="COMMANDE","FRED1","FRED2"),IF(I143=INFO_CALENDRIER!$AB$6,IF(BD!H143="COMMANDE","HERVE1","HERVE2"),IF(I143=INFO_CALENDRIER!$AB$7,IF(BD!H143="COMMANDE","MARIA1","MARIA2"),IF(I143=INFO_CALENDRIER!$AB$8,IF(BD!H143="COMMANDE","MARIE1","MARIE2"),IF(I143=INFO_CALENDRIER!$AB$9,IF(BD!H143="COMMANDE","VALERIE1","VALERIE2"),"erreur")))))))))</f>
        <v/>
      </c>
      <c r="U143" s="54"/>
      <c r="V143" s="54"/>
      <c r="W143" s="76" t="str">
        <f t="shared" si="38"/>
        <v/>
      </c>
      <c r="X143" s="76" t="str">
        <f t="shared" si="39"/>
        <v/>
      </c>
      <c r="Y143" s="76" t="str">
        <f t="shared" si="40"/>
        <v/>
      </c>
    </row>
    <row r="144" spans="1:25">
      <c r="A144" s="75"/>
      <c r="B144" s="77"/>
      <c r="C144" s="75"/>
      <c r="D144" s="77"/>
      <c r="E144" s="54"/>
      <c r="F144" s="54"/>
      <c r="G144" s="81"/>
      <c r="H144" s="54"/>
      <c r="I144" s="54"/>
      <c r="J144" s="76" t="str">
        <f t="shared" si="30"/>
        <v/>
      </c>
      <c r="K144" s="76" t="str">
        <f t="shared" si="31"/>
        <v/>
      </c>
      <c r="L144" s="76" t="str">
        <f t="shared" si="32"/>
        <v/>
      </c>
      <c r="M144" s="54"/>
      <c r="N144" s="54" t="str">
        <f t="shared" si="33"/>
        <v/>
      </c>
      <c r="O144" s="54" t="str">
        <f t="shared" si="34"/>
        <v/>
      </c>
      <c r="P144" s="54" t="str">
        <f t="shared" si="35"/>
        <v/>
      </c>
      <c r="Q144" s="54" t="str">
        <f>+IF(A144="","",CONCATENATE(YEAR(A144),"-",VLOOKUP(MONTH(A144),INFO_CALENDRIER!$I$1:$J$13,2,FALSE)))</f>
        <v/>
      </c>
      <c r="R144" s="54" t="str">
        <f t="shared" si="36"/>
        <v/>
      </c>
      <c r="S144" s="76" t="str">
        <f t="shared" si="37"/>
        <v/>
      </c>
      <c r="T144" s="54" t="str">
        <f>IF(H144="","",IF(I144=INFO_CALENDRIER!$AB$2,IF(BD!H144="COMMANDE","ALBAN1","ALBAN2"),IF(I144=INFO_CALENDRIER!$AB$3,IF(BD!H144="COMMANDE","ALICE1","ALICE2"),IF(I144=INFO_CALENDRIER!$AB$4,IF(BD!H144="COMMANDE","EUGENIE1","EUGENIE2"),IF(I144=INFO_CALENDRIER!$AB$5,IF(BD!H144="COMMANDE","FRED1","FRED2"),IF(I144=INFO_CALENDRIER!$AB$6,IF(BD!H144="COMMANDE","HERVE1","HERVE2"),IF(I144=INFO_CALENDRIER!$AB$7,IF(BD!H144="COMMANDE","MARIA1","MARIA2"),IF(I144=INFO_CALENDRIER!$AB$8,IF(BD!H144="COMMANDE","MARIE1","MARIE2"),IF(I144=INFO_CALENDRIER!$AB$9,IF(BD!H144="COMMANDE","VALERIE1","VALERIE2"),"erreur")))))))))</f>
        <v/>
      </c>
      <c r="U144" s="54"/>
      <c r="V144" s="54"/>
      <c r="W144" s="76" t="str">
        <f t="shared" si="38"/>
        <v/>
      </c>
      <c r="X144" s="76" t="str">
        <f t="shared" si="39"/>
        <v/>
      </c>
      <c r="Y144" s="76" t="str">
        <f t="shared" si="40"/>
        <v/>
      </c>
    </row>
    <row r="145" spans="1:25">
      <c r="A145" s="75"/>
      <c r="B145" s="77"/>
      <c r="C145" s="75"/>
      <c r="D145" s="77"/>
      <c r="E145" s="54"/>
      <c r="F145" s="54"/>
      <c r="G145" s="81"/>
      <c r="H145" s="54"/>
      <c r="I145" s="54"/>
      <c r="J145" s="76" t="str">
        <f t="shared" si="30"/>
        <v/>
      </c>
      <c r="K145" s="76" t="str">
        <f t="shared" si="31"/>
        <v/>
      </c>
      <c r="L145" s="76" t="str">
        <f t="shared" si="32"/>
        <v/>
      </c>
      <c r="M145" s="54"/>
      <c r="N145" s="54" t="str">
        <f t="shared" si="33"/>
        <v/>
      </c>
      <c r="O145" s="54" t="str">
        <f t="shared" si="34"/>
        <v/>
      </c>
      <c r="P145" s="54" t="str">
        <f t="shared" si="35"/>
        <v/>
      </c>
      <c r="Q145" s="54" t="str">
        <f>+IF(A145="","",CONCATENATE(YEAR(A145),"-",VLOOKUP(MONTH(A145),INFO_CALENDRIER!$I$1:$J$13,2,FALSE)))</f>
        <v/>
      </c>
      <c r="R145" s="54" t="str">
        <f t="shared" si="36"/>
        <v/>
      </c>
      <c r="S145" s="76" t="str">
        <f t="shared" si="37"/>
        <v/>
      </c>
      <c r="T145" s="54" t="str">
        <f>IF(H145="","",IF(I145=INFO_CALENDRIER!$AB$2,IF(BD!H145="COMMANDE","ALBAN1","ALBAN2"),IF(I145=INFO_CALENDRIER!$AB$3,IF(BD!H145="COMMANDE","ALICE1","ALICE2"),IF(I145=INFO_CALENDRIER!$AB$4,IF(BD!H145="COMMANDE","EUGENIE1","EUGENIE2"),IF(I145=INFO_CALENDRIER!$AB$5,IF(BD!H145="COMMANDE","FRED1","FRED2"),IF(I145=INFO_CALENDRIER!$AB$6,IF(BD!H145="COMMANDE","HERVE1","HERVE2"),IF(I145=INFO_CALENDRIER!$AB$7,IF(BD!H145="COMMANDE","MARIA1","MARIA2"),IF(I145=INFO_CALENDRIER!$AB$8,IF(BD!H145="COMMANDE","MARIE1","MARIE2"),IF(I145=INFO_CALENDRIER!$AB$9,IF(BD!H145="COMMANDE","VALERIE1","VALERIE2"),"erreur")))))))))</f>
        <v/>
      </c>
      <c r="U145" s="54"/>
      <c r="V145" s="54"/>
      <c r="W145" s="76" t="str">
        <f t="shared" si="38"/>
        <v/>
      </c>
      <c r="X145" s="76" t="str">
        <f t="shared" si="39"/>
        <v/>
      </c>
      <c r="Y145" s="76" t="str">
        <f t="shared" si="40"/>
        <v/>
      </c>
    </row>
    <row r="146" spans="1:25">
      <c r="A146" s="75"/>
      <c r="B146" s="77"/>
      <c r="C146" s="75"/>
      <c r="D146" s="77"/>
      <c r="E146" s="54"/>
      <c r="F146" s="54"/>
      <c r="G146" s="81"/>
      <c r="H146" s="54"/>
      <c r="I146" s="54"/>
      <c r="J146" s="76" t="str">
        <f t="shared" si="30"/>
        <v/>
      </c>
      <c r="K146" s="76" t="str">
        <f t="shared" si="31"/>
        <v/>
      </c>
      <c r="L146" s="76" t="str">
        <f t="shared" si="32"/>
        <v/>
      </c>
      <c r="M146" s="54"/>
      <c r="N146" s="54" t="str">
        <f t="shared" si="33"/>
        <v/>
      </c>
      <c r="O146" s="54" t="str">
        <f t="shared" si="34"/>
        <v/>
      </c>
      <c r="P146" s="54" t="str">
        <f t="shared" si="35"/>
        <v/>
      </c>
      <c r="Q146" s="54" t="str">
        <f>+IF(A146="","",CONCATENATE(YEAR(A146),"-",VLOOKUP(MONTH(A146),INFO_CALENDRIER!$I$1:$J$13,2,FALSE)))</f>
        <v/>
      </c>
      <c r="R146" s="54" t="str">
        <f t="shared" si="36"/>
        <v/>
      </c>
      <c r="S146" s="76" t="str">
        <f t="shared" si="37"/>
        <v/>
      </c>
      <c r="T146" s="54" t="str">
        <f>IF(H146="","",IF(I146=INFO_CALENDRIER!$AB$2,IF(BD!H146="COMMANDE","ALBAN1","ALBAN2"),IF(I146=INFO_CALENDRIER!$AB$3,IF(BD!H146="COMMANDE","ALICE1","ALICE2"),IF(I146=INFO_CALENDRIER!$AB$4,IF(BD!H146="COMMANDE","EUGENIE1","EUGENIE2"),IF(I146=INFO_CALENDRIER!$AB$5,IF(BD!H146="COMMANDE","FRED1","FRED2"),IF(I146=INFO_CALENDRIER!$AB$6,IF(BD!H146="COMMANDE","HERVE1","HERVE2"),IF(I146=INFO_CALENDRIER!$AB$7,IF(BD!H146="COMMANDE","MARIA1","MARIA2"),IF(I146=INFO_CALENDRIER!$AB$8,IF(BD!H146="COMMANDE","MARIE1","MARIE2"),IF(I146=INFO_CALENDRIER!$AB$9,IF(BD!H146="COMMANDE","VALERIE1","VALERIE2"),"erreur")))))))))</f>
        <v/>
      </c>
      <c r="U146" s="54"/>
      <c r="V146" s="54"/>
      <c r="W146" s="76" t="str">
        <f t="shared" si="38"/>
        <v/>
      </c>
      <c r="X146" s="76" t="str">
        <f t="shared" si="39"/>
        <v/>
      </c>
      <c r="Y146" s="76" t="str">
        <f t="shared" si="40"/>
        <v/>
      </c>
    </row>
    <row r="147" spans="1:25">
      <c r="A147" s="75"/>
      <c r="B147" s="77"/>
      <c r="C147" s="75"/>
      <c r="D147" s="77"/>
      <c r="E147" s="54"/>
      <c r="F147" s="54"/>
      <c r="G147" s="81"/>
      <c r="H147" s="54"/>
      <c r="I147" s="54"/>
      <c r="J147" s="76" t="str">
        <f t="shared" si="30"/>
        <v/>
      </c>
      <c r="K147" s="76" t="str">
        <f t="shared" si="31"/>
        <v/>
      </c>
      <c r="L147" s="76" t="str">
        <f t="shared" si="32"/>
        <v/>
      </c>
      <c r="M147" s="54"/>
      <c r="N147" s="54" t="str">
        <f t="shared" si="33"/>
        <v/>
      </c>
      <c r="O147" s="54" t="str">
        <f t="shared" si="34"/>
        <v/>
      </c>
      <c r="P147" s="54" t="str">
        <f t="shared" si="35"/>
        <v/>
      </c>
      <c r="Q147" s="54" t="str">
        <f>+IF(A147="","",CONCATENATE(YEAR(A147),"-",VLOOKUP(MONTH(A147),INFO_CALENDRIER!$I$1:$J$13,2,FALSE)))</f>
        <v/>
      </c>
      <c r="R147" s="54" t="str">
        <f t="shared" si="36"/>
        <v/>
      </c>
      <c r="S147" s="76" t="str">
        <f t="shared" si="37"/>
        <v/>
      </c>
      <c r="T147" s="54" t="str">
        <f>IF(H147="","",IF(I147=INFO_CALENDRIER!$AB$2,IF(BD!H147="COMMANDE","ALBAN1","ALBAN2"),IF(I147=INFO_CALENDRIER!$AB$3,IF(BD!H147="COMMANDE","ALICE1","ALICE2"),IF(I147=INFO_CALENDRIER!$AB$4,IF(BD!H147="COMMANDE","EUGENIE1","EUGENIE2"),IF(I147=INFO_CALENDRIER!$AB$5,IF(BD!H147="COMMANDE","FRED1","FRED2"),IF(I147=INFO_CALENDRIER!$AB$6,IF(BD!H147="COMMANDE","HERVE1","HERVE2"),IF(I147=INFO_CALENDRIER!$AB$7,IF(BD!H147="COMMANDE","MARIA1","MARIA2"),IF(I147=INFO_CALENDRIER!$AB$8,IF(BD!H147="COMMANDE","MARIE1","MARIE2"),IF(I147=INFO_CALENDRIER!$AB$9,IF(BD!H147="COMMANDE","VALERIE1","VALERIE2"),"erreur")))))))))</f>
        <v/>
      </c>
      <c r="U147" s="54"/>
      <c r="V147" s="54"/>
      <c r="W147" s="76" t="str">
        <f t="shared" si="38"/>
        <v/>
      </c>
      <c r="X147" s="76" t="str">
        <f t="shared" si="39"/>
        <v/>
      </c>
      <c r="Y147" s="76" t="str">
        <f t="shared" si="40"/>
        <v/>
      </c>
    </row>
    <row r="148" spans="1:25">
      <c r="A148" s="75"/>
      <c r="B148" s="77"/>
      <c r="C148" s="75"/>
      <c r="D148" s="77"/>
      <c r="E148" s="54"/>
      <c r="F148" s="54"/>
      <c r="G148" s="81"/>
      <c r="H148" s="54"/>
      <c r="I148" s="54"/>
      <c r="J148" s="76" t="str">
        <f t="shared" si="30"/>
        <v/>
      </c>
      <c r="K148" s="76" t="str">
        <f t="shared" si="31"/>
        <v/>
      </c>
      <c r="L148" s="76" t="str">
        <f t="shared" si="32"/>
        <v/>
      </c>
      <c r="M148" s="54"/>
      <c r="N148" s="54" t="str">
        <f t="shared" si="33"/>
        <v/>
      </c>
      <c r="O148" s="54" t="str">
        <f t="shared" si="34"/>
        <v/>
      </c>
      <c r="P148" s="54" t="str">
        <f t="shared" si="35"/>
        <v/>
      </c>
      <c r="Q148" s="54" t="str">
        <f>+IF(A148="","",CONCATENATE(YEAR(A148),"-",VLOOKUP(MONTH(A148),INFO_CALENDRIER!$I$1:$J$13,2,FALSE)))</f>
        <v/>
      </c>
      <c r="R148" s="54" t="str">
        <f t="shared" si="36"/>
        <v/>
      </c>
      <c r="S148" s="76" t="str">
        <f t="shared" si="37"/>
        <v/>
      </c>
      <c r="T148" s="54" t="str">
        <f>IF(H148="","",IF(I148=INFO_CALENDRIER!$AB$2,IF(BD!H148="COMMANDE","ALBAN1","ALBAN2"),IF(I148=INFO_CALENDRIER!$AB$3,IF(BD!H148="COMMANDE","ALICE1","ALICE2"),IF(I148=INFO_CALENDRIER!$AB$4,IF(BD!H148="COMMANDE","EUGENIE1","EUGENIE2"),IF(I148=INFO_CALENDRIER!$AB$5,IF(BD!H148="COMMANDE","FRED1","FRED2"),IF(I148=INFO_CALENDRIER!$AB$6,IF(BD!H148="COMMANDE","HERVE1","HERVE2"),IF(I148=INFO_CALENDRIER!$AB$7,IF(BD!H148="COMMANDE","MARIA1","MARIA2"),IF(I148=INFO_CALENDRIER!$AB$8,IF(BD!H148="COMMANDE","MARIE1","MARIE2"),IF(I148=INFO_CALENDRIER!$AB$9,IF(BD!H148="COMMANDE","VALERIE1","VALERIE2"),"erreur")))))))))</f>
        <v/>
      </c>
      <c r="U148" s="54"/>
      <c r="V148" s="54"/>
      <c r="W148" s="76" t="str">
        <f t="shared" si="38"/>
        <v/>
      </c>
      <c r="X148" s="76" t="str">
        <f t="shared" si="39"/>
        <v/>
      </c>
      <c r="Y148" s="76" t="str">
        <f t="shared" si="40"/>
        <v/>
      </c>
    </row>
    <row r="149" spans="1:25">
      <c r="A149" s="75"/>
      <c r="B149" s="77"/>
      <c r="C149" s="75"/>
      <c r="D149" s="77"/>
      <c r="E149" s="54"/>
      <c r="F149" s="54"/>
      <c r="G149" s="81"/>
      <c r="H149" s="54"/>
      <c r="I149" s="54"/>
      <c r="J149" s="76" t="str">
        <f t="shared" si="30"/>
        <v/>
      </c>
      <c r="K149" s="76" t="str">
        <f t="shared" si="31"/>
        <v/>
      </c>
      <c r="L149" s="76" t="str">
        <f t="shared" si="32"/>
        <v/>
      </c>
      <c r="M149" s="54"/>
      <c r="N149" s="54" t="str">
        <f t="shared" si="33"/>
        <v/>
      </c>
      <c r="O149" s="54" t="str">
        <f t="shared" si="34"/>
        <v/>
      </c>
      <c r="P149" s="54" t="str">
        <f t="shared" si="35"/>
        <v/>
      </c>
      <c r="Q149" s="54" t="str">
        <f>+IF(A149="","",CONCATENATE(YEAR(A149),"-",VLOOKUP(MONTH(A149),INFO_CALENDRIER!$I$1:$J$13,2,FALSE)))</f>
        <v/>
      </c>
      <c r="R149" s="54" t="str">
        <f t="shared" si="36"/>
        <v/>
      </c>
      <c r="S149" s="76" t="str">
        <f t="shared" si="37"/>
        <v/>
      </c>
      <c r="T149" s="54" t="str">
        <f>IF(H149="","",IF(I149=INFO_CALENDRIER!$AB$2,IF(BD!H149="COMMANDE","ALBAN1","ALBAN2"),IF(I149=INFO_CALENDRIER!$AB$3,IF(BD!H149="COMMANDE","ALICE1","ALICE2"),IF(I149=INFO_CALENDRIER!$AB$4,IF(BD!H149="COMMANDE","EUGENIE1","EUGENIE2"),IF(I149=INFO_CALENDRIER!$AB$5,IF(BD!H149="COMMANDE","FRED1","FRED2"),IF(I149=INFO_CALENDRIER!$AB$6,IF(BD!H149="COMMANDE","HERVE1","HERVE2"),IF(I149=INFO_CALENDRIER!$AB$7,IF(BD!H149="COMMANDE","MARIA1","MARIA2"),IF(I149=INFO_CALENDRIER!$AB$8,IF(BD!H149="COMMANDE","MARIE1","MARIE2"),IF(I149=INFO_CALENDRIER!$AB$9,IF(BD!H149="COMMANDE","VALERIE1","VALERIE2"),"erreur")))))))))</f>
        <v/>
      </c>
      <c r="U149" s="54"/>
      <c r="V149" s="54"/>
      <c r="W149" s="76" t="str">
        <f t="shared" si="38"/>
        <v/>
      </c>
      <c r="X149" s="76" t="str">
        <f t="shared" si="39"/>
        <v/>
      </c>
      <c r="Y149" s="76" t="str">
        <f t="shared" si="40"/>
        <v/>
      </c>
    </row>
    <row r="150" spans="1:25">
      <c r="A150" s="75"/>
      <c r="B150" s="77"/>
      <c r="C150" s="75"/>
      <c r="D150" s="77"/>
      <c r="E150" s="54"/>
      <c r="F150" s="54"/>
      <c r="G150" s="81"/>
      <c r="H150" s="54"/>
      <c r="I150" s="54"/>
      <c r="J150" s="76" t="str">
        <f t="shared" si="30"/>
        <v/>
      </c>
      <c r="K150" s="76" t="str">
        <f t="shared" si="31"/>
        <v/>
      </c>
      <c r="L150" s="76" t="str">
        <f t="shared" si="32"/>
        <v/>
      </c>
      <c r="M150" s="54"/>
      <c r="N150" s="54" t="str">
        <f t="shared" si="33"/>
        <v/>
      </c>
      <c r="O150" s="54" t="str">
        <f t="shared" si="34"/>
        <v/>
      </c>
      <c r="P150" s="54" t="str">
        <f t="shared" si="35"/>
        <v/>
      </c>
      <c r="Q150" s="54" t="str">
        <f>+IF(A150="","",CONCATENATE(YEAR(A150),"-",VLOOKUP(MONTH(A150),INFO_CALENDRIER!$I$1:$J$13,2,FALSE)))</f>
        <v/>
      </c>
      <c r="R150" s="54" t="str">
        <f t="shared" si="36"/>
        <v/>
      </c>
      <c r="S150" s="76" t="str">
        <f t="shared" si="37"/>
        <v/>
      </c>
      <c r="T150" s="54" t="str">
        <f>IF(H150="","",IF(I150=INFO_CALENDRIER!$AB$2,IF(BD!H150="COMMANDE","ALBAN1","ALBAN2"),IF(I150=INFO_CALENDRIER!$AB$3,IF(BD!H150="COMMANDE","ALICE1","ALICE2"),IF(I150=INFO_CALENDRIER!$AB$4,IF(BD!H150="COMMANDE","EUGENIE1","EUGENIE2"),IF(I150=INFO_CALENDRIER!$AB$5,IF(BD!H150="COMMANDE","FRED1","FRED2"),IF(I150=INFO_CALENDRIER!$AB$6,IF(BD!H150="COMMANDE","HERVE1","HERVE2"),IF(I150=INFO_CALENDRIER!$AB$7,IF(BD!H150="COMMANDE","MARIA1","MARIA2"),IF(I150=INFO_CALENDRIER!$AB$8,IF(BD!H150="COMMANDE","MARIE1","MARIE2"),IF(I150=INFO_CALENDRIER!$AB$9,IF(BD!H150="COMMANDE","VALERIE1","VALERIE2"),"erreur")))))))))</f>
        <v/>
      </c>
      <c r="U150" s="54"/>
      <c r="V150" s="54"/>
      <c r="W150" s="76" t="str">
        <f t="shared" si="38"/>
        <v/>
      </c>
      <c r="X150" s="76" t="str">
        <f t="shared" si="39"/>
        <v/>
      </c>
      <c r="Y150" s="76" t="str">
        <f t="shared" si="40"/>
        <v/>
      </c>
    </row>
    <row r="151" spans="1:25">
      <c r="A151" s="75"/>
      <c r="B151" s="77"/>
      <c r="C151" s="75"/>
      <c r="D151" s="77"/>
      <c r="E151" s="54"/>
      <c r="F151" s="54"/>
      <c r="G151" s="81"/>
      <c r="H151" s="54"/>
      <c r="I151" s="54"/>
      <c r="J151" s="76" t="str">
        <f t="shared" si="30"/>
        <v/>
      </c>
      <c r="K151" s="76" t="str">
        <f t="shared" si="31"/>
        <v/>
      </c>
      <c r="L151" s="76" t="str">
        <f t="shared" si="32"/>
        <v/>
      </c>
      <c r="M151" s="54"/>
      <c r="N151" s="54" t="str">
        <f t="shared" si="33"/>
        <v/>
      </c>
      <c r="O151" s="54" t="str">
        <f t="shared" si="34"/>
        <v/>
      </c>
      <c r="P151" s="54" t="str">
        <f t="shared" si="35"/>
        <v/>
      </c>
      <c r="Q151" s="54" t="str">
        <f>+IF(A151="","",CONCATENATE(YEAR(A151),"-",VLOOKUP(MONTH(A151),INFO_CALENDRIER!$I$1:$J$13,2,FALSE)))</f>
        <v/>
      </c>
      <c r="R151" s="54" t="str">
        <f t="shared" si="36"/>
        <v/>
      </c>
      <c r="S151" s="76" t="str">
        <f t="shared" si="37"/>
        <v/>
      </c>
      <c r="T151" s="54" t="str">
        <f>IF(H151="","",IF(I151=INFO_CALENDRIER!$AB$2,IF(BD!H151="COMMANDE","ALBAN1","ALBAN2"),IF(I151=INFO_CALENDRIER!$AB$3,IF(BD!H151="COMMANDE","ALICE1","ALICE2"),IF(I151=INFO_CALENDRIER!$AB$4,IF(BD!H151="COMMANDE","EUGENIE1","EUGENIE2"),IF(I151=INFO_CALENDRIER!$AB$5,IF(BD!H151="COMMANDE","FRED1","FRED2"),IF(I151=INFO_CALENDRIER!$AB$6,IF(BD!H151="COMMANDE","HERVE1","HERVE2"),IF(I151=INFO_CALENDRIER!$AB$7,IF(BD!H151="COMMANDE","MARIA1","MARIA2"),IF(I151=INFO_CALENDRIER!$AB$8,IF(BD!H151="COMMANDE","MARIE1","MARIE2"),IF(I151=INFO_CALENDRIER!$AB$9,IF(BD!H151="COMMANDE","VALERIE1","VALERIE2"),"erreur")))))))))</f>
        <v/>
      </c>
      <c r="U151" s="54"/>
      <c r="V151" s="54"/>
      <c r="W151" s="76" t="str">
        <f t="shared" si="38"/>
        <v/>
      </c>
      <c r="X151" s="76" t="str">
        <f t="shared" si="39"/>
        <v/>
      </c>
      <c r="Y151" s="76" t="str">
        <f t="shared" si="40"/>
        <v/>
      </c>
    </row>
    <row r="152" spans="1:25">
      <c r="A152" s="75"/>
      <c r="B152" s="77"/>
      <c r="C152" s="75"/>
      <c r="D152" s="77"/>
      <c r="E152" s="54"/>
      <c r="F152" s="54"/>
      <c r="G152" s="81"/>
      <c r="H152" s="54"/>
      <c r="I152" s="54"/>
      <c r="J152" s="76" t="str">
        <f t="shared" si="30"/>
        <v/>
      </c>
      <c r="K152" s="76" t="str">
        <f t="shared" si="31"/>
        <v/>
      </c>
      <c r="L152" s="76" t="str">
        <f t="shared" si="32"/>
        <v/>
      </c>
      <c r="M152" s="54"/>
      <c r="N152" s="54" t="str">
        <f t="shared" si="33"/>
        <v/>
      </c>
      <c r="O152" s="54" t="str">
        <f t="shared" si="34"/>
        <v/>
      </c>
      <c r="P152" s="54" t="str">
        <f t="shared" si="35"/>
        <v/>
      </c>
      <c r="Q152" s="54" t="str">
        <f>+IF(A152="","",CONCATENATE(YEAR(A152),"-",VLOOKUP(MONTH(A152),INFO_CALENDRIER!$I$1:$J$13,2,FALSE)))</f>
        <v/>
      </c>
      <c r="R152" s="54" t="str">
        <f t="shared" si="36"/>
        <v/>
      </c>
      <c r="S152" s="76" t="str">
        <f t="shared" si="37"/>
        <v/>
      </c>
      <c r="T152" s="54" t="str">
        <f>IF(H152="","",IF(I152=INFO_CALENDRIER!$AB$2,IF(BD!H152="COMMANDE","ALBAN1","ALBAN2"),IF(I152=INFO_CALENDRIER!$AB$3,IF(BD!H152="COMMANDE","ALICE1","ALICE2"),IF(I152=INFO_CALENDRIER!$AB$4,IF(BD!H152="COMMANDE","EUGENIE1","EUGENIE2"),IF(I152=INFO_CALENDRIER!$AB$5,IF(BD!H152="COMMANDE","FRED1","FRED2"),IF(I152=INFO_CALENDRIER!$AB$6,IF(BD!H152="COMMANDE","HERVE1","HERVE2"),IF(I152=INFO_CALENDRIER!$AB$7,IF(BD!H152="COMMANDE","MARIA1","MARIA2"),IF(I152=INFO_CALENDRIER!$AB$8,IF(BD!H152="COMMANDE","MARIE1","MARIE2"),IF(I152=INFO_CALENDRIER!$AB$9,IF(BD!H152="COMMANDE","VALERIE1","VALERIE2"),"erreur")))))))))</f>
        <v/>
      </c>
      <c r="U152" s="54"/>
      <c r="V152" s="54"/>
      <c r="W152" s="76" t="str">
        <f t="shared" si="38"/>
        <v/>
      </c>
      <c r="X152" s="76" t="str">
        <f t="shared" si="39"/>
        <v/>
      </c>
      <c r="Y152" s="76" t="str">
        <f t="shared" si="40"/>
        <v/>
      </c>
    </row>
    <row r="153" spans="1:25">
      <c r="A153" s="75"/>
      <c r="B153" s="77"/>
      <c r="C153" s="75"/>
      <c r="D153" s="77"/>
      <c r="E153" s="54"/>
      <c r="F153" s="54"/>
      <c r="G153" s="81"/>
      <c r="H153" s="54"/>
      <c r="I153" s="54"/>
      <c r="J153" s="76" t="str">
        <f t="shared" si="30"/>
        <v/>
      </c>
      <c r="K153" s="76" t="str">
        <f t="shared" si="31"/>
        <v/>
      </c>
      <c r="L153" s="76" t="str">
        <f t="shared" si="32"/>
        <v/>
      </c>
      <c r="M153" s="54"/>
      <c r="N153" s="54" t="str">
        <f t="shared" si="33"/>
        <v/>
      </c>
      <c r="O153" s="54" t="str">
        <f t="shared" si="34"/>
        <v/>
      </c>
      <c r="P153" s="54" t="str">
        <f t="shared" si="35"/>
        <v/>
      </c>
      <c r="Q153" s="54" t="str">
        <f>+IF(A153="","",CONCATENATE(YEAR(A153),"-",VLOOKUP(MONTH(A153),INFO_CALENDRIER!$I$1:$J$13,2,FALSE)))</f>
        <v/>
      </c>
      <c r="R153" s="54" t="str">
        <f t="shared" si="36"/>
        <v/>
      </c>
      <c r="S153" s="76" t="str">
        <f t="shared" si="37"/>
        <v/>
      </c>
      <c r="T153" s="54" t="str">
        <f>IF(H153="","",IF(I153=INFO_CALENDRIER!$AB$2,IF(BD!H153="COMMANDE","ALBAN1","ALBAN2"),IF(I153=INFO_CALENDRIER!$AB$3,IF(BD!H153="COMMANDE","ALICE1","ALICE2"),IF(I153=INFO_CALENDRIER!$AB$4,IF(BD!H153="COMMANDE","EUGENIE1","EUGENIE2"),IF(I153=INFO_CALENDRIER!$AB$5,IF(BD!H153="COMMANDE","FRED1","FRED2"),IF(I153=INFO_CALENDRIER!$AB$6,IF(BD!H153="COMMANDE","HERVE1","HERVE2"),IF(I153=INFO_CALENDRIER!$AB$7,IF(BD!H153="COMMANDE","MARIA1","MARIA2"),IF(I153=INFO_CALENDRIER!$AB$8,IF(BD!H153="COMMANDE","MARIE1","MARIE2"),IF(I153=INFO_CALENDRIER!$AB$9,IF(BD!H153="COMMANDE","VALERIE1","VALERIE2"),"erreur")))))))))</f>
        <v/>
      </c>
      <c r="U153" s="54"/>
      <c r="V153" s="54"/>
      <c r="W153" s="76" t="str">
        <f t="shared" si="38"/>
        <v/>
      </c>
      <c r="X153" s="76" t="str">
        <f t="shared" si="39"/>
        <v/>
      </c>
      <c r="Y153" s="76" t="str">
        <f t="shared" si="40"/>
        <v/>
      </c>
    </row>
    <row r="154" spans="1:25">
      <c r="A154" s="75"/>
      <c r="B154" s="77"/>
      <c r="C154" s="75"/>
      <c r="D154" s="77"/>
      <c r="E154" s="54"/>
      <c r="F154" s="54"/>
      <c r="G154" s="81"/>
      <c r="H154" s="54"/>
      <c r="I154" s="54"/>
      <c r="J154" s="76" t="str">
        <f t="shared" si="30"/>
        <v/>
      </c>
      <c r="K154" s="76" t="str">
        <f t="shared" si="31"/>
        <v/>
      </c>
      <c r="L154" s="76" t="str">
        <f t="shared" si="32"/>
        <v/>
      </c>
      <c r="M154" s="54"/>
      <c r="N154" s="54" t="str">
        <f t="shared" si="33"/>
        <v/>
      </c>
      <c r="O154" s="54" t="str">
        <f t="shared" si="34"/>
        <v/>
      </c>
      <c r="P154" s="54" t="str">
        <f t="shared" si="35"/>
        <v/>
      </c>
      <c r="Q154" s="54" t="str">
        <f>+IF(A154="","",CONCATENATE(YEAR(A154),"-",VLOOKUP(MONTH(A154),INFO_CALENDRIER!$I$1:$J$13,2,FALSE)))</f>
        <v/>
      </c>
      <c r="R154" s="54" t="str">
        <f t="shared" si="36"/>
        <v/>
      </c>
      <c r="S154" s="76" t="str">
        <f t="shared" si="37"/>
        <v/>
      </c>
      <c r="T154" s="54" t="str">
        <f>IF(H154="","",IF(I154=INFO_CALENDRIER!$AB$2,IF(BD!H154="COMMANDE","ALBAN1","ALBAN2"),IF(I154=INFO_CALENDRIER!$AB$3,IF(BD!H154="COMMANDE","ALICE1","ALICE2"),IF(I154=INFO_CALENDRIER!$AB$4,IF(BD!H154="COMMANDE","EUGENIE1","EUGENIE2"),IF(I154=INFO_CALENDRIER!$AB$5,IF(BD!H154="COMMANDE","FRED1","FRED2"),IF(I154=INFO_CALENDRIER!$AB$6,IF(BD!H154="COMMANDE","HERVE1","HERVE2"),IF(I154=INFO_CALENDRIER!$AB$7,IF(BD!H154="COMMANDE","MARIA1","MARIA2"),IF(I154=INFO_CALENDRIER!$AB$8,IF(BD!H154="COMMANDE","MARIE1","MARIE2"),IF(I154=INFO_CALENDRIER!$AB$9,IF(BD!H154="COMMANDE","VALERIE1","VALERIE2"),"erreur")))))))))</f>
        <v/>
      </c>
      <c r="U154" s="54"/>
      <c r="V154" s="54"/>
      <c r="W154" s="76" t="str">
        <f t="shared" si="38"/>
        <v/>
      </c>
      <c r="X154" s="76" t="str">
        <f t="shared" si="39"/>
        <v/>
      </c>
      <c r="Y154" s="76" t="str">
        <f t="shared" si="40"/>
        <v/>
      </c>
    </row>
    <row r="155" spans="1:25">
      <c r="A155" s="75"/>
      <c r="B155" s="77"/>
      <c r="C155" s="75"/>
      <c r="D155" s="77"/>
      <c r="E155" s="54"/>
      <c r="F155" s="54"/>
      <c r="G155" s="81"/>
      <c r="H155" s="54"/>
      <c r="I155" s="54"/>
      <c r="J155" s="76" t="str">
        <f t="shared" si="30"/>
        <v/>
      </c>
      <c r="K155" s="76" t="str">
        <f t="shared" si="31"/>
        <v/>
      </c>
      <c r="L155" s="76" t="str">
        <f t="shared" si="32"/>
        <v/>
      </c>
      <c r="M155" s="54"/>
      <c r="N155" s="54" t="str">
        <f t="shared" si="33"/>
        <v/>
      </c>
      <c r="O155" s="54" t="str">
        <f t="shared" si="34"/>
        <v/>
      </c>
      <c r="P155" s="54" t="str">
        <f t="shared" si="35"/>
        <v/>
      </c>
      <c r="Q155" s="54" t="str">
        <f>+IF(A155="","",CONCATENATE(YEAR(A155),"-",VLOOKUP(MONTH(A155),INFO_CALENDRIER!$I$1:$J$13,2,FALSE)))</f>
        <v/>
      </c>
      <c r="R155" s="54" t="str">
        <f t="shared" si="36"/>
        <v/>
      </c>
      <c r="S155" s="76" t="str">
        <f t="shared" si="37"/>
        <v/>
      </c>
      <c r="T155" s="54" t="str">
        <f>IF(H155="","",IF(I155=INFO_CALENDRIER!$AB$2,IF(BD!H155="COMMANDE","ALBAN1","ALBAN2"),IF(I155=INFO_CALENDRIER!$AB$3,IF(BD!H155="COMMANDE","ALICE1","ALICE2"),IF(I155=INFO_CALENDRIER!$AB$4,IF(BD!H155="COMMANDE","EUGENIE1","EUGENIE2"),IF(I155=INFO_CALENDRIER!$AB$5,IF(BD!H155="COMMANDE","FRED1","FRED2"),IF(I155=INFO_CALENDRIER!$AB$6,IF(BD!H155="COMMANDE","HERVE1","HERVE2"),IF(I155=INFO_CALENDRIER!$AB$7,IF(BD!H155="COMMANDE","MARIA1","MARIA2"),IF(I155=INFO_CALENDRIER!$AB$8,IF(BD!H155="COMMANDE","MARIE1","MARIE2"),IF(I155=INFO_CALENDRIER!$AB$9,IF(BD!H155="COMMANDE","VALERIE1","VALERIE2"),"erreur")))))))))</f>
        <v/>
      </c>
      <c r="U155" s="54"/>
      <c r="V155" s="54"/>
      <c r="W155" s="76" t="str">
        <f t="shared" si="38"/>
        <v/>
      </c>
      <c r="X155" s="76" t="str">
        <f t="shared" si="39"/>
        <v/>
      </c>
      <c r="Y155" s="76" t="str">
        <f t="shared" si="40"/>
        <v/>
      </c>
    </row>
    <row r="156" spans="1:25">
      <c r="A156" s="75"/>
      <c r="B156" s="77"/>
      <c r="C156" s="75"/>
      <c r="D156" s="77"/>
      <c r="E156" s="54"/>
      <c r="F156" s="54"/>
      <c r="G156" s="81"/>
      <c r="H156" s="54"/>
      <c r="I156" s="54"/>
      <c r="J156" s="76" t="str">
        <f t="shared" si="30"/>
        <v/>
      </c>
      <c r="K156" s="76" t="str">
        <f t="shared" si="31"/>
        <v/>
      </c>
      <c r="L156" s="76" t="str">
        <f t="shared" si="32"/>
        <v/>
      </c>
      <c r="M156" s="54"/>
      <c r="N156" s="54" t="str">
        <f t="shared" si="33"/>
        <v/>
      </c>
      <c r="O156" s="54" t="str">
        <f t="shared" si="34"/>
        <v/>
      </c>
      <c r="P156" s="54" t="str">
        <f t="shared" si="35"/>
        <v/>
      </c>
      <c r="Q156" s="54" t="str">
        <f>+IF(A156="","",CONCATENATE(YEAR(A156),"-",VLOOKUP(MONTH(A156),INFO_CALENDRIER!$I$1:$J$13,2,FALSE)))</f>
        <v/>
      </c>
      <c r="R156" s="54" t="str">
        <f t="shared" si="36"/>
        <v/>
      </c>
      <c r="S156" s="76" t="str">
        <f t="shared" si="37"/>
        <v/>
      </c>
      <c r="T156" s="54" t="str">
        <f>IF(H156="","",IF(I156=INFO_CALENDRIER!$AB$2,IF(BD!H156="COMMANDE","ALBAN1","ALBAN2"),IF(I156=INFO_CALENDRIER!$AB$3,IF(BD!H156="COMMANDE","ALICE1","ALICE2"),IF(I156=INFO_CALENDRIER!$AB$4,IF(BD!H156="COMMANDE","EUGENIE1","EUGENIE2"),IF(I156=INFO_CALENDRIER!$AB$5,IF(BD!H156="COMMANDE","FRED1","FRED2"),IF(I156=INFO_CALENDRIER!$AB$6,IF(BD!H156="COMMANDE","HERVE1","HERVE2"),IF(I156=INFO_CALENDRIER!$AB$7,IF(BD!H156="COMMANDE","MARIA1","MARIA2"),IF(I156=INFO_CALENDRIER!$AB$8,IF(BD!H156="COMMANDE","MARIE1","MARIE2"),IF(I156=INFO_CALENDRIER!$AB$9,IF(BD!H156="COMMANDE","VALERIE1","VALERIE2"),"erreur")))))))))</f>
        <v/>
      </c>
      <c r="U156" s="54"/>
      <c r="V156" s="54"/>
      <c r="W156" s="76" t="str">
        <f t="shared" si="38"/>
        <v/>
      </c>
      <c r="X156" s="76" t="str">
        <f t="shared" si="39"/>
        <v/>
      </c>
      <c r="Y156" s="76" t="str">
        <f t="shared" si="40"/>
        <v/>
      </c>
    </row>
    <row r="157" spans="1:25">
      <c r="A157" s="75"/>
      <c r="B157" s="77"/>
      <c r="C157" s="75"/>
      <c r="D157" s="77"/>
      <c r="E157" s="54"/>
      <c r="F157" s="54"/>
      <c r="G157" s="81"/>
      <c r="H157" s="54"/>
      <c r="I157" s="54"/>
      <c r="J157" s="76" t="str">
        <f t="shared" si="30"/>
        <v/>
      </c>
      <c r="K157" s="76" t="str">
        <f t="shared" si="31"/>
        <v/>
      </c>
      <c r="L157" s="76" t="str">
        <f t="shared" si="32"/>
        <v/>
      </c>
      <c r="M157" s="54"/>
      <c r="N157" s="54" t="str">
        <f t="shared" si="33"/>
        <v/>
      </c>
      <c r="O157" s="54" t="str">
        <f t="shared" si="34"/>
        <v/>
      </c>
      <c r="P157" s="54" t="str">
        <f t="shared" si="35"/>
        <v/>
      </c>
      <c r="Q157" s="54" t="str">
        <f>+IF(A157="","",CONCATENATE(YEAR(A157),"-",VLOOKUP(MONTH(A157),INFO_CALENDRIER!$I$1:$J$13,2,FALSE)))</f>
        <v/>
      </c>
      <c r="R157" s="54" t="str">
        <f t="shared" si="36"/>
        <v/>
      </c>
      <c r="S157" s="76" t="str">
        <f t="shared" si="37"/>
        <v/>
      </c>
      <c r="T157" s="54" t="str">
        <f>IF(H157="","",IF(I157=INFO_CALENDRIER!$AB$2,IF(BD!H157="COMMANDE","ALBAN1","ALBAN2"),IF(I157=INFO_CALENDRIER!$AB$3,IF(BD!H157="COMMANDE","ALICE1","ALICE2"),IF(I157=INFO_CALENDRIER!$AB$4,IF(BD!H157="COMMANDE","EUGENIE1","EUGENIE2"),IF(I157=INFO_CALENDRIER!$AB$5,IF(BD!H157="COMMANDE","FRED1","FRED2"),IF(I157=INFO_CALENDRIER!$AB$6,IF(BD!H157="COMMANDE","HERVE1","HERVE2"),IF(I157=INFO_CALENDRIER!$AB$7,IF(BD!H157="COMMANDE","MARIA1","MARIA2"),IF(I157=INFO_CALENDRIER!$AB$8,IF(BD!H157="COMMANDE","MARIE1","MARIE2"),IF(I157=INFO_CALENDRIER!$AB$9,IF(BD!H157="COMMANDE","VALERIE1","VALERIE2"),"erreur")))))))))</f>
        <v/>
      </c>
      <c r="U157" s="54"/>
      <c r="V157" s="54"/>
      <c r="W157" s="76" t="str">
        <f t="shared" si="38"/>
        <v/>
      </c>
      <c r="X157" s="76" t="str">
        <f t="shared" si="39"/>
        <v/>
      </c>
      <c r="Y157" s="76" t="str">
        <f t="shared" si="40"/>
        <v/>
      </c>
    </row>
    <row r="158" spans="1:25">
      <c r="A158" s="75"/>
      <c r="B158" s="77"/>
      <c r="C158" s="75"/>
      <c r="D158" s="77"/>
      <c r="E158" s="54"/>
      <c r="F158" s="54"/>
      <c r="G158" s="81"/>
      <c r="H158" s="54"/>
      <c r="I158" s="54"/>
      <c r="J158" s="76" t="str">
        <f t="shared" si="30"/>
        <v/>
      </c>
      <c r="K158" s="76" t="str">
        <f t="shared" si="31"/>
        <v/>
      </c>
      <c r="L158" s="76" t="str">
        <f t="shared" si="32"/>
        <v/>
      </c>
      <c r="M158" s="54"/>
      <c r="N158" s="54" t="str">
        <f t="shared" si="33"/>
        <v/>
      </c>
      <c r="O158" s="54" t="str">
        <f t="shared" si="34"/>
        <v/>
      </c>
      <c r="P158" s="54" t="str">
        <f t="shared" si="35"/>
        <v/>
      </c>
      <c r="Q158" s="54" t="str">
        <f>+IF(A158="","",CONCATENATE(YEAR(A158),"-",VLOOKUP(MONTH(A158),INFO_CALENDRIER!$I$1:$J$13,2,FALSE)))</f>
        <v/>
      </c>
      <c r="R158" s="54" t="str">
        <f t="shared" si="36"/>
        <v/>
      </c>
      <c r="S158" s="76" t="str">
        <f t="shared" si="37"/>
        <v/>
      </c>
      <c r="T158" s="54" t="str">
        <f>IF(H158="","",IF(I158=INFO_CALENDRIER!$AB$2,IF(BD!H158="COMMANDE","ALBAN1","ALBAN2"),IF(I158=INFO_CALENDRIER!$AB$3,IF(BD!H158="COMMANDE","ALICE1","ALICE2"),IF(I158=INFO_CALENDRIER!$AB$4,IF(BD!H158="COMMANDE","EUGENIE1","EUGENIE2"),IF(I158=INFO_CALENDRIER!$AB$5,IF(BD!H158="COMMANDE","FRED1","FRED2"),IF(I158=INFO_CALENDRIER!$AB$6,IF(BD!H158="COMMANDE","HERVE1","HERVE2"),IF(I158=INFO_CALENDRIER!$AB$7,IF(BD!H158="COMMANDE","MARIA1","MARIA2"),IF(I158=INFO_CALENDRIER!$AB$8,IF(BD!H158="COMMANDE","MARIE1","MARIE2"),IF(I158=INFO_CALENDRIER!$AB$9,IF(BD!H158="COMMANDE","VALERIE1","VALERIE2"),"erreur")))))))))</f>
        <v/>
      </c>
      <c r="U158" s="54"/>
      <c r="V158" s="54"/>
      <c r="W158" s="76" t="str">
        <f t="shared" si="38"/>
        <v/>
      </c>
      <c r="X158" s="76" t="str">
        <f t="shared" si="39"/>
        <v/>
      </c>
      <c r="Y158" s="76" t="str">
        <f t="shared" si="40"/>
        <v/>
      </c>
    </row>
    <row r="159" spans="1:25">
      <c r="A159" s="75"/>
      <c r="B159" s="77"/>
      <c r="C159" s="75"/>
      <c r="D159" s="77"/>
      <c r="E159" s="54"/>
      <c r="F159" s="54"/>
      <c r="G159" s="81"/>
      <c r="H159" s="54"/>
      <c r="I159" s="54"/>
      <c r="J159" s="76" t="str">
        <f t="shared" si="30"/>
        <v/>
      </c>
      <c r="K159" s="76" t="str">
        <f t="shared" si="31"/>
        <v/>
      </c>
      <c r="L159" s="76" t="str">
        <f t="shared" si="32"/>
        <v/>
      </c>
      <c r="M159" s="54"/>
      <c r="N159" s="54" t="str">
        <f t="shared" si="33"/>
        <v/>
      </c>
      <c r="O159" s="54" t="str">
        <f t="shared" si="34"/>
        <v/>
      </c>
      <c r="P159" s="54" t="str">
        <f t="shared" si="35"/>
        <v/>
      </c>
      <c r="Q159" s="54" t="str">
        <f>+IF(A159="","",CONCATENATE(YEAR(A159),"-",VLOOKUP(MONTH(A159),INFO_CALENDRIER!$I$1:$J$13,2,FALSE)))</f>
        <v/>
      </c>
      <c r="R159" s="54" t="str">
        <f t="shared" si="36"/>
        <v/>
      </c>
      <c r="S159" s="76" t="str">
        <f t="shared" si="37"/>
        <v/>
      </c>
      <c r="T159" s="54" t="str">
        <f>IF(H159="","",IF(I159=INFO_CALENDRIER!$AB$2,IF(BD!H159="COMMANDE","ALBAN1","ALBAN2"),IF(I159=INFO_CALENDRIER!$AB$3,IF(BD!H159="COMMANDE","ALICE1","ALICE2"),IF(I159=INFO_CALENDRIER!$AB$4,IF(BD!H159="COMMANDE","EUGENIE1","EUGENIE2"),IF(I159=INFO_CALENDRIER!$AB$5,IF(BD!H159="COMMANDE","FRED1","FRED2"),IF(I159=INFO_CALENDRIER!$AB$6,IF(BD!H159="COMMANDE","HERVE1","HERVE2"),IF(I159=INFO_CALENDRIER!$AB$7,IF(BD!H159="COMMANDE","MARIA1","MARIA2"),IF(I159=INFO_CALENDRIER!$AB$8,IF(BD!H159="COMMANDE","MARIE1","MARIE2"),IF(I159=INFO_CALENDRIER!$AB$9,IF(BD!H159="COMMANDE","VALERIE1","VALERIE2"),"erreur")))))))))</f>
        <v/>
      </c>
      <c r="U159" s="54"/>
      <c r="V159" s="54"/>
      <c r="W159" s="76" t="str">
        <f t="shared" si="38"/>
        <v/>
      </c>
      <c r="X159" s="76" t="str">
        <f t="shared" si="39"/>
        <v/>
      </c>
      <c r="Y159" s="76" t="str">
        <f t="shared" si="40"/>
        <v/>
      </c>
    </row>
    <row r="160" spans="1:25">
      <c r="A160" s="75"/>
      <c r="B160" s="77"/>
      <c r="C160" s="75"/>
      <c r="D160" s="77"/>
      <c r="E160" s="54"/>
      <c r="F160" s="54"/>
      <c r="G160" s="81"/>
      <c r="H160" s="54"/>
      <c r="I160" s="54"/>
      <c r="J160" s="76" t="str">
        <f t="shared" si="30"/>
        <v/>
      </c>
      <c r="K160" s="76" t="str">
        <f t="shared" si="31"/>
        <v/>
      </c>
      <c r="L160" s="76" t="str">
        <f t="shared" si="32"/>
        <v/>
      </c>
      <c r="M160" s="54"/>
      <c r="N160" s="54" t="str">
        <f t="shared" si="33"/>
        <v/>
      </c>
      <c r="O160" s="54" t="str">
        <f t="shared" si="34"/>
        <v/>
      </c>
      <c r="P160" s="54" t="str">
        <f t="shared" si="35"/>
        <v/>
      </c>
      <c r="Q160" s="54" t="str">
        <f>+IF(A160="","",CONCATENATE(YEAR(A160),"-",VLOOKUP(MONTH(A160),INFO_CALENDRIER!$I$1:$J$13,2,FALSE)))</f>
        <v/>
      </c>
      <c r="R160" s="54" t="str">
        <f t="shared" si="36"/>
        <v/>
      </c>
      <c r="S160" s="76" t="str">
        <f t="shared" si="37"/>
        <v/>
      </c>
      <c r="T160" s="54" t="str">
        <f>IF(H160="","",IF(I160=INFO_CALENDRIER!$AB$2,IF(BD!H160="COMMANDE","ALBAN1","ALBAN2"),IF(I160=INFO_CALENDRIER!$AB$3,IF(BD!H160="COMMANDE","ALICE1","ALICE2"),IF(I160=INFO_CALENDRIER!$AB$4,IF(BD!H160="COMMANDE","EUGENIE1","EUGENIE2"),IF(I160=INFO_CALENDRIER!$AB$5,IF(BD!H160="COMMANDE","FRED1","FRED2"),IF(I160=INFO_CALENDRIER!$AB$6,IF(BD!H160="COMMANDE","HERVE1","HERVE2"),IF(I160=INFO_CALENDRIER!$AB$7,IF(BD!H160="COMMANDE","MARIA1","MARIA2"),IF(I160=INFO_CALENDRIER!$AB$8,IF(BD!H160="COMMANDE","MARIE1","MARIE2"),IF(I160=INFO_CALENDRIER!$AB$9,IF(BD!H160="COMMANDE","VALERIE1","VALERIE2"),"erreur")))))))))</f>
        <v/>
      </c>
      <c r="U160" s="54"/>
      <c r="V160" s="54"/>
      <c r="W160" s="76" t="str">
        <f t="shared" si="38"/>
        <v/>
      </c>
      <c r="X160" s="76" t="str">
        <f t="shared" si="39"/>
        <v/>
      </c>
      <c r="Y160" s="76" t="str">
        <f t="shared" si="40"/>
        <v/>
      </c>
    </row>
    <row r="161" spans="1:25">
      <c r="A161" s="75"/>
      <c r="B161" s="77"/>
      <c r="C161" s="75"/>
      <c r="D161" s="77"/>
      <c r="E161" s="54"/>
      <c r="F161" s="54"/>
      <c r="G161" s="81"/>
      <c r="H161" s="54"/>
      <c r="I161" s="54"/>
      <c r="J161" s="76" t="str">
        <f t="shared" si="30"/>
        <v/>
      </c>
      <c r="K161" s="76" t="str">
        <f t="shared" si="31"/>
        <v/>
      </c>
      <c r="L161" s="76" t="str">
        <f t="shared" si="32"/>
        <v/>
      </c>
      <c r="M161" s="54"/>
      <c r="N161" s="54" t="str">
        <f t="shared" si="33"/>
        <v/>
      </c>
      <c r="O161" s="54" t="str">
        <f t="shared" si="34"/>
        <v/>
      </c>
      <c r="P161" s="54" t="str">
        <f t="shared" si="35"/>
        <v/>
      </c>
      <c r="Q161" s="54" t="str">
        <f>+IF(A161="","",CONCATENATE(YEAR(A161),"-",VLOOKUP(MONTH(A161),INFO_CALENDRIER!$I$1:$J$13,2,FALSE)))</f>
        <v/>
      </c>
      <c r="R161" s="54" t="str">
        <f t="shared" si="36"/>
        <v/>
      </c>
      <c r="S161" s="76" t="str">
        <f t="shared" si="37"/>
        <v/>
      </c>
      <c r="T161" s="54" t="str">
        <f>IF(H161="","",IF(I161=INFO_CALENDRIER!$AB$2,IF(BD!H161="COMMANDE","ALBAN1","ALBAN2"),IF(I161=INFO_CALENDRIER!$AB$3,IF(BD!H161="COMMANDE","ALICE1","ALICE2"),IF(I161=INFO_CALENDRIER!$AB$4,IF(BD!H161="COMMANDE","EUGENIE1","EUGENIE2"),IF(I161=INFO_CALENDRIER!$AB$5,IF(BD!H161="COMMANDE","FRED1","FRED2"),IF(I161=INFO_CALENDRIER!$AB$6,IF(BD!H161="COMMANDE","HERVE1","HERVE2"),IF(I161=INFO_CALENDRIER!$AB$7,IF(BD!H161="COMMANDE","MARIA1","MARIA2"),IF(I161=INFO_CALENDRIER!$AB$8,IF(BD!H161="COMMANDE","MARIE1","MARIE2"),IF(I161=INFO_CALENDRIER!$AB$9,IF(BD!H161="COMMANDE","VALERIE1","VALERIE2"),"erreur")))))))))</f>
        <v/>
      </c>
      <c r="U161" s="54"/>
      <c r="V161" s="54"/>
      <c r="W161" s="76" t="str">
        <f t="shared" si="38"/>
        <v/>
      </c>
      <c r="X161" s="76" t="str">
        <f t="shared" si="39"/>
        <v/>
      </c>
      <c r="Y161" s="76" t="str">
        <f t="shared" si="40"/>
        <v/>
      </c>
    </row>
    <row r="162" spans="1:25">
      <c r="A162" s="75"/>
      <c r="B162" s="77"/>
      <c r="C162" s="75"/>
      <c r="D162" s="77"/>
      <c r="E162" s="54"/>
      <c r="F162" s="54"/>
      <c r="G162" s="81"/>
      <c r="H162" s="54"/>
      <c r="I162" s="54"/>
      <c r="J162" s="76" t="str">
        <f t="shared" si="30"/>
        <v/>
      </c>
      <c r="K162" s="76" t="str">
        <f t="shared" si="31"/>
        <v/>
      </c>
      <c r="L162" s="76" t="str">
        <f t="shared" si="32"/>
        <v/>
      </c>
      <c r="M162" s="54"/>
      <c r="N162" s="54" t="str">
        <f t="shared" si="33"/>
        <v/>
      </c>
      <c r="O162" s="54" t="str">
        <f t="shared" si="34"/>
        <v/>
      </c>
      <c r="P162" s="54" t="str">
        <f t="shared" si="35"/>
        <v/>
      </c>
      <c r="Q162" s="54" t="str">
        <f>+IF(A162="","",CONCATENATE(YEAR(A162),"-",VLOOKUP(MONTH(A162),INFO_CALENDRIER!$I$1:$J$13,2,FALSE)))</f>
        <v/>
      </c>
      <c r="R162" s="54" t="str">
        <f t="shared" si="36"/>
        <v/>
      </c>
      <c r="S162" s="76" t="str">
        <f t="shared" si="37"/>
        <v/>
      </c>
      <c r="T162" s="54" t="str">
        <f>IF(H162="","",IF(I162=INFO_CALENDRIER!$AB$2,IF(BD!H162="COMMANDE","ALBAN1","ALBAN2"),IF(I162=INFO_CALENDRIER!$AB$3,IF(BD!H162="COMMANDE","ALICE1","ALICE2"),IF(I162=INFO_CALENDRIER!$AB$4,IF(BD!H162="COMMANDE","EUGENIE1","EUGENIE2"),IF(I162=INFO_CALENDRIER!$AB$5,IF(BD!H162="COMMANDE","FRED1","FRED2"),IF(I162=INFO_CALENDRIER!$AB$6,IF(BD!H162="COMMANDE","HERVE1","HERVE2"),IF(I162=INFO_CALENDRIER!$AB$7,IF(BD!H162="COMMANDE","MARIA1","MARIA2"),IF(I162=INFO_CALENDRIER!$AB$8,IF(BD!H162="COMMANDE","MARIE1","MARIE2"),IF(I162=INFO_CALENDRIER!$AB$9,IF(BD!H162="COMMANDE","VALERIE1","VALERIE2"),"erreur")))))))))</f>
        <v/>
      </c>
      <c r="U162" s="54"/>
      <c r="V162" s="54"/>
      <c r="W162" s="76" t="str">
        <f t="shared" si="38"/>
        <v/>
      </c>
      <c r="X162" s="76" t="str">
        <f t="shared" si="39"/>
        <v/>
      </c>
      <c r="Y162" s="76" t="str">
        <f t="shared" si="40"/>
        <v/>
      </c>
    </row>
    <row r="163" spans="1:25">
      <c r="A163" s="75"/>
      <c r="B163" s="77"/>
      <c r="C163" s="75"/>
      <c r="D163" s="77"/>
      <c r="E163" s="54"/>
      <c r="F163" s="54"/>
      <c r="G163" s="81"/>
      <c r="H163" s="54"/>
      <c r="I163" s="54"/>
      <c r="J163" s="76" t="str">
        <f t="shared" si="30"/>
        <v/>
      </c>
      <c r="K163" s="76" t="str">
        <f t="shared" si="31"/>
        <v/>
      </c>
      <c r="L163" s="76" t="str">
        <f t="shared" si="32"/>
        <v/>
      </c>
      <c r="M163" s="54"/>
      <c r="N163" s="54" t="str">
        <f t="shared" si="33"/>
        <v/>
      </c>
      <c r="O163" s="54" t="str">
        <f t="shared" si="34"/>
        <v/>
      </c>
      <c r="P163" s="54" t="str">
        <f t="shared" si="35"/>
        <v/>
      </c>
      <c r="Q163" s="54" t="str">
        <f>+IF(A163="","",CONCATENATE(YEAR(A163),"-",VLOOKUP(MONTH(A163),INFO_CALENDRIER!$I$1:$J$13,2,FALSE)))</f>
        <v/>
      </c>
      <c r="R163" s="54" t="str">
        <f t="shared" si="36"/>
        <v/>
      </c>
      <c r="S163" s="76" t="str">
        <f t="shared" si="37"/>
        <v/>
      </c>
      <c r="T163" s="54" t="str">
        <f>IF(H163="","",IF(I163=INFO_CALENDRIER!$AB$2,IF(BD!H163="COMMANDE","ALBAN1","ALBAN2"),IF(I163=INFO_CALENDRIER!$AB$3,IF(BD!H163="COMMANDE","ALICE1","ALICE2"),IF(I163=INFO_CALENDRIER!$AB$4,IF(BD!H163="COMMANDE","EUGENIE1","EUGENIE2"),IF(I163=INFO_CALENDRIER!$AB$5,IF(BD!H163="COMMANDE","FRED1","FRED2"),IF(I163=INFO_CALENDRIER!$AB$6,IF(BD!H163="COMMANDE","HERVE1","HERVE2"),IF(I163=INFO_CALENDRIER!$AB$7,IF(BD!H163="COMMANDE","MARIA1","MARIA2"),IF(I163=INFO_CALENDRIER!$AB$8,IF(BD!H163="COMMANDE","MARIE1","MARIE2"),IF(I163=INFO_CALENDRIER!$AB$9,IF(BD!H163="COMMANDE","VALERIE1","VALERIE2"),"erreur")))))))))</f>
        <v/>
      </c>
      <c r="U163" s="54"/>
      <c r="V163" s="54"/>
      <c r="W163" s="76" t="str">
        <f t="shared" si="38"/>
        <v/>
      </c>
      <c r="X163" s="76" t="str">
        <f t="shared" si="39"/>
        <v/>
      </c>
      <c r="Y163" s="76" t="str">
        <f t="shared" si="40"/>
        <v/>
      </c>
    </row>
    <row r="164" spans="1:25">
      <c r="A164" s="75"/>
      <c r="B164" s="77"/>
      <c r="C164" s="75"/>
      <c r="D164" s="77"/>
      <c r="E164" s="54"/>
      <c r="F164" s="54"/>
      <c r="G164" s="81"/>
      <c r="H164" s="54"/>
      <c r="I164" s="54"/>
      <c r="J164" s="76" t="str">
        <f t="shared" si="30"/>
        <v/>
      </c>
      <c r="K164" s="76" t="str">
        <f t="shared" si="31"/>
        <v/>
      </c>
      <c r="L164" s="76" t="str">
        <f t="shared" si="32"/>
        <v/>
      </c>
      <c r="M164" s="54"/>
      <c r="N164" s="54" t="str">
        <f t="shared" si="33"/>
        <v/>
      </c>
      <c r="O164" s="54" t="str">
        <f t="shared" si="34"/>
        <v/>
      </c>
      <c r="P164" s="54" t="str">
        <f t="shared" si="35"/>
        <v/>
      </c>
      <c r="Q164" s="54" t="str">
        <f>+IF(A164="","",CONCATENATE(YEAR(A164),"-",VLOOKUP(MONTH(A164),INFO_CALENDRIER!$I$1:$J$13,2,FALSE)))</f>
        <v/>
      </c>
      <c r="R164" s="54" t="str">
        <f t="shared" si="36"/>
        <v/>
      </c>
      <c r="S164" s="76" t="str">
        <f t="shared" si="37"/>
        <v/>
      </c>
      <c r="T164" s="54" t="str">
        <f>IF(H164="","",IF(I164=INFO_CALENDRIER!$AB$2,IF(BD!H164="COMMANDE","ALBAN1","ALBAN2"),IF(I164=INFO_CALENDRIER!$AB$3,IF(BD!H164="COMMANDE","ALICE1","ALICE2"),IF(I164=INFO_CALENDRIER!$AB$4,IF(BD!H164="COMMANDE","EUGENIE1","EUGENIE2"),IF(I164=INFO_CALENDRIER!$AB$5,IF(BD!H164="COMMANDE","FRED1","FRED2"),IF(I164=INFO_CALENDRIER!$AB$6,IF(BD!H164="COMMANDE","HERVE1","HERVE2"),IF(I164=INFO_CALENDRIER!$AB$7,IF(BD!H164="COMMANDE","MARIA1","MARIA2"),IF(I164=INFO_CALENDRIER!$AB$8,IF(BD!H164="COMMANDE","MARIE1","MARIE2"),IF(I164=INFO_CALENDRIER!$AB$9,IF(BD!H164="COMMANDE","VALERIE1","VALERIE2"),"erreur")))))))))</f>
        <v/>
      </c>
      <c r="U164" s="54"/>
      <c r="V164" s="54"/>
      <c r="W164" s="76" t="str">
        <f t="shared" si="38"/>
        <v/>
      </c>
      <c r="X164" s="76" t="str">
        <f t="shared" si="39"/>
        <v/>
      </c>
      <c r="Y164" s="76" t="str">
        <f t="shared" si="40"/>
        <v/>
      </c>
    </row>
    <row r="165" spans="1:25">
      <c r="A165" s="75"/>
      <c r="B165" s="77"/>
      <c r="C165" s="75"/>
      <c r="D165" s="77"/>
      <c r="E165" s="54"/>
      <c r="F165" s="54"/>
      <c r="G165" s="81"/>
      <c r="H165" s="54"/>
      <c r="I165" s="54"/>
      <c r="J165" s="76" t="str">
        <f t="shared" si="30"/>
        <v/>
      </c>
      <c r="K165" s="76" t="str">
        <f t="shared" si="31"/>
        <v/>
      </c>
      <c r="L165" s="76" t="str">
        <f t="shared" si="32"/>
        <v/>
      </c>
      <c r="M165" s="54"/>
      <c r="N165" s="54" t="str">
        <f t="shared" si="33"/>
        <v/>
      </c>
      <c r="O165" s="54" t="str">
        <f t="shared" si="34"/>
        <v/>
      </c>
      <c r="P165" s="54" t="str">
        <f t="shared" si="35"/>
        <v/>
      </c>
      <c r="Q165" s="54" t="str">
        <f>+IF(A165="","",CONCATENATE(YEAR(A165),"-",VLOOKUP(MONTH(A165),INFO_CALENDRIER!$I$1:$J$13,2,FALSE)))</f>
        <v/>
      </c>
      <c r="R165" s="54" t="str">
        <f t="shared" si="36"/>
        <v/>
      </c>
      <c r="S165" s="76" t="str">
        <f t="shared" si="37"/>
        <v/>
      </c>
      <c r="T165" s="54" t="str">
        <f>IF(H165="","",IF(I165=INFO_CALENDRIER!$AB$2,IF(BD!H165="COMMANDE","ALBAN1","ALBAN2"),IF(I165=INFO_CALENDRIER!$AB$3,IF(BD!H165="COMMANDE","ALICE1","ALICE2"),IF(I165=INFO_CALENDRIER!$AB$4,IF(BD!H165="COMMANDE","EUGENIE1","EUGENIE2"),IF(I165=INFO_CALENDRIER!$AB$5,IF(BD!H165="COMMANDE","FRED1","FRED2"),IF(I165=INFO_CALENDRIER!$AB$6,IF(BD!H165="COMMANDE","HERVE1","HERVE2"),IF(I165=INFO_CALENDRIER!$AB$7,IF(BD!H165="COMMANDE","MARIA1","MARIA2"),IF(I165=INFO_CALENDRIER!$AB$8,IF(BD!H165="COMMANDE","MARIE1","MARIE2"),IF(I165=INFO_CALENDRIER!$AB$9,IF(BD!H165="COMMANDE","VALERIE1","VALERIE2"),"erreur")))))))))</f>
        <v/>
      </c>
      <c r="U165" s="54"/>
      <c r="V165" s="54"/>
      <c r="W165" s="76" t="str">
        <f t="shared" si="38"/>
        <v/>
      </c>
      <c r="X165" s="76" t="str">
        <f t="shared" si="39"/>
        <v/>
      </c>
      <c r="Y165" s="76" t="str">
        <f t="shared" si="40"/>
        <v/>
      </c>
    </row>
    <row r="166" spans="1:25">
      <c r="A166" s="75"/>
      <c r="B166" s="77"/>
      <c r="C166" s="75"/>
      <c r="D166" s="77"/>
      <c r="E166" s="54"/>
      <c r="F166" s="54"/>
      <c r="G166" s="81"/>
      <c r="H166" s="54"/>
      <c r="I166" s="54"/>
      <c r="J166" s="76" t="str">
        <f t="shared" si="30"/>
        <v/>
      </c>
      <c r="K166" s="76" t="str">
        <f t="shared" si="31"/>
        <v/>
      </c>
      <c r="L166" s="76" t="str">
        <f t="shared" si="32"/>
        <v/>
      </c>
      <c r="M166" s="54"/>
      <c r="N166" s="54" t="str">
        <f t="shared" si="33"/>
        <v/>
      </c>
      <c r="O166" s="54" t="str">
        <f t="shared" si="34"/>
        <v/>
      </c>
      <c r="P166" s="54" t="str">
        <f t="shared" si="35"/>
        <v/>
      </c>
      <c r="Q166" s="54" t="str">
        <f>+IF(A166="","",CONCATENATE(YEAR(A166),"-",VLOOKUP(MONTH(A166),INFO_CALENDRIER!$I$1:$J$13,2,FALSE)))</f>
        <v/>
      </c>
      <c r="R166" s="54" t="str">
        <f t="shared" si="36"/>
        <v/>
      </c>
      <c r="S166" s="76" t="str">
        <f t="shared" si="37"/>
        <v/>
      </c>
      <c r="T166" s="54" t="str">
        <f>IF(H166="","",IF(I166=INFO_CALENDRIER!$AB$2,IF(BD!H166="COMMANDE","ALBAN1","ALBAN2"),IF(I166=INFO_CALENDRIER!$AB$3,IF(BD!H166="COMMANDE","ALICE1","ALICE2"),IF(I166=INFO_CALENDRIER!$AB$4,IF(BD!H166="COMMANDE","EUGENIE1","EUGENIE2"),IF(I166=INFO_CALENDRIER!$AB$5,IF(BD!H166="COMMANDE","FRED1","FRED2"),IF(I166=INFO_CALENDRIER!$AB$6,IF(BD!H166="COMMANDE","HERVE1","HERVE2"),IF(I166=INFO_CALENDRIER!$AB$7,IF(BD!H166="COMMANDE","MARIA1","MARIA2"),IF(I166=INFO_CALENDRIER!$AB$8,IF(BD!H166="COMMANDE","MARIE1","MARIE2"),IF(I166=INFO_CALENDRIER!$AB$9,IF(BD!H166="COMMANDE","VALERIE1","VALERIE2"),"erreur")))))))))</f>
        <v/>
      </c>
      <c r="U166" s="54"/>
      <c r="V166" s="54"/>
      <c r="W166" s="76" t="str">
        <f t="shared" si="38"/>
        <v/>
      </c>
      <c r="X166" s="76" t="str">
        <f t="shared" si="39"/>
        <v/>
      </c>
      <c r="Y166" s="76" t="str">
        <f t="shared" si="40"/>
        <v/>
      </c>
    </row>
    <row r="167" spans="1:25">
      <c r="A167" s="75"/>
      <c r="B167" s="77"/>
      <c r="C167" s="75"/>
      <c r="D167" s="77"/>
      <c r="E167" s="54"/>
      <c r="F167" s="54"/>
      <c r="G167" s="81"/>
      <c r="H167" s="54"/>
      <c r="I167" s="54"/>
      <c r="J167" s="76" t="str">
        <f t="shared" si="30"/>
        <v/>
      </c>
      <c r="K167" s="76" t="str">
        <f t="shared" si="31"/>
        <v/>
      </c>
      <c r="L167" s="76" t="str">
        <f t="shared" si="32"/>
        <v/>
      </c>
      <c r="M167" s="54"/>
      <c r="N167" s="54" t="str">
        <f t="shared" si="33"/>
        <v/>
      </c>
      <c r="O167" s="54" t="str">
        <f t="shared" si="34"/>
        <v/>
      </c>
      <c r="P167" s="54" t="str">
        <f t="shared" si="35"/>
        <v/>
      </c>
      <c r="Q167" s="54" t="str">
        <f>+IF(A167="","",CONCATENATE(YEAR(A167),"-",VLOOKUP(MONTH(A167),INFO_CALENDRIER!$I$1:$J$13,2,FALSE)))</f>
        <v/>
      </c>
      <c r="R167" s="54" t="str">
        <f t="shared" si="36"/>
        <v/>
      </c>
      <c r="S167" s="76" t="str">
        <f t="shared" si="37"/>
        <v/>
      </c>
      <c r="T167" s="54" t="str">
        <f>IF(H167="","",IF(I167=INFO_CALENDRIER!$AB$2,IF(BD!H167="COMMANDE","ALBAN1","ALBAN2"),IF(I167=INFO_CALENDRIER!$AB$3,IF(BD!H167="COMMANDE","ALICE1","ALICE2"),IF(I167=INFO_CALENDRIER!$AB$4,IF(BD!H167="COMMANDE","EUGENIE1","EUGENIE2"),IF(I167=INFO_CALENDRIER!$AB$5,IF(BD!H167="COMMANDE","FRED1","FRED2"),IF(I167=INFO_CALENDRIER!$AB$6,IF(BD!H167="COMMANDE","HERVE1","HERVE2"),IF(I167=INFO_CALENDRIER!$AB$7,IF(BD!H167="COMMANDE","MARIA1","MARIA2"),IF(I167=INFO_CALENDRIER!$AB$8,IF(BD!H167="COMMANDE","MARIE1","MARIE2"),IF(I167=INFO_CALENDRIER!$AB$9,IF(BD!H167="COMMANDE","VALERIE1","VALERIE2"),"erreur")))))))))</f>
        <v/>
      </c>
      <c r="U167" s="54"/>
      <c r="V167" s="54"/>
      <c r="W167" s="76" t="str">
        <f t="shared" si="38"/>
        <v/>
      </c>
      <c r="X167" s="76" t="str">
        <f t="shared" si="39"/>
        <v/>
      </c>
      <c r="Y167" s="76" t="str">
        <f t="shared" si="40"/>
        <v/>
      </c>
    </row>
    <row r="168" spans="1:25">
      <c r="A168" s="75"/>
      <c r="B168" s="77"/>
      <c r="C168" s="75"/>
      <c r="D168" s="77"/>
      <c r="E168" s="54"/>
      <c r="F168" s="54"/>
      <c r="G168" s="81"/>
      <c r="H168" s="54"/>
      <c r="I168" s="54"/>
      <c r="J168" s="76" t="str">
        <f t="shared" si="30"/>
        <v/>
      </c>
      <c r="K168" s="76" t="str">
        <f t="shared" si="31"/>
        <v/>
      </c>
      <c r="L168" s="76" t="str">
        <f t="shared" si="32"/>
        <v/>
      </c>
      <c r="M168" s="54"/>
      <c r="N168" s="54" t="str">
        <f t="shared" si="33"/>
        <v/>
      </c>
      <c r="O168" s="54" t="str">
        <f t="shared" si="34"/>
        <v/>
      </c>
      <c r="P168" s="54" t="str">
        <f t="shared" si="35"/>
        <v/>
      </c>
      <c r="Q168" s="54" t="str">
        <f>+IF(A168="","",CONCATENATE(YEAR(A168),"-",VLOOKUP(MONTH(A168),INFO_CALENDRIER!$I$1:$J$13,2,FALSE)))</f>
        <v/>
      </c>
      <c r="R168" s="54" t="str">
        <f t="shared" si="36"/>
        <v/>
      </c>
      <c r="S168" s="76" t="str">
        <f t="shared" si="37"/>
        <v/>
      </c>
      <c r="T168" s="54" t="str">
        <f>IF(H168="","",IF(I168=INFO_CALENDRIER!$AB$2,IF(BD!H168="COMMANDE","ALBAN1","ALBAN2"),IF(I168=INFO_CALENDRIER!$AB$3,IF(BD!H168="COMMANDE","ALICE1","ALICE2"),IF(I168=INFO_CALENDRIER!$AB$4,IF(BD!H168="COMMANDE","EUGENIE1","EUGENIE2"),IF(I168=INFO_CALENDRIER!$AB$5,IF(BD!H168="COMMANDE","FRED1","FRED2"),IF(I168=INFO_CALENDRIER!$AB$6,IF(BD!H168="COMMANDE","HERVE1","HERVE2"),IF(I168=INFO_CALENDRIER!$AB$7,IF(BD!H168="COMMANDE","MARIA1","MARIA2"),IF(I168=INFO_CALENDRIER!$AB$8,IF(BD!H168="COMMANDE","MARIE1","MARIE2"),IF(I168=INFO_CALENDRIER!$AB$9,IF(BD!H168="COMMANDE","VALERIE1","VALERIE2"),"erreur")))))))))</f>
        <v/>
      </c>
      <c r="U168" s="54"/>
      <c r="V168" s="54"/>
      <c r="W168" s="76" t="str">
        <f t="shared" si="38"/>
        <v/>
      </c>
      <c r="X168" s="76" t="str">
        <f t="shared" si="39"/>
        <v/>
      </c>
      <c r="Y168" s="76" t="str">
        <f t="shared" si="40"/>
        <v/>
      </c>
    </row>
    <row r="169" spans="1:25">
      <c r="A169" s="75"/>
      <c r="B169" s="77"/>
      <c r="C169" s="75"/>
      <c r="D169" s="77"/>
      <c r="E169" s="54"/>
      <c r="F169" s="54"/>
      <c r="G169" s="81"/>
      <c r="H169" s="54"/>
      <c r="I169" s="54"/>
      <c r="J169" s="76" t="str">
        <f t="shared" si="30"/>
        <v/>
      </c>
      <c r="K169" s="76" t="str">
        <f t="shared" si="31"/>
        <v/>
      </c>
      <c r="L169" s="76" t="str">
        <f t="shared" si="32"/>
        <v/>
      </c>
      <c r="M169" s="54"/>
      <c r="N169" s="54" t="str">
        <f t="shared" si="33"/>
        <v/>
      </c>
      <c r="O169" s="54" t="str">
        <f t="shared" si="34"/>
        <v/>
      </c>
      <c r="P169" s="54" t="str">
        <f t="shared" si="35"/>
        <v/>
      </c>
      <c r="Q169" s="54" t="str">
        <f>+IF(A169="","",CONCATENATE(YEAR(A169),"-",VLOOKUP(MONTH(A169),INFO_CALENDRIER!$I$1:$J$13,2,FALSE)))</f>
        <v/>
      </c>
      <c r="R169" s="54" t="str">
        <f t="shared" si="36"/>
        <v/>
      </c>
      <c r="S169" s="76" t="str">
        <f t="shared" si="37"/>
        <v/>
      </c>
      <c r="T169" s="54" t="str">
        <f>IF(H169="","",IF(I169=INFO_CALENDRIER!$AB$2,IF(BD!H169="COMMANDE","ALBAN1","ALBAN2"),IF(I169=INFO_CALENDRIER!$AB$3,IF(BD!H169="COMMANDE","ALICE1","ALICE2"),IF(I169=INFO_CALENDRIER!$AB$4,IF(BD!H169="COMMANDE","EUGENIE1","EUGENIE2"),IF(I169=INFO_CALENDRIER!$AB$5,IF(BD!H169="COMMANDE","FRED1","FRED2"),IF(I169=INFO_CALENDRIER!$AB$6,IF(BD!H169="COMMANDE","HERVE1","HERVE2"),IF(I169=INFO_CALENDRIER!$AB$7,IF(BD!H169="COMMANDE","MARIA1","MARIA2"),IF(I169=INFO_CALENDRIER!$AB$8,IF(BD!H169="COMMANDE","MARIE1","MARIE2"),IF(I169=INFO_CALENDRIER!$AB$9,IF(BD!H169="COMMANDE","VALERIE1","VALERIE2"),"erreur")))))))))</f>
        <v/>
      </c>
      <c r="U169" s="54"/>
      <c r="V169" s="54"/>
      <c r="W169" s="76" t="str">
        <f t="shared" si="38"/>
        <v/>
      </c>
      <c r="X169" s="76" t="str">
        <f t="shared" si="39"/>
        <v/>
      </c>
      <c r="Y169" s="76" t="str">
        <f t="shared" si="40"/>
        <v/>
      </c>
    </row>
    <row r="170" spans="1:25">
      <c r="A170" s="75"/>
      <c r="B170" s="77"/>
      <c r="C170" s="75"/>
      <c r="D170" s="77"/>
      <c r="E170" s="54"/>
      <c r="F170" s="54"/>
      <c r="G170" s="81"/>
      <c r="H170" s="54"/>
      <c r="I170" s="54"/>
      <c r="J170" s="76" t="str">
        <f t="shared" si="30"/>
        <v/>
      </c>
      <c r="K170" s="76" t="str">
        <f t="shared" si="31"/>
        <v/>
      </c>
      <c r="L170" s="76" t="str">
        <f t="shared" si="32"/>
        <v/>
      </c>
      <c r="M170" s="54"/>
      <c r="N170" s="54" t="str">
        <f t="shared" si="33"/>
        <v/>
      </c>
      <c r="O170" s="54" t="str">
        <f t="shared" si="34"/>
        <v/>
      </c>
      <c r="P170" s="54" t="str">
        <f t="shared" si="35"/>
        <v/>
      </c>
      <c r="Q170" s="54" t="str">
        <f>+IF(A170="","",CONCATENATE(YEAR(A170),"-",VLOOKUP(MONTH(A170),INFO_CALENDRIER!$I$1:$J$13,2,FALSE)))</f>
        <v/>
      </c>
      <c r="R170" s="54" t="str">
        <f t="shared" si="36"/>
        <v/>
      </c>
      <c r="S170" s="76" t="str">
        <f t="shared" si="37"/>
        <v/>
      </c>
      <c r="T170" s="54" t="str">
        <f>IF(H170="","",IF(I170=INFO_CALENDRIER!$AB$2,IF(BD!H170="COMMANDE","ALBAN1","ALBAN2"),IF(I170=INFO_CALENDRIER!$AB$3,IF(BD!H170="COMMANDE","ALICE1","ALICE2"),IF(I170=INFO_CALENDRIER!$AB$4,IF(BD!H170="COMMANDE","EUGENIE1","EUGENIE2"),IF(I170=INFO_CALENDRIER!$AB$5,IF(BD!H170="COMMANDE","FRED1","FRED2"),IF(I170=INFO_CALENDRIER!$AB$6,IF(BD!H170="COMMANDE","HERVE1","HERVE2"),IF(I170=INFO_CALENDRIER!$AB$7,IF(BD!H170="COMMANDE","MARIA1","MARIA2"),IF(I170=INFO_CALENDRIER!$AB$8,IF(BD!H170="COMMANDE","MARIE1","MARIE2"),IF(I170=INFO_CALENDRIER!$AB$9,IF(BD!H170="COMMANDE","VALERIE1","VALERIE2"),"erreur")))))))))</f>
        <v/>
      </c>
      <c r="U170" s="54"/>
      <c r="V170" s="54"/>
      <c r="W170" s="76" t="str">
        <f t="shared" si="38"/>
        <v/>
      </c>
      <c r="X170" s="76" t="str">
        <f t="shared" si="39"/>
        <v/>
      </c>
      <c r="Y170" s="76" t="str">
        <f t="shared" si="40"/>
        <v/>
      </c>
    </row>
    <row r="171" spans="1:25">
      <c r="A171" s="75"/>
      <c r="B171" s="77"/>
      <c r="C171" s="75"/>
      <c r="D171" s="77"/>
      <c r="E171" s="54"/>
      <c r="F171" s="54"/>
      <c r="G171" s="81"/>
      <c r="H171" s="54"/>
      <c r="I171" s="54"/>
      <c r="J171" s="76" t="str">
        <f t="shared" si="30"/>
        <v/>
      </c>
      <c r="K171" s="76" t="str">
        <f t="shared" si="31"/>
        <v/>
      </c>
      <c r="L171" s="76" t="str">
        <f t="shared" si="32"/>
        <v/>
      </c>
      <c r="M171" s="54"/>
      <c r="N171" s="54" t="str">
        <f t="shared" si="33"/>
        <v/>
      </c>
      <c r="O171" s="54" t="str">
        <f t="shared" si="34"/>
        <v/>
      </c>
      <c r="P171" s="54" t="str">
        <f t="shared" si="35"/>
        <v/>
      </c>
      <c r="Q171" s="54" t="str">
        <f>+IF(A171="","",CONCATENATE(YEAR(A171),"-",VLOOKUP(MONTH(A171),INFO_CALENDRIER!$I$1:$J$13,2,FALSE)))</f>
        <v/>
      </c>
      <c r="R171" s="54" t="str">
        <f t="shared" si="36"/>
        <v/>
      </c>
      <c r="S171" s="76" t="str">
        <f t="shared" si="37"/>
        <v/>
      </c>
      <c r="T171" s="54" t="str">
        <f>IF(H171="","",IF(I171=INFO_CALENDRIER!$AB$2,IF(BD!H171="COMMANDE","ALBAN1","ALBAN2"),IF(I171=INFO_CALENDRIER!$AB$3,IF(BD!H171="COMMANDE","ALICE1","ALICE2"),IF(I171=INFO_CALENDRIER!$AB$4,IF(BD!H171="COMMANDE","EUGENIE1","EUGENIE2"),IF(I171=INFO_CALENDRIER!$AB$5,IF(BD!H171="COMMANDE","FRED1","FRED2"),IF(I171=INFO_CALENDRIER!$AB$6,IF(BD!H171="COMMANDE","HERVE1","HERVE2"),IF(I171=INFO_CALENDRIER!$AB$7,IF(BD!H171="COMMANDE","MARIA1","MARIA2"),IF(I171=INFO_CALENDRIER!$AB$8,IF(BD!H171="COMMANDE","MARIE1","MARIE2"),IF(I171=INFO_CALENDRIER!$AB$9,IF(BD!H171="COMMANDE","VALERIE1","VALERIE2"),"erreur")))))))))</f>
        <v/>
      </c>
      <c r="U171" s="54"/>
      <c r="V171" s="54"/>
      <c r="W171" s="76" t="str">
        <f t="shared" si="38"/>
        <v/>
      </c>
      <c r="X171" s="76" t="str">
        <f t="shared" si="39"/>
        <v/>
      </c>
      <c r="Y171" s="76" t="str">
        <f t="shared" si="40"/>
        <v/>
      </c>
    </row>
    <row r="172" spans="1:25">
      <c r="A172" s="75"/>
      <c r="B172" s="77"/>
      <c r="C172" s="75"/>
      <c r="D172" s="77"/>
      <c r="E172" s="54"/>
      <c r="F172" s="54"/>
      <c r="G172" s="81"/>
      <c r="H172" s="54"/>
      <c r="I172" s="54"/>
      <c r="J172" s="76" t="str">
        <f t="shared" si="30"/>
        <v/>
      </c>
      <c r="K172" s="76" t="str">
        <f t="shared" si="31"/>
        <v/>
      </c>
      <c r="L172" s="76" t="str">
        <f t="shared" si="32"/>
        <v/>
      </c>
      <c r="M172" s="54"/>
      <c r="N172" s="54" t="str">
        <f t="shared" si="33"/>
        <v/>
      </c>
      <c r="O172" s="54" t="str">
        <f t="shared" si="34"/>
        <v/>
      </c>
      <c r="P172" s="54" t="str">
        <f t="shared" si="35"/>
        <v/>
      </c>
      <c r="Q172" s="54" t="str">
        <f>+IF(A172="","",CONCATENATE(YEAR(A172),"-",VLOOKUP(MONTH(A172),INFO_CALENDRIER!$I$1:$J$13,2,FALSE)))</f>
        <v/>
      </c>
      <c r="R172" s="54" t="str">
        <f t="shared" si="36"/>
        <v/>
      </c>
      <c r="S172" s="76" t="str">
        <f t="shared" si="37"/>
        <v/>
      </c>
      <c r="T172" s="54" t="str">
        <f>IF(H172="","",IF(I172=INFO_CALENDRIER!$AB$2,IF(BD!H172="COMMANDE","ALBAN1","ALBAN2"),IF(I172=INFO_CALENDRIER!$AB$3,IF(BD!H172="COMMANDE","ALICE1","ALICE2"),IF(I172=INFO_CALENDRIER!$AB$4,IF(BD!H172="COMMANDE","EUGENIE1","EUGENIE2"),IF(I172=INFO_CALENDRIER!$AB$5,IF(BD!H172="COMMANDE","FRED1","FRED2"),IF(I172=INFO_CALENDRIER!$AB$6,IF(BD!H172="COMMANDE","HERVE1","HERVE2"),IF(I172=INFO_CALENDRIER!$AB$7,IF(BD!H172="COMMANDE","MARIA1","MARIA2"),IF(I172=INFO_CALENDRIER!$AB$8,IF(BD!H172="COMMANDE","MARIE1","MARIE2"),IF(I172=INFO_CALENDRIER!$AB$9,IF(BD!H172="COMMANDE","VALERIE1","VALERIE2"),"erreur")))))))))</f>
        <v/>
      </c>
      <c r="U172" s="54"/>
      <c r="V172" s="54"/>
      <c r="W172" s="76" t="str">
        <f t="shared" si="38"/>
        <v/>
      </c>
      <c r="X172" s="76" t="str">
        <f t="shared" si="39"/>
        <v/>
      </c>
      <c r="Y172" s="76" t="str">
        <f t="shared" si="40"/>
        <v/>
      </c>
    </row>
    <row r="173" spans="1:25">
      <c r="A173" s="75"/>
      <c r="B173" s="77"/>
      <c r="C173" s="75"/>
      <c r="D173" s="77"/>
      <c r="E173" s="54"/>
      <c r="F173" s="54"/>
      <c r="G173" s="81"/>
      <c r="H173" s="54"/>
      <c r="I173" s="54"/>
      <c r="J173" s="76" t="str">
        <f t="shared" si="30"/>
        <v/>
      </c>
      <c r="K173" s="76" t="str">
        <f t="shared" si="31"/>
        <v/>
      </c>
      <c r="L173" s="76" t="str">
        <f t="shared" si="32"/>
        <v/>
      </c>
      <c r="M173" s="54"/>
      <c r="N173" s="54" t="str">
        <f t="shared" si="33"/>
        <v/>
      </c>
      <c r="O173" s="54" t="str">
        <f t="shared" si="34"/>
        <v/>
      </c>
      <c r="P173" s="54" t="str">
        <f t="shared" si="35"/>
        <v/>
      </c>
      <c r="Q173" s="54" t="str">
        <f>+IF(A173="","",CONCATENATE(YEAR(A173),"-",VLOOKUP(MONTH(A173),INFO_CALENDRIER!$I$1:$J$13,2,FALSE)))</f>
        <v/>
      </c>
      <c r="R173" s="54" t="str">
        <f t="shared" si="36"/>
        <v/>
      </c>
      <c r="S173" s="76" t="str">
        <f t="shared" si="37"/>
        <v/>
      </c>
      <c r="T173" s="54" t="str">
        <f>IF(H173="","",IF(I173=INFO_CALENDRIER!$AB$2,IF(BD!H173="COMMANDE","ALBAN1","ALBAN2"),IF(I173=INFO_CALENDRIER!$AB$3,IF(BD!H173="COMMANDE","ALICE1","ALICE2"),IF(I173=INFO_CALENDRIER!$AB$4,IF(BD!H173="COMMANDE","EUGENIE1","EUGENIE2"),IF(I173=INFO_CALENDRIER!$AB$5,IF(BD!H173="COMMANDE","FRED1","FRED2"),IF(I173=INFO_CALENDRIER!$AB$6,IF(BD!H173="COMMANDE","HERVE1","HERVE2"),IF(I173=INFO_CALENDRIER!$AB$7,IF(BD!H173="COMMANDE","MARIA1","MARIA2"),IF(I173=INFO_CALENDRIER!$AB$8,IF(BD!H173="COMMANDE","MARIE1","MARIE2"),IF(I173=INFO_CALENDRIER!$AB$9,IF(BD!H173="COMMANDE","VALERIE1","VALERIE2"),"erreur")))))))))</f>
        <v/>
      </c>
      <c r="U173" s="54"/>
      <c r="V173" s="54"/>
      <c r="W173" s="76" t="str">
        <f t="shared" si="38"/>
        <v/>
      </c>
      <c r="X173" s="76" t="str">
        <f t="shared" si="39"/>
        <v/>
      </c>
      <c r="Y173" s="76" t="str">
        <f t="shared" si="40"/>
        <v/>
      </c>
    </row>
    <row r="174" spans="1:25">
      <c r="A174" s="75"/>
      <c r="B174" s="77"/>
      <c r="C174" s="75"/>
      <c r="D174" s="77"/>
      <c r="E174" s="54"/>
      <c r="F174" s="54"/>
      <c r="G174" s="81"/>
      <c r="H174" s="54"/>
      <c r="I174" s="54"/>
      <c r="J174" s="76" t="str">
        <f t="shared" si="30"/>
        <v/>
      </c>
      <c r="K174" s="76" t="str">
        <f t="shared" si="31"/>
        <v/>
      </c>
      <c r="L174" s="76" t="str">
        <f t="shared" si="32"/>
        <v/>
      </c>
      <c r="M174" s="54"/>
      <c r="N174" s="54" t="str">
        <f t="shared" si="33"/>
        <v/>
      </c>
      <c r="O174" s="54" t="str">
        <f t="shared" si="34"/>
        <v/>
      </c>
      <c r="P174" s="54" t="str">
        <f t="shared" si="35"/>
        <v/>
      </c>
      <c r="Q174" s="54" t="str">
        <f>+IF(A174="","",CONCATENATE(YEAR(A174),"-",VLOOKUP(MONTH(A174),INFO_CALENDRIER!$I$1:$J$13,2,FALSE)))</f>
        <v/>
      </c>
      <c r="R174" s="54" t="str">
        <f t="shared" si="36"/>
        <v/>
      </c>
      <c r="S174" s="76" t="str">
        <f t="shared" si="37"/>
        <v/>
      </c>
      <c r="T174" s="54" t="str">
        <f>IF(H174="","",IF(I174=INFO_CALENDRIER!$AB$2,IF(BD!H174="COMMANDE","ALBAN1","ALBAN2"),IF(I174=INFO_CALENDRIER!$AB$3,IF(BD!H174="COMMANDE","ALICE1","ALICE2"),IF(I174=INFO_CALENDRIER!$AB$4,IF(BD!H174="COMMANDE","EUGENIE1","EUGENIE2"),IF(I174=INFO_CALENDRIER!$AB$5,IF(BD!H174="COMMANDE","FRED1","FRED2"),IF(I174=INFO_CALENDRIER!$AB$6,IF(BD!H174="COMMANDE","HERVE1","HERVE2"),IF(I174=INFO_CALENDRIER!$AB$7,IF(BD!H174="COMMANDE","MARIA1","MARIA2"),IF(I174=INFO_CALENDRIER!$AB$8,IF(BD!H174="COMMANDE","MARIE1","MARIE2"),IF(I174=INFO_CALENDRIER!$AB$9,IF(BD!H174="COMMANDE","VALERIE1","VALERIE2"),"erreur")))))))))</f>
        <v/>
      </c>
      <c r="U174" s="54"/>
      <c r="V174" s="54"/>
      <c r="W174" s="76" t="str">
        <f t="shared" si="38"/>
        <v/>
      </c>
      <c r="X174" s="76" t="str">
        <f t="shared" si="39"/>
        <v/>
      </c>
      <c r="Y174" s="76" t="str">
        <f t="shared" si="40"/>
        <v/>
      </c>
    </row>
    <row r="175" spans="1:25">
      <c r="A175" s="75"/>
      <c r="B175" s="77"/>
      <c r="C175" s="75"/>
      <c r="D175" s="77"/>
      <c r="E175" s="54"/>
      <c r="F175" s="54"/>
      <c r="G175" s="81"/>
      <c r="H175" s="54"/>
      <c r="I175" s="54"/>
      <c r="J175" s="76" t="str">
        <f t="shared" si="30"/>
        <v/>
      </c>
      <c r="K175" s="76" t="str">
        <f t="shared" si="31"/>
        <v/>
      </c>
      <c r="L175" s="76" t="str">
        <f t="shared" si="32"/>
        <v/>
      </c>
      <c r="M175" s="54"/>
      <c r="N175" s="54" t="str">
        <f t="shared" si="33"/>
        <v/>
      </c>
      <c r="O175" s="54" t="str">
        <f t="shared" si="34"/>
        <v/>
      </c>
      <c r="P175" s="54" t="str">
        <f t="shared" si="35"/>
        <v/>
      </c>
      <c r="Q175" s="54" t="str">
        <f>+IF(A175="","",CONCATENATE(YEAR(A175),"-",VLOOKUP(MONTH(A175),INFO_CALENDRIER!$I$1:$J$13,2,FALSE)))</f>
        <v/>
      </c>
      <c r="R175" s="54" t="str">
        <f t="shared" si="36"/>
        <v/>
      </c>
      <c r="S175" s="76" t="str">
        <f t="shared" si="37"/>
        <v/>
      </c>
      <c r="T175" s="54" t="str">
        <f>IF(H175="","",IF(I175=INFO_CALENDRIER!$AB$2,IF(BD!H175="COMMANDE","ALBAN1","ALBAN2"),IF(I175=INFO_CALENDRIER!$AB$3,IF(BD!H175="COMMANDE","ALICE1","ALICE2"),IF(I175=INFO_CALENDRIER!$AB$4,IF(BD!H175="COMMANDE","EUGENIE1","EUGENIE2"),IF(I175=INFO_CALENDRIER!$AB$5,IF(BD!H175="COMMANDE","FRED1","FRED2"),IF(I175=INFO_CALENDRIER!$AB$6,IF(BD!H175="COMMANDE","HERVE1","HERVE2"),IF(I175=INFO_CALENDRIER!$AB$7,IF(BD!H175="COMMANDE","MARIA1","MARIA2"),IF(I175=INFO_CALENDRIER!$AB$8,IF(BD!H175="COMMANDE","MARIE1","MARIE2"),IF(I175=INFO_CALENDRIER!$AB$9,IF(BD!H175="COMMANDE","VALERIE1","VALERIE2"),"erreur")))))))))</f>
        <v/>
      </c>
      <c r="U175" s="54"/>
      <c r="V175" s="54"/>
      <c r="W175" s="76" t="str">
        <f t="shared" si="38"/>
        <v/>
      </c>
      <c r="X175" s="76" t="str">
        <f t="shared" si="39"/>
        <v/>
      </c>
      <c r="Y175" s="76" t="str">
        <f t="shared" si="40"/>
        <v/>
      </c>
    </row>
    <row r="176" spans="1:25">
      <c r="A176" s="75"/>
      <c r="B176" s="77"/>
      <c r="C176" s="75"/>
      <c r="D176" s="77"/>
      <c r="E176" s="54"/>
      <c r="F176" s="54"/>
      <c r="G176" s="81"/>
      <c r="H176" s="54"/>
      <c r="I176" s="54"/>
      <c r="J176" s="76" t="str">
        <f t="shared" si="30"/>
        <v/>
      </c>
      <c r="K176" s="76" t="str">
        <f t="shared" si="31"/>
        <v/>
      </c>
      <c r="L176" s="76" t="str">
        <f t="shared" si="32"/>
        <v/>
      </c>
      <c r="M176" s="54"/>
      <c r="N176" s="54" t="str">
        <f t="shared" si="33"/>
        <v/>
      </c>
      <c r="O176" s="54" t="str">
        <f t="shared" si="34"/>
        <v/>
      </c>
      <c r="P176" s="54" t="str">
        <f t="shared" si="35"/>
        <v/>
      </c>
      <c r="Q176" s="54" t="str">
        <f>+IF(A176="","",CONCATENATE(YEAR(A176),"-",VLOOKUP(MONTH(A176),INFO_CALENDRIER!$I$1:$J$13,2,FALSE)))</f>
        <v/>
      </c>
      <c r="R176" s="54" t="str">
        <f t="shared" si="36"/>
        <v/>
      </c>
      <c r="S176" s="76" t="str">
        <f t="shared" si="37"/>
        <v/>
      </c>
      <c r="T176" s="54" t="str">
        <f>IF(H176="","",IF(I176=INFO_CALENDRIER!$AB$2,IF(BD!H176="COMMANDE","ALBAN1","ALBAN2"),IF(I176=INFO_CALENDRIER!$AB$3,IF(BD!H176="COMMANDE","ALICE1","ALICE2"),IF(I176=INFO_CALENDRIER!$AB$4,IF(BD!H176="COMMANDE","EUGENIE1","EUGENIE2"),IF(I176=INFO_CALENDRIER!$AB$5,IF(BD!H176="COMMANDE","FRED1","FRED2"),IF(I176=INFO_CALENDRIER!$AB$6,IF(BD!H176="COMMANDE","HERVE1","HERVE2"),IF(I176=INFO_CALENDRIER!$AB$7,IF(BD!H176="COMMANDE","MARIA1","MARIA2"),IF(I176=INFO_CALENDRIER!$AB$8,IF(BD!H176="COMMANDE","MARIE1","MARIE2"),IF(I176=INFO_CALENDRIER!$AB$9,IF(BD!H176="COMMANDE","VALERIE1","VALERIE2"),"erreur")))))))))</f>
        <v/>
      </c>
      <c r="U176" s="54"/>
      <c r="V176" s="54"/>
      <c r="W176" s="76" t="str">
        <f t="shared" si="38"/>
        <v/>
      </c>
      <c r="X176" s="76" t="str">
        <f t="shared" si="39"/>
        <v/>
      </c>
      <c r="Y176" s="76" t="str">
        <f t="shared" si="40"/>
        <v/>
      </c>
    </row>
    <row r="177" spans="1:25">
      <c r="A177" s="75"/>
      <c r="B177" s="77"/>
      <c r="C177" s="75"/>
      <c r="D177" s="77"/>
      <c r="E177" s="54"/>
      <c r="F177" s="54"/>
      <c r="G177" s="81"/>
      <c r="H177" s="54"/>
      <c r="I177" s="54"/>
      <c r="J177" s="76" t="str">
        <f t="shared" si="30"/>
        <v/>
      </c>
      <c r="K177" s="76" t="str">
        <f t="shared" si="31"/>
        <v/>
      </c>
      <c r="L177" s="76" t="str">
        <f t="shared" si="32"/>
        <v/>
      </c>
      <c r="M177" s="54"/>
      <c r="N177" s="54" t="str">
        <f t="shared" si="33"/>
        <v/>
      </c>
      <c r="O177" s="54" t="str">
        <f t="shared" si="34"/>
        <v/>
      </c>
      <c r="P177" s="54" t="str">
        <f t="shared" si="35"/>
        <v/>
      </c>
      <c r="Q177" s="54" t="str">
        <f>+IF(A177="","",CONCATENATE(YEAR(A177),"-",VLOOKUP(MONTH(A177),INFO_CALENDRIER!$I$1:$J$13,2,FALSE)))</f>
        <v/>
      </c>
      <c r="R177" s="54" t="str">
        <f t="shared" si="36"/>
        <v/>
      </c>
      <c r="S177" s="76" t="str">
        <f t="shared" si="37"/>
        <v/>
      </c>
      <c r="T177" s="54" t="str">
        <f>IF(H177="","",IF(I177=INFO_CALENDRIER!$AB$2,IF(BD!H177="COMMANDE","ALBAN1","ALBAN2"),IF(I177=INFO_CALENDRIER!$AB$3,IF(BD!H177="COMMANDE","ALICE1","ALICE2"),IF(I177=INFO_CALENDRIER!$AB$4,IF(BD!H177="COMMANDE","EUGENIE1","EUGENIE2"),IF(I177=INFO_CALENDRIER!$AB$5,IF(BD!H177="COMMANDE","FRED1","FRED2"),IF(I177=INFO_CALENDRIER!$AB$6,IF(BD!H177="COMMANDE","HERVE1","HERVE2"),IF(I177=INFO_CALENDRIER!$AB$7,IF(BD!H177="COMMANDE","MARIA1","MARIA2"),IF(I177=INFO_CALENDRIER!$AB$8,IF(BD!H177="COMMANDE","MARIE1","MARIE2"),IF(I177=INFO_CALENDRIER!$AB$9,IF(BD!H177="COMMANDE","VALERIE1","VALERIE2"),"erreur")))))))))</f>
        <v/>
      </c>
      <c r="U177" s="54"/>
      <c r="V177" s="54"/>
      <c r="W177" s="76" t="str">
        <f t="shared" si="38"/>
        <v/>
      </c>
      <c r="X177" s="76" t="str">
        <f t="shared" si="39"/>
        <v/>
      </c>
      <c r="Y177" s="76" t="str">
        <f t="shared" si="40"/>
        <v/>
      </c>
    </row>
    <row r="178" spans="1:25">
      <c r="A178" s="75"/>
      <c r="B178" s="77"/>
      <c r="C178" s="75"/>
      <c r="D178" s="77"/>
      <c r="E178" s="54"/>
      <c r="F178" s="54"/>
      <c r="G178" s="81"/>
      <c r="H178" s="54"/>
      <c r="I178" s="54"/>
      <c r="J178" s="76" t="str">
        <f t="shared" si="30"/>
        <v/>
      </c>
      <c r="K178" s="76" t="str">
        <f t="shared" si="31"/>
        <v/>
      </c>
      <c r="L178" s="76" t="str">
        <f t="shared" si="32"/>
        <v/>
      </c>
      <c r="M178" s="54"/>
      <c r="N178" s="54" t="str">
        <f t="shared" si="33"/>
        <v/>
      </c>
      <c r="O178" s="54" t="str">
        <f t="shared" si="34"/>
        <v/>
      </c>
      <c r="P178" s="54" t="str">
        <f t="shared" si="35"/>
        <v/>
      </c>
      <c r="Q178" s="54" t="str">
        <f>+IF(A178="","",CONCATENATE(YEAR(A178),"-",VLOOKUP(MONTH(A178),INFO_CALENDRIER!$I$1:$J$13,2,FALSE)))</f>
        <v/>
      </c>
      <c r="R178" s="54" t="str">
        <f t="shared" si="36"/>
        <v/>
      </c>
      <c r="S178" s="76" t="str">
        <f t="shared" si="37"/>
        <v/>
      </c>
      <c r="T178" s="54" t="str">
        <f>IF(H178="","",IF(I178=INFO_CALENDRIER!$AB$2,IF(BD!H178="COMMANDE","ALBAN1","ALBAN2"),IF(I178=INFO_CALENDRIER!$AB$3,IF(BD!H178="COMMANDE","ALICE1","ALICE2"),IF(I178=INFO_CALENDRIER!$AB$4,IF(BD!H178="COMMANDE","EUGENIE1","EUGENIE2"),IF(I178=INFO_CALENDRIER!$AB$5,IF(BD!H178="COMMANDE","FRED1","FRED2"),IF(I178=INFO_CALENDRIER!$AB$6,IF(BD!H178="COMMANDE","HERVE1","HERVE2"),IF(I178=INFO_CALENDRIER!$AB$7,IF(BD!H178="COMMANDE","MARIA1","MARIA2"),IF(I178=INFO_CALENDRIER!$AB$8,IF(BD!H178="COMMANDE","MARIE1","MARIE2"),IF(I178=INFO_CALENDRIER!$AB$9,IF(BD!H178="COMMANDE","VALERIE1","VALERIE2"),"erreur")))))))))</f>
        <v/>
      </c>
      <c r="U178" s="54"/>
      <c r="V178" s="54"/>
      <c r="W178" s="76" t="str">
        <f t="shared" si="38"/>
        <v/>
      </c>
      <c r="X178" s="76" t="str">
        <f t="shared" si="39"/>
        <v/>
      </c>
      <c r="Y178" s="76" t="str">
        <f t="shared" si="40"/>
        <v/>
      </c>
    </row>
    <row r="179" spans="1:25">
      <c r="A179" s="75"/>
      <c r="B179" s="77"/>
      <c r="C179" s="75"/>
      <c r="D179" s="77"/>
      <c r="E179" s="54"/>
      <c r="F179" s="54"/>
      <c r="G179" s="81"/>
      <c r="H179" s="54"/>
      <c r="I179" s="54"/>
      <c r="J179" s="76" t="str">
        <f t="shared" si="30"/>
        <v/>
      </c>
      <c r="K179" s="76" t="str">
        <f t="shared" si="31"/>
        <v/>
      </c>
      <c r="L179" s="76" t="str">
        <f t="shared" si="32"/>
        <v/>
      </c>
      <c r="M179" s="54"/>
      <c r="N179" s="54" t="str">
        <f t="shared" si="33"/>
        <v/>
      </c>
      <c r="O179" s="54" t="str">
        <f t="shared" si="34"/>
        <v/>
      </c>
      <c r="P179" s="54" t="str">
        <f t="shared" si="35"/>
        <v/>
      </c>
      <c r="Q179" s="54" t="str">
        <f>+IF(A179="","",CONCATENATE(YEAR(A179),"-",VLOOKUP(MONTH(A179),INFO_CALENDRIER!$I$1:$J$13,2,FALSE)))</f>
        <v/>
      </c>
      <c r="R179" s="54" t="str">
        <f t="shared" si="36"/>
        <v/>
      </c>
      <c r="S179" s="76" t="str">
        <f t="shared" si="37"/>
        <v/>
      </c>
      <c r="T179" s="54" t="str">
        <f>IF(H179="","",IF(I179=INFO_CALENDRIER!$AB$2,IF(BD!H179="COMMANDE","ALBAN1","ALBAN2"),IF(I179=INFO_CALENDRIER!$AB$3,IF(BD!H179="COMMANDE","ALICE1","ALICE2"),IF(I179=INFO_CALENDRIER!$AB$4,IF(BD!H179="COMMANDE","EUGENIE1","EUGENIE2"),IF(I179=INFO_CALENDRIER!$AB$5,IF(BD!H179="COMMANDE","FRED1","FRED2"),IF(I179=INFO_CALENDRIER!$AB$6,IF(BD!H179="COMMANDE","HERVE1","HERVE2"),IF(I179=INFO_CALENDRIER!$AB$7,IF(BD!H179="COMMANDE","MARIA1","MARIA2"),IF(I179=INFO_CALENDRIER!$AB$8,IF(BD!H179="COMMANDE","MARIE1","MARIE2"),IF(I179=INFO_CALENDRIER!$AB$9,IF(BD!H179="COMMANDE","VALERIE1","VALERIE2"),"erreur")))))))))</f>
        <v/>
      </c>
      <c r="U179" s="54"/>
      <c r="V179" s="54"/>
      <c r="W179" s="76" t="str">
        <f t="shared" si="38"/>
        <v/>
      </c>
      <c r="X179" s="76" t="str">
        <f t="shared" si="39"/>
        <v/>
      </c>
      <c r="Y179" s="76" t="str">
        <f t="shared" si="40"/>
        <v/>
      </c>
    </row>
    <row r="180" spans="1:25">
      <c r="A180" s="75"/>
      <c r="B180" s="77"/>
      <c r="C180" s="75"/>
      <c r="D180" s="77"/>
      <c r="E180" s="54"/>
      <c r="F180" s="54"/>
      <c r="G180" s="81"/>
      <c r="H180" s="54"/>
      <c r="I180" s="54"/>
      <c r="J180" s="76" t="str">
        <f t="shared" si="30"/>
        <v/>
      </c>
      <c r="K180" s="76" t="str">
        <f t="shared" si="31"/>
        <v/>
      </c>
      <c r="L180" s="76" t="str">
        <f t="shared" si="32"/>
        <v/>
      </c>
      <c r="M180" s="54"/>
      <c r="N180" s="54" t="str">
        <f t="shared" si="33"/>
        <v/>
      </c>
      <c r="O180" s="54" t="str">
        <f t="shared" si="34"/>
        <v/>
      </c>
      <c r="P180" s="54" t="str">
        <f t="shared" si="35"/>
        <v/>
      </c>
      <c r="Q180" s="54" t="str">
        <f>+IF(A180="","",CONCATENATE(YEAR(A180),"-",VLOOKUP(MONTH(A180),INFO_CALENDRIER!$I$1:$J$13,2,FALSE)))</f>
        <v/>
      </c>
      <c r="R180" s="54" t="str">
        <f t="shared" si="36"/>
        <v/>
      </c>
      <c r="S180" s="76" t="str">
        <f t="shared" si="37"/>
        <v/>
      </c>
      <c r="T180" s="54" t="str">
        <f>IF(H180="","",IF(I180=INFO_CALENDRIER!$AB$2,IF(BD!H180="COMMANDE","ALBAN1","ALBAN2"),IF(I180=INFO_CALENDRIER!$AB$3,IF(BD!H180="COMMANDE","ALICE1","ALICE2"),IF(I180=INFO_CALENDRIER!$AB$4,IF(BD!H180="COMMANDE","EUGENIE1","EUGENIE2"),IF(I180=INFO_CALENDRIER!$AB$5,IF(BD!H180="COMMANDE","FRED1","FRED2"),IF(I180=INFO_CALENDRIER!$AB$6,IF(BD!H180="COMMANDE","HERVE1","HERVE2"),IF(I180=INFO_CALENDRIER!$AB$7,IF(BD!H180="COMMANDE","MARIA1","MARIA2"),IF(I180=INFO_CALENDRIER!$AB$8,IF(BD!H180="COMMANDE","MARIE1","MARIE2"),IF(I180=INFO_CALENDRIER!$AB$9,IF(BD!H180="COMMANDE","VALERIE1","VALERIE2"),"erreur")))))))))</f>
        <v/>
      </c>
      <c r="U180" s="54"/>
      <c r="V180" s="54"/>
      <c r="W180" s="76" t="str">
        <f t="shared" si="38"/>
        <v/>
      </c>
      <c r="X180" s="76" t="str">
        <f t="shared" si="39"/>
        <v/>
      </c>
      <c r="Y180" s="76" t="str">
        <f t="shared" si="40"/>
        <v/>
      </c>
    </row>
    <row r="181" spans="1:25">
      <c r="A181" s="75"/>
      <c r="B181" s="77"/>
      <c r="C181" s="75"/>
      <c r="D181" s="77"/>
      <c r="E181" s="54"/>
      <c r="F181" s="54"/>
      <c r="G181" s="81"/>
      <c r="H181" s="54"/>
      <c r="I181" s="54"/>
      <c r="J181" s="76" t="str">
        <f t="shared" si="30"/>
        <v/>
      </c>
      <c r="K181" s="76" t="str">
        <f t="shared" si="31"/>
        <v/>
      </c>
      <c r="L181" s="76" t="str">
        <f t="shared" si="32"/>
        <v/>
      </c>
      <c r="M181" s="54"/>
      <c r="N181" s="54" t="str">
        <f t="shared" si="33"/>
        <v/>
      </c>
      <c r="O181" s="54" t="str">
        <f t="shared" si="34"/>
        <v/>
      </c>
      <c r="P181" s="54" t="str">
        <f t="shared" si="35"/>
        <v/>
      </c>
      <c r="Q181" s="54" t="str">
        <f>+IF(A181="","",CONCATENATE(YEAR(A181),"-",VLOOKUP(MONTH(A181),INFO_CALENDRIER!$I$1:$J$13,2,FALSE)))</f>
        <v/>
      </c>
      <c r="R181" s="54" t="str">
        <f t="shared" si="36"/>
        <v/>
      </c>
      <c r="S181" s="76" t="str">
        <f t="shared" si="37"/>
        <v/>
      </c>
      <c r="T181" s="54" t="str">
        <f>IF(H181="","",IF(I181=INFO_CALENDRIER!$AB$2,IF(BD!H181="COMMANDE","ALBAN1","ALBAN2"),IF(I181=INFO_CALENDRIER!$AB$3,IF(BD!H181="COMMANDE","ALICE1","ALICE2"),IF(I181=INFO_CALENDRIER!$AB$4,IF(BD!H181="COMMANDE","EUGENIE1","EUGENIE2"),IF(I181=INFO_CALENDRIER!$AB$5,IF(BD!H181="COMMANDE","FRED1","FRED2"),IF(I181=INFO_CALENDRIER!$AB$6,IF(BD!H181="COMMANDE","HERVE1","HERVE2"),IF(I181=INFO_CALENDRIER!$AB$7,IF(BD!H181="COMMANDE","MARIA1","MARIA2"),IF(I181=INFO_CALENDRIER!$AB$8,IF(BD!H181="COMMANDE","MARIE1","MARIE2"),IF(I181=INFO_CALENDRIER!$AB$9,IF(BD!H181="COMMANDE","VALERIE1","VALERIE2"),"erreur")))))))))</f>
        <v/>
      </c>
      <c r="U181" s="54"/>
      <c r="V181" s="54"/>
      <c r="W181" s="76" t="str">
        <f t="shared" si="38"/>
        <v/>
      </c>
      <c r="X181" s="76" t="str">
        <f t="shared" si="39"/>
        <v/>
      </c>
      <c r="Y181" s="76" t="str">
        <f t="shared" si="40"/>
        <v/>
      </c>
    </row>
    <row r="182" spans="1:25">
      <c r="A182" s="75"/>
      <c r="B182" s="77"/>
      <c r="C182" s="75"/>
      <c r="D182" s="77"/>
      <c r="E182" s="54"/>
      <c r="F182" s="54"/>
      <c r="G182" s="81"/>
      <c r="H182" s="54"/>
      <c r="I182" s="54"/>
      <c r="J182" s="76" t="str">
        <f t="shared" si="30"/>
        <v/>
      </c>
      <c r="K182" s="76" t="str">
        <f t="shared" si="31"/>
        <v/>
      </c>
      <c r="L182" s="76" t="str">
        <f t="shared" si="32"/>
        <v/>
      </c>
      <c r="M182" s="54"/>
      <c r="N182" s="54" t="str">
        <f t="shared" si="33"/>
        <v/>
      </c>
      <c r="O182" s="54" t="str">
        <f t="shared" si="34"/>
        <v/>
      </c>
      <c r="P182" s="54" t="str">
        <f t="shared" si="35"/>
        <v/>
      </c>
      <c r="Q182" s="54" t="str">
        <f>+IF(A182="","",CONCATENATE(YEAR(A182),"-",VLOOKUP(MONTH(A182),INFO_CALENDRIER!$I$1:$J$13,2,FALSE)))</f>
        <v/>
      </c>
      <c r="R182" s="54" t="str">
        <f t="shared" si="36"/>
        <v/>
      </c>
      <c r="S182" s="76" t="str">
        <f t="shared" si="37"/>
        <v/>
      </c>
      <c r="T182" s="54" t="str">
        <f>IF(H182="","",IF(I182=INFO_CALENDRIER!$AB$2,IF(BD!H182="COMMANDE","ALBAN1","ALBAN2"),IF(I182=INFO_CALENDRIER!$AB$3,IF(BD!H182="COMMANDE","ALICE1","ALICE2"),IF(I182=INFO_CALENDRIER!$AB$4,IF(BD!H182="COMMANDE","EUGENIE1","EUGENIE2"),IF(I182=INFO_CALENDRIER!$AB$5,IF(BD!H182="COMMANDE","FRED1","FRED2"),IF(I182=INFO_CALENDRIER!$AB$6,IF(BD!H182="COMMANDE","HERVE1","HERVE2"),IF(I182=INFO_CALENDRIER!$AB$7,IF(BD!H182="COMMANDE","MARIA1","MARIA2"),IF(I182=INFO_CALENDRIER!$AB$8,IF(BD!H182="COMMANDE","MARIE1","MARIE2"),IF(I182=INFO_CALENDRIER!$AB$9,IF(BD!H182="COMMANDE","VALERIE1","VALERIE2"),"erreur")))))))))</f>
        <v/>
      </c>
      <c r="U182" s="54"/>
      <c r="V182" s="54"/>
      <c r="W182" s="76" t="str">
        <f t="shared" si="38"/>
        <v/>
      </c>
      <c r="X182" s="76" t="str">
        <f t="shared" si="39"/>
        <v/>
      </c>
      <c r="Y182" s="76" t="str">
        <f t="shared" si="40"/>
        <v/>
      </c>
    </row>
    <row r="183" spans="1:25">
      <c r="A183" s="75"/>
      <c r="B183" s="77"/>
      <c r="C183" s="75"/>
      <c r="D183" s="77"/>
      <c r="E183" s="54"/>
      <c r="F183" s="54"/>
      <c r="G183" s="81"/>
      <c r="H183" s="54"/>
      <c r="I183" s="54"/>
      <c r="J183" s="76" t="str">
        <f t="shared" si="30"/>
        <v/>
      </c>
      <c r="K183" s="76" t="str">
        <f t="shared" si="31"/>
        <v/>
      </c>
      <c r="L183" s="76" t="str">
        <f t="shared" si="32"/>
        <v/>
      </c>
      <c r="M183" s="54"/>
      <c r="N183" s="54" t="str">
        <f t="shared" si="33"/>
        <v/>
      </c>
      <c r="O183" s="54" t="str">
        <f t="shared" si="34"/>
        <v/>
      </c>
      <c r="P183" s="54" t="str">
        <f t="shared" si="35"/>
        <v/>
      </c>
      <c r="Q183" s="54" t="str">
        <f>+IF(A183="","",CONCATENATE(YEAR(A183),"-",VLOOKUP(MONTH(A183),INFO_CALENDRIER!$I$1:$J$13,2,FALSE)))</f>
        <v/>
      </c>
      <c r="R183" s="54" t="str">
        <f t="shared" si="36"/>
        <v/>
      </c>
      <c r="S183" s="76" t="str">
        <f t="shared" si="37"/>
        <v/>
      </c>
      <c r="T183" s="54" t="str">
        <f>IF(H183="","",IF(I183=INFO_CALENDRIER!$AB$2,IF(BD!H183="COMMANDE","ALBAN1","ALBAN2"),IF(I183=INFO_CALENDRIER!$AB$3,IF(BD!H183="COMMANDE","ALICE1","ALICE2"),IF(I183=INFO_CALENDRIER!$AB$4,IF(BD!H183="COMMANDE","EUGENIE1","EUGENIE2"),IF(I183=INFO_CALENDRIER!$AB$5,IF(BD!H183="COMMANDE","FRED1","FRED2"),IF(I183=INFO_CALENDRIER!$AB$6,IF(BD!H183="COMMANDE","HERVE1","HERVE2"),IF(I183=INFO_CALENDRIER!$AB$7,IF(BD!H183="COMMANDE","MARIA1","MARIA2"),IF(I183=INFO_CALENDRIER!$AB$8,IF(BD!H183="COMMANDE","MARIE1","MARIE2"),IF(I183=INFO_CALENDRIER!$AB$9,IF(BD!H183="COMMANDE","VALERIE1","VALERIE2"),"erreur")))))))))</f>
        <v/>
      </c>
      <c r="U183" s="54"/>
      <c r="V183" s="54"/>
      <c r="W183" s="76" t="str">
        <f t="shared" si="38"/>
        <v/>
      </c>
      <c r="X183" s="76" t="str">
        <f t="shared" si="39"/>
        <v/>
      </c>
      <c r="Y183" s="76" t="str">
        <f t="shared" si="40"/>
        <v/>
      </c>
    </row>
    <row r="184" spans="1:25">
      <c r="A184" s="75"/>
      <c r="B184" s="77"/>
      <c r="C184" s="75"/>
      <c r="D184" s="77"/>
      <c r="E184" s="54"/>
      <c r="F184" s="54"/>
      <c r="G184" s="81"/>
      <c r="H184" s="54"/>
      <c r="I184" s="54"/>
      <c r="J184" s="76" t="str">
        <f t="shared" si="30"/>
        <v/>
      </c>
      <c r="K184" s="76" t="str">
        <f t="shared" si="31"/>
        <v/>
      </c>
      <c r="L184" s="76" t="str">
        <f t="shared" si="32"/>
        <v/>
      </c>
      <c r="M184" s="54"/>
      <c r="N184" s="54" t="str">
        <f t="shared" si="33"/>
        <v/>
      </c>
      <c r="O184" s="54" t="str">
        <f t="shared" si="34"/>
        <v/>
      </c>
      <c r="P184" s="54" t="str">
        <f t="shared" si="35"/>
        <v/>
      </c>
      <c r="Q184" s="54" t="str">
        <f>+IF(A184="","",CONCATENATE(YEAR(A184),"-",VLOOKUP(MONTH(A184),INFO_CALENDRIER!$I$1:$J$13,2,FALSE)))</f>
        <v/>
      </c>
      <c r="R184" s="54" t="str">
        <f t="shared" si="36"/>
        <v/>
      </c>
      <c r="S184" s="76" t="str">
        <f t="shared" si="37"/>
        <v/>
      </c>
      <c r="T184" s="54" t="str">
        <f>IF(H184="","",IF(I184=INFO_CALENDRIER!$AB$2,IF(BD!H184="COMMANDE","ALBAN1","ALBAN2"),IF(I184=INFO_CALENDRIER!$AB$3,IF(BD!H184="COMMANDE","ALICE1","ALICE2"),IF(I184=INFO_CALENDRIER!$AB$4,IF(BD!H184="COMMANDE","EUGENIE1","EUGENIE2"),IF(I184=INFO_CALENDRIER!$AB$5,IF(BD!H184="COMMANDE","FRED1","FRED2"),IF(I184=INFO_CALENDRIER!$AB$6,IF(BD!H184="COMMANDE","HERVE1","HERVE2"),IF(I184=INFO_CALENDRIER!$AB$7,IF(BD!H184="COMMANDE","MARIA1","MARIA2"),IF(I184=INFO_CALENDRIER!$AB$8,IF(BD!H184="COMMANDE","MARIE1","MARIE2"),IF(I184=INFO_CALENDRIER!$AB$9,IF(BD!H184="COMMANDE","VALERIE1","VALERIE2"),"erreur")))))))))</f>
        <v/>
      </c>
      <c r="U184" s="54"/>
      <c r="V184" s="54"/>
      <c r="W184" s="76" t="str">
        <f t="shared" si="38"/>
        <v/>
      </c>
      <c r="X184" s="76" t="str">
        <f t="shared" si="39"/>
        <v/>
      </c>
      <c r="Y184" s="76" t="str">
        <f t="shared" si="40"/>
        <v/>
      </c>
    </row>
    <row r="185" spans="1:25">
      <c r="A185" s="75"/>
      <c r="B185" s="77"/>
      <c r="C185" s="75"/>
      <c r="D185" s="77"/>
      <c r="E185" s="54"/>
      <c r="F185" s="54"/>
      <c r="G185" s="81"/>
      <c r="H185" s="54"/>
      <c r="I185" s="54"/>
      <c r="J185" s="76" t="str">
        <f t="shared" si="30"/>
        <v/>
      </c>
      <c r="K185" s="76" t="str">
        <f t="shared" si="31"/>
        <v/>
      </c>
      <c r="L185" s="76" t="str">
        <f t="shared" si="32"/>
        <v/>
      </c>
      <c r="M185" s="54"/>
      <c r="N185" s="54" t="str">
        <f t="shared" si="33"/>
        <v/>
      </c>
      <c r="O185" s="54" t="str">
        <f t="shared" si="34"/>
        <v/>
      </c>
      <c r="P185" s="54" t="str">
        <f t="shared" si="35"/>
        <v/>
      </c>
      <c r="Q185" s="54" t="str">
        <f>+IF(A185="","",CONCATENATE(YEAR(A185),"-",VLOOKUP(MONTH(A185),INFO_CALENDRIER!$I$1:$J$13,2,FALSE)))</f>
        <v/>
      </c>
      <c r="R185" s="54" t="str">
        <f t="shared" si="36"/>
        <v/>
      </c>
      <c r="S185" s="76" t="str">
        <f t="shared" si="37"/>
        <v/>
      </c>
      <c r="T185" s="54" t="str">
        <f>IF(H185="","",IF(I185=INFO_CALENDRIER!$AB$2,IF(BD!H185="COMMANDE","ALBAN1","ALBAN2"),IF(I185=INFO_CALENDRIER!$AB$3,IF(BD!H185="COMMANDE","ALICE1","ALICE2"),IF(I185=INFO_CALENDRIER!$AB$4,IF(BD!H185="COMMANDE","EUGENIE1","EUGENIE2"),IF(I185=INFO_CALENDRIER!$AB$5,IF(BD!H185="COMMANDE","FRED1","FRED2"),IF(I185=INFO_CALENDRIER!$AB$6,IF(BD!H185="COMMANDE","HERVE1","HERVE2"),IF(I185=INFO_CALENDRIER!$AB$7,IF(BD!H185="COMMANDE","MARIA1","MARIA2"),IF(I185=INFO_CALENDRIER!$AB$8,IF(BD!H185="COMMANDE","MARIE1","MARIE2"),IF(I185=INFO_CALENDRIER!$AB$9,IF(BD!H185="COMMANDE","VALERIE1","VALERIE2"),"erreur")))))))))</f>
        <v/>
      </c>
      <c r="U185" s="54"/>
      <c r="V185" s="54"/>
      <c r="W185" s="76" t="str">
        <f t="shared" si="38"/>
        <v/>
      </c>
      <c r="X185" s="76" t="str">
        <f t="shared" si="39"/>
        <v/>
      </c>
      <c r="Y185" s="76" t="str">
        <f t="shared" si="40"/>
        <v/>
      </c>
    </row>
    <row r="186" spans="1:25">
      <c r="A186" s="75"/>
      <c r="B186" s="77"/>
      <c r="C186" s="75"/>
      <c r="D186" s="77"/>
      <c r="E186" s="54"/>
      <c r="F186" s="54"/>
      <c r="G186" s="81"/>
      <c r="H186" s="54"/>
      <c r="I186" s="54"/>
      <c r="J186" s="76" t="str">
        <f t="shared" si="30"/>
        <v/>
      </c>
      <c r="K186" s="76" t="str">
        <f t="shared" si="31"/>
        <v/>
      </c>
      <c r="L186" s="76" t="str">
        <f t="shared" si="32"/>
        <v/>
      </c>
      <c r="M186" s="54"/>
      <c r="N186" s="54" t="str">
        <f t="shared" si="33"/>
        <v/>
      </c>
      <c r="O186" s="54" t="str">
        <f t="shared" si="34"/>
        <v/>
      </c>
      <c r="P186" s="54" t="str">
        <f t="shared" si="35"/>
        <v/>
      </c>
      <c r="Q186" s="54" t="str">
        <f>+IF(A186="","",CONCATENATE(YEAR(A186),"-",VLOOKUP(MONTH(A186),INFO_CALENDRIER!$I$1:$J$13,2,FALSE)))</f>
        <v/>
      </c>
      <c r="R186" s="54" t="str">
        <f t="shared" si="36"/>
        <v/>
      </c>
      <c r="S186" s="76" t="str">
        <f t="shared" si="37"/>
        <v/>
      </c>
      <c r="T186" s="54" t="str">
        <f>IF(H186="","",IF(I186=INFO_CALENDRIER!$AB$2,IF(BD!H186="COMMANDE","ALBAN1","ALBAN2"),IF(I186=INFO_CALENDRIER!$AB$3,IF(BD!H186="COMMANDE","ALICE1","ALICE2"),IF(I186=INFO_CALENDRIER!$AB$4,IF(BD!H186="COMMANDE","EUGENIE1","EUGENIE2"),IF(I186=INFO_CALENDRIER!$AB$5,IF(BD!H186="COMMANDE","FRED1","FRED2"),IF(I186=INFO_CALENDRIER!$AB$6,IF(BD!H186="COMMANDE","HERVE1","HERVE2"),IF(I186=INFO_CALENDRIER!$AB$7,IF(BD!H186="COMMANDE","MARIA1","MARIA2"),IF(I186=INFO_CALENDRIER!$AB$8,IF(BD!H186="COMMANDE","MARIE1","MARIE2"),IF(I186=INFO_CALENDRIER!$AB$9,IF(BD!H186="COMMANDE","VALERIE1","VALERIE2"),"erreur")))))))))</f>
        <v/>
      </c>
      <c r="U186" s="54"/>
      <c r="V186" s="54"/>
      <c r="W186" s="76" t="str">
        <f t="shared" si="38"/>
        <v/>
      </c>
      <c r="X186" s="76" t="str">
        <f t="shared" si="39"/>
        <v/>
      </c>
      <c r="Y186" s="76" t="str">
        <f t="shared" si="40"/>
        <v/>
      </c>
    </row>
    <row r="187" spans="1:25">
      <c r="A187" s="75"/>
      <c r="B187" s="77"/>
      <c r="C187" s="75"/>
      <c r="D187" s="77"/>
      <c r="E187" s="54"/>
      <c r="F187" s="54"/>
      <c r="G187" s="81"/>
      <c r="H187" s="54"/>
      <c r="I187" s="54"/>
      <c r="J187" s="76" t="str">
        <f t="shared" si="30"/>
        <v/>
      </c>
      <c r="K187" s="76" t="str">
        <f t="shared" si="31"/>
        <v/>
      </c>
      <c r="L187" s="76" t="str">
        <f t="shared" si="32"/>
        <v/>
      </c>
      <c r="M187" s="54"/>
      <c r="N187" s="54" t="str">
        <f t="shared" si="33"/>
        <v/>
      </c>
      <c r="O187" s="54" t="str">
        <f t="shared" si="34"/>
        <v/>
      </c>
      <c r="P187" s="54" t="str">
        <f t="shared" si="35"/>
        <v/>
      </c>
      <c r="Q187" s="54" t="str">
        <f>+IF(A187="","",CONCATENATE(YEAR(A187),"-",VLOOKUP(MONTH(A187),INFO_CALENDRIER!$I$1:$J$13,2,FALSE)))</f>
        <v/>
      </c>
      <c r="R187" s="54" t="str">
        <f t="shared" si="36"/>
        <v/>
      </c>
      <c r="S187" s="76" t="str">
        <f t="shared" si="37"/>
        <v/>
      </c>
      <c r="T187" s="54" t="str">
        <f>IF(H187="","",IF(I187=INFO_CALENDRIER!$AB$2,IF(BD!H187="COMMANDE","ALBAN1","ALBAN2"),IF(I187=INFO_CALENDRIER!$AB$3,IF(BD!H187="COMMANDE","ALICE1","ALICE2"),IF(I187=INFO_CALENDRIER!$AB$4,IF(BD!H187="COMMANDE","EUGENIE1","EUGENIE2"),IF(I187=INFO_CALENDRIER!$AB$5,IF(BD!H187="COMMANDE","FRED1","FRED2"),IF(I187=INFO_CALENDRIER!$AB$6,IF(BD!H187="COMMANDE","HERVE1","HERVE2"),IF(I187=INFO_CALENDRIER!$AB$7,IF(BD!H187="COMMANDE","MARIA1","MARIA2"),IF(I187=INFO_CALENDRIER!$AB$8,IF(BD!H187="COMMANDE","MARIE1","MARIE2"),IF(I187=INFO_CALENDRIER!$AB$9,IF(BD!H187="COMMANDE","VALERIE1","VALERIE2"),"erreur")))))))))</f>
        <v/>
      </c>
      <c r="U187" s="54"/>
      <c r="V187" s="54"/>
      <c r="W187" s="76" t="str">
        <f t="shared" si="38"/>
        <v/>
      </c>
      <c r="X187" s="76" t="str">
        <f t="shared" si="39"/>
        <v/>
      </c>
      <c r="Y187" s="76" t="str">
        <f t="shared" si="40"/>
        <v/>
      </c>
    </row>
    <row r="188" spans="1:25">
      <c r="A188" s="75"/>
      <c r="B188" s="77"/>
      <c r="C188" s="75"/>
      <c r="D188" s="77"/>
      <c r="E188" s="54"/>
      <c r="F188" s="54"/>
      <c r="G188" s="81"/>
      <c r="H188" s="54"/>
      <c r="I188" s="54"/>
      <c r="J188" s="76" t="str">
        <f t="shared" si="30"/>
        <v/>
      </c>
      <c r="K188" s="76" t="str">
        <f t="shared" si="31"/>
        <v/>
      </c>
      <c r="L188" s="76" t="str">
        <f t="shared" si="32"/>
        <v/>
      </c>
      <c r="M188" s="54"/>
      <c r="N188" s="54" t="str">
        <f t="shared" si="33"/>
        <v/>
      </c>
      <c r="O188" s="54" t="str">
        <f t="shared" si="34"/>
        <v/>
      </c>
      <c r="P188" s="54" t="str">
        <f t="shared" si="35"/>
        <v/>
      </c>
      <c r="Q188" s="54" t="str">
        <f>+IF(A188="","",CONCATENATE(YEAR(A188),"-",VLOOKUP(MONTH(A188),INFO_CALENDRIER!$I$1:$J$13,2,FALSE)))</f>
        <v/>
      </c>
      <c r="R188" s="54" t="str">
        <f t="shared" si="36"/>
        <v/>
      </c>
      <c r="S188" s="76" t="str">
        <f t="shared" si="37"/>
        <v/>
      </c>
      <c r="T188" s="54" t="str">
        <f>IF(H188="","",IF(I188=INFO_CALENDRIER!$AB$2,IF(BD!H188="COMMANDE","ALBAN1","ALBAN2"),IF(I188=INFO_CALENDRIER!$AB$3,IF(BD!H188="COMMANDE","ALICE1","ALICE2"),IF(I188=INFO_CALENDRIER!$AB$4,IF(BD!H188="COMMANDE","EUGENIE1","EUGENIE2"),IF(I188=INFO_CALENDRIER!$AB$5,IF(BD!H188="COMMANDE","FRED1","FRED2"),IF(I188=INFO_CALENDRIER!$AB$6,IF(BD!H188="COMMANDE","HERVE1","HERVE2"),IF(I188=INFO_CALENDRIER!$AB$7,IF(BD!H188="COMMANDE","MARIA1","MARIA2"),IF(I188=INFO_CALENDRIER!$AB$8,IF(BD!H188="COMMANDE","MARIE1","MARIE2"),IF(I188=INFO_CALENDRIER!$AB$9,IF(BD!H188="COMMANDE","VALERIE1","VALERIE2"),"erreur")))))))))</f>
        <v/>
      </c>
      <c r="U188" s="54"/>
      <c r="V188" s="54"/>
      <c r="W188" s="76" t="str">
        <f t="shared" si="38"/>
        <v/>
      </c>
      <c r="X188" s="76" t="str">
        <f t="shared" si="39"/>
        <v/>
      </c>
      <c r="Y188" s="76" t="str">
        <f t="shared" si="40"/>
        <v/>
      </c>
    </row>
    <row r="189" spans="1:25">
      <c r="A189" s="75"/>
      <c r="B189" s="77"/>
      <c r="C189" s="75"/>
      <c r="D189" s="77"/>
      <c r="E189" s="54"/>
      <c r="F189" s="54"/>
      <c r="G189" s="81"/>
      <c r="H189" s="54"/>
      <c r="I189" s="54"/>
      <c r="J189" s="76" t="str">
        <f t="shared" si="30"/>
        <v/>
      </c>
      <c r="K189" s="76" t="str">
        <f t="shared" si="31"/>
        <v/>
      </c>
      <c r="L189" s="76" t="str">
        <f t="shared" si="32"/>
        <v/>
      </c>
      <c r="M189" s="54"/>
      <c r="N189" s="54" t="str">
        <f t="shared" si="33"/>
        <v/>
      </c>
      <c r="O189" s="54" t="str">
        <f t="shared" si="34"/>
        <v/>
      </c>
      <c r="P189" s="54" t="str">
        <f t="shared" si="35"/>
        <v/>
      </c>
      <c r="Q189" s="54" t="str">
        <f>+IF(A189="","",CONCATENATE(YEAR(A189),"-",VLOOKUP(MONTH(A189),INFO_CALENDRIER!$I$1:$J$13,2,FALSE)))</f>
        <v/>
      </c>
      <c r="R189" s="54" t="str">
        <f t="shared" si="36"/>
        <v/>
      </c>
      <c r="S189" s="76" t="str">
        <f t="shared" si="37"/>
        <v/>
      </c>
      <c r="T189" s="54" t="str">
        <f>IF(H189="","",IF(I189=INFO_CALENDRIER!$AB$2,IF(BD!H189="COMMANDE","ALBAN1","ALBAN2"),IF(I189=INFO_CALENDRIER!$AB$3,IF(BD!H189="COMMANDE","ALICE1","ALICE2"),IF(I189=INFO_CALENDRIER!$AB$4,IF(BD!H189="COMMANDE","EUGENIE1","EUGENIE2"),IF(I189=INFO_CALENDRIER!$AB$5,IF(BD!H189="COMMANDE","FRED1","FRED2"),IF(I189=INFO_CALENDRIER!$AB$6,IF(BD!H189="COMMANDE","HERVE1","HERVE2"),IF(I189=INFO_CALENDRIER!$AB$7,IF(BD!H189="COMMANDE","MARIA1","MARIA2"),IF(I189=INFO_CALENDRIER!$AB$8,IF(BD!H189="COMMANDE","MARIE1","MARIE2"),IF(I189=INFO_CALENDRIER!$AB$9,IF(BD!H189="COMMANDE","VALERIE1","VALERIE2"),"erreur")))))))))</f>
        <v/>
      </c>
      <c r="U189" s="54"/>
      <c r="V189" s="54"/>
      <c r="W189" s="76" t="str">
        <f t="shared" si="38"/>
        <v/>
      </c>
      <c r="X189" s="76" t="str">
        <f t="shared" si="39"/>
        <v/>
      </c>
      <c r="Y189" s="76" t="str">
        <f t="shared" si="40"/>
        <v/>
      </c>
    </row>
    <row r="190" spans="1:25">
      <c r="A190" s="75"/>
      <c r="B190" s="77"/>
      <c r="C190" s="75"/>
      <c r="D190" s="77"/>
      <c r="E190" s="54"/>
      <c r="F190" s="54"/>
      <c r="G190" s="81"/>
      <c r="H190" s="54"/>
      <c r="I190" s="54"/>
      <c r="J190" s="76" t="str">
        <f t="shared" si="30"/>
        <v/>
      </c>
      <c r="K190" s="76" t="str">
        <f t="shared" si="31"/>
        <v/>
      </c>
      <c r="L190" s="76" t="str">
        <f t="shared" si="32"/>
        <v/>
      </c>
      <c r="M190" s="54"/>
      <c r="N190" s="54" t="str">
        <f t="shared" si="33"/>
        <v/>
      </c>
      <c r="O190" s="54" t="str">
        <f t="shared" si="34"/>
        <v/>
      </c>
      <c r="P190" s="54" t="str">
        <f t="shared" si="35"/>
        <v/>
      </c>
      <c r="Q190" s="54" t="str">
        <f>+IF(A190="","",CONCATENATE(YEAR(A190),"-",VLOOKUP(MONTH(A190),INFO_CALENDRIER!$I$1:$J$13,2,FALSE)))</f>
        <v/>
      </c>
      <c r="R190" s="54" t="str">
        <f t="shared" si="36"/>
        <v/>
      </c>
      <c r="S190" s="76" t="str">
        <f t="shared" si="37"/>
        <v/>
      </c>
      <c r="T190" s="54" t="str">
        <f>IF(H190="","",IF(I190=INFO_CALENDRIER!$AB$2,IF(BD!H190="COMMANDE","ALBAN1","ALBAN2"),IF(I190=INFO_CALENDRIER!$AB$3,IF(BD!H190="COMMANDE","ALICE1","ALICE2"),IF(I190=INFO_CALENDRIER!$AB$4,IF(BD!H190="COMMANDE","EUGENIE1","EUGENIE2"),IF(I190=INFO_CALENDRIER!$AB$5,IF(BD!H190="COMMANDE","FRED1","FRED2"),IF(I190=INFO_CALENDRIER!$AB$6,IF(BD!H190="COMMANDE","HERVE1","HERVE2"),IF(I190=INFO_CALENDRIER!$AB$7,IF(BD!H190="COMMANDE","MARIA1","MARIA2"),IF(I190=INFO_CALENDRIER!$AB$8,IF(BD!H190="COMMANDE","MARIE1","MARIE2"),IF(I190=INFO_CALENDRIER!$AB$9,IF(BD!H190="COMMANDE","VALERIE1","VALERIE2"),"erreur")))))))))</f>
        <v/>
      </c>
      <c r="U190" s="54"/>
      <c r="V190" s="54"/>
      <c r="W190" s="76" t="str">
        <f t="shared" si="38"/>
        <v/>
      </c>
      <c r="X190" s="76" t="str">
        <f t="shared" si="39"/>
        <v/>
      </c>
      <c r="Y190" s="76" t="str">
        <f t="shared" si="40"/>
        <v/>
      </c>
    </row>
    <row r="191" spans="1:25">
      <c r="A191" s="75"/>
      <c r="B191" s="77"/>
      <c r="C191" s="75"/>
      <c r="D191" s="77"/>
      <c r="E191" s="54"/>
      <c r="F191" s="54"/>
      <c r="G191" s="81"/>
      <c r="H191" s="54"/>
      <c r="I191" s="54"/>
      <c r="J191" s="76" t="str">
        <f t="shared" si="30"/>
        <v/>
      </c>
      <c r="K191" s="76" t="str">
        <f t="shared" si="31"/>
        <v/>
      </c>
      <c r="L191" s="76" t="str">
        <f t="shared" si="32"/>
        <v/>
      </c>
      <c r="M191" s="54"/>
      <c r="N191" s="54" t="str">
        <f t="shared" si="33"/>
        <v/>
      </c>
      <c r="O191" s="54" t="str">
        <f t="shared" si="34"/>
        <v/>
      </c>
      <c r="P191" s="54" t="str">
        <f t="shared" si="35"/>
        <v/>
      </c>
      <c r="Q191" s="54" t="str">
        <f>+IF(A191="","",CONCATENATE(YEAR(A191),"-",VLOOKUP(MONTH(A191),INFO_CALENDRIER!$I$1:$J$13,2,FALSE)))</f>
        <v/>
      </c>
      <c r="R191" s="54" t="str">
        <f t="shared" si="36"/>
        <v/>
      </c>
      <c r="S191" s="76" t="str">
        <f t="shared" si="37"/>
        <v/>
      </c>
      <c r="T191" s="54" t="str">
        <f>IF(H191="","",IF(I191=INFO_CALENDRIER!$AB$2,IF(BD!H191="COMMANDE","ALBAN1","ALBAN2"),IF(I191=INFO_CALENDRIER!$AB$3,IF(BD!H191="COMMANDE","ALICE1","ALICE2"),IF(I191=INFO_CALENDRIER!$AB$4,IF(BD!H191="COMMANDE","EUGENIE1","EUGENIE2"),IF(I191=INFO_CALENDRIER!$AB$5,IF(BD!H191="COMMANDE","FRED1","FRED2"),IF(I191=INFO_CALENDRIER!$AB$6,IF(BD!H191="COMMANDE","HERVE1","HERVE2"),IF(I191=INFO_CALENDRIER!$AB$7,IF(BD!H191="COMMANDE","MARIA1","MARIA2"),IF(I191=INFO_CALENDRIER!$AB$8,IF(BD!H191="COMMANDE","MARIE1","MARIE2"),IF(I191=INFO_CALENDRIER!$AB$9,IF(BD!H191="COMMANDE","VALERIE1","VALERIE2"),"erreur")))))))))</f>
        <v/>
      </c>
      <c r="U191" s="54"/>
      <c r="V191" s="54"/>
      <c r="W191" s="76" t="str">
        <f t="shared" si="38"/>
        <v/>
      </c>
      <c r="X191" s="76" t="str">
        <f t="shared" si="39"/>
        <v/>
      </c>
      <c r="Y191" s="76" t="str">
        <f t="shared" si="40"/>
        <v/>
      </c>
    </row>
    <row r="192" spans="1:25">
      <c r="A192" s="75"/>
      <c r="B192" s="77"/>
      <c r="C192" s="75"/>
      <c r="D192" s="77"/>
      <c r="E192" s="54"/>
      <c r="F192" s="54"/>
      <c r="G192" s="81"/>
      <c r="H192" s="54"/>
      <c r="I192" s="54"/>
      <c r="J192" s="76" t="str">
        <f t="shared" si="30"/>
        <v/>
      </c>
      <c r="K192" s="76" t="str">
        <f t="shared" si="31"/>
        <v/>
      </c>
      <c r="L192" s="76" t="str">
        <f t="shared" si="32"/>
        <v/>
      </c>
      <c r="M192" s="54"/>
      <c r="N192" s="54" t="str">
        <f t="shared" si="33"/>
        <v/>
      </c>
      <c r="O192" s="54" t="str">
        <f t="shared" si="34"/>
        <v/>
      </c>
      <c r="P192" s="54" t="str">
        <f t="shared" si="35"/>
        <v/>
      </c>
      <c r="Q192" s="54" t="str">
        <f>+IF(A192="","",CONCATENATE(YEAR(A192),"-",VLOOKUP(MONTH(A192),INFO_CALENDRIER!$I$1:$J$13,2,FALSE)))</f>
        <v/>
      </c>
      <c r="R192" s="54" t="str">
        <f t="shared" si="36"/>
        <v/>
      </c>
      <c r="S192" s="76" t="str">
        <f t="shared" si="37"/>
        <v/>
      </c>
      <c r="T192" s="54" t="str">
        <f>IF(H192="","",IF(I192=INFO_CALENDRIER!$AB$2,IF(BD!H192="COMMANDE","ALBAN1","ALBAN2"),IF(I192=INFO_CALENDRIER!$AB$3,IF(BD!H192="COMMANDE","ALICE1","ALICE2"),IF(I192=INFO_CALENDRIER!$AB$4,IF(BD!H192="COMMANDE","EUGENIE1","EUGENIE2"),IF(I192=INFO_CALENDRIER!$AB$5,IF(BD!H192="COMMANDE","FRED1","FRED2"),IF(I192=INFO_CALENDRIER!$AB$6,IF(BD!H192="COMMANDE","HERVE1","HERVE2"),IF(I192=INFO_CALENDRIER!$AB$7,IF(BD!H192="COMMANDE","MARIA1","MARIA2"),IF(I192=INFO_CALENDRIER!$AB$8,IF(BD!H192="COMMANDE","MARIE1","MARIE2"),IF(I192=INFO_CALENDRIER!$AB$9,IF(BD!H192="COMMANDE","VALERIE1","VALERIE2"),"erreur")))))))))</f>
        <v/>
      </c>
      <c r="U192" s="54"/>
      <c r="V192" s="54"/>
      <c r="W192" s="76" t="str">
        <f t="shared" si="38"/>
        <v/>
      </c>
      <c r="X192" s="76" t="str">
        <f t="shared" si="39"/>
        <v/>
      </c>
      <c r="Y192" s="76" t="str">
        <f t="shared" si="40"/>
        <v/>
      </c>
    </row>
    <row r="193" spans="1:25">
      <c r="A193" s="75"/>
      <c r="B193" s="77"/>
      <c r="C193" s="75"/>
      <c r="D193" s="77"/>
      <c r="E193" s="54"/>
      <c r="F193" s="54"/>
      <c r="G193" s="81"/>
      <c r="H193" s="54"/>
      <c r="I193" s="54"/>
      <c r="J193" s="76" t="str">
        <f t="shared" si="30"/>
        <v/>
      </c>
      <c r="K193" s="76" t="str">
        <f t="shared" si="31"/>
        <v/>
      </c>
      <c r="L193" s="76" t="str">
        <f t="shared" si="32"/>
        <v/>
      </c>
      <c r="M193" s="54"/>
      <c r="N193" s="54" t="str">
        <f t="shared" si="33"/>
        <v/>
      </c>
      <c r="O193" s="54" t="str">
        <f t="shared" si="34"/>
        <v/>
      </c>
      <c r="P193" s="54" t="str">
        <f t="shared" si="35"/>
        <v/>
      </c>
      <c r="Q193" s="54" t="str">
        <f>+IF(A193="","",CONCATENATE(YEAR(A193),"-",VLOOKUP(MONTH(A193),INFO_CALENDRIER!$I$1:$J$13,2,FALSE)))</f>
        <v/>
      </c>
      <c r="R193" s="54" t="str">
        <f t="shared" si="36"/>
        <v/>
      </c>
      <c r="S193" s="76" t="str">
        <f t="shared" si="37"/>
        <v/>
      </c>
      <c r="T193" s="54" t="str">
        <f>IF(H193="","",IF(I193=INFO_CALENDRIER!$AB$2,IF(BD!H193="COMMANDE","ALBAN1","ALBAN2"),IF(I193=INFO_CALENDRIER!$AB$3,IF(BD!H193="COMMANDE","ALICE1","ALICE2"),IF(I193=INFO_CALENDRIER!$AB$4,IF(BD!H193="COMMANDE","EUGENIE1","EUGENIE2"),IF(I193=INFO_CALENDRIER!$AB$5,IF(BD!H193="COMMANDE","FRED1","FRED2"),IF(I193=INFO_CALENDRIER!$AB$6,IF(BD!H193="COMMANDE","HERVE1","HERVE2"),IF(I193=INFO_CALENDRIER!$AB$7,IF(BD!H193="COMMANDE","MARIA1","MARIA2"),IF(I193=INFO_CALENDRIER!$AB$8,IF(BD!H193="COMMANDE","MARIE1","MARIE2"),IF(I193=INFO_CALENDRIER!$AB$9,IF(BD!H193="COMMANDE","VALERIE1","VALERIE2"),"erreur")))))))))</f>
        <v/>
      </c>
      <c r="U193" s="54"/>
      <c r="V193" s="54"/>
      <c r="W193" s="76" t="str">
        <f t="shared" si="38"/>
        <v/>
      </c>
      <c r="X193" s="76" t="str">
        <f t="shared" si="39"/>
        <v/>
      </c>
      <c r="Y193" s="76" t="str">
        <f t="shared" si="40"/>
        <v/>
      </c>
    </row>
    <row r="194" spans="1:25">
      <c r="A194" s="75"/>
      <c r="B194" s="77"/>
      <c r="C194" s="75"/>
      <c r="D194" s="77"/>
      <c r="E194" s="54"/>
      <c r="F194" s="54"/>
      <c r="G194" s="81"/>
      <c r="H194" s="54"/>
      <c r="I194" s="54"/>
      <c r="J194" s="76" t="str">
        <f t="shared" si="30"/>
        <v/>
      </c>
      <c r="K194" s="76" t="str">
        <f t="shared" si="31"/>
        <v/>
      </c>
      <c r="L194" s="76" t="str">
        <f t="shared" si="32"/>
        <v/>
      </c>
      <c r="M194" s="54"/>
      <c r="N194" s="54" t="str">
        <f t="shared" si="33"/>
        <v/>
      </c>
      <c r="O194" s="54" t="str">
        <f t="shared" si="34"/>
        <v/>
      </c>
      <c r="P194" s="54" t="str">
        <f t="shared" si="35"/>
        <v/>
      </c>
      <c r="Q194" s="54" t="str">
        <f>+IF(A194="","",CONCATENATE(YEAR(A194),"-",VLOOKUP(MONTH(A194),INFO_CALENDRIER!$I$1:$J$13,2,FALSE)))</f>
        <v/>
      </c>
      <c r="R194" s="54" t="str">
        <f t="shared" si="36"/>
        <v/>
      </c>
      <c r="S194" s="76" t="str">
        <f t="shared" si="37"/>
        <v/>
      </c>
      <c r="T194" s="54" t="str">
        <f>IF(H194="","",IF(I194=INFO_CALENDRIER!$AB$2,IF(BD!H194="COMMANDE","ALBAN1","ALBAN2"),IF(I194=INFO_CALENDRIER!$AB$3,IF(BD!H194="COMMANDE","ALICE1","ALICE2"),IF(I194=INFO_CALENDRIER!$AB$4,IF(BD!H194="COMMANDE","EUGENIE1","EUGENIE2"),IF(I194=INFO_CALENDRIER!$AB$5,IF(BD!H194="COMMANDE","FRED1","FRED2"),IF(I194=INFO_CALENDRIER!$AB$6,IF(BD!H194="COMMANDE","HERVE1","HERVE2"),IF(I194=INFO_CALENDRIER!$AB$7,IF(BD!H194="COMMANDE","MARIA1","MARIA2"),IF(I194=INFO_CALENDRIER!$AB$8,IF(BD!H194="COMMANDE","MARIE1","MARIE2"),IF(I194=INFO_CALENDRIER!$AB$9,IF(BD!H194="COMMANDE","VALERIE1","VALERIE2"),"erreur")))))))))</f>
        <v/>
      </c>
      <c r="U194" s="54"/>
      <c r="V194" s="54"/>
      <c r="W194" s="76" t="str">
        <f t="shared" si="38"/>
        <v/>
      </c>
      <c r="X194" s="76" t="str">
        <f t="shared" si="39"/>
        <v/>
      </c>
      <c r="Y194" s="76" t="str">
        <f t="shared" si="40"/>
        <v/>
      </c>
    </row>
    <row r="195" spans="1:25">
      <c r="A195" s="75"/>
      <c r="B195" s="77"/>
      <c r="C195" s="75"/>
      <c r="D195" s="77"/>
      <c r="E195" s="54"/>
      <c r="F195" s="54"/>
      <c r="G195" s="81"/>
      <c r="H195" s="54"/>
      <c r="I195" s="54"/>
      <c r="J195" s="76" t="str">
        <f t="shared" ref="J195:J258" si="41">IF($A195="","",DAY(A195))</f>
        <v/>
      </c>
      <c r="K195" s="76" t="str">
        <f t="shared" ref="K195:K258" si="42">IF($A195="","",MONTH(A195))</f>
        <v/>
      </c>
      <c r="L195" s="76" t="str">
        <f t="shared" ref="L195:L258" si="43">IF($A195="","",YEAR(A195))</f>
        <v/>
      </c>
      <c r="M195" s="54"/>
      <c r="N195" s="54" t="str">
        <f t="shared" ref="N195:N258" si="44">+IF($A195="","",IF(OR(ISERR(K195),ISNA(K195)),1,0))</f>
        <v/>
      </c>
      <c r="O195" s="54" t="str">
        <f t="shared" ref="O195:O258" si="45">+IF($A195="","",IF(OR(ISERR(J195),ISNA(J195)),1,0))</f>
        <v/>
      </c>
      <c r="P195" s="54" t="str">
        <f t="shared" ref="P195:P258" si="46">IF($A195="","",IF(OR(ISERR(L195),ISNA(L195)),1,0))</f>
        <v/>
      </c>
      <c r="Q195" s="54" t="str">
        <f>+IF(A195="","",CONCATENATE(YEAR(A195),"-",VLOOKUP(MONTH(A195),INFO_CALENDRIER!$I$1:$J$13,2,FALSE)))</f>
        <v/>
      </c>
      <c r="R195" s="54" t="str">
        <f t="shared" ref="R195:R258" si="47">+IF($A195="","",IF(OR(ISERR(E195),ISNA(E195)),1,0))</f>
        <v/>
      </c>
      <c r="S195" s="76" t="str">
        <f t="shared" ref="S195:S258" si="48">IF($A195="","",IF(OR(ISERR(I195),ISNA(I195)),1,0))</f>
        <v/>
      </c>
      <c r="T195" s="54" t="str">
        <f>IF(H195="","",IF(I195=INFO_CALENDRIER!$AB$2,IF(BD!H195="COMMANDE","ALBAN1","ALBAN2"),IF(I195=INFO_CALENDRIER!$AB$3,IF(BD!H195="COMMANDE","ALICE1","ALICE2"),IF(I195=INFO_CALENDRIER!$AB$4,IF(BD!H195="COMMANDE","EUGENIE1","EUGENIE2"),IF(I195=INFO_CALENDRIER!$AB$5,IF(BD!H195="COMMANDE","FRED1","FRED2"),IF(I195=INFO_CALENDRIER!$AB$6,IF(BD!H195="COMMANDE","HERVE1","HERVE2"),IF(I195=INFO_CALENDRIER!$AB$7,IF(BD!H195="COMMANDE","MARIA1","MARIA2"),IF(I195=INFO_CALENDRIER!$AB$8,IF(BD!H195="COMMANDE","MARIE1","MARIE2"),IF(I195=INFO_CALENDRIER!$AB$9,IF(BD!H195="COMMANDE","VALERIE1","VALERIE2"),"erreur")))))))))</f>
        <v/>
      </c>
      <c r="U195" s="54"/>
      <c r="V195" s="54"/>
      <c r="W195" s="76" t="str">
        <f t="shared" ref="W195:W258" si="49">IF($C195="","",DAY(C195))</f>
        <v/>
      </c>
      <c r="X195" s="76" t="str">
        <f t="shared" ref="X195:X258" si="50">IF($C195="","",MONTH(C195))</f>
        <v/>
      </c>
      <c r="Y195" s="76" t="str">
        <f t="shared" ref="Y195:Y258" si="51">IF($C195="","",YEAR(C195))</f>
        <v/>
      </c>
    </row>
    <row r="196" spans="1:25">
      <c r="A196" s="75"/>
      <c r="B196" s="77"/>
      <c r="C196" s="75"/>
      <c r="D196" s="77"/>
      <c r="E196" s="54"/>
      <c r="F196" s="54"/>
      <c r="G196" s="81"/>
      <c r="H196" s="54"/>
      <c r="I196" s="54"/>
      <c r="J196" s="76" t="str">
        <f t="shared" si="41"/>
        <v/>
      </c>
      <c r="K196" s="76" t="str">
        <f t="shared" si="42"/>
        <v/>
      </c>
      <c r="L196" s="76" t="str">
        <f t="shared" si="43"/>
        <v/>
      </c>
      <c r="M196" s="54"/>
      <c r="N196" s="54" t="str">
        <f t="shared" si="44"/>
        <v/>
      </c>
      <c r="O196" s="54" t="str">
        <f t="shared" si="45"/>
        <v/>
      </c>
      <c r="P196" s="54" t="str">
        <f t="shared" si="46"/>
        <v/>
      </c>
      <c r="Q196" s="54" t="str">
        <f>+IF(A196="","",CONCATENATE(YEAR(A196),"-",VLOOKUP(MONTH(A196),INFO_CALENDRIER!$I$1:$J$13,2,FALSE)))</f>
        <v/>
      </c>
      <c r="R196" s="54" t="str">
        <f t="shared" si="47"/>
        <v/>
      </c>
      <c r="S196" s="76" t="str">
        <f t="shared" si="48"/>
        <v/>
      </c>
      <c r="T196" s="54" t="str">
        <f>IF(H196="","",IF(I196=INFO_CALENDRIER!$AB$2,IF(BD!H196="COMMANDE","ALBAN1","ALBAN2"),IF(I196=INFO_CALENDRIER!$AB$3,IF(BD!H196="COMMANDE","ALICE1","ALICE2"),IF(I196=INFO_CALENDRIER!$AB$4,IF(BD!H196="COMMANDE","EUGENIE1","EUGENIE2"),IF(I196=INFO_CALENDRIER!$AB$5,IF(BD!H196="COMMANDE","FRED1","FRED2"),IF(I196=INFO_CALENDRIER!$AB$6,IF(BD!H196="COMMANDE","HERVE1","HERVE2"),IF(I196=INFO_CALENDRIER!$AB$7,IF(BD!H196="COMMANDE","MARIA1","MARIA2"),IF(I196=INFO_CALENDRIER!$AB$8,IF(BD!H196="COMMANDE","MARIE1","MARIE2"),IF(I196=INFO_CALENDRIER!$AB$9,IF(BD!H196="COMMANDE","VALERIE1","VALERIE2"),"erreur")))))))))</f>
        <v/>
      </c>
      <c r="U196" s="54"/>
      <c r="V196" s="54"/>
      <c r="W196" s="76" t="str">
        <f t="shared" si="49"/>
        <v/>
      </c>
      <c r="X196" s="76" t="str">
        <f t="shared" si="50"/>
        <v/>
      </c>
      <c r="Y196" s="76" t="str">
        <f t="shared" si="51"/>
        <v/>
      </c>
    </row>
    <row r="197" spans="1:25">
      <c r="A197" s="75"/>
      <c r="B197" s="77"/>
      <c r="C197" s="75"/>
      <c r="D197" s="77"/>
      <c r="E197" s="54"/>
      <c r="F197" s="54"/>
      <c r="G197" s="81"/>
      <c r="H197" s="54"/>
      <c r="I197" s="54"/>
      <c r="J197" s="76" t="str">
        <f t="shared" si="41"/>
        <v/>
      </c>
      <c r="K197" s="76" t="str">
        <f t="shared" si="42"/>
        <v/>
      </c>
      <c r="L197" s="76" t="str">
        <f t="shared" si="43"/>
        <v/>
      </c>
      <c r="M197" s="54"/>
      <c r="N197" s="54" t="str">
        <f t="shared" si="44"/>
        <v/>
      </c>
      <c r="O197" s="54" t="str">
        <f t="shared" si="45"/>
        <v/>
      </c>
      <c r="P197" s="54" t="str">
        <f t="shared" si="46"/>
        <v/>
      </c>
      <c r="Q197" s="54" t="str">
        <f>+IF(A197="","",CONCATENATE(YEAR(A197),"-",VLOOKUP(MONTH(A197),INFO_CALENDRIER!$I$1:$J$13,2,FALSE)))</f>
        <v/>
      </c>
      <c r="R197" s="54" t="str">
        <f t="shared" si="47"/>
        <v/>
      </c>
      <c r="S197" s="76" t="str">
        <f t="shared" si="48"/>
        <v/>
      </c>
      <c r="T197" s="54" t="str">
        <f>IF(H197="","",IF(I197=INFO_CALENDRIER!$AB$2,IF(BD!H197="COMMANDE","ALBAN1","ALBAN2"),IF(I197=INFO_CALENDRIER!$AB$3,IF(BD!H197="COMMANDE","ALICE1","ALICE2"),IF(I197=INFO_CALENDRIER!$AB$4,IF(BD!H197="COMMANDE","EUGENIE1","EUGENIE2"),IF(I197=INFO_CALENDRIER!$AB$5,IF(BD!H197="COMMANDE","FRED1","FRED2"),IF(I197=INFO_CALENDRIER!$AB$6,IF(BD!H197="COMMANDE","HERVE1","HERVE2"),IF(I197=INFO_CALENDRIER!$AB$7,IF(BD!H197="COMMANDE","MARIA1","MARIA2"),IF(I197=INFO_CALENDRIER!$AB$8,IF(BD!H197="COMMANDE","MARIE1","MARIE2"),IF(I197=INFO_CALENDRIER!$AB$9,IF(BD!H197="COMMANDE","VALERIE1","VALERIE2"),"erreur")))))))))</f>
        <v/>
      </c>
      <c r="U197" s="54"/>
      <c r="V197" s="54"/>
      <c r="W197" s="76" t="str">
        <f t="shared" si="49"/>
        <v/>
      </c>
      <c r="X197" s="76" t="str">
        <f t="shared" si="50"/>
        <v/>
      </c>
      <c r="Y197" s="76" t="str">
        <f t="shared" si="51"/>
        <v/>
      </c>
    </row>
    <row r="198" spans="1:25">
      <c r="A198" s="75"/>
      <c r="B198" s="77"/>
      <c r="C198" s="75"/>
      <c r="D198" s="77"/>
      <c r="E198" s="54"/>
      <c r="F198" s="54"/>
      <c r="G198" s="81"/>
      <c r="H198" s="54"/>
      <c r="I198" s="54"/>
      <c r="J198" s="76" t="str">
        <f t="shared" si="41"/>
        <v/>
      </c>
      <c r="K198" s="76" t="str">
        <f t="shared" si="42"/>
        <v/>
      </c>
      <c r="L198" s="76" t="str">
        <f t="shared" si="43"/>
        <v/>
      </c>
      <c r="M198" s="54"/>
      <c r="N198" s="54" t="str">
        <f t="shared" si="44"/>
        <v/>
      </c>
      <c r="O198" s="54" t="str">
        <f t="shared" si="45"/>
        <v/>
      </c>
      <c r="P198" s="54" t="str">
        <f t="shared" si="46"/>
        <v/>
      </c>
      <c r="Q198" s="54" t="str">
        <f>+IF(A198="","",CONCATENATE(YEAR(A198),"-",VLOOKUP(MONTH(A198),INFO_CALENDRIER!$I$1:$J$13,2,FALSE)))</f>
        <v/>
      </c>
      <c r="R198" s="54" t="str">
        <f t="shared" si="47"/>
        <v/>
      </c>
      <c r="S198" s="76" t="str">
        <f t="shared" si="48"/>
        <v/>
      </c>
      <c r="T198" s="54" t="str">
        <f>IF(H198="","",IF(I198=INFO_CALENDRIER!$AB$2,IF(BD!H198="COMMANDE","ALBAN1","ALBAN2"),IF(I198=INFO_CALENDRIER!$AB$3,IF(BD!H198="COMMANDE","ALICE1","ALICE2"),IF(I198=INFO_CALENDRIER!$AB$4,IF(BD!H198="COMMANDE","EUGENIE1","EUGENIE2"),IF(I198=INFO_CALENDRIER!$AB$5,IF(BD!H198="COMMANDE","FRED1","FRED2"),IF(I198=INFO_CALENDRIER!$AB$6,IF(BD!H198="COMMANDE","HERVE1","HERVE2"),IF(I198=INFO_CALENDRIER!$AB$7,IF(BD!H198="COMMANDE","MARIA1","MARIA2"),IF(I198=INFO_CALENDRIER!$AB$8,IF(BD!H198="COMMANDE","MARIE1","MARIE2"),IF(I198=INFO_CALENDRIER!$AB$9,IF(BD!H198="COMMANDE","VALERIE1","VALERIE2"),"erreur")))))))))</f>
        <v/>
      </c>
      <c r="U198" s="54"/>
      <c r="V198" s="54"/>
      <c r="W198" s="76" t="str">
        <f t="shared" si="49"/>
        <v/>
      </c>
      <c r="X198" s="76" t="str">
        <f t="shared" si="50"/>
        <v/>
      </c>
      <c r="Y198" s="76" t="str">
        <f t="shared" si="51"/>
        <v/>
      </c>
    </row>
    <row r="199" spans="1:25">
      <c r="A199" s="75"/>
      <c r="B199" s="77"/>
      <c r="C199" s="75"/>
      <c r="D199" s="77"/>
      <c r="E199" s="54"/>
      <c r="F199" s="54"/>
      <c r="G199" s="81"/>
      <c r="H199" s="54"/>
      <c r="I199" s="54"/>
      <c r="J199" s="76" t="str">
        <f t="shared" si="41"/>
        <v/>
      </c>
      <c r="K199" s="76" t="str">
        <f t="shared" si="42"/>
        <v/>
      </c>
      <c r="L199" s="76" t="str">
        <f t="shared" si="43"/>
        <v/>
      </c>
      <c r="M199" s="54"/>
      <c r="N199" s="54" t="str">
        <f t="shared" si="44"/>
        <v/>
      </c>
      <c r="O199" s="54" t="str">
        <f t="shared" si="45"/>
        <v/>
      </c>
      <c r="P199" s="54" t="str">
        <f t="shared" si="46"/>
        <v/>
      </c>
      <c r="Q199" s="54" t="str">
        <f>+IF(A199="","",CONCATENATE(YEAR(A199),"-",VLOOKUP(MONTH(A199),INFO_CALENDRIER!$I$1:$J$13,2,FALSE)))</f>
        <v/>
      </c>
      <c r="R199" s="54" t="str">
        <f t="shared" si="47"/>
        <v/>
      </c>
      <c r="S199" s="76" t="str">
        <f t="shared" si="48"/>
        <v/>
      </c>
      <c r="T199" s="54" t="str">
        <f>IF(H199="","",IF(I199=INFO_CALENDRIER!$AB$2,IF(BD!H199="COMMANDE","ALBAN1","ALBAN2"),IF(I199=INFO_CALENDRIER!$AB$3,IF(BD!H199="COMMANDE","ALICE1","ALICE2"),IF(I199=INFO_CALENDRIER!$AB$4,IF(BD!H199="COMMANDE","EUGENIE1","EUGENIE2"),IF(I199=INFO_CALENDRIER!$AB$5,IF(BD!H199="COMMANDE","FRED1","FRED2"),IF(I199=INFO_CALENDRIER!$AB$6,IF(BD!H199="COMMANDE","HERVE1","HERVE2"),IF(I199=INFO_CALENDRIER!$AB$7,IF(BD!H199="COMMANDE","MARIA1","MARIA2"),IF(I199=INFO_CALENDRIER!$AB$8,IF(BD!H199="COMMANDE","MARIE1","MARIE2"),IF(I199=INFO_CALENDRIER!$AB$9,IF(BD!H199="COMMANDE","VALERIE1","VALERIE2"),"erreur")))))))))</f>
        <v/>
      </c>
      <c r="U199" s="54"/>
      <c r="V199" s="54"/>
      <c r="W199" s="76" t="str">
        <f t="shared" si="49"/>
        <v/>
      </c>
      <c r="X199" s="76" t="str">
        <f t="shared" si="50"/>
        <v/>
      </c>
      <c r="Y199" s="76" t="str">
        <f t="shared" si="51"/>
        <v/>
      </c>
    </row>
    <row r="200" spans="1:25">
      <c r="A200" s="75"/>
      <c r="B200" s="77"/>
      <c r="C200" s="75"/>
      <c r="D200" s="77"/>
      <c r="E200" s="54"/>
      <c r="F200" s="54"/>
      <c r="G200" s="81"/>
      <c r="H200" s="54"/>
      <c r="I200" s="54"/>
      <c r="J200" s="76" t="str">
        <f t="shared" si="41"/>
        <v/>
      </c>
      <c r="K200" s="76" t="str">
        <f t="shared" si="42"/>
        <v/>
      </c>
      <c r="L200" s="76" t="str">
        <f t="shared" si="43"/>
        <v/>
      </c>
      <c r="M200" s="54"/>
      <c r="N200" s="54" t="str">
        <f t="shared" si="44"/>
        <v/>
      </c>
      <c r="O200" s="54" t="str">
        <f t="shared" si="45"/>
        <v/>
      </c>
      <c r="P200" s="54" t="str">
        <f t="shared" si="46"/>
        <v/>
      </c>
      <c r="Q200" s="54" t="str">
        <f>+IF(A200="","",CONCATENATE(YEAR(A200),"-",VLOOKUP(MONTH(A200),INFO_CALENDRIER!$I$1:$J$13,2,FALSE)))</f>
        <v/>
      </c>
      <c r="R200" s="54" t="str">
        <f t="shared" si="47"/>
        <v/>
      </c>
      <c r="S200" s="76" t="str">
        <f t="shared" si="48"/>
        <v/>
      </c>
      <c r="T200" s="54" t="str">
        <f>IF(H200="","",IF(I200=INFO_CALENDRIER!$AB$2,IF(BD!H200="COMMANDE","ALBAN1","ALBAN2"),IF(I200=INFO_CALENDRIER!$AB$3,IF(BD!H200="COMMANDE","ALICE1","ALICE2"),IF(I200=INFO_CALENDRIER!$AB$4,IF(BD!H200="COMMANDE","EUGENIE1","EUGENIE2"),IF(I200=INFO_CALENDRIER!$AB$5,IF(BD!H200="COMMANDE","FRED1","FRED2"),IF(I200=INFO_CALENDRIER!$AB$6,IF(BD!H200="COMMANDE","HERVE1","HERVE2"),IF(I200=INFO_CALENDRIER!$AB$7,IF(BD!H200="COMMANDE","MARIA1","MARIA2"),IF(I200=INFO_CALENDRIER!$AB$8,IF(BD!H200="COMMANDE","MARIE1","MARIE2"),IF(I200=INFO_CALENDRIER!$AB$9,IF(BD!H200="COMMANDE","VALERIE1","VALERIE2"),"erreur")))))))))</f>
        <v/>
      </c>
      <c r="U200" s="54"/>
      <c r="V200" s="54"/>
      <c r="W200" s="76" t="str">
        <f t="shared" si="49"/>
        <v/>
      </c>
      <c r="X200" s="76" t="str">
        <f t="shared" si="50"/>
        <v/>
      </c>
      <c r="Y200" s="76" t="str">
        <f t="shared" si="51"/>
        <v/>
      </c>
    </row>
    <row r="201" spans="1:25">
      <c r="A201" s="75"/>
      <c r="B201" s="77"/>
      <c r="C201" s="75"/>
      <c r="D201" s="77"/>
      <c r="E201" s="54"/>
      <c r="F201" s="54"/>
      <c r="G201" s="81"/>
      <c r="H201" s="54"/>
      <c r="I201" s="54"/>
      <c r="J201" s="76" t="str">
        <f t="shared" si="41"/>
        <v/>
      </c>
      <c r="K201" s="76" t="str">
        <f t="shared" si="42"/>
        <v/>
      </c>
      <c r="L201" s="76" t="str">
        <f t="shared" si="43"/>
        <v/>
      </c>
      <c r="M201" s="54"/>
      <c r="N201" s="54" t="str">
        <f t="shared" si="44"/>
        <v/>
      </c>
      <c r="O201" s="54" t="str">
        <f t="shared" si="45"/>
        <v/>
      </c>
      <c r="P201" s="54" t="str">
        <f t="shared" si="46"/>
        <v/>
      </c>
      <c r="Q201" s="54" t="str">
        <f>+IF(A201="","",CONCATENATE(YEAR(A201),"-",VLOOKUP(MONTH(A201),INFO_CALENDRIER!$I$1:$J$13,2,FALSE)))</f>
        <v/>
      </c>
      <c r="R201" s="54" t="str">
        <f t="shared" si="47"/>
        <v/>
      </c>
      <c r="S201" s="76" t="str">
        <f t="shared" si="48"/>
        <v/>
      </c>
      <c r="T201" s="54" t="str">
        <f>IF(H201="","",IF(I201=INFO_CALENDRIER!$AB$2,IF(BD!H201="COMMANDE","ALBAN1","ALBAN2"),IF(I201=INFO_CALENDRIER!$AB$3,IF(BD!H201="COMMANDE","ALICE1","ALICE2"),IF(I201=INFO_CALENDRIER!$AB$4,IF(BD!H201="COMMANDE","EUGENIE1","EUGENIE2"),IF(I201=INFO_CALENDRIER!$AB$5,IF(BD!H201="COMMANDE","FRED1","FRED2"),IF(I201=INFO_CALENDRIER!$AB$6,IF(BD!H201="COMMANDE","HERVE1","HERVE2"),IF(I201=INFO_CALENDRIER!$AB$7,IF(BD!H201="COMMANDE","MARIA1","MARIA2"),IF(I201=INFO_CALENDRIER!$AB$8,IF(BD!H201="COMMANDE","MARIE1","MARIE2"),IF(I201=INFO_CALENDRIER!$AB$9,IF(BD!H201="COMMANDE","VALERIE1","VALERIE2"),"erreur")))))))))</f>
        <v/>
      </c>
      <c r="U201" s="54"/>
      <c r="V201" s="54"/>
      <c r="W201" s="76" t="str">
        <f t="shared" si="49"/>
        <v/>
      </c>
      <c r="X201" s="76" t="str">
        <f t="shared" si="50"/>
        <v/>
      </c>
      <c r="Y201" s="76" t="str">
        <f t="shared" si="51"/>
        <v/>
      </c>
    </row>
    <row r="202" spans="1:25">
      <c r="A202" s="75"/>
      <c r="B202" s="77"/>
      <c r="C202" s="75"/>
      <c r="D202" s="77"/>
      <c r="E202" s="54"/>
      <c r="F202" s="54"/>
      <c r="G202" s="81"/>
      <c r="H202" s="54"/>
      <c r="I202" s="54"/>
      <c r="J202" s="76" t="str">
        <f t="shared" si="41"/>
        <v/>
      </c>
      <c r="K202" s="76" t="str">
        <f t="shared" si="42"/>
        <v/>
      </c>
      <c r="L202" s="76" t="str">
        <f t="shared" si="43"/>
        <v/>
      </c>
      <c r="M202" s="54"/>
      <c r="N202" s="54" t="str">
        <f t="shared" si="44"/>
        <v/>
      </c>
      <c r="O202" s="54" t="str">
        <f t="shared" si="45"/>
        <v/>
      </c>
      <c r="P202" s="54" t="str">
        <f t="shared" si="46"/>
        <v/>
      </c>
      <c r="Q202" s="54" t="str">
        <f>+IF(A202="","",CONCATENATE(YEAR(A202),"-",VLOOKUP(MONTH(A202),INFO_CALENDRIER!$I$1:$J$13,2,FALSE)))</f>
        <v/>
      </c>
      <c r="R202" s="54" t="str">
        <f t="shared" si="47"/>
        <v/>
      </c>
      <c r="S202" s="76" t="str">
        <f t="shared" si="48"/>
        <v/>
      </c>
      <c r="T202" s="54" t="str">
        <f>IF(H202="","",IF(I202=INFO_CALENDRIER!$AB$2,IF(BD!H202="COMMANDE","ALBAN1","ALBAN2"),IF(I202=INFO_CALENDRIER!$AB$3,IF(BD!H202="COMMANDE","ALICE1","ALICE2"),IF(I202=INFO_CALENDRIER!$AB$4,IF(BD!H202="COMMANDE","EUGENIE1","EUGENIE2"),IF(I202=INFO_CALENDRIER!$AB$5,IF(BD!H202="COMMANDE","FRED1","FRED2"),IF(I202=INFO_CALENDRIER!$AB$6,IF(BD!H202="COMMANDE","HERVE1","HERVE2"),IF(I202=INFO_CALENDRIER!$AB$7,IF(BD!H202="COMMANDE","MARIA1","MARIA2"),IF(I202=INFO_CALENDRIER!$AB$8,IF(BD!H202="COMMANDE","MARIE1","MARIE2"),IF(I202=INFO_CALENDRIER!$AB$9,IF(BD!H202="COMMANDE","VALERIE1","VALERIE2"),"erreur")))))))))</f>
        <v/>
      </c>
      <c r="U202" s="54"/>
      <c r="V202" s="54"/>
      <c r="W202" s="76" t="str">
        <f t="shared" si="49"/>
        <v/>
      </c>
      <c r="X202" s="76" t="str">
        <f t="shared" si="50"/>
        <v/>
      </c>
      <c r="Y202" s="76" t="str">
        <f t="shared" si="51"/>
        <v/>
      </c>
    </row>
    <row r="203" spans="1:25">
      <c r="A203" s="75"/>
      <c r="B203" s="77"/>
      <c r="C203" s="75"/>
      <c r="D203" s="77"/>
      <c r="E203" s="54"/>
      <c r="F203" s="54"/>
      <c r="G203" s="81"/>
      <c r="H203" s="54"/>
      <c r="I203" s="54"/>
      <c r="J203" s="76" t="str">
        <f t="shared" si="41"/>
        <v/>
      </c>
      <c r="K203" s="76" t="str">
        <f t="shared" si="42"/>
        <v/>
      </c>
      <c r="L203" s="76" t="str">
        <f t="shared" si="43"/>
        <v/>
      </c>
      <c r="M203" s="54"/>
      <c r="N203" s="54" t="str">
        <f t="shared" si="44"/>
        <v/>
      </c>
      <c r="O203" s="54" t="str">
        <f t="shared" si="45"/>
        <v/>
      </c>
      <c r="P203" s="54" t="str">
        <f t="shared" si="46"/>
        <v/>
      </c>
      <c r="Q203" s="54" t="str">
        <f>+IF(A203="","",CONCATENATE(YEAR(A203),"-",VLOOKUP(MONTH(A203),INFO_CALENDRIER!$I$1:$J$13,2,FALSE)))</f>
        <v/>
      </c>
      <c r="R203" s="54" t="str">
        <f t="shared" si="47"/>
        <v/>
      </c>
      <c r="S203" s="76" t="str">
        <f t="shared" si="48"/>
        <v/>
      </c>
      <c r="T203" s="54" t="str">
        <f>IF(H203="","",IF(I203=INFO_CALENDRIER!$AB$2,IF(BD!H203="COMMANDE","ALBAN1","ALBAN2"),IF(I203=INFO_CALENDRIER!$AB$3,IF(BD!H203="COMMANDE","ALICE1","ALICE2"),IF(I203=INFO_CALENDRIER!$AB$4,IF(BD!H203="COMMANDE","EUGENIE1","EUGENIE2"),IF(I203=INFO_CALENDRIER!$AB$5,IF(BD!H203="COMMANDE","FRED1","FRED2"),IF(I203=INFO_CALENDRIER!$AB$6,IF(BD!H203="COMMANDE","HERVE1","HERVE2"),IF(I203=INFO_CALENDRIER!$AB$7,IF(BD!H203="COMMANDE","MARIA1","MARIA2"),IF(I203=INFO_CALENDRIER!$AB$8,IF(BD!H203="COMMANDE","MARIE1","MARIE2"),IF(I203=INFO_CALENDRIER!$AB$9,IF(BD!H203="COMMANDE","VALERIE1","VALERIE2"),"erreur")))))))))</f>
        <v/>
      </c>
      <c r="U203" s="54"/>
      <c r="V203" s="54"/>
      <c r="W203" s="76" t="str">
        <f t="shared" si="49"/>
        <v/>
      </c>
      <c r="X203" s="76" t="str">
        <f t="shared" si="50"/>
        <v/>
      </c>
      <c r="Y203" s="76" t="str">
        <f t="shared" si="51"/>
        <v/>
      </c>
    </row>
    <row r="204" spans="1:25">
      <c r="A204" s="75"/>
      <c r="B204" s="77"/>
      <c r="C204" s="75"/>
      <c r="D204" s="77"/>
      <c r="E204" s="54"/>
      <c r="F204" s="54"/>
      <c r="G204" s="81"/>
      <c r="H204" s="54"/>
      <c r="I204" s="54"/>
      <c r="J204" s="76" t="str">
        <f t="shared" si="41"/>
        <v/>
      </c>
      <c r="K204" s="76" t="str">
        <f t="shared" si="42"/>
        <v/>
      </c>
      <c r="L204" s="76" t="str">
        <f t="shared" si="43"/>
        <v/>
      </c>
      <c r="M204" s="54"/>
      <c r="N204" s="54" t="str">
        <f t="shared" si="44"/>
        <v/>
      </c>
      <c r="O204" s="54" t="str">
        <f t="shared" si="45"/>
        <v/>
      </c>
      <c r="P204" s="54" t="str">
        <f t="shared" si="46"/>
        <v/>
      </c>
      <c r="Q204" s="54" t="str">
        <f>+IF(A204="","",CONCATENATE(YEAR(A204),"-",VLOOKUP(MONTH(A204),INFO_CALENDRIER!$I$1:$J$13,2,FALSE)))</f>
        <v/>
      </c>
      <c r="R204" s="54" t="str">
        <f t="shared" si="47"/>
        <v/>
      </c>
      <c r="S204" s="76" t="str">
        <f t="shared" si="48"/>
        <v/>
      </c>
      <c r="T204" s="54" t="str">
        <f>IF(H204="","",IF(I204=INFO_CALENDRIER!$AB$2,IF(BD!H204="COMMANDE","ALBAN1","ALBAN2"),IF(I204=INFO_CALENDRIER!$AB$3,IF(BD!H204="COMMANDE","ALICE1","ALICE2"),IF(I204=INFO_CALENDRIER!$AB$4,IF(BD!H204="COMMANDE","EUGENIE1","EUGENIE2"),IF(I204=INFO_CALENDRIER!$AB$5,IF(BD!H204="COMMANDE","FRED1","FRED2"),IF(I204=INFO_CALENDRIER!$AB$6,IF(BD!H204="COMMANDE","HERVE1","HERVE2"),IF(I204=INFO_CALENDRIER!$AB$7,IF(BD!H204="COMMANDE","MARIA1","MARIA2"),IF(I204=INFO_CALENDRIER!$AB$8,IF(BD!H204="COMMANDE","MARIE1","MARIE2"),IF(I204=INFO_CALENDRIER!$AB$9,IF(BD!H204="COMMANDE","VALERIE1","VALERIE2"),"erreur")))))))))</f>
        <v/>
      </c>
      <c r="U204" s="54"/>
      <c r="V204" s="54"/>
      <c r="W204" s="76" t="str">
        <f t="shared" si="49"/>
        <v/>
      </c>
      <c r="X204" s="76" t="str">
        <f t="shared" si="50"/>
        <v/>
      </c>
      <c r="Y204" s="76" t="str">
        <f t="shared" si="51"/>
        <v/>
      </c>
    </row>
    <row r="205" spans="1:25">
      <c r="A205" s="75"/>
      <c r="B205" s="77"/>
      <c r="C205" s="75"/>
      <c r="D205" s="77"/>
      <c r="E205" s="54"/>
      <c r="F205" s="54"/>
      <c r="G205" s="81"/>
      <c r="H205" s="54"/>
      <c r="I205" s="54"/>
      <c r="J205" s="76" t="str">
        <f t="shared" si="41"/>
        <v/>
      </c>
      <c r="K205" s="76" t="str">
        <f t="shared" si="42"/>
        <v/>
      </c>
      <c r="L205" s="76" t="str">
        <f t="shared" si="43"/>
        <v/>
      </c>
      <c r="M205" s="54"/>
      <c r="N205" s="54" t="str">
        <f t="shared" si="44"/>
        <v/>
      </c>
      <c r="O205" s="54" t="str">
        <f t="shared" si="45"/>
        <v/>
      </c>
      <c r="P205" s="54" t="str">
        <f t="shared" si="46"/>
        <v/>
      </c>
      <c r="Q205" s="54" t="str">
        <f>+IF(A205="","",CONCATENATE(YEAR(A205),"-",VLOOKUP(MONTH(A205),INFO_CALENDRIER!$I$1:$J$13,2,FALSE)))</f>
        <v/>
      </c>
      <c r="R205" s="54" t="str">
        <f t="shared" si="47"/>
        <v/>
      </c>
      <c r="S205" s="76" t="str">
        <f t="shared" si="48"/>
        <v/>
      </c>
      <c r="T205" s="54" t="str">
        <f>IF(H205="","",IF(I205=INFO_CALENDRIER!$AB$2,IF(BD!H205="COMMANDE","ALBAN1","ALBAN2"),IF(I205=INFO_CALENDRIER!$AB$3,IF(BD!H205="COMMANDE","ALICE1","ALICE2"),IF(I205=INFO_CALENDRIER!$AB$4,IF(BD!H205="COMMANDE","EUGENIE1","EUGENIE2"),IF(I205=INFO_CALENDRIER!$AB$5,IF(BD!H205="COMMANDE","FRED1","FRED2"),IF(I205=INFO_CALENDRIER!$AB$6,IF(BD!H205="COMMANDE","HERVE1","HERVE2"),IF(I205=INFO_CALENDRIER!$AB$7,IF(BD!H205="COMMANDE","MARIA1","MARIA2"),IF(I205=INFO_CALENDRIER!$AB$8,IF(BD!H205="COMMANDE","MARIE1","MARIE2"),IF(I205=INFO_CALENDRIER!$AB$9,IF(BD!H205="COMMANDE","VALERIE1","VALERIE2"),"erreur")))))))))</f>
        <v/>
      </c>
      <c r="U205" s="54"/>
      <c r="V205" s="54"/>
      <c r="W205" s="76" t="str">
        <f t="shared" si="49"/>
        <v/>
      </c>
      <c r="X205" s="76" t="str">
        <f t="shared" si="50"/>
        <v/>
      </c>
      <c r="Y205" s="76" t="str">
        <f t="shared" si="51"/>
        <v/>
      </c>
    </row>
    <row r="206" spans="1:25">
      <c r="A206" s="75"/>
      <c r="B206" s="77"/>
      <c r="C206" s="75"/>
      <c r="D206" s="77"/>
      <c r="E206" s="54"/>
      <c r="F206" s="54"/>
      <c r="G206" s="81"/>
      <c r="H206" s="54"/>
      <c r="I206" s="54"/>
      <c r="J206" s="76" t="str">
        <f t="shared" si="41"/>
        <v/>
      </c>
      <c r="K206" s="76" t="str">
        <f t="shared" si="42"/>
        <v/>
      </c>
      <c r="L206" s="76" t="str">
        <f t="shared" si="43"/>
        <v/>
      </c>
      <c r="M206" s="54"/>
      <c r="N206" s="54" t="str">
        <f t="shared" si="44"/>
        <v/>
      </c>
      <c r="O206" s="54" t="str">
        <f t="shared" si="45"/>
        <v/>
      </c>
      <c r="P206" s="54" t="str">
        <f t="shared" si="46"/>
        <v/>
      </c>
      <c r="Q206" s="54" t="str">
        <f>+IF(A206="","",CONCATENATE(YEAR(A206),"-",VLOOKUP(MONTH(A206),INFO_CALENDRIER!$I$1:$J$13,2,FALSE)))</f>
        <v/>
      </c>
      <c r="R206" s="54" t="str">
        <f t="shared" si="47"/>
        <v/>
      </c>
      <c r="S206" s="76" t="str">
        <f t="shared" si="48"/>
        <v/>
      </c>
      <c r="T206" s="54" t="str">
        <f>IF(H206="","",IF(I206=INFO_CALENDRIER!$AB$2,IF(BD!H206="COMMANDE","ALBAN1","ALBAN2"),IF(I206=INFO_CALENDRIER!$AB$3,IF(BD!H206="COMMANDE","ALICE1","ALICE2"),IF(I206=INFO_CALENDRIER!$AB$4,IF(BD!H206="COMMANDE","EUGENIE1","EUGENIE2"),IF(I206=INFO_CALENDRIER!$AB$5,IF(BD!H206="COMMANDE","FRED1","FRED2"),IF(I206=INFO_CALENDRIER!$AB$6,IF(BD!H206="COMMANDE","HERVE1","HERVE2"),IF(I206=INFO_CALENDRIER!$AB$7,IF(BD!H206="COMMANDE","MARIA1","MARIA2"),IF(I206=INFO_CALENDRIER!$AB$8,IF(BD!H206="COMMANDE","MARIE1","MARIE2"),IF(I206=INFO_CALENDRIER!$AB$9,IF(BD!H206="COMMANDE","VALERIE1","VALERIE2"),"erreur")))))))))</f>
        <v/>
      </c>
      <c r="U206" s="54"/>
      <c r="V206" s="54"/>
      <c r="W206" s="76" t="str">
        <f t="shared" si="49"/>
        <v/>
      </c>
      <c r="X206" s="76" t="str">
        <f t="shared" si="50"/>
        <v/>
      </c>
      <c r="Y206" s="76" t="str">
        <f t="shared" si="51"/>
        <v/>
      </c>
    </row>
    <row r="207" spans="1:25">
      <c r="A207" s="75"/>
      <c r="B207" s="77"/>
      <c r="C207" s="75"/>
      <c r="D207" s="77"/>
      <c r="E207" s="54"/>
      <c r="F207" s="54"/>
      <c r="G207" s="81"/>
      <c r="H207" s="54"/>
      <c r="I207" s="54"/>
      <c r="J207" s="76" t="str">
        <f t="shared" si="41"/>
        <v/>
      </c>
      <c r="K207" s="76" t="str">
        <f t="shared" si="42"/>
        <v/>
      </c>
      <c r="L207" s="76" t="str">
        <f t="shared" si="43"/>
        <v/>
      </c>
      <c r="M207" s="54"/>
      <c r="N207" s="54" t="str">
        <f t="shared" si="44"/>
        <v/>
      </c>
      <c r="O207" s="54" t="str">
        <f t="shared" si="45"/>
        <v/>
      </c>
      <c r="P207" s="54" t="str">
        <f t="shared" si="46"/>
        <v/>
      </c>
      <c r="Q207" s="54" t="str">
        <f>+IF(A207="","",CONCATENATE(YEAR(A207),"-",VLOOKUP(MONTH(A207),INFO_CALENDRIER!$I$1:$J$13,2,FALSE)))</f>
        <v/>
      </c>
      <c r="R207" s="54" t="str">
        <f t="shared" si="47"/>
        <v/>
      </c>
      <c r="S207" s="76" t="str">
        <f t="shared" si="48"/>
        <v/>
      </c>
      <c r="T207" s="54" t="str">
        <f>IF(H207="","",IF(I207=INFO_CALENDRIER!$AB$2,IF(BD!H207="COMMANDE","ALBAN1","ALBAN2"),IF(I207=INFO_CALENDRIER!$AB$3,IF(BD!H207="COMMANDE","ALICE1","ALICE2"),IF(I207=INFO_CALENDRIER!$AB$4,IF(BD!H207="COMMANDE","EUGENIE1","EUGENIE2"),IF(I207=INFO_CALENDRIER!$AB$5,IF(BD!H207="COMMANDE","FRED1","FRED2"),IF(I207=INFO_CALENDRIER!$AB$6,IF(BD!H207="COMMANDE","HERVE1","HERVE2"),IF(I207=INFO_CALENDRIER!$AB$7,IF(BD!H207="COMMANDE","MARIA1","MARIA2"),IF(I207=INFO_CALENDRIER!$AB$8,IF(BD!H207="COMMANDE","MARIE1","MARIE2"),IF(I207=INFO_CALENDRIER!$AB$9,IF(BD!H207="COMMANDE","VALERIE1","VALERIE2"),"erreur")))))))))</f>
        <v/>
      </c>
      <c r="U207" s="54"/>
      <c r="V207" s="54"/>
      <c r="W207" s="76" t="str">
        <f t="shared" si="49"/>
        <v/>
      </c>
      <c r="X207" s="76" t="str">
        <f t="shared" si="50"/>
        <v/>
      </c>
      <c r="Y207" s="76" t="str">
        <f t="shared" si="51"/>
        <v/>
      </c>
    </row>
    <row r="208" spans="1:25">
      <c r="A208" s="75"/>
      <c r="B208" s="77"/>
      <c r="C208" s="75"/>
      <c r="D208" s="77"/>
      <c r="E208" s="54"/>
      <c r="F208" s="54"/>
      <c r="G208" s="81"/>
      <c r="H208" s="54"/>
      <c r="I208" s="54"/>
      <c r="J208" s="76" t="str">
        <f t="shared" si="41"/>
        <v/>
      </c>
      <c r="K208" s="76" t="str">
        <f t="shared" si="42"/>
        <v/>
      </c>
      <c r="L208" s="76" t="str">
        <f t="shared" si="43"/>
        <v/>
      </c>
      <c r="M208" s="54"/>
      <c r="N208" s="54" t="str">
        <f t="shared" si="44"/>
        <v/>
      </c>
      <c r="O208" s="54" t="str">
        <f t="shared" si="45"/>
        <v/>
      </c>
      <c r="P208" s="54" t="str">
        <f t="shared" si="46"/>
        <v/>
      </c>
      <c r="Q208" s="54" t="str">
        <f>+IF(A208="","",CONCATENATE(YEAR(A208),"-",VLOOKUP(MONTH(A208),INFO_CALENDRIER!$I$1:$J$13,2,FALSE)))</f>
        <v/>
      </c>
      <c r="R208" s="54" t="str">
        <f t="shared" si="47"/>
        <v/>
      </c>
      <c r="S208" s="76" t="str">
        <f t="shared" si="48"/>
        <v/>
      </c>
      <c r="T208" s="54" t="str">
        <f>IF(H208="","",IF(I208=INFO_CALENDRIER!$AB$2,IF(BD!H208="COMMANDE","ALBAN1","ALBAN2"),IF(I208=INFO_CALENDRIER!$AB$3,IF(BD!H208="COMMANDE","ALICE1","ALICE2"),IF(I208=INFO_CALENDRIER!$AB$4,IF(BD!H208="COMMANDE","EUGENIE1","EUGENIE2"),IF(I208=INFO_CALENDRIER!$AB$5,IF(BD!H208="COMMANDE","FRED1","FRED2"),IF(I208=INFO_CALENDRIER!$AB$6,IF(BD!H208="COMMANDE","HERVE1","HERVE2"),IF(I208=INFO_CALENDRIER!$AB$7,IF(BD!H208="COMMANDE","MARIA1","MARIA2"),IF(I208=INFO_CALENDRIER!$AB$8,IF(BD!H208="COMMANDE","MARIE1","MARIE2"),IF(I208=INFO_CALENDRIER!$AB$9,IF(BD!H208="COMMANDE","VALERIE1","VALERIE2"),"erreur")))))))))</f>
        <v/>
      </c>
      <c r="U208" s="54"/>
      <c r="V208" s="54"/>
      <c r="W208" s="76" t="str">
        <f t="shared" si="49"/>
        <v/>
      </c>
      <c r="X208" s="76" t="str">
        <f t="shared" si="50"/>
        <v/>
      </c>
      <c r="Y208" s="76" t="str">
        <f t="shared" si="51"/>
        <v/>
      </c>
    </row>
    <row r="209" spans="1:25">
      <c r="A209" s="75"/>
      <c r="B209" s="77"/>
      <c r="C209" s="75"/>
      <c r="D209" s="77"/>
      <c r="E209" s="54"/>
      <c r="F209" s="54"/>
      <c r="G209" s="81"/>
      <c r="H209" s="54"/>
      <c r="I209" s="54"/>
      <c r="J209" s="76" t="str">
        <f t="shared" si="41"/>
        <v/>
      </c>
      <c r="K209" s="76" t="str">
        <f t="shared" si="42"/>
        <v/>
      </c>
      <c r="L209" s="76" t="str">
        <f t="shared" si="43"/>
        <v/>
      </c>
      <c r="M209" s="54"/>
      <c r="N209" s="54" t="str">
        <f t="shared" si="44"/>
        <v/>
      </c>
      <c r="O209" s="54" t="str">
        <f t="shared" si="45"/>
        <v/>
      </c>
      <c r="P209" s="54" t="str">
        <f t="shared" si="46"/>
        <v/>
      </c>
      <c r="Q209" s="54" t="str">
        <f>+IF(A209="","",CONCATENATE(YEAR(A209),"-",VLOOKUP(MONTH(A209),INFO_CALENDRIER!$I$1:$J$13,2,FALSE)))</f>
        <v/>
      </c>
      <c r="R209" s="54" t="str">
        <f t="shared" si="47"/>
        <v/>
      </c>
      <c r="S209" s="76" t="str">
        <f t="shared" si="48"/>
        <v/>
      </c>
      <c r="T209" s="54" t="str">
        <f>IF(H209="","",IF(I209=INFO_CALENDRIER!$AB$2,IF(BD!H209="COMMANDE","ALBAN1","ALBAN2"),IF(I209=INFO_CALENDRIER!$AB$3,IF(BD!H209="COMMANDE","ALICE1","ALICE2"),IF(I209=INFO_CALENDRIER!$AB$4,IF(BD!H209="COMMANDE","EUGENIE1","EUGENIE2"),IF(I209=INFO_CALENDRIER!$AB$5,IF(BD!H209="COMMANDE","FRED1","FRED2"),IF(I209=INFO_CALENDRIER!$AB$6,IF(BD!H209="COMMANDE","HERVE1","HERVE2"),IF(I209=INFO_CALENDRIER!$AB$7,IF(BD!H209="COMMANDE","MARIA1","MARIA2"),IF(I209=INFO_CALENDRIER!$AB$8,IF(BD!H209="COMMANDE","MARIE1","MARIE2"),IF(I209=INFO_CALENDRIER!$AB$9,IF(BD!H209="COMMANDE","VALERIE1","VALERIE2"),"erreur")))))))))</f>
        <v/>
      </c>
      <c r="U209" s="54"/>
      <c r="V209" s="54"/>
      <c r="W209" s="76" t="str">
        <f t="shared" si="49"/>
        <v/>
      </c>
      <c r="X209" s="76" t="str">
        <f t="shared" si="50"/>
        <v/>
      </c>
      <c r="Y209" s="76" t="str">
        <f t="shared" si="51"/>
        <v/>
      </c>
    </row>
    <row r="210" spans="1:25">
      <c r="A210" s="75"/>
      <c r="B210" s="77"/>
      <c r="C210" s="75"/>
      <c r="D210" s="77"/>
      <c r="E210" s="54"/>
      <c r="F210" s="54"/>
      <c r="G210" s="81"/>
      <c r="H210" s="54"/>
      <c r="I210" s="54"/>
      <c r="J210" s="76" t="str">
        <f t="shared" si="41"/>
        <v/>
      </c>
      <c r="K210" s="76" t="str">
        <f t="shared" si="42"/>
        <v/>
      </c>
      <c r="L210" s="76" t="str">
        <f t="shared" si="43"/>
        <v/>
      </c>
      <c r="M210" s="54"/>
      <c r="N210" s="54" t="str">
        <f t="shared" si="44"/>
        <v/>
      </c>
      <c r="O210" s="54" t="str">
        <f t="shared" si="45"/>
        <v/>
      </c>
      <c r="P210" s="54" t="str">
        <f t="shared" si="46"/>
        <v/>
      </c>
      <c r="Q210" s="54" t="str">
        <f>+IF(A210="","",CONCATENATE(YEAR(A210),"-",VLOOKUP(MONTH(A210),INFO_CALENDRIER!$I$1:$J$13,2,FALSE)))</f>
        <v/>
      </c>
      <c r="R210" s="54" t="str">
        <f t="shared" si="47"/>
        <v/>
      </c>
      <c r="S210" s="76" t="str">
        <f t="shared" si="48"/>
        <v/>
      </c>
      <c r="T210" s="54" t="str">
        <f>IF(H210="","",IF(I210=INFO_CALENDRIER!$AB$2,IF(BD!H210="COMMANDE","ALBAN1","ALBAN2"),IF(I210=INFO_CALENDRIER!$AB$3,IF(BD!H210="COMMANDE","ALICE1","ALICE2"),IF(I210=INFO_CALENDRIER!$AB$4,IF(BD!H210="COMMANDE","EUGENIE1","EUGENIE2"),IF(I210=INFO_CALENDRIER!$AB$5,IF(BD!H210="COMMANDE","FRED1","FRED2"),IF(I210=INFO_CALENDRIER!$AB$6,IF(BD!H210="COMMANDE","HERVE1","HERVE2"),IF(I210=INFO_CALENDRIER!$AB$7,IF(BD!H210="COMMANDE","MARIA1","MARIA2"),IF(I210=INFO_CALENDRIER!$AB$8,IF(BD!H210="COMMANDE","MARIE1","MARIE2"),IF(I210=INFO_CALENDRIER!$AB$9,IF(BD!H210="COMMANDE","VALERIE1","VALERIE2"),"erreur")))))))))</f>
        <v/>
      </c>
      <c r="U210" s="54"/>
      <c r="V210" s="54"/>
      <c r="W210" s="76" t="str">
        <f t="shared" si="49"/>
        <v/>
      </c>
      <c r="X210" s="76" t="str">
        <f t="shared" si="50"/>
        <v/>
      </c>
      <c r="Y210" s="76" t="str">
        <f t="shared" si="51"/>
        <v/>
      </c>
    </row>
    <row r="211" spans="1:25">
      <c r="A211" s="75"/>
      <c r="B211" s="77"/>
      <c r="C211" s="75"/>
      <c r="D211" s="77"/>
      <c r="E211" s="54"/>
      <c r="F211" s="54"/>
      <c r="G211" s="81"/>
      <c r="H211" s="54"/>
      <c r="I211" s="54"/>
      <c r="J211" s="76" t="str">
        <f t="shared" si="41"/>
        <v/>
      </c>
      <c r="K211" s="76" t="str">
        <f t="shared" si="42"/>
        <v/>
      </c>
      <c r="L211" s="76" t="str">
        <f t="shared" si="43"/>
        <v/>
      </c>
      <c r="M211" s="54"/>
      <c r="N211" s="54" t="str">
        <f t="shared" si="44"/>
        <v/>
      </c>
      <c r="O211" s="54" t="str">
        <f t="shared" si="45"/>
        <v/>
      </c>
      <c r="P211" s="54" t="str">
        <f t="shared" si="46"/>
        <v/>
      </c>
      <c r="Q211" s="54" t="str">
        <f>+IF(A211="","",CONCATENATE(YEAR(A211),"-",VLOOKUP(MONTH(A211),INFO_CALENDRIER!$I$1:$J$13,2,FALSE)))</f>
        <v/>
      </c>
      <c r="R211" s="54" t="str">
        <f t="shared" si="47"/>
        <v/>
      </c>
      <c r="S211" s="76" t="str">
        <f t="shared" si="48"/>
        <v/>
      </c>
      <c r="T211" s="54" t="str">
        <f>IF(H211="","",IF(I211=INFO_CALENDRIER!$AB$2,IF(BD!H211="COMMANDE","ALBAN1","ALBAN2"),IF(I211=INFO_CALENDRIER!$AB$3,IF(BD!H211="COMMANDE","ALICE1","ALICE2"),IF(I211=INFO_CALENDRIER!$AB$4,IF(BD!H211="COMMANDE","EUGENIE1","EUGENIE2"),IF(I211=INFO_CALENDRIER!$AB$5,IF(BD!H211="COMMANDE","FRED1","FRED2"),IF(I211=INFO_CALENDRIER!$AB$6,IF(BD!H211="COMMANDE","HERVE1","HERVE2"),IF(I211=INFO_CALENDRIER!$AB$7,IF(BD!H211="COMMANDE","MARIA1","MARIA2"),IF(I211=INFO_CALENDRIER!$AB$8,IF(BD!H211="COMMANDE","MARIE1","MARIE2"),IF(I211=INFO_CALENDRIER!$AB$9,IF(BD!H211="COMMANDE","VALERIE1","VALERIE2"),"erreur")))))))))</f>
        <v/>
      </c>
      <c r="U211" s="54"/>
      <c r="V211" s="54"/>
      <c r="W211" s="76" t="str">
        <f t="shared" si="49"/>
        <v/>
      </c>
      <c r="X211" s="76" t="str">
        <f t="shared" si="50"/>
        <v/>
      </c>
      <c r="Y211" s="76" t="str">
        <f t="shared" si="51"/>
        <v/>
      </c>
    </row>
    <row r="212" spans="1:25">
      <c r="A212" s="75"/>
      <c r="B212" s="77"/>
      <c r="C212" s="75"/>
      <c r="D212" s="77"/>
      <c r="E212" s="54"/>
      <c r="F212" s="54"/>
      <c r="G212" s="81"/>
      <c r="H212" s="54"/>
      <c r="I212" s="54"/>
      <c r="J212" s="76" t="str">
        <f t="shared" si="41"/>
        <v/>
      </c>
      <c r="K212" s="76" t="str">
        <f t="shared" si="42"/>
        <v/>
      </c>
      <c r="L212" s="76" t="str">
        <f t="shared" si="43"/>
        <v/>
      </c>
      <c r="M212" s="54"/>
      <c r="N212" s="54" t="str">
        <f t="shared" si="44"/>
        <v/>
      </c>
      <c r="O212" s="54" t="str">
        <f t="shared" si="45"/>
        <v/>
      </c>
      <c r="P212" s="54" t="str">
        <f t="shared" si="46"/>
        <v/>
      </c>
      <c r="Q212" s="54" t="str">
        <f>+IF(A212="","",CONCATENATE(YEAR(A212),"-",VLOOKUP(MONTH(A212),INFO_CALENDRIER!$I$1:$J$13,2,FALSE)))</f>
        <v/>
      </c>
      <c r="R212" s="54" t="str">
        <f t="shared" si="47"/>
        <v/>
      </c>
      <c r="S212" s="76" t="str">
        <f t="shared" si="48"/>
        <v/>
      </c>
      <c r="T212" s="54" t="str">
        <f>IF(H212="","",IF(I212=INFO_CALENDRIER!$AB$2,IF(BD!H212="COMMANDE","ALBAN1","ALBAN2"),IF(I212=INFO_CALENDRIER!$AB$3,IF(BD!H212="COMMANDE","ALICE1","ALICE2"),IF(I212=INFO_CALENDRIER!$AB$4,IF(BD!H212="COMMANDE","EUGENIE1","EUGENIE2"),IF(I212=INFO_CALENDRIER!$AB$5,IF(BD!H212="COMMANDE","FRED1","FRED2"),IF(I212=INFO_CALENDRIER!$AB$6,IF(BD!H212="COMMANDE","HERVE1","HERVE2"),IF(I212=INFO_CALENDRIER!$AB$7,IF(BD!H212="COMMANDE","MARIA1","MARIA2"),IF(I212=INFO_CALENDRIER!$AB$8,IF(BD!H212="COMMANDE","MARIE1","MARIE2"),IF(I212=INFO_CALENDRIER!$AB$9,IF(BD!H212="COMMANDE","VALERIE1","VALERIE2"),"erreur")))))))))</f>
        <v/>
      </c>
      <c r="U212" s="54"/>
      <c r="V212" s="54"/>
      <c r="W212" s="76" t="str">
        <f t="shared" si="49"/>
        <v/>
      </c>
      <c r="X212" s="76" t="str">
        <f t="shared" si="50"/>
        <v/>
      </c>
      <c r="Y212" s="76" t="str">
        <f t="shared" si="51"/>
        <v/>
      </c>
    </row>
    <row r="213" spans="1:25">
      <c r="A213" s="75"/>
      <c r="B213" s="77"/>
      <c r="C213" s="75"/>
      <c r="D213" s="77"/>
      <c r="E213" s="54"/>
      <c r="F213" s="54"/>
      <c r="G213" s="81"/>
      <c r="H213" s="54"/>
      <c r="I213" s="54"/>
      <c r="J213" s="76" t="str">
        <f t="shared" si="41"/>
        <v/>
      </c>
      <c r="K213" s="76" t="str">
        <f t="shared" si="42"/>
        <v/>
      </c>
      <c r="L213" s="76" t="str">
        <f t="shared" si="43"/>
        <v/>
      </c>
      <c r="M213" s="54"/>
      <c r="N213" s="54" t="str">
        <f t="shared" si="44"/>
        <v/>
      </c>
      <c r="O213" s="54" t="str">
        <f t="shared" si="45"/>
        <v/>
      </c>
      <c r="P213" s="54" t="str">
        <f t="shared" si="46"/>
        <v/>
      </c>
      <c r="Q213" s="54" t="str">
        <f>+IF(A213="","",CONCATENATE(YEAR(A213),"-",VLOOKUP(MONTH(A213),INFO_CALENDRIER!$I$1:$J$13,2,FALSE)))</f>
        <v/>
      </c>
      <c r="R213" s="54" t="str">
        <f t="shared" si="47"/>
        <v/>
      </c>
      <c r="S213" s="76" t="str">
        <f t="shared" si="48"/>
        <v/>
      </c>
      <c r="T213" s="54" t="str">
        <f>IF(H213="","",IF(I213=INFO_CALENDRIER!$AB$2,IF(BD!H213="COMMANDE","ALBAN1","ALBAN2"),IF(I213=INFO_CALENDRIER!$AB$3,IF(BD!H213="COMMANDE","ALICE1","ALICE2"),IF(I213=INFO_CALENDRIER!$AB$4,IF(BD!H213="COMMANDE","EUGENIE1","EUGENIE2"),IF(I213=INFO_CALENDRIER!$AB$5,IF(BD!H213="COMMANDE","FRED1","FRED2"),IF(I213=INFO_CALENDRIER!$AB$6,IF(BD!H213="COMMANDE","HERVE1","HERVE2"),IF(I213=INFO_CALENDRIER!$AB$7,IF(BD!H213="COMMANDE","MARIA1","MARIA2"),IF(I213=INFO_CALENDRIER!$AB$8,IF(BD!H213="COMMANDE","MARIE1","MARIE2"),IF(I213=INFO_CALENDRIER!$AB$9,IF(BD!H213="COMMANDE","VALERIE1","VALERIE2"),"erreur")))))))))</f>
        <v/>
      </c>
      <c r="U213" s="54"/>
      <c r="V213" s="54"/>
      <c r="W213" s="76" t="str">
        <f t="shared" si="49"/>
        <v/>
      </c>
      <c r="X213" s="76" t="str">
        <f t="shared" si="50"/>
        <v/>
      </c>
      <c r="Y213" s="76" t="str">
        <f t="shared" si="51"/>
        <v/>
      </c>
    </row>
    <row r="214" spans="1:25">
      <c r="A214" s="75"/>
      <c r="B214" s="77"/>
      <c r="C214" s="75"/>
      <c r="D214" s="77"/>
      <c r="E214" s="54"/>
      <c r="F214" s="54"/>
      <c r="G214" s="81"/>
      <c r="H214" s="54"/>
      <c r="I214" s="54"/>
      <c r="J214" s="76" t="str">
        <f t="shared" si="41"/>
        <v/>
      </c>
      <c r="K214" s="76" t="str">
        <f t="shared" si="42"/>
        <v/>
      </c>
      <c r="L214" s="76" t="str">
        <f t="shared" si="43"/>
        <v/>
      </c>
      <c r="M214" s="54"/>
      <c r="N214" s="54" t="str">
        <f t="shared" si="44"/>
        <v/>
      </c>
      <c r="O214" s="54" t="str">
        <f t="shared" si="45"/>
        <v/>
      </c>
      <c r="P214" s="54" t="str">
        <f t="shared" si="46"/>
        <v/>
      </c>
      <c r="Q214" s="54" t="str">
        <f>+IF(A214="","",CONCATENATE(YEAR(A214),"-",VLOOKUP(MONTH(A214),INFO_CALENDRIER!$I$1:$J$13,2,FALSE)))</f>
        <v/>
      </c>
      <c r="R214" s="54" t="str">
        <f t="shared" si="47"/>
        <v/>
      </c>
      <c r="S214" s="76" t="str">
        <f t="shared" si="48"/>
        <v/>
      </c>
      <c r="T214" s="54" t="str">
        <f>IF(H214="","",IF(I214=INFO_CALENDRIER!$AB$2,IF(BD!H214="COMMANDE","ALBAN1","ALBAN2"),IF(I214=INFO_CALENDRIER!$AB$3,IF(BD!H214="COMMANDE","ALICE1","ALICE2"),IF(I214=INFO_CALENDRIER!$AB$4,IF(BD!H214="COMMANDE","EUGENIE1","EUGENIE2"),IF(I214=INFO_CALENDRIER!$AB$5,IF(BD!H214="COMMANDE","FRED1","FRED2"),IF(I214=INFO_CALENDRIER!$AB$6,IF(BD!H214="COMMANDE","HERVE1","HERVE2"),IF(I214=INFO_CALENDRIER!$AB$7,IF(BD!H214="COMMANDE","MARIA1","MARIA2"),IF(I214=INFO_CALENDRIER!$AB$8,IF(BD!H214="COMMANDE","MARIE1","MARIE2"),IF(I214=INFO_CALENDRIER!$AB$9,IF(BD!H214="COMMANDE","VALERIE1","VALERIE2"),"erreur")))))))))</f>
        <v/>
      </c>
      <c r="U214" s="54"/>
      <c r="V214" s="54"/>
      <c r="W214" s="76" t="str">
        <f t="shared" si="49"/>
        <v/>
      </c>
      <c r="X214" s="76" t="str">
        <f t="shared" si="50"/>
        <v/>
      </c>
      <c r="Y214" s="76" t="str">
        <f t="shared" si="51"/>
        <v/>
      </c>
    </row>
    <row r="215" spans="1:25">
      <c r="A215" s="75"/>
      <c r="B215" s="77"/>
      <c r="C215" s="75"/>
      <c r="D215" s="77"/>
      <c r="E215" s="54"/>
      <c r="F215" s="54"/>
      <c r="G215" s="81"/>
      <c r="H215" s="54"/>
      <c r="I215" s="54"/>
      <c r="J215" s="76" t="str">
        <f t="shared" si="41"/>
        <v/>
      </c>
      <c r="K215" s="76" t="str">
        <f t="shared" si="42"/>
        <v/>
      </c>
      <c r="L215" s="76" t="str">
        <f t="shared" si="43"/>
        <v/>
      </c>
      <c r="M215" s="54"/>
      <c r="N215" s="54" t="str">
        <f t="shared" si="44"/>
        <v/>
      </c>
      <c r="O215" s="54" t="str">
        <f t="shared" si="45"/>
        <v/>
      </c>
      <c r="P215" s="54" t="str">
        <f t="shared" si="46"/>
        <v/>
      </c>
      <c r="Q215" s="54" t="str">
        <f>+IF(A215="","",CONCATENATE(YEAR(A215),"-",VLOOKUP(MONTH(A215),INFO_CALENDRIER!$I$1:$J$13,2,FALSE)))</f>
        <v/>
      </c>
      <c r="R215" s="54" t="str">
        <f t="shared" si="47"/>
        <v/>
      </c>
      <c r="S215" s="76" t="str">
        <f t="shared" si="48"/>
        <v/>
      </c>
      <c r="T215" s="54" t="str">
        <f>IF(H215="","",IF(I215=INFO_CALENDRIER!$AB$2,IF(BD!H215="COMMANDE","ALBAN1","ALBAN2"),IF(I215=INFO_CALENDRIER!$AB$3,IF(BD!H215="COMMANDE","ALICE1","ALICE2"),IF(I215=INFO_CALENDRIER!$AB$4,IF(BD!H215="COMMANDE","EUGENIE1","EUGENIE2"),IF(I215=INFO_CALENDRIER!$AB$5,IF(BD!H215="COMMANDE","FRED1","FRED2"),IF(I215=INFO_CALENDRIER!$AB$6,IF(BD!H215="COMMANDE","HERVE1","HERVE2"),IF(I215=INFO_CALENDRIER!$AB$7,IF(BD!H215="COMMANDE","MARIA1","MARIA2"),IF(I215=INFO_CALENDRIER!$AB$8,IF(BD!H215="COMMANDE","MARIE1","MARIE2"),IF(I215=INFO_CALENDRIER!$AB$9,IF(BD!H215="COMMANDE","VALERIE1","VALERIE2"),"erreur")))))))))</f>
        <v/>
      </c>
      <c r="U215" s="54"/>
      <c r="V215" s="54"/>
      <c r="W215" s="76" t="str">
        <f t="shared" si="49"/>
        <v/>
      </c>
      <c r="X215" s="76" t="str">
        <f t="shared" si="50"/>
        <v/>
      </c>
      <c r="Y215" s="76" t="str">
        <f t="shared" si="51"/>
        <v/>
      </c>
    </row>
    <row r="216" spans="1:25">
      <c r="A216" s="75"/>
      <c r="B216" s="77"/>
      <c r="C216" s="75"/>
      <c r="D216" s="77"/>
      <c r="E216" s="54"/>
      <c r="F216" s="54"/>
      <c r="G216" s="81"/>
      <c r="H216" s="54"/>
      <c r="I216" s="54"/>
      <c r="J216" s="76" t="str">
        <f t="shared" si="41"/>
        <v/>
      </c>
      <c r="K216" s="76" t="str">
        <f t="shared" si="42"/>
        <v/>
      </c>
      <c r="L216" s="76" t="str">
        <f t="shared" si="43"/>
        <v/>
      </c>
      <c r="M216" s="54"/>
      <c r="N216" s="54" t="str">
        <f t="shared" si="44"/>
        <v/>
      </c>
      <c r="O216" s="54" t="str">
        <f t="shared" si="45"/>
        <v/>
      </c>
      <c r="P216" s="54" t="str">
        <f t="shared" si="46"/>
        <v/>
      </c>
      <c r="Q216" s="54" t="str">
        <f>+IF(A216="","",CONCATENATE(YEAR(A216),"-",VLOOKUP(MONTH(A216),INFO_CALENDRIER!$I$1:$J$13,2,FALSE)))</f>
        <v/>
      </c>
      <c r="R216" s="54" t="str">
        <f t="shared" si="47"/>
        <v/>
      </c>
      <c r="S216" s="76" t="str">
        <f t="shared" si="48"/>
        <v/>
      </c>
      <c r="T216" s="54" t="str">
        <f>IF(H216="","",IF(I216=INFO_CALENDRIER!$AB$2,IF(BD!H216="COMMANDE","ALBAN1","ALBAN2"),IF(I216=INFO_CALENDRIER!$AB$3,IF(BD!H216="COMMANDE","ALICE1","ALICE2"),IF(I216=INFO_CALENDRIER!$AB$4,IF(BD!H216="COMMANDE","EUGENIE1","EUGENIE2"),IF(I216=INFO_CALENDRIER!$AB$5,IF(BD!H216="COMMANDE","FRED1","FRED2"),IF(I216=INFO_CALENDRIER!$AB$6,IF(BD!H216="COMMANDE","HERVE1","HERVE2"),IF(I216=INFO_CALENDRIER!$AB$7,IF(BD!H216="COMMANDE","MARIA1","MARIA2"),IF(I216=INFO_CALENDRIER!$AB$8,IF(BD!H216="COMMANDE","MARIE1","MARIE2"),IF(I216=INFO_CALENDRIER!$AB$9,IF(BD!H216="COMMANDE","VALERIE1","VALERIE2"),"erreur")))))))))</f>
        <v/>
      </c>
      <c r="U216" s="54"/>
      <c r="V216" s="54"/>
      <c r="W216" s="76" t="str">
        <f t="shared" si="49"/>
        <v/>
      </c>
      <c r="X216" s="76" t="str">
        <f t="shared" si="50"/>
        <v/>
      </c>
      <c r="Y216" s="76" t="str">
        <f t="shared" si="51"/>
        <v/>
      </c>
    </row>
    <row r="217" spans="1:25">
      <c r="A217" s="75"/>
      <c r="B217" s="77"/>
      <c r="C217" s="75"/>
      <c r="D217" s="77"/>
      <c r="E217" s="54"/>
      <c r="F217" s="54"/>
      <c r="G217" s="81"/>
      <c r="H217" s="54"/>
      <c r="I217" s="54"/>
      <c r="J217" s="76" t="str">
        <f t="shared" si="41"/>
        <v/>
      </c>
      <c r="K217" s="76" t="str">
        <f t="shared" si="42"/>
        <v/>
      </c>
      <c r="L217" s="76" t="str">
        <f t="shared" si="43"/>
        <v/>
      </c>
      <c r="M217" s="54"/>
      <c r="N217" s="54" t="str">
        <f t="shared" si="44"/>
        <v/>
      </c>
      <c r="O217" s="54" t="str">
        <f t="shared" si="45"/>
        <v/>
      </c>
      <c r="P217" s="54" t="str">
        <f t="shared" si="46"/>
        <v/>
      </c>
      <c r="Q217" s="54" t="str">
        <f>+IF(A217="","",CONCATENATE(YEAR(A217),"-",VLOOKUP(MONTH(A217),INFO_CALENDRIER!$I$1:$J$13,2,FALSE)))</f>
        <v/>
      </c>
      <c r="R217" s="54" t="str">
        <f t="shared" si="47"/>
        <v/>
      </c>
      <c r="S217" s="76" t="str">
        <f t="shared" si="48"/>
        <v/>
      </c>
      <c r="T217" s="54" t="str">
        <f>IF(H217="","",IF(I217=INFO_CALENDRIER!$AB$2,IF(BD!H217="COMMANDE","ALBAN1","ALBAN2"),IF(I217=INFO_CALENDRIER!$AB$3,IF(BD!H217="COMMANDE","ALICE1","ALICE2"),IF(I217=INFO_CALENDRIER!$AB$4,IF(BD!H217="COMMANDE","EUGENIE1","EUGENIE2"),IF(I217=INFO_CALENDRIER!$AB$5,IF(BD!H217="COMMANDE","FRED1","FRED2"),IF(I217=INFO_CALENDRIER!$AB$6,IF(BD!H217="COMMANDE","HERVE1","HERVE2"),IF(I217=INFO_CALENDRIER!$AB$7,IF(BD!H217="COMMANDE","MARIA1","MARIA2"),IF(I217=INFO_CALENDRIER!$AB$8,IF(BD!H217="COMMANDE","MARIE1","MARIE2"),IF(I217=INFO_CALENDRIER!$AB$9,IF(BD!H217="COMMANDE","VALERIE1","VALERIE2"),"erreur")))))))))</f>
        <v/>
      </c>
      <c r="U217" s="54"/>
      <c r="V217" s="54"/>
      <c r="W217" s="76" t="str">
        <f t="shared" si="49"/>
        <v/>
      </c>
      <c r="X217" s="76" t="str">
        <f t="shared" si="50"/>
        <v/>
      </c>
      <c r="Y217" s="76" t="str">
        <f t="shared" si="51"/>
        <v/>
      </c>
    </row>
    <row r="218" spans="1:25">
      <c r="A218" s="75"/>
      <c r="B218" s="77"/>
      <c r="C218" s="75"/>
      <c r="D218" s="77"/>
      <c r="E218" s="54"/>
      <c r="F218" s="54"/>
      <c r="G218" s="81"/>
      <c r="H218" s="54"/>
      <c r="I218" s="54"/>
      <c r="J218" s="76" t="str">
        <f t="shared" si="41"/>
        <v/>
      </c>
      <c r="K218" s="76" t="str">
        <f t="shared" si="42"/>
        <v/>
      </c>
      <c r="L218" s="76" t="str">
        <f t="shared" si="43"/>
        <v/>
      </c>
      <c r="M218" s="54"/>
      <c r="N218" s="54" t="str">
        <f t="shared" si="44"/>
        <v/>
      </c>
      <c r="O218" s="54" t="str">
        <f t="shared" si="45"/>
        <v/>
      </c>
      <c r="P218" s="54" t="str">
        <f t="shared" si="46"/>
        <v/>
      </c>
      <c r="Q218" s="54" t="str">
        <f>+IF(A218="","",CONCATENATE(YEAR(A218),"-",VLOOKUP(MONTH(A218),INFO_CALENDRIER!$I$1:$J$13,2,FALSE)))</f>
        <v/>
      </c>
      <c r="R218" s="54" t="str">
        <f t="shared" si="47"/>
        <v/>
      </c>
      <c r="S218" s="76" t="str">
        <f t="shared" si="48"/>
        <v/>
      </c>
      <c r="T218" s="54" t="str">
        <f>IF(H218="","",IF(I218=INFO_CALENDRIER!$AB$2,IF(BD!H218="COMMANDE","ALBAN1","ALBAN2"),IF(I218=INFO_CALENDRIER!$AB$3,IF(BD!H218="COMMANDE","ALICE1","ALICE2"),IF(I218=INFO_CALENDRIER!$AB$4,IF(BD!H218="COMMANDE","EUGENIE1","EUGENIE2"),IF(I218=INFO_CALENDRIER!$AB$5,IF(BD!H218="COMMANDE","FRED1","FRED2"),IF(I218=INFO_CALENDRIER!$AB$6,IF(BD!H218="COMMANDE","HERVE1","HERVE2"),IF(I218=INFO_CALENDRIER!$AB$7,IF(BD!H218="COMMANDE","MARIA1","MARIA2"),IF(I218=INFO_CALENDRIER!$AB$8,IF(BD!H218="COMMANDE","MARIE1","MARIE2"),IF(I218=INFO_CALENDRIER!$AB$9,IF(BD!H218="COMMANDE","VALERIE1","VALERIE2"),"erreur")))))))))</f>
        <v/>
      </c>
      <c r="U218" s="54"/>
      <c r="V218" s="54"/>
      <c r="W218" s="76" t="str">
        <f t="shared" si="49"/>
        <v/>
      </c>
      <c r="X218" s="76" t="str">
        <f t="shared" si="50"/>
        <v/>
      </c>
      <c r="Y218" s="76" t="str">
        <f t="shared" si="51"/>
        <v/>
      </c>
    </row>
    <row r="219" spans="1:25">
      <c r="A219" s="75"/>
      <c r="B219" s="77"/>
      <c r="C219" s="75"/>
      <c r="D219" s="77"/>
      <c r="E219" s="54"/>
      <c r="F219" s="54"/>
      <c r="G219" s="81"/>
      <c r="H219" s="54"/>
      <c r="I219" s="54"/>
      <c r="J219" s="76" t="str">
        <f t="shared" si="41"/>
        <v/>
      </c>
      <c r="K219" s="76" t="str">
        <f t="shared" si="42"/>
        <v/>
      </c>
      <c r="L219" s="76" t="str">
        <f t="shared" si="43"/>
        <v/>
      </c>
      <c r="M219" s="54"/>
      <c r="N219" s="54" t="str">
        <f t="shared" si="44"/>
        <v/>
      </c>
      <c r="O219" s="54" t="str">
        <f t="shared" si="45"/>
        <v/>
      </c>
      <c r="P219" s="54" t="str">
        <f t="shared" si="46"/>
        <v/>
      </c>
      <c r="Q219" s="54" t="str">
        <f>+IF(A219="","",CONCATENATE(YEAR(A219),"-",VLOOKUP(MONTH(A219),INFO_CALENDRIER!$I$1:$J$13,2,FALSE)))</f>
        <v/>
      </c>
      <c r="R219" s="54" t="str">
        <f t="shared" si="47"/>
        <v/>
      </c>
      <c r="S219" s="76" t="str">
        <f t="shared" si="48"/>
        <v/>
      </c>
      <c r="T219" s="54" t="str">
        <f>IF(H219="","",IF(I219=INFO_CALENDRIER!$AB$2,IF(BD!H219="COMMANDE","ALBAN1","ALBAN2"),IF(I219=INFO_CALENDRIER!$AB$3,IF(BD!H219="COMMANDE","ALICE1","ALICE2"),IF(I219=INFO_CALENDRIER!$AB$4,IF(BD!H219="COMMANDE","EUGENIE1","EUGENIE2"),IF(I219=INFO_CALENDRIER!$AB$5,IF(BD!H219="COMMANDE","FRED1","FRED2"),IF(I219=INFO_CALENDRIER!$AB$6,IF(BD!H219="COMMANDE","HERVE1","HERVE2"),IF(I219=INFO_CALENDRIER!$AB$7,IF(BD!H219="COMMANDE","MARIA1","MARIA2"),IF(I219=INFO_CALENDRIER!$AB$8,IF(BD!H219="COMMANDE","MARIE1","MARIE2"),IF(I219=INFO_CALENDRIER!$AB$9,IF(BD!H219="COMMANDE","VALERIE1","VALERIE2"),"erreur")))))))))</f>
        <v/>
      </c>
      <c r="U219" s="54"/>
      <c r="V219" s="54"/>
      <c r="W219" s="76" t="str">
        <f t="shared" si="49"/>
        <v/>
      </c>
      <c r="X219" s="76" t="str">
        <f t="shared" si="50"/>
        <v/>
      </c>
      <c r="Y219" s="76" t="str">
        <f t="shared" si="51"/>
        <v/>
      </c>
    </row>
    <row r="220" spans="1:25">
      <c r="A220" s="75"/>
      <c r="B220" s="77"/>
      <c r="C220" s="75"/>
      <c r="D220" s="77"/>
      <c r="E220" s="54"/>
      <c r="F220" s="54"/>
      <c r="G220" s="81"/>
      <c r="H220" s="54"/>
      <c r="I220" s="54"/>
      <c r="J220" s="76" t="str">
        <f t="shared" si="41"/>
        <v/>
      </c>
      <c r="K220" s="76" t="str">
        <f t="shared" si="42"/>
        <v/>
      </c>
      <c r="L220" s="76" t="str">
        <f t="shared" si="43"/>
        <v/>
      </c>
      <c r="M220" s="54"/>
      <c r="N220" s="54" t="str">
        <f t="shared" si="44"/>
        <v/>
      </c>
      <c r="O220" s="54" t="str">
        <f t="shared" si="45"/>
        <v/>
      </c>
      <c r="P220" s="54" t="str">
        <f t="shared" si="46"/>
        <v/>
      </c>
      <c r="Q220" s="54" t="str">
        <f>+IF(A220="","",CONCATENATE(YEAR(A220),"-",VLOOKUP(MONTH(A220),INFO_CALENDRIER!$I$1:$J$13,2,FALSE)))</f>
        <v/>
      </c>
      <c r="R220" s="54" t="str">
        <f t="shared" si="47"/>
        <v/>
      </c>
      <c r="S220" s="76" t="str">
        <f t="shared" si="48"/>
        <v/>
      </c>
      <c r="T220" s="54" t="str">
        <f>IF(H220="","",IF(I220=INFO_CALENDRIER!$AB$2,IF(BD!H220="COMMANDE","ALBAN1","ALBAN2"),IF(I220=INFO_CALENDRIER!$AB$3,IF(BD!H220="COMMANDE","ALICE1","ALICE2"),IF(I220=INFO_CALENDRIER!$AB$4,IF(BD!H220="COMMANDE","EUGENIE1","EUGENIE2"),IF(I220=INFO_CALENDRIER!$AB$5,IF(BD!H220="COMMANDE","FRED1","FRED2"),IF(I220=INFO_CALENDRIER!$AB$6,IF(BD!H220="COMMANDE","HERVE1","HERVE2"),IF(I220=INFO_CALENDRIER!$AB$7,IF(BD!H220="COMMANDE","MARIA1","MARIA2"),IF(I220=INFO_CALENDRIER!$AB$8,IF(BD!H220="COMMANDE","MARIE1","MARIE2"),IF(I220=INFO_CALENDRIER!$AB$9,IF(BD!H220="COMMANDE","VALERIE1","VALERIE2"),"erreur")))))))))</f>
        <v/>
      </c>
      <c r="U220" s="54"/>
      <c r="V220" s="54"/>
      <c r="W220" s="76" t="str">
        <f t="shared" si="49"/>
        <v/>
      </c>
      <c r="X220" s="76" t="str">
        <f t="shared" si="50"/>
        <v/>
      </c>
      <c r="Y220" s="76" t="str">
        <f t="shared" si="51"/>
        <v/>
      </c>
    </row>
    <row r="221" spans="1:25">
      <c r="A221" s="75"/>
      <c r="B221" s="77"/>
      <c r="C221" s="75"/>
      <c r="D221" s="77"/>
      <c r="E221" s="54"/>
      <c r="F221" s="54"/>
      <c r="G221" s="81"/>
      <c r="H221" s="54"/>
      <c r="I221" s="54"/>
      <c r="J221" s="76" t="str">
        <f t="shared" si="41"/>
        <v/>
      </c>
      <c r="K221" s="76" t="str">
        <f t="shared" si="42"/>
        <v/>
      </c>
      <c r="L221" s="76" t="str">
        <f t="shared" si="43"/>
        <v/>
      </c>
      <c r="M221" s="54"/>
      <c r="N221" s="54" t="str">
        <f t="shared" si="44"/>
        <v/>
      </c>
      <c r="O221" s="54" t="str">
        <f t="shared" si="45"/>
        <v/>
      </c>
      <c r="P221" s="54" t="str">
        <f t="shared" si="46"/>
        <v/>
      </c>
      <c r="Q221" s="54" t="str">
        <f>+IF(A221="","",CONCATENATE(YEAR(A221),"-",VLOOKUP(MONTH(A221),INFO_CALENDRIER!$I$1:$J$13,2,FALSE)))</f>
        <v/>
      </c>
      <c r="R221" s="54" t="str">
        <f t="shared" si="47"/>
        <v/>
      </c>
      <c r="S221" s="76" t="str">
        <f t="shared" si="48"/>
        <v/>
      </c>
      <c r="T221" s="54" t="str">
        <f>IF(H221="","",IF(I221=INFO_CALENDRIER!$AB$2,IF(BD!H221="COMMANDE","ALBAN1","ALBAN2"),IF(I221=INFO_CALENDRIER!$AB$3,IF(BD!H221="COMMANDE","ALICE1","ALICE2"),IF(I221=INFO_CALENDRIER!$AB$4,IF(BD!H221="COMMANDE","EUGENIE1","EUGENIE2"),IF(I221=INFO_CALENDRIER!$AB$5,IF(BD!H221="COMMANDE","FRED1","FRED2"),IF(I221=INFO_CALENDRIER!$AB$6,IF(BD!H221="COMMANDE","HERVE1","HERVE2"),IF(I221=INFO_CALENDRIER!$AB$7,IF(BD!H221="COMMANDE","MARIA1","MARIA2"),IF(I221=INFO_CALENDRIER!$AB$8,IF(BD!H221="COMMANDE","MARIE1","MARIE2"),IF(I221=INFO_CALENDRIER!$AB$9,IF(BD!H221="COMMANDE","VALERIE1","VALERIE2"),"erreur")))))))))</f>
        <v/>
      </c>
      <c r="U221" s="54"/>
      <c r="V221" s="54"/>
      <c r="W221" s="76" t="str">
        <f t="shared" si="49"/>
        <v/>
      </c>
      <c r="X221" s="76" t="str">
        <f t="shared" si="50"/>
        <v/>
      </c>
      <c r="Y221" s="76" t="str">
        <f t="shared" si="51"/>
        <v/>
      </c>
    </row>
    <row r="222" spans="1:25">
      <c r="A222" s="75"/>
      <c r="B222" s="77"/>
      <c r="C222" s="75"/>
      <c r="D222" s="77"/>
      <c r="E222" s="54"/>
      <c r="F222" s="54"/>
      <c r="G222" s="81"/>
      <c r="H222" s="54"/>
      <c r="I222" s="54"/>
      <c r="J222" s="76" t="str">
        <f t="shared" si="41"/>
        <v/>
      </c>
      <c r="K222" s="76" t="str">
        <f t="shared" si="42"/>
        <v/>
      </c>
      <c r="L222" s="76" t="str">
        <f t="shared" si="43"/>
        <v/>
      </c>
      <c r="M222" s="54"/>
      <c r="N222" s="54" t="str">
        <f t="shared" si="44"/>
        <v/>
      </c>
      <c r="O222" s="54" t="str">
        <f t="shared" si="45"/>
        <v/>
      </c>
      <c r="P222" s="54" t="str">
        <f t="shared" si="46"/>
        <v/>
      </c>
      <c r="Q222" s="54" t="str">
        <f>+IF(A222="","",CONCATENATE(YEAR(A222),"-",VLOOKUP(MONTH(A222),INFO_CALENDRIER!$I$1:$J$13,2,FALSE)))</f>
        <v/>
      </c>
      <c r="R222" s="54" t="str">
        <f t="shared" si="47"/>
        <v/>
      </c>
      <c r="S222" s="76" t="str">
        <f t="shared" si="48"/>
        <v/>
      </c>
      <c r="T222" s="54" t="str">
        <f>IF(H222="","",IF(I222=INFO_CALENDRIER!$AB$2,IF(BD!H222="COMMANDE","ALBAN1","ALBAN2"),IF(I222=INFO_CALENDRIER!$AB$3,IF(BD!H222="COMMANDE","ALICE1","ALICE2"),IF(I222=INFO_CALENDRIER!$AB$4,IF(BD!H222="COMMANDE","EUGENIE1","EUGENIE2"),IF(I222=INFO_CALENDRIER!$AB$5,IF(BD!H222="COMMANDE","FRED1","FRED2"),IF(I222=INFO_CALENDRIER!$AB$6,IF(BD!H222="COMMANDE","HERVE1","HERVE2"),IF(I222=INFO_CALENDRIER!$AB$7,IF(BD!H222="COMMANDE","MARIA1","MARIA2"),IF(I222=INFO_CALENDRIER!$AB$8,IF(BD!H222="COMMANDE","MARIE1","MARIE2"),IF(I222=INFO_CALENDRIER!$AB$9,IF(BD!H222="COMMANDE","VALERIE1","VALERIE2"),"erreur")))))))))</f>
        <v/>
      </c>
      <c r="U222" s="54"/>
      <c r="V222" s="54"/>
      <c r="W222" s="76" t="str">
        <f t="shared" si="49"/>
        <v/>
      </c>
      <c r="X222" s="76" t="str">
        <f t="shared" si="50"/>
        <v/>
      </c>
      <c r="Y222" s="76" t="str">
        <f t="shared" si="51"/>
        <v/>
      </c>
    </row>
    <row r="223" spans="1:25">
      <c r="A223" s="75"/>
      <c r="B223" s="77"/>
      <c r="C223" s="75"/>
      <c r="D223" s="77"/>
      <c r="E223" s="54"/>
      <c r="F223" s="54"/>
      <c r="G223" s="81"/>
      <c r="H223" s="54"/>
      <c r="I223" s="54"/>
      <c r="J223" s="76" t="str">
        <f t="shared" si="41"/>
        <v/>
      </c>
      <c r="K223" s="76" t="str">
        <f t="shared" si="42"/>
        <v/>
      </c>
      <c r="L223" s="76" t="str">
        <f t="shared" si="43"/>
        <v/>
      </c>
      <c r="M223" s="54"/>
      <c r="N223" s="54" t="str">
        <f t="shared" si="44"/>
        <v/>
      </c>
      <c r="O223" s="54" t="str">
        <f t="shared" si="45"/>
        <v/>
      </c>
      <c r="P223" s="54" t="str">
        <f t="shared" si="46"/>
        <v/>
      </c>
      <c r="Q223" s="54" t="str">
        <f>+IF(A223="","",CONCATENATE(YEAR(A223),"-",VLOOKUP(MONTH(A223),INFO_CALENDRIER!$I$1:$J$13,2,FALSE)))</f>
        <v/>
      </c>
      <c r="R223" s="54" t="str">
        <f t="shared" si="47"/>
        <v/>
      </c>
      <c r="S223" s="76" t="str">
        <f t="shared" si="48"/>
        <v/>
      </c>
      <c r="T223" s="54" t="str">
        <f>IF(H223="","",IF(I223=INFO_CALENDRIER!$AB$2,IF(BD!H223="COMMANDE","ALBAN1","ALBAN2"),IF(I223=INFO_CALENDRIER!$AB$3,IF(BD!H223="COMMANDE","ALICE1","ALICE2"),IF(I223=INFO_CALENDRIER!$AB$4,IF(BD!H223="COMMANDE","EUGENIE1","EUGENIE2"),IF(I223=INFO_CALENDRIER!$AB$5,IF(BD!H223="COMMANDE","FRED1","FRED2"),IF(I223=INFO_CALENDRIER!$AB$6,IF(BD!H223="COMMANDE","HERVE1","HERVE2"),IF(I223=INFO_CALENDRIER!$AB$7,IF(BD!H223="COMMANDE","MARIA1","MARIA2"),IF(I223=INFO_CALENDRIER!$AB$8,IF(BD!H223="COMMANDE","MARIE1","MARIE2"),IF(I223=INFO_CALENDRIER!$AB$9,IF(BD!H223="COMMANDE","VALERIE1","VALERIE2"),"erreur")))))))))</f>
        <v/>
      </c>
      <c r="U223" s="54"/>
      <c r="V223" s="54"/>
      <c r="W223" s="76" t="str">
        <f t="shared" si="49"/>
        <v/>
      </c>
      <c r="X223" s="76" t="str">
        <f t="shared" si="50"/>
        <v/>
      </c>
      <c r="Y223" s="76" t="str">
        <f t="shared" si="51"/>
        <v/>
      </c>
    </row>
    <row r="224" spans="1:25">
      <c r="A224" s="75"/>
      <c r="B224" s="77"/>
      <c r="C224" s="75"/>
      <c r="D224" s="77"/>
      <c r="E224" s="54"/>
      <c r="F224" s="54"/>
      <c r="G224" s="81"/>
      <c r="H224" s="54"/>
      <c r="I224" s="54"/>
      <c r="J224" s="76" t="str">
        <f t="shared" si="41"/>
        <v/>
      </c>
      <c r="K224" s="76" t="str">
        <f t="shared" si="42"/>
        <v/>
      </c>
      <c r="L224" s="76" t="str">
        <f t="shared" si="43"/>
        <v/>
      </c>
      <c r="M224" s="54"/>
      <c r="N224" s="54" t="str">
        <f t="shared" si="44"/>
        <v/>
      </c>
      <c r="O224" s="54" t="str">
        <f t="shared" si="45"/>
        <v/>
      </c>
      <c r="P224" s="54" t="str">
        <f t="shared" si="46"/>
        <v/>
      </c>
      <c r="Q224" s="54" t="str">
        <f>+IF(A224="","",CONCATENATE(YEAR(A224),"-",VLOOKUP(MONTH(A224),INFO_CALENDRIER!$I$1:$J$13,2,FALSE)))</f>
        <v/>
      </c>
      <c r="R224" s="54" t="str">
        <f t="shared" si="47"/>
        <v/>
      </c>
      <c r="S224" s="76" t="str">
        <f t="shared" si="48"/>
        <v/>
      </c>
      <c r="T224" s="54" t="str">
        <f>IF(H224="","",IF(I224=INFO_CALENDRIER!$AB$2,IF(BD!H224="COMMANDE","ALBAN1","ALBAN2"),IF(I224=INFO_CALENDRIER!$AB$3,IF(BD!H224="COMMANDE","ALICE1","ALICE2"),IF(I224=INFO_CALENDRIER!$AB$4,IF(BD!H224="COMMANDE","EUGENIE1","EUGENIE2"),IF(I224=INFO_CALENDRIER!$AB$5,IF(BD!H224="COMMANDE","FRED1","FRED2"),IF(I224=INFO_CALENDRIER!$AB$6,IF(BD!H224="COMMANDE","HERVE1","HERVE2"),IF(I224=INFO_CALENDRIER!$AB$7,IF(BD!H224="COMMANDE","MARIA1","MARIA2"),IF(I224=INFO_CALENDRIER!$AB$8,IF(BD!H224="COMMANDE","MARIE1","MARIE2"),IF(I224=INFO_CALENDRIER!$AB$9,IF(BD!H224="COMMANDE","VALERIE1","VALERIE2"),"erreur")))))))))</f>
        <v/>
      </c>
      <c r="U224" s="54"/>
      <c r="V224" s="54"/>
      <c r="W224" s="76" t="str">
        <f t="shared" si="49"/>
        <v/>
      </c>
      <c r="X224" s="76" t="str">
        <f t="shared" si="50"/>
        <v/>
      </c>
      <c r="Y224" s="76" t="str">
        <f t="shared" si="51"/>
        <v/>
      </c>
    </row>
    <row r="225" spans="1:25">
      <c r="A225" s="75"/>
      <c r="B225" s="77"/>
      <c r="C225" s="75"/>
      <c r="D225" s="77"/>
      <c r="E225" s="54"/>
      <c r="F225" s="54"/>
      <c r="G225" s="81"/>
      <c r="H225" s="54"/>
      <c r="I225" s="54"/>
      <c r="J225" s="76" t="str">
        <f t="shared" si="41"/>
        <v/>
      </c>
      <c r="K225" s="76" t="str">
        <f t="shared" si="42"/>
        <v/>
      </c>
      <c r="L225" s="76" t="str">
        <f t="shared" si="43"/>
        <v/>
      </c>
      <c r="M225" s="54"/>
      <c r="N225" s="54" t="str">
        <f t="shared" si="44"/>
        <v/>
      </c>
      <c r="O225" s="54" t="str">
        <f t="shared" si="45"/>
        <v/>
      </c>
      <c r="P225" s="54" t="str">
        <f t="shared" si="46"/>
        <v/>
      </c>
      <c r="Q225" s="54" t="str">
        <f>+IF(A225="","",CONCATENATE(YEAR(A225),"-",VLOOKUP(MONTH(A225),INFO_CALENDRIER!$I$1:$J$13,2,FALSE)))</f>
        <v/>
      </c>
      <c r="R225" s="54" t="str">
        <f t="shared" si="47"/>
        <v/>
      </c>
      <c r="S225" s="76" t="str">
        <f t="shared" si="48"/>
        <v/>
      </c>
      <c r="T225" s="54" t="str">
        <f>IF(H225="","",IF(I225=INFO_CALENDRIER!$AB$2,IF(BD!H225="COMMANDE","ALBAN1","ALBAN2"),IF(I225=INFO_CALENDRIER!$AB$3,IF(BD!H225="COMMANDE","ALICE1","ALICE2"),IF(I225=INFO_CALENDRIER!$AB$4,IF(BD!H225="COMMANDE","EUGENIE1","EUGENIE2"),IF(I225=INFO_CALENDRIER!$AB$5,IF(BD!H225="COMMANDE","FRED1","FRED2"),IF(I225=INFO_CALENDRIER!$AB$6,IF(BD!H225="COMMANDE","HERVE1","HERVE2"),IF(I225=INFO_CALENDRIER!$AB$7,IF(BD!H225="COMMANDE","MARIA1","MARIA2"),IF(I225=INFO_CALENDRIER!$AB$8,IF(BD!H225="COMMANDE","MARIE1","MARIE2"),IF(I225=INFO_CALENDRIER!$AB$9,IF(BD!H225="COMMANDE","VALERIE1","VALERIE2"),"erreur")))))))))</f>
        <v/>
      </c>
      <c r="U225" s="54"/>
      <c r="V225" s="54"/>
      <c r="W225" s="76" t="str">
        <f t="shared" si="49"/>
        <v/>
      </c>
      <c r="X225" s="76" t="str">
        <f t="shared" si="50"/>
        <v/>
      </c>
      <c r="Y225" s="76" t="str">
        <f t="shared" si="51"/>
        <v/>
      </c>
    </row>
    <row r="226" spans="1:25">
      <c r="A226" s="75"/>
      <c r="B226" s="77"/>
      <c r="C226" s="75"/>
      <c r="D226" s="77"/>
      <c r="E226" s="54"/>
      <c r="F226" s="54"/>
      <c r="G226" s="81"/>
      <c r="H226" s="54"/>
      <c r="I226" s="54"/>
      <c r="J226" s="76" t="str">
        <f t="shared" si="41"/>
        <v/>
      </c>
      <c r="K226" s="76" t="str">
        <f t="shared" si="42"/>
        <v/>
      </c>
      <c r="L226" s="76" t="str">
        <f t="shared" si="43"/>
        <v/>
      </c>
      <c r="M226" s="54"/>
      <c r="N226" s="54" t="str">
        <f t="shared" si="44"/>
        <v/>
      </c>
      <c r="O226" s="54" t="str">
        <f t="shared" si="45"/>
        <v/>
      </c>
      <c r="P226" s="54" t="str">
        <f t="shared" si="46"/>
        <v/>
      </c>
      <c r="Q226" s="54" t="str">
        <f>+IF(A226="","",CONCATENATE(YEAR(A226),"-",VLOOKUP(MONTH(A226),INFO_CALENDRIER!$I$1:$J$13,2,FALSE)))</f>
        <v/>
      </c>
      <c r="R226" s="54" t="str">
        <f t="shared" si="47"/>
        <v/>
      </c>
      <c r="S226" s="76" t="str">
        <f t="shared" si="48"/>
        <v/>
      </c>
      <c r="T226" s="54" t="str">
        <f>IF(H226="","",IF(I226=INFO_CALENDRIER!$AB$2,IF(BD!H226="COMMANDE","ALBAN1","ALBAN2"),IF(I226=INFO_CALENDRIER!$AB$3,IF(BD!H226="COMMANDE","ALICE1","ALICE2"),IF(I226=INFO_CALENDRIER!$AB$4,IF(BD!H226="COMMANDE","EUGENIE1","EUGENIE2"),IF(I226=INFO_CALENDRIER!$AB$5,IF(BD!H226="COMMANDE","FRED1","FRED2"),IF(I226=INFO_CALENDRIER!$AB$6,IF(BD!H226="COMMANDE","HERVE1","HERVE2"),IF(I226=INFO_CALENDRIER!$AB$7,IF(BD!H226="COMMANDE","MARIA1","MARIA2"),IF(I226=INFO_CALENDRIER!$AB$8,IF(BD!H226="COMMANDE","MARIE1","MARIE2"),IF(I226=INFO_CALENDRIER!$AB$9,IF(BD!H226="COMMANDE","VALERIE1","VALERIE2"),"erreur")))))))))</f>
        <v/>
      </c>
      <c r="U226" s="54"/>
      <c r="V226" s="54"/>
      <c r="W226" s="76" t="str">
        <f t="shared" si="49"/>
        <v/>
      </c>
      <c r="X226" s="76" t="str">
        <f t="shared" si="50"/>
        <v/>
      </c>
      <c r="Y226" s="76" t="str">
        <f t="shared" si="51"/>
        <v/>
      </c>
    </row>
    <row r="227" spans="1:25">
      <c r="A227" s="75"/>
      <c r="B227" s="77"/>
      <c r="C227" s="75"/>
      <c r="D227" s="77"/>
      <c r="E227" s="54"/>
      <c r="F227" s="54"/>
      <c r="G227" s="81"/>
      <c r="H227" s="54"/>
      <c r="I227" s="54"/>
      <c r="J227" s="76" t="str">
        <f t="shared" si="41"/>
        <v/>
      </c>
      <c r="K227" s="76" t="str">
        <f t="shared" si="42"/>
        <v/>
      </c>
      <c r="L227" s="76" t="str">
        <f t="shared" si="43"/>
        <v/>
      </c>
      <c r="M227" s="54"/>
      <c r="N227" s="54" t="str">
        <f t="shared" si="44"/>
        <v/>
      </c>
      <c r="O227" s="54" t="str">
        <f t="shared" si="45"/>
        <v/>
      </c>
      <c r="P227" s="54" t="str">
        <f t="shared" si="46"/>
        <v/>
      </c>
      <c r="Q227" s="54" t="str">
        <f>+IF(A227="","",CONCATENATE(YEAR(A227),"-",VLOOKUP(MONTH(A227),INFO_CALENDRIER!$I$1:$J$13,2,FALSE)))</f>
        <v/>
      </c>
      <c r="R227" s="54" t="str">
        <f t="shared" si="47"/>
        <v/>
      </c>
      <c r="S227" s="76" t="str">
        <f t="shared" si="48"/>
        <v/>
      </c>
      <c r="T227" s="54" t="str">
        <f>IF(H227="","",IF(I227=INFO_CALENDRIER!$AB$2,IF(BD!H227="COMMANDE","ALBAN1","ALBAN2"),IF(I227=INFO_CALENDRIER!$AB$3,IF(BD!H227="COMMANDE","ALICE1","ALICE2"),IF(I227=INFO_CALENDRIER!$AB$4,IF(BD!H227="COMMANDE","EUGENIE1","EUGENIE2"),IF(I227=INFO_CALENDRIER!$AB$5,IF(BD!H227="COMMANDE","FRED1","FRED2"),IF(I227=INFO_CALENDRIER!$AB$6,IF(BD!H227="COMMANDE","HERVE1","HERVE2"),IF(I227=INFO_CALENDRIER!$AB$7,IF(BD!H227="COMMANDE","MARIA1","MARIA2"),IF(I227=INFO_CALENDRIER!$AB$8,IF(BD!H227="COMMANDE","MARIE1","MARIE2"),IF(I227=INFO_CALENDRIER!$AB$9,IF(BD!H227="COMMANDE","VALERIE1","VALERIE2"),"erreur")))))))))</f>
        <v/>
      </c>
      <c r="U227" s="54"/>
      <c r="V227" s="54"/>
      <c r="W227" s="76" t="str">
        <f t="shared" si="49"/>
        <v/>
      </c>
      <c r="X227" s="76" t="str">
        <f t="shared" si="50"/>
        <v/>
      </c>
      <c r="Y227" s="76" t="str">
        <f t="shared" si="51"/>
        <v/>
      </c>
    </row>
    <row r="228" spans="1:25">
      <c r="A228" s="75"/>
      <c r="B228" s="77"/>
      <c r="C228" s="75"/>
      <c r="D228" s="77"/>
      <c r="E228" s="54"/>
      <c r="F228" s="54"/>
      <c r="G228" s="81"/>
      <c r="H228" s="54"/>
      <c r="I228" s="54"/>
      <c r="J228" s="76" t="str">
        <f t="shared" si="41"/>
        <v/>
      </c>
      <c r="K228" s="76" t="str">
        <f t="shared" si="42"/>
        <v/>
      </c>
      <c r="L228" s="76" t="str">
        <f t="shared" si="43"/>
        <v/>
      </c>
      <c r="M228" s="54"/>
      <c r="N228" s="54" t="str">
        <f t="shared" si="44"/>
        <v/>
      </c>
      <c r="O228" s="54" t="str">
        <f t="shared" si="45"/>
        <v/>
      </c>
      <c r="P228" s="54" t="str">
        <f t="shared" si="46"/>
        <v/>
      </c>
      <c r="Q228" s="54" t="str">
        <f>+IF(A228="","",CONCATENATE(YEAR(A228),"-",VLOOKUP(MONTH(A228),INFO_CALENDRIER!$I$1:$J$13,2,FALSE)))</f>
        <v/>
      </c>
      <c r="R228" s="54" t="str">
        <f t="shared" si="47"/>
        <v/>
      </c>
      <c r="S228" s="76" t="str">
        <f t="shared" si="48"/>
        <v/>
      </c>
      <c r="T228" s="54" t="str">
        <f>IF(H228="","",IF(I228=INFO_CALENDRIER!$AB$2,IF(BD!H228="COMMANDE","ALBAN1","ALBAN2"),IF(I228=INFO_CALENDRIER!$AB$3,IF(BD!H228="COMMANDE","ALICE1","ALICE2"),IF(I228=INFO_CALENDRIER!$AB$4,IF(BD!H228="COMMANDE","EUGENIE1","EUGENIE2"),IF(I228=INFO_CALENDRIER!$AB$5,IF(BD!H228="COMMANDE","FRED1","FRED2"),IF(I228=INFO_CALENDRIER!$AB$6,IF(BD!H228="COMMANDE","HERVE1","HERVE2"),IF(I228=INFO_CALENDRIER!$AB$7,IF(BD!H228="COMMANDE","MARIA1","MARIA2"),IF(I228=INFO_CALENDRIER!$AB$8,IF(BD!H228="COMMANDE","MARIE1","MARIE2"),IF(I228=INFO_CALENDRIER!$AB$9,IF(BD!H228="COMMANDE","VALERIE1","VALERIE2"),"erreur")))))))))</f>
        <v/>
      </c>
      <c r="U228" s="54"/>
      <c r="V228" s="54"/>
      <c r="W228" s="76" t="str">
        <f t="shared" si="49"/>
        <v/>
      </c>
      <c r="X228" s="76" t="str">
        <f t="shared" si="50"/>
        <v/>
      </c>
      <c r="Y228" s="76" t="str">
        <f t="shared" si="51"/>
        <v/>
      </c>
    </row>
    <row r="229" spans="1:25">
      <c r="A229" s="75"/>
      <c r="B229" s="77"/>
      <c r="C229" s="75"/>
      <c r="D229" s="77"/>
      <c r="E229" s="54"/>
      <c r="F229" s="54"/>
      <c r="G229" s="81"/>
      <c r="H229" s="54"/>
      <c r="I229" s="54"/>
      <c r="J229" s="76" t="str">
        <f t="shared" si="41"/>
        <v/>
      </c>
      <c r="K229" s="76" t="str">
        <f t="shared" si="42"/>
        <v/>
      </c>
      <c r="L229" s="76" t="str">
        <f t="shared" si="43"/>
        <v/>
      </c>
      <c r="M229" s="54"/>
      <c r="N229" s="54" t="str">
        <f t="shared" si="44"/>
        <v/>
      </c>
      <c r="O229" s="54" t="str">
        <f t="shared" si="45"/>
        <v/>
      </c>
      <c r="P229" s="54" t="str">
        <f t="shared" si="46"/>
        <v/>
      </c>
      <c r="Q229" s="54" t="str">
        <f>+IF(A229="","",CONCATENATE(YEAR(A229),"-",VLOOKUP(MONTH(A229),INFO_CALENDRIER!$I$1:$J$13,2,FALSE)))</f>
        <v/>
      </c>
      <c r="R229" s="54" t="str">
        <f t="shared" si="47"/>
        <v/>
      </c>
      <c r="S229" s="76" t="str">
        <f t="shared" si="48"/>
        <v/>
      </c>
      <c r="T229" s="54" t="str">
        <f>IF(H229="","",IF(I229=INFO_CALENDRIER!$AB$2,IF(BD!H229="COMMANDE","ALBAN1","ALBAN2"),IF(I229=INFO_CALENDRIER!$AB$3,IF(BD!H229="COMMANDE","ALICE1","ALICE2"),IF(I229=INFO_CALENDRIER!$AB$4,IF(BD!H229="COMMANDE","EUGENIE1","EUGENIE2"),IF(I229=INFO_CALENDRIER!$AB$5,IF(BD!H229="COMMANDE","FRED1","FRED2"),IF(I229=INFO_CALENDRIER!$AB$6,IF(BD!H229="COMMANDE","HERVE1","HERVE2"),IF(I229=INFO_CALENDRIER!$AB$7,IF(BD!H229="COMMANDE","MARIA1","MARIA2"),IF(I229=INFO_CALENDRIER!$AB$8,IF(BD!H229="COMMANDE","MARIE1","MARIE2"),IF(I229=INFO_CALENDRIER!$AB$9,IF(BD!H229="COMMANDE","VALERIE1","VALERIE2"),"erreur")))))))))</f>
        <v/>
      </c>
      <c r="U229" s="54"/>
      <c r="V229" s="54"/>
      <c r="W229" s="76" t="str">
        <f t="shared" si="49"/>
        <v/>
      </c>
      <c r="X229" s="76" t="str">
        <f t="shared" si="50"/>
        <v/>
      </c>
      <c r="Y229" s="76" t="str">
        <f t="shared" si="51"/>
        <v/>
      </c>
    </row>
    <row r="230" spans="1:25">
      <c r="A230" s="75"/>
      <c r="B230" s="77"/>
      <c r="C230" s="75"/>
      <c r="D230" s="77"/>
      <c r="E230" s="54"/>
      <c r="F230" s="54"/>
      <c r="G230" s="81"/>
      <c r="H230" s="54"/>
      <c r="I230" s="54"/>
      <c r="J230" s="76" t="str">
        <f t="shared" si="41"/>
        <v/>
      </c>
      <c r="K230" s="76" t="str">
        <f t="shared" si="42"/>
        <v/>
      </c>
      <c r="L230" s="76" t="str">
        <f t="shared" si="43"/>
        <v/>
      </c>
      <c r="M230" s="54"/>
      <c r="N230" s="54" t="str">
        <f t="shared" si="44"/>
        <v/>
      </c>
      <c r="O230" s="54" t="str">
        <f t="shared" si="45"/>
        <v/>
      </c>
      <c r="P230" s="54" t="str">
        <f t="shared" si="46"/>
        <v/>
      </c>
      <c r="Q230" s="54" t="str">
        <f>+IF(A230="","",CONCATENATE(YEAR(A230),"-",VLOOKUP(MONTH(A230),INFO_CALENDRIER!$I$1:$J$13,2,FALSE)))</f>
        <v/>
      </c>
      <c r="R230" s="54" t="str">
        <f t="shared" si="47"/>
        <v/>
      </c>
      <c r="S230" s="76" t="str">
        <f t="shared" si="48"/>
        <v/>
      </c>
      <c r="T230" s="54" t="str">
        <f>IF(H230="","",IF(I230=INFO_CALENDRIER!$AB$2,IF(BD!H230="COMMANDE","ALBAN1","ALBAN2"),IF(I230=INFO_CALENDRIER!$AB$3,IF(BD!H230="COMMANDE","ALICE1","ALICE2"),IF(I230=INFO_CALENDRIER!$AB$4,IF(BD!H230="COMMANDE","EUGENIE1","EUGENIE2"),IF(I230=INFO_CALENDRIER!$AB$5,IF(BD!H230="COMMANDE","FRED1","FRED2"),IF(I230=INFO_CALENDRIER!$AB$6,IF(BD!H230="COMMANDE","HERVE1","HERVE2"),IF(I230=INFO_CALENDRIER!$AB$7,IF(BD!H230="COMMANDE","MARIA1","MARIA2"),IF(I230=INFO_CALENDRIER!$AB$8,IF(BD!H230="COMMANDE","MARIE1","MARIE2"),IF(I230=INFO_CALENDRIER!$AB$9,IF(BD!H230="COMMANDE","VALERIE1","VALERIE2"),"erreur")))))))))</f>
        <v/>
      </c>
      <c r="U230" s="54"/>
      <c r="V230" s="54"/>
      <c r="W230" s="76" t="str">
        <f t="shared" si="49"/>
        <v/>
      </c>
      <c r="X230" s="76" t="str">
        <f t="shared" si="50"/>
        <v/>
      </c>
      <c r="Y230" s="76" t="str">
        <f t="shared" si="51"/>
        <v/>
      </c>
    </row>
    <row r="231" spans="1:25">
      <c r="A231" s="75"/>
      <c r="B231" s="77"/>
      <c r="C231" s="75"/>
      <c r="D231" s="77"/>
      <c r="E231" s="54"/>
      <c r="F231" s="54"/>
      <c r="G231" s="81"/>
      <c r="H231" s="54"/>
      <c r="I231" s="54"/>
      <c r="J231" s="76" t="str">
        <f t="shared" si="41"/>
        <v/>
      </c>
      <c r="K231" s="76" t="str">
        <f t="shared" si="42"/>
        <v/>
      </c>
      <c r="L231" s="76" t="str">
        <f t="shared" si="43"/>
        <v/>
      </c>
      <c r="M231" s="54"/>
      <c r="N231" s="54" t="str">
        <f t="shared" si="44"/>
        <v/>
      </c>
      <c r="O231" s="54" t="str">
        <f t="shared" si="45"/>
        <v/>
      </c>
      <c r="P231" s="54" t="str">
        <f t="shared" si="46"/>
        <v/>
      </c>
      <c r="Q231" s="54" t="str">
        <f>+IF(A231="","",CONCATENATE(YEAR(A231),"-",VLOOKUP(MONTH(A231),INFO_CALENDRIER!$I$1:$J$13,2,FALSE)))</f>
        <v/>
      </c>
      <c r="R231" s="54" t="str">
        <f t="shared" si="47"/>
        <v/>
      </c>
      <c r="S231" s="76" t="str">
        <f t="shared" si="48"/>
        <v/>
      </c>
      <c r="T231" s="54" t="str">
        <f>IF(H231="","",IF(I231=INFO_CALENDRIER!$AB$2,IF(BD!H231="COMMANDE","ALBAN1","ALBAN2"),IF(I231=INFO_CALENDRIER!$AB$3,IF(BD!H231="COMMANDE","ALICE1","ALICE2"),IF(I231=INFO_CALENDRIER!$AB$4,IF(BD!H231="COMMANDE","EUGENIE1","EUGENIE2"),IF(I231=INFO_CALENDRIER!$AB$5,IF(BD!H231="COMMANDE","FRED1","FRED2"),IF(I231=INFO_CALENDRIER!$AB$6,IF(BD!H231="COMMANDE","HERVE1","HERVE2"),IF(I231=INFO_CALENDRIER!$AB$7,IF(BD!H231="COMMANDE","MARIA1","MARIA2"),IF(I231=INFO_CALENDRIER!$AB$8,IF(BD!H231="COMMANDE","MARIE1","MARIE2"),IF(I231=INFO_CALENDRIER!$AB$9,IF(BD!H231="COMMANDE","VALERIE1","VALERIE2"),"erreur")))))))))</f>
        <v/>
      </c>
      <c r="U231" s="54"/>
      <c r="V231" s="54"/>
      <c r="W231" s="76" t="str">
        <f t="shared" si="49"/>
        <v/>
      </c>
      <c r="X231" s="76" t="str">
        <f t="shared" si="50"/>
        <v/>
      </c>
      <c r="Y231" s="76" t="str">
        <f t="shared" si="51"/>
        <v/>
      </c>
    </row>
    <row r="232" spans="1:25">
      <c r="A232" s="75"/>
      <c r="B232" s="77"/>
      <c r="C232" s="75"/>
      <c r="D232" s="77"/>
      <c r="E232" s="54"/>
      <c r="F232" s="54"/>
      <c r="G232" s="81"/>
      <c r="H232" s="54"/>
      <c r="I232" s="54"/>
      <c r="J232" s="76" t="str">
        <f t="shared" si="41"/>
        <v/>
      </c>
      <c r="K232" s="76" t="str">
        <f t="shared" si="42"/>
        <v/>
      </c>
      <c r="L232" s="76" t="str">
        <f t="shared" si="43"/>
        <v/>
      </c>
      <c r="M232" s="54"/>
      <c r="N232" s="54" t="str">
        <f t="shared" si="44"/>
        <v/>
      </c>
      <c r="O232" s="54" t="str">
        <f t="shared" si="45"/>
        <v/>
      </c>
      <c r="P232" s="54" t="str">
        <f t="shared" si="46"/>
        <v/>
      </c>
      <c r="Q232" s="54" t="str">
        <f>+IF(A232="","",CONCATENATE(YEAR(A232),"-",VLOOKUP(MONTH(A232),INFO_CALENDRIER!$I$1:$J$13,2,FALSE)))</f>
        <v/>
      </c>
      <c r="R232" s="54" t="str">
        <f t="shared" si="47"/>
        <v/>
      </c>
      <c r="S232" s="76" t="str">
        <f t="shared" si="48"/>
        <v/>
      </c>
      <c r="T232" s="54" t="str">
        <f>IF(H232="","",IF(I232=INFO_CALENDRIER!$AB$2,IF(BD!H232="COMMANDE","ALBAN1","ALBAN2"),IF(I232=INFO_CALENDRIER!$AB$3,IF(BD!H232="COMMANDE","ALICE1","ALICE2"),IF(I232=INFO_CALENDRIER!$AB$4,IF(BD!H232="COMMANDE","EUGENIE1","EUGENIE2"),IF(I232=INFO_CALENDRIER!$AB$5,IF(BD!H232="COMMANDE","FRED1","FRED2"),IF(I232=INFO_CALENDRIER!$AB$6,IF(BD!H232="COMMANDE","HERVE1","HERVE2"),IF(I232=INFO_CALENDRIER!$AB$7,IF(BD!H232="COMMANDE","MARIA1","MARIA2"),IF(I232=INFO_CALENDRIER!$AB$8,IF(BD!H232="COMMANDE","MARIE1","MARIE2"),IF(I232=INFO_CALENDRIER!$AB$9,IF(BD!H232="COMMANDE","VALERIE1","VALERIE2"),"erreur")))))))))</f>
        <v/>
      </c>
      <c r="U232" s="54"/>
      <c r="V232" s="54"/>
      <c r="W232" s="76" t="str">
        <f t="shared" si="49"/>
        <v/>
      </c>
      <c r="X232" s="76" t="str">
        <f t="shared" si="50"/>
        <v/>
      </c>
      <c r="Y232" s="76" t="str">
        <f t="shared" si="51"/>
        <v/>
      </c>
    </row>
    <row r="233" spans="1:25">
      <c r="A233" s="75"/>
      <c r="B233" s="77"/>
      <c r="C233" s="75"/>
      <c r="D233" s="77"/>
      <c r="E233" s="54"/>
      <c r="F233" s="54"/>
      <c r="G233" s="81"/>
      <c r="H233" s="54"/>
      <c r="I233" s="54"/>
      <c r="J233" s="76" t="str">
        <f t="shared" si="41"/>
        <v/>
      </c>
      <c r="K233" s="76" t="str">
        <f t="shared" si="42"/>
        <v/>
      </c>
      <c r="L233" s="76" t="str">
        <f t="shared" si="43"/>
        <v/>
      </c>
      <c r="M233" s="54"/>
      <c r="N233" s="54" t="str">
        <f t="shared" si="44"/>
        <v/>
      </c>
      <c r="O233" s="54" t="str">
        <f t="shared" si="45"/>
        <v/>
      </c>
      <c r="P233" s="54" t="str">
        <f t="shared" si="46"/>
        <v/>
      </c>
      <c r="Q233" s="54" t="str">
        <f>+IF(A233="","",CONCATENATE(YEAR(A233),"-",VLOOKUP(MONTH(A233),INFO_CALENDRIER!$I$1:$J$13,2,FALSE)))</f>
        <v/>
      </c>
      <c r="R233" s="54" t="str">
        <f t="shared" si="47"/>
        <v/>
      </c>
      <c r="S233" s="76" t="str">
        <f t="shared" si="48"/>
        <v/>
      </c>
      <c r="T233" s="54" t="str">
        <f>IF(H233="","",IF(I233=INFO_CALENDRIER!$AB$2,IF(BD!H233="COMMANDE","ALBAN1","ALBAN2"),IF(I233=INFO_CALENDRIER!$AB$3,IF(BD!H233="COMMANDE","ALICE1","ALICE2"),IF(I233=INFO_CALENDRIER!$AB$4,IF(BD!H233="COMMANDE","EUGENIE1","EUGENIE2"),IF(I233=INFO_CALENDRIER!$AB$5,IF(BD!H233="COMMANDE","FRED1","FRED2"),IF(I233=INFO_CALENDRIER!$AB$6,IF(BD!H233="COMMANDE","HERVE1","HERVE2"),IF(I233=INFO_CALENDRIER!$AB$7,IF(BD!H233="COMMANDE","MARIA1","MARIA2"),IF(I233=INFO_CALENDRIER!$AB$8,IF(BD!H233="COMMANDE","MARIE1","MARIE2"),IF(I233=INFO_CALENDRIER!$AB$9,IF(BD!H233="COMMANDE","VALERIE1","VALERIE2"),"erreur")))))))))</f>
        <v/>
      </c>
      <c r="U233" s="54"/>
      <c r="V233" s="54"/>
      <c r="W233" s="76" t="str">
        <f t="shared" si="49"/>
        <v/>
      </c>
      <c r="X233" s="76" t="str">
        <f t="shared" si="50"/>
        <v/>
      </c>
      <c r="Y233" s="76" t="str">
        <f t="shared" si="51"/>
        <v/>
      </c>
    </row>
    <row r="234" spans="1:25">
      <c r="A234" s="75"/>
      <c r="B234" s="77"/>
      <c r="C234" s="75"/>
      <c r="D234" s="77"/>
      <c r="E234" s="54"/>
      <c r="F234" s="54"/>
      <c r="G234" s="81"/>
      <c r="H234" s="54"/>
      <c r="I234" s="54"/>
      <c r="J234" s="76" t="str">
        <f t="shared" si="41"/>
        <v/>
      </c>
      <c r="K234" s="76" t="str">
        <f t="shared" si="42"/>
        <v/>
      </c>
      <c r="L234" s="76" t="str">
        <f t="shared" si="43"/>
        <v/>
      </c>
      <c r="M234" s="54"/>
      <c r="N234" s="54" t="str">
        <f t="shared" si="44"/>
        <v/>
      </c>
      <c r="O234" s="54" t="str">
        <f t="shared" si="45"/>
        <v/>
      </c>
      <c r="P234" s="54" t="str">
        <f t="shared" si="46"/>
        <v/>
      </c>
      <c r="Q234" s="54" t="str">
        <f>+IF(A234="","",CONCATENATE(YEAR(A234),"-",VLOOKUP(MONTH(A234),INFO_CALENDRIER!$I$1:$J$13,2,FALSE)))</f>
        <v/>
      </c>
      <c r="R234" s="54" t="str">
        <f t="shared" si="47"/>
        <v/>
      </c>
      <c r="S234" s="76" t="str">
        <f t="shared" si="48"/>
        <v/>
      </c>
      <c r="T234" s="54" t="str">
        <f>IF(H234="","",IF(I234=INFO_CALENDRIER!$AB$2,IF(BD!H234="COMMANDE","ALBAN1","ALBAN2"),IF(I234=INFO_CALENDRIER!$AB$3,IF(BD!H234="COMMANDE","ALICE1","ALICE2"),IF(I234=INFO_CALENDRIER!$AB$4,IF(BD!H234="COMMANDE","EUGENIE1","EUGENIE2"),IF(I234=INFO_CALENDRIER!$AB$5,IF(BD!H234="COMMANDE","FRED1","FRED2"),IF(I234=INFO_CALENDRIER!$AB$6,IF(BD!H234="COMMANDE","HERVE1","HERVE2"),IF(I234=INFO_CALENDRIER!$AB$7,IF(BD!H234="COMMANDE","MARIA1","MARIA2"),IF(I234=INFO_CALENDRIER!$AB$8,IF(BD!H234="COMMANDE","MARIE1","MARIE2"),IF(I234=INFO_CALENDRIER!$AB$9,IF(BD!H234="COMMANDE","VALERIE1","VALERIE2"),"erreur")))))))))</f>
        <v/>
      </c>
      <c r="U234" s="54"/>
      <c r="V234" s="54"/>
      <c r="W234" s="76" t="str">
        <f t="shared" si="49"/>
        <v/>
      </c>
      <c r="X234" s="76" t="str">
        <f t="shared" si="50"/>
        <v/>
      </c>
      <c r="Y234" s="76" t="str">
        <f t="shared" si="51"/>
        <v/>
      </c>
    </row>
    <row r="235" spans="1:25">
      <c r="A235" s="75"/>
      <c r="B235" s="77"/>
      <c r="C235" s="75"/>
      <c r="D235" s="77"/>
      <c r="E235" s="54"/>
      <c r="F235" s="54"/>
      <c r="G235" s="81"/>
      <c r="H235" s="54"/>
      <c r="I235" s="54"/>
      <c r="J235" s="76" t="str">
        <f t="shared" si="41"/>
        <v/>
      </c>
      <c r="K235" s="76" t="str">
        <f t="shared" si="42"/>
        <v/>
      </c>
      <c r="L235" s="76" t="str">
        <f t="shared" si="43"/>
        <v/>
      </c>
      <c r="M235" s="54"/>
      <c r="N235" s="54" t="str">
        <f t="shared" si="44"/>
        <v/>
      </c>
      <c r="O235" s="54" t="str">
        <f t="shared" si="45"/>
        <v/>
      </c>
      <c r="P235" s="54" t="str">
        <f t="shared" si="46"/>
        <v/>
      </c>
      <c r="Q235" s="54" t="str">
        <f>+IF(A235="","",CONCATENATE(YEAR(A235),"-",VLOOKUP(MONTH(A235),INFO_CALENDRIER!$I$1:$J$13,2,FALSE)))</f>
        <v/>
      </c>
      <c r="R235" s="54" t="str">
        <f t="shared" si="47"/>
        <v/>
      </c>
      <c r="S235" s="76" t="str">
        <f t="shared" si="48"/>
        <v/>
      </c>
      <c r="T235" s="54" t="str">
        <f>IF(H235="","",IF(I235=INFO_CALENDRIER!$AB$2,IF(BD!H235="COMMANDE","ALBAN1","ALBAN2"),IF(I235=INFO_CALENDRIER!$AB$3,IF(BD!H235="COMMANDE","ALICE1","ALICE2"),IF(I235=INFO_CALENDRIER!$AB$4,IF(BD!H235="COMMANDE","EUGENIE1","EUGENIE2"),IF(I235=INFO_CALENDRIER!$AB$5,IF(BD!H235="COMMANDE","FRED1","FRED2"),IF(I235=INFO_CALENDRIER!$AB$6,IF(BD!H235="COMMANDE","HERVE1","HERVE2"),IF(I235=INFO_CALENDRIER!$AB$7,IF(BD!H235="COMMANDE","MARIA1","MARIA2"),IF(I235=INFO_CALENDRIER!$AB$8,IF(BD!H235="COMMANDE","MARIE1","MARIE2"),IF(I235=INFO_CALENDRIER!$AB$9,IF(BD!H235="COMMANDE","VALERIE1","VALERIE2"),"erreur")))))))))</f>
        <v/>
      </c>
      <c r="U235" s="54"/>
      <c r="V235" s="54"/>
      <c r="W235" s="76" t="str">
        <f t="shared" si="49"/>
        <v/>
      </c>
      <c r="X235" s="76" t="str">
        <f t="shared" si="50"/>
        <v/>
      </c>
      <c r="Y235" s="76" t="str">
        <f t="shared" si="51"/>
        <v/>
      </c>
    </row>
    <row r="236" spans="1:25">
      <c r="A236" s="75"/>
      <c r="B236" s="77"/>
      <c r="C236" s="75"/>
      <c r="D236" s="77"/>
      <c r="E236" s="54"/>
      <c r="F236" s="54"/>
      <c r="G236" s="81"/>
      <c r="H236" s="54"/>
      <c r="I236" s="54"/>
      <c r="J236" s="76" t="str">
        <f t="shared" si="41"/>
        <v/>
      </c>
      <c r="K236" s="76" t="str">
        <f t="shared" si="42"/>
        <v/>
      </c>
      <c r="L236" s="76" t="str">
        <f t="shared" si="43"/>
        <v/>
      </c>
      <c r="M236" s="54"/>
      <c r="N236" s="54" t="str">
        <f t="shared" si="44"/>
        <v/>
      </c>
      <c r="O236" s="54" t="str">
        <f t="shared" si="45"/>
        <v/>
      </c>
      <c r="P236" s="54" t="str">
        <f t="shared" si="46"/>
        <v/>
      </c>
      <c r="Q236" s="54" t="str">
        <f>+IF(A236="","",CONCATENATE(YEAR(A236),"-",VLOOKUP(MONTH(A236),INFO_CALENDRIER!$I$1:$J$13,2,FALSE)))</f>
        <v/>
      </c>
      <c r="R236" s="54" t="str">
        <f t="shared" si="47"/>
        <v/>
      </c>
      <c r="S236" s="76" t="str">
        <f t="shared" si="48"/>
        <v/>
      </c>
      <c r="T236" s="54" t="str">
        <f>IF(H236="","",IF(I236=INFO_CALENDRIER!$AB$2,IF(BD!H236="COMMANDE","ALBAN1","ALBAN2"),IF(I236=INFO_CALENDRIER!$AB$3,IF(BD!H236="COMMANDE","ALICE1","ALICE2"),IF(I236=INFO_CALENDRIER!$AB$4,IF(BD!H236="COMMANDE","EUGENIE1","EUGENIE2"),IF(I236=INFO_CALENDRIER!$AB$5,IF(BD!H236="COMMANDE","FRED1","FRED2"),IF(I236=INFO_CALENDRIER!$AB$6,IF(BD!H236="COMMANDE","HERVE1","HERVE2"),IF(I236=INFO_CALENDRIER!$AB$7,IF(BD!H236="COMMANDE","MARIA1","MARIA2"),IF(I236=INFO_CALENDRIER!$AB$8,IF(BD!H236="COMMANDE","MARIE1","MARIE2"),IF(I236=INFO_CALENDRIER!$AB$9,IF(BD!H236="COMMANDE","VALERIE1","VALERIE2"),"erreur")))))))))</f>
        <v/>
      </c>
      <c r="U236" s="54"/>
      <c r="V236" s="54"/>
      <c r="W236" s="76" t="str">
        <f t="shared" si="49"/>
        <v/>
      </c>
      <c r="X236" s="76" t="str">
        <f t="shared" si="50"/>
        <v/>
      </c>
      <c r="Y236" s="76" t="str">
        <f t="shared" si="51"/>
        <v/>
      </c>
    </row>
    <row r="237" spans="1:25">
      <c r="A237" s="75"/>
      <c r="B237" s="77"/>
      <c r="C237" s="75"/>
      <c r="D237" s="77"/>
      <c r="E237" s="54"/>
      <c r="F237" s="54"/>
      <c r="G237" s="81"/>
      <c r="H237" s="54"/>
      <c r="I237" s="54"/>
      <c r="J237" s="76" t="str">
        <f t="shared" si="41"/>
        <v/>
      </c>
      <c r="K237" s="76" t="str">
        <f t="shared" si="42"/>
        <v/>
      </c>
      <c r="L237" s="76" t="str">
        <f t="shared" si="43"/>
        <v/>
      </c>
      <c r="M237" s="54"/>
      <c r="N237" s="54" t="str">
        <f t="shared" si="44"/>
        <v/>
      </c>
      <c r="O237" s="54" t="str">
        <f t="shared" si="45"/>
        <v/>
      </c>
      <c r="P237" s="54" t="str">
        <f t="shared" si="46"/>
        <v/>
      </c>
      <c r="Q237" s="54" t="str">
        <f>+IF(A237="","",CONCATENATE(YEAR(A237),"-",VLOOKUP(MONTH(A237),INFO_CALENDRIER!$I$1:$J$13,2,FALSE)))</f>
        <v/>
      </c>
      <c r="R237" s="54" t="str">
        <f t="shared" si="47"/>
        <v/>
      </c>
      <c r="S237" s="76" t="str">
        <f t="shared" si="48"/>
        <v/>
      </c>
      <c r="T237" s="54" t="str">
        <f>IF(H237="","",IF(I237=INFO_CALENDRIER!$AB$2,IF(BD!H237="COMMANDE","ALBAN1","ALBAN2"),IF(I237=INFO_CALENDRIER!$AB$3,IF(BD!H237="COMMANDE","ALICE1","ALICE2"),IF(I237=INFO_CALENDRIER!$AB$4,IF(BD!H237="COMMANDE","EUGENIE1","EUGENIE2"),IF(I237=INFO_CALENDRIER!$AB$5,IF(BD!H237="COMMANDE","FRED1","FRED2"),IF(I237=INFO_CALENDRIER!$AB$6,IF(BD!H237="COMMANDE","HERVE1","HERVE2"),IF(I237=INFO_CALENDRIER!$AB$7,IF(BD!H237="COMMANDE","MARIA1","MARIA2"),IF(I237=INFO_CALENDRIER!$AB$8,IF(BD!H237="COMMANDE","MARIE1","MARIE2"),IF(I237=INFO_CALENDRIER!$AB$9,IF(BD!H237="COMMANDE","VALERIE1","VALERIE2"),"erreur")))))))))</f>
        <v/>
      </c>
      <c r="U237" s="54"/>
      <c r="V237" s="54"/>
      <c r="W237" s="76" t="str">
        <f t="shared" si="49"/>
        <v/>
      </c>
      <c r="X237" s="76" t="str">
        <f t="shared" si="50"/>
        <v/>
      </c>
      <c r="Y237" s="76" t="str">
        <f t="shared" si="51"/>
        <v/>
      </c>
    </row>
    <row r="238" spans="1:25">
      <c r="A238" s="75"/>
      <c r="B238" s="77"/>
      <c r="C238" s="75"/>
      <c r="D238" s="77"/>
      <c r="E238" s="54"/>
      <c r="F238" s="54"/>
      <c r="G238" s="81"/>
      <c r="H238" s="54"/>
      <c r="I238" s="54"/>
      <c r="J238" s="76" t="str">
        <f t="shared" si="41"/>
        <v/>
      </c>
      <c r="K238" s="76" t="str">
        <f t="shared" si="42"/>
        <v/>
      </c>
      <c r="L238" s="76" t="str">
        <f t="shared" si="43"/>
        <v/>
      </c>
      <c r="M238" s="54"/>
      <c r="N238" s="54" t="str">
        <f t="shared" si="44"/>
        <v/>
      </c>
      <c r="O238" s="54" t="str">
        <f t="shared" si="45"/>
        <v/>
      </c>
      <c r="P238" s="54" t="str">
        <f t="shared" si="46"/>
        <v/>
      </c>
      <c r="Q238" s="54" t="str">
        <f>+IF(A238="","",CONCATENATE(YEAR(A238),"-",VLOOKUP(MONTH(A238),INFO_CALENDRIER!$I$1:$J$13,2,FALSE)))</f>
        <v/>
      </c>
      <c r="R238" s="54" t="str">
        <f t="shared" si="47"/>
        <v/>
      </c>
      <c r="S238" s="76" t="str">
        <f t="shared" si="48"/>
        <v/>
      </c>
      <c r="T238" s="54" t="str">
        <f>IF(H238="","",IF(I238=INFO_CALENDRIER!$AB$2,IF(BD!H238="COMMANDE","ALBAN1","ALBAN2"),IF(I238=INFO_CALENDRIER!$AB$3,IF(BD!H238="COMMANDE","ALICE1","ALICE2"),IF(I238=INFO_CALENDRIER!$AB$4,IF(BD!H238="COMMANDE","EUGENIE1","EUGENIE2"),IF(I238=INFO_CALENDRIER!$AB$5,IF(BD!H238="COMMANDE","FRED1","FRED2"),IF(I238=INFO_CALENDRIER!$AB$6,IF(BD!H238="COMMANDE","HERVE1","HERVE2"),IF(I238=INFO_CALENDRIER!$AB$7,IF(BD!H238="COMMANDE","MARIA1","MARIA2"),IF(I238=INFO_CALENDRIER!$AB$8,IF(BD!H238="COMMANDE","MARIE1","MARIE2"),IF(I238=INFO_CALENDRIER!$AB$9,IF(BD!H238="COMMANDE","VALERIE1","VALERIE2"),"erreur")))))))))</f>
        <v/>
      </c>
      <c r="U238" s="54"/>
      <c r="V238" s="54"/>
      <c r="W238" s="76" t="str">
        <f t="shared" si="49"/>
        <v/>
      </c>
      <c r="X238" s="76" t="str">
        <f t="shared" si="50"/>
        <v/>
      </c>
      <c r="Y238" s="76" t="str">
        <f t="shared" si="51"/>
        <v/>
      </c>
    </row>
    <row r="239" spans="1:25">
      <c r="A239" s="75"/>
      <c r="B239" s="77"/>
      <c r="C239" s="75"/>
      <c r="D239" s="77"/>
      <c r="E239" s="54"/>
      <c r="F239" s="54"/>
      <c r="G239" s="81"/>
      <c r="H239" s="54"/>
      <c r="I239" s="54"/>
      <c r="J239" s="76" t="str">
        <f t="shared" si="41"/>
        <v/>
      </c>
      <c r="K239" s="76" t="str">
        <f t="shared" si="42"/>
        <v/>
      </c>
      <c r="L239" s="76" t="str">
        <f t="shared" si="43"/>
        <v/>
      </c>
      <c r="M239" s="54"/>
      <c r="N239" s="54" t="str">
        <f t="shared" si="44"/>
        <v/>
      </c>
      <c r="O239" s="54" t="str">
        <f t="shared" si="45"/>
        <v/>
      </c>
      <c r="P239" s="54" t="str">
        <f t="shared" si="46"/>
        <v/>
      </c>
      <c r="Q239" s="54" t="str">
        <f>+IF(A239="","",CONCATENATE(YEAR(A239),"-",VLOOKUP(MONTH(A239),INFO_CALENDRIER!$I$1:$J$13,2,FALSE)))</f>
        <v/>
      </c>
      <c r="R239" s="54" t="str">
        <f t="shared" si="47"/>
        <v/>
      </c>
      <c r="S239" s="76" t="str">
        <f t="shared" si="48"/>
        <v/>
      </c>
      <c r="T239" s="54" t="str">
        <f>IF(H239="","",IF(I239=INFO_CALENDRIER!$AB$2,IF(BD!H239="COMMANDE","ALBAN1","ALBAN2"),IF(I239=INFO_CALENDRIER!$AB$3,IF(BD!H239="COMMANDE","ALICE1","ALICE2"),IF(I239=INFO_CALENDRIER!$AB$4,IF(BD!H239="COMMANDE","EUGENIE1","EUGENIE2"),IF(I239=INFO_CALENDRIER!$AB$5,IF(BD!H239="COMMANDE","FRED1","FRED2"),IF(I239=INFO_CALENDRIER!$AB$6,IF(BD!H239="COMMANDE","HERVE1","HERVE2"),IF(I239=INFO_CALENDRIER!$AB$7,IF(BD!H239="COMMANDE","MARIA1","MARIA2"),IF(I239=INFO_CALENDRIER!$AB$8,IF(BD!H239="COMMANDE","MARIE1","MARIE2"),IF(I239=INFO_CALENDRIER!$AB$9,IF(BD!H239="COMMANDE","VALERIE1","VALERIE2"),"erreur")))))))))</f>
        <v/>
      </c>
      <c r="U239" s="54"/>
      <c r="V239" s="54"/>
      <c r="W239" s="76" t="str">
        <f t="shared" si="49"/>
        <v/>
      </c>
      <c r="X239" s="76" t="str">
        <f t="shared" si="50"/>
        <v/>
      </c>
      <c r="Y239" s="76" t="str">
        <f t="shared" si="51"/>
        <v/>
      </c>
    </row>
    <row r="240" spans="1:25">
      <c r="A240" s="75"/>
      <c r="B240" s="77"/>
      <c r="C240" s="75"/>
      <c r="D240" s="77"/>
      <c r="E240" s="54"/>
      <c r="F240" s="54"/>
      <c r="G240" s="81"/>
      <c r="H240" s="54"/>
      <c r="I240" s="54"/>
      <c r="J240" s="76" t="str">
        <f t="shared" si="41"/>
        <v/>
      </c>
      <c r="K240" s="76" t="str">
        <f t="shared" si="42"/>
        <v/>
      </c>
      <c r="L240" s="76" t="str">
        <f t="shared" si="43"/>
        <v/>
      </c>
      <c r="M240" s="54"/>
      <c r="N240" s="54" t="str">
        <f t="shared" si="44"/>
        <v/>
      </c>
      <c r="O240" s="54" t="str">
        <f t="shared" si="45"/>
        <v/>
      </c>
      <c r="P240" s="54" t="str">
        <f t="shared" si="46"/>
        <v/>
      </c>
      <c r="Q240" s="54" t="str">
        <f>+IF(A240="","",CONCATENATE(YEAR(A240),"-",VLOOKUP(MONTH(A240),INFO_CALENDRIER!$I$1:$J$13,2,FALSE)))</f>
        <v/>
      </c>
      <c r="R240" s="54" t="str">
        <f t="shared" si="47"/>
        <v/>
      </c>
      <c r="S240" s="76" t="str">
        <f t="shared" si="48"/>
        <v/>
      </c>
      <c r="T240" s="54" t="str">
        <f>IF(H240="","",IF(I240=INFO_CALENDRIER!$AB$2,IF(BD!H240="COMMANDE","ALBAN1","ALBAN2"),IF(I240=INFO_CALENDRIER!$AB$3,IF(BD!H240="COMMANDE","ALICE1","ALICE2"),IF(I240=INFO_CALENDRIER!$AB$4,IF(BD!H240="COMMANDE","EUGENIE1","EUGENIE2"),IF(I240=INFO_CALENDRIER!$AB$5,IF(BD!H240="COMMANDE","FRED1","FRED2"),IF(I240=INFO_CALENDRIER!$AB$6,IF(BD!H240="COMMANDE","HERVE1","HERVE2"),IF(I240=INFO_CALENDRIER!$AB$7,IF(BD!H240="COMMANDE","MARIA1","MARIA2"),IF(I240=INFO_CALENDRIER!$AB$8,IF(BD!H240="COMMANDE","MARIE1","MARIE2"),IF(I240=INFO_CALENDRIER!$AB$9,IF(BD!H240="COMMANDE","VALERIE1","VALERIE2"),"erreur")))))))))</f>
        <v/>
      </c>
      <c r="U240" s="54"/>
      <c r="V240" s="54"/>
      <c r="W240" s="76" t="str">
        <f t="shared" si="49"/>
        <v/>
      </c>
      <c r="X240" s="76" t="str">
        <f t="shared" si="50"/>
        <v/>
      </c>
      <c r="Y240" s="76" t="str">
        <f t="shared" si="51"/>
        <v/>
      </c>
    </row>
    <row r="241" spans="1:25">
      <c r="A241" s="75"/>
      <c r="B241" s="77"/>
      <c r="C241" s="75"/>
      <c r="D241" s="77"/>
      <c r="E241" s="54"/>
      <c r="F241" s="54"/>
      <c r="G241" s="81"/>
      <c r="H241" s="54"/>
      <c r="I241" s="54"/>
      <c r="J241" s="76" t="str">
        <f t="shared" si="41"/>
        <v/>
      </c>
      <c r="K241" s="76" t="str">
        <f t="shared" si="42"/>
        <v/>
      </c>
      <c r="L241" s="76" t="str">
        <f t="shared" si="43"/>
        <v/>
      </c>
      <c r="M241" s="54"/>
      <c r="N241" s="54" t="str">
        <f t="shared" si="44"/>
        <v/>
      </c>
      <c r="O241" s="54" t="str">
        <f t="shared" si="45"/>
        <v/>
      </c>
      <c r="P241" s="54" t="str">
        <f t="shared" si="46"/>
        <v/>
      </c>
      <c r="Q241" s="54" t="str">
        <f>+IF(A241="","",CONCATENATE(YEAR(A241),"-",VLOOKUP(MONTH(A241),INFO_CALENDRIER!$I$1:$J$13,2,FALSE)))</f>
        <v/>
      </c>
      <c r="R241" s="54" t="str">
        <f t="shared" si="47"/>
        <v/>
      </c>
      <c r="S241" s="76" t="str">
        <f t="shared" si="48"/>
        <v/>
      </c>
      <c r="T241" s="54" t="str">
        <f>IF(H241="","",IF(I241=INFO_CALENDRIER!$AB$2,IF(BD!H241="COMMANDE","ALBAN1","ALBAN2"),IF(I241=INFO_CALENDRIER!$AB$3,IF(BD!H241="COMMANDE","ALICE1","ALICE2"),IF(I241=INFO_CALENDRIER!$AB$4,IF(BD!H241="COMMANDE","EUGENIE1","EUGENIE2"),IF(I241=INFO_CALENDRIER!$AB$5,IF(BD!H241="COMMANDE","FRED1","FRED2"),IF(I241=INFO_CALENDRIER!$AB$6,IF(BD!H241="COMMANDE","HERVE1","HERVE2"),IF(I241=INFO_CALENDRIER!$AB$7,IF(BD!H241="COMMANDE","MARIA1","MARIA2"),IF(I241=INFO_CALENDRIER!$AB$8,IF(BD!H241="COMMANDE","MARIE1","MARIE2"),IF(I241=INFO_CALENDRIER!$AB$9,IF(BD!H241="COMMANDE","VALERIE1","VALERIE2"),"erreur")))))))))</f>
        <v/>
      </c>
      <c r="U241" s="54"/>
      <c r="V241" s="54"/>
      <c r="W241" s="76" t="str">
        <f t="shared" si="49"/>
        <v/>
      </c>
      <c r="X241" s="76" t="str">
        <f t="shared" si="50"/>
        <v/>
      </c>
      <c r="Y241" s="76" t="str">
        <f t="shared" si="51"/>
        <v/>
      </c>
    </row>
    <row r="242" spans="1:25">
      <c r="A242" s="75"/>
      <c r="B242" s="77"/>
      <c r="C242" s="75"/>
      <c r="D242" s="77"/>
      <c r="E242" s="54"/>
      <c r="F242" s="54"/>
      <c r="G242" s="81"/>
      <c r="H242" s="54"/>
      <c r="I242" s="54"/>
      <c r="J242" s="76" t="str">
        <f t="shared" si="41"/>
        <v/>
      </c>
      <c r="K242" s="76" t="str">
        <f t="shared" si="42"/>
        <v/>
      </c>
      <c r="L242" s="76" t="str">
        <f t="shared" si="43"/>
        <v/>
      </c>
      <c r="M242" s="54"/>
      <c r="N242" s="54" t="str">
        <f t="shared" si="44"/>
        <v/>
      </c>
      <c r="O242" s="54" t="str">
        <f t="shared" si="45"/>
        <v/>
      </c>
      <c r="P242" s="54" t="str">
        <f t="shared" si="46"/>
        <v/>
      </c>
      <c r="Q242" s="54" t="str">
        <f>+IF(A242="","",CONCATENATE(YEAR(A242),"-",VLOOKUP(MONTH(A242),INFO_CALENDRIER!$I$1:$J$13,2,FALSE)))</f>
        <v/>
      </c>
      <c r="R242" s="54" t="str">
        <f t="shared" si="47"/>
        <v/>
      </c>
      <c r="S242" s="76" t="str">
        <f t="shared" si="48"/>
        <v/>
      </c>
      <c r="T242" s="54" t="str">
        <f>IF(H242="","",IF(I242=INFO_CALENDRIER!$AB$2,IF(BD!H242="COMMANDE","ALBAN1","ALBAN2"),IF(I242=INFO_CALENDRIER!$AB$3,IF(BD!H242="COMMANDE","ALICE1","ALICE2"),IF(I242=INFO_CALENDRIER!$AB$4,IF(BD!H242="COMMANDE","EUGENIE1","EUGENIE2"),IF(I242=INFO_CALENDRIER!$AB$5,IF(BD!H242="COMMANDE","FRED1","FRED2"),IF(I242=INFO_CALENDRIER!$AB$6,IF(BD!H242="COMMANDE","HERVE1","HERVE2"),IF(I242=INFO_CALENDRIER!$AB$7,IF(BD!H242="COMMANDE","MARIA1","MARIA2"),IF(I242=INFO_CALENDRIER!$AB$8,IF(BD!H242="COMMANDE","MARIE1","MARIE2"),IF(I242=INFO_CALENDRIER!$AB$9,IF(BD!H242="COMMANDE","VALERIE1","VALERIE2"),"erreur")))))))))</f>
        <v/>
      </c>
      <c r="U242" s="54"/>
      <c r="V242" s="54"/>
      <c r="W242" s="76" t="str">
        <f t="shared" si="49"/>
        <v/>
      </c>
      <c r="X242" s="76" t="str">
        <f t="shared" si="50"/>
        <v/>
      </c>
      <c r="Y242" s="76" t="str">
        <f t="shared" si="51"/>
        <v/>
      </c>
    </row>
    <row r="243" spans="1:25">
      <c r="A243" s="75"/>
      <c r="B243" s="77"/>
      <c r="C243" s="75"/>
      <c r="D243" s="77"/>
      <c r="E243" s="54"/>
      <c r="F243" s="54"/>
      <c r="G243" s="81"/>
      <c r="H243" s="54"/>
      <c r="I243" s="54"/>
      <c r="J243" s="76" t="str">
        <f t="shared" si="41"/>
        <v/>
      </c>
      <c r="K243" s="76" t="str">
        <f t="shared" si="42"/>
        <v/>
      </c>
      <c r="L243" s="76" t="str">
        <f t="shared" si="43"/>
        <v/>
      </c>
      <c r="M243" s="54"/>
      <c r="N243" s="54" t="str">
        <f t="shared" si="44"/>
        <v/>
      </c>
      <c r="O243" s="54" t="str">
        <f t="shared" si="45"/>
        <v/>
      </c>
      <c r="P243" s="54" t="str">
        <f t="shared" si="46"/>
        <v/>
      </c>
      <c r="Q243" s="54" t="str">
        <f>+IF(A243="","",CONCATENATE(YEAR(A243),"-",VLOOKUP(MONTH(A243),INFO_CALENDRIER!$I$1:$J$13,2,FALSE)))</f>
        <v/>
      </c>
      <c r="R243" s="54" t="str">
        <f t="shared" si="47"/>
        <v/>
      </c>
      <c r="S243" s="76" t="str">
        <f t="shared" si="48"/>
        <v/>
      </c>
      <c r="T243" s="54" t="str">
        <f>IF(H243="","",IF(I243=INFO_CALENDRIER!$AB$2,IF(BD!H243="COMMANDE","ALBAN1","ALBAN2"),IF(I243=INFO_CALENDRIER!$AB$3,IF(BD!H243="COMMANDE","ALICE1","ALICE2"),IF(I243=INFO_CALENDRIER!$AB$4,IF(BD!H243="COMMANDE","EUGENIE1","EUGENIE2"),IF(I243=INFO_CALENDRIER!$AB$5,IF(BD!H243="COMMANDE","FRED1","FRED2"),IF(I243=INFO_CALENDRIER!$AB$6,IF(BD!H243="COMMANDE","HERVE1","HERVE2"),IF(I243=INFO_CALENDRIER!$AB$7,IF(BD!H243="COMMANDE","MARIA1","MARIA2"),IF(I243=INFO_CALENDRIER!$AB$8,IF(BD!H243="COMMANDE","MARIE1","MARIE2"),IF(I243=INFO_CALENDRIER!$AB$9,IF(BD!H243="COMMANDE","VALERIE1","VALERIE2"),"erreur")))))))))</f>
        <v/>
      </c>
      <c r="U243" s="54"/>
      <c r="V243" s="54"/>
      <c r="W243" s="76" t="str">
        <f t="shared" si="49"/>
        <v/>
      </c>
      <c r="X243" s="76" t="str">
        <f t="shared" si="50"/>
        <v/>
      </c>
      <c r="Y243" s="76" t="str">
        <f t="shared" si="51"/>
        <v/>
      </c>
    </row>
    <row r="244" spans="1:25">
      <c r="A244" s="75"/>
      <c r="B244" s="77"/>
      <c r="C244" s="75"/>
      <c r="D244" s="77"/>
      <c r="E244" s="54"/>
      <c r="F244" s="54"/>
      <c r="G244" s="81"/>
      <c r="H244" s="54"/>
      <c r="I244" s="54"/>
      <c r="J244" s="76" t="str">
        <f t="shared" si="41"/>
        <v/>
      </c>
      <c r="K244" s="76" t="str">
        <f t="shared" si="42"/>
        <v/>
      </c>
      <c r="L244" s="76" t="str">
        <f t="shared" si="43"/>
        <v/>
      </c>
      <c r="M244" s="54"/>
      <c r="N244" s="54" t="str">
        <f t="shared" si="44"/>
        <v/>
      </c>
      <c r="O244" s="54" t="str">
        <f t="shared" si="45"/>
        <v/>
      </c>
      <c r="P244" s="54" t="str">
        <f t="shared" si="46"/>
        <v/>
      </c>
      <c r="Q244" s="54" t="str">
        <f>+IF(A244="","",CONCATENATE(YEAR(A244),"-",VLOOKUP(MONTH(A244),INFO_CALENDRIER!$I$1:$J$13,2,FALSE)))</f>
        <v/>
      </c>
      <c r="R244" s="54" t="str">
        <f t="shared" si="47"/>
        <v/>
      </c>
      <c r="S244" s="76" t="str">
        <f t="shared" si="48"/>
        <v/>
      </c>
      <c r="T244" s="54" t="str">
        <f>IF(H244="","",IF(I244=INFO_CALENDRIER!$AB$2,IF(BD!H244="COMMANDE","ALBAN1","ALBAN2"),IF(I244=INFO_CALENDRIER!$AB$3,IF(BD!H244="COMMANDE","ALICE1","ALICE2"),IF(I244=INFO_CALENDRIER!$AB$4,IF(BD!H244="COMMANDE","EUGENIE1","EUGENIE2"),IF(I244=INFO_CALENDRIER!$AB$5,IF(BD!H244="COMMANDE","FRED1","FRED2"),IF(I244=INFO_CALENDRIER!$AB$6,IF(BD!H244="COMMANDE","HERVE1","HERVE2"),IF(I244=INFO_CALENDRIER!$AB$7,IF(BD!H244="COMMANDE","MARIA1","MARIA2"),IF(I244=INFO_CALENDRIER!$AB$8,IF(BD!H244="COMMANDE","MARIE1","MARIE2"),IF(I244=INFO_CALENDRIER!$AB$9,IF(BD!H244="COMMANDE","VALERIE1","VALERIE2"),"erreur")))))))))</f>
        <v/>
      </c>
      <c r="U244" s="54"/>
      <c r="V244" s="54"/>
      <c r="W244" s="76" t="str">
        <f t="shared" si="49"/>
        <v/>
      </c>
      <c r="X244" s="76" t="str">
        <f t="shared" si="50"/>
        <v/>
      </c>
      <c r="Y244" s="76" t="str">
        <f t="shared" si="51"/>
        <v/>
      </c>
    </row>
    <row r="245" spans="1:25">
      <c r="A245" s="75"/>
      <c r="B245" s="77"/>
      <c r="C245" s="75"/>
      <c r="D245" s="77"/>
      <c r="E245" s="54"/>
      <c r="F245" s="54"/>
      <c r="G245" s="81"/>
      <c r="H245" s="54"/>
      <c r="I245" s="54"/>
      <c r="J245" s="76" t="str">
        <f t="shared" si="41"/>
        <v/>
      </c>
      <c r="K245" s="76" t="str">
        <f t="shared" si="42"/>
        <v/>
      </c>
      <c r="L245" s="76" t="str">
        <f t="shared" si="43"/>
        <v/>
      </c>
      <c r="M245" s="54"/>
      <c r="N245" s="54" t="str">
        <f t="shared" si="44"/>
        <v/>
      </c>
      <c r="O245" s="54" t="str">
        <f t="shared" si="45"/>
        <v/>
      </c>
      <c r="P245" s="54" t="str">
        <f t="shared" si="46"/>
        <v/>
      </c>
      <c r="Q245" s="54" t="str">
        <f>+IF(A245="","",CONCATENATE(YEAR(A245),"-",VLOOKUP(MONTH(A245),INFO_CALENDRIER!$I$1:$J$13,2,FALSE)))</f>
        <v/>
      </c>
      <c r="R245" s="54" t="str">
        <f t="shared" si="47"/>
        <v/>
      </c>
      <c r="S245" s="76" t="str">
        <f t="shared" si="48"/>
        <v/>
      </c>
      <c r="T245" s="54" t="str">
        <f>IF(H245="","",IF(I245=INFO_CALENDRIER!$AB$2,IF(BD!H245="COMMANDE","ALBAN1","ALBAN2"),IF(I245=INFO_CALENDRIER!$AB$3,IF(BD!H245="COMMANDE","ALICE1","ALICE2"),IF(I245=INFO_CALENDRIER!$AB$4,IF(BD!H245="COMMANDE","EUGENIE1","EUGENIE2"),IF(I245=INFO_CALENDRIER!$AB$5,IF(BD!H245="COMMANDE","FRED1","FRED2"),IF(I245=INFO_CALENDRIER!$AB$6,IF(BD!H245="COMMANDE","HERVE1","HERVE2"),IF(I245=INFO_CALENDRIER!$AB$7,IF(BD!H245="COMMANDE","MARIA1","MARIA2"),IF(I245=INFO_CALENDRIER!$AB$8,IF(BD!H245="COMMANDE","MARIE1","MARIE2"),IF(I245=INFO_CALENDRIER!$AB$9,IF(BD!H245="COMMANDE","VALERIE1","VALERIE2"),"erreur")))))))))</f>
        <v/>
      </c>
      <c r="U245" s="54"/>
      <c r="V245" s="54"/>
      <c r="W245" s="76" t="str">
        <f t="shared" si="49"/>
        <v/>
      </c>
      <c r="X245" s="76" t="str">
        <f t="shared" si="50"/>
        <v/>
      </c>
      <c r="Y245" s="76" t="str">
        <f t="shared" si="51"/>
        <v/>
      </c>
    </row>
    <row r="246" spans="1:25">
      <c r="A246" s="75"/>
      <c r="B246" s="77"/>
      <c r="C246" s="75"/>
      <c r="D246" s="77"/>
      <c r="E246" s="54"/>
      <c r="F246" s="54"/>
      <c r="G246" s="81"/>
      <c r="H246" s="54"/>
      <c r="I246" s="54"/>
      <c r="J246" s="76" t="str">
        <f t="shared" si="41"/>
        <v/>
      </c>
      <c r="K246" s="76" t="str">
        <f t="shared" si="42"/>
        <v/>
      </c>
      <c r="L246" s="76" t="str">
        <f t="shared" si="43"/>
        <v/>
      </c>
      <c r="M246" s="54"/>
      <c r="N246" s="54" t="str">
        <f t="shared" si="44"/>
        <v/>
      </c>
      <c r="O246" s="54" t="str">
        <f t="shared" si="45"/>
        <v/>
      </c>
      <c r="P246" s="54" t="str">
        <f t="shared" si="46"/>
        <v/>
      </c>
      <c r="Q246" s="54" t="str">
        <f>+IF(A246="","",CONCATENATE(YEAR(A246),"-",VLOOKUP(MONTH(A246),INFO_CALENDRIER!$I$1:$J$13,2,FALSE)))</f>
        <v/>
      </c>
      <c r="R246" s="54" t="str">
        <f t="shared" si="47"/>
        <v/>
      </c>
      <c r="S246" s="76" t="str">
        <f t="shared" si="48"/>
        <v/>
      </c>
      <c r="T246" s="54" t="str">
        <f>IF(H246="","",IF(I246=INFO_CALENDRIER!$AB$2,IF(BD!H246="COMMANDE","ALBAN1","ALBAN2"),IF(I246=INFO_CALENDRIER!$AB$3,IF(BD!H246="COMMANDE","ALICE1","ALICE2"),IF(I246=INFO_CALENDRIER!$AB$4,IF(BD!H246="COMMANDE","EUGENIE1","EUGENIE2"),IF(I246=INFO_CALENDRIER!$AB$5,IF(BD!H246="COMMANDE","FRED1","FRED2"),IF(I246=INFO_CALENDRIER!$AB$6,IF(BD!H246="COMMANDE","HERVE1","HERVE2"),IF(I246=INFO_CALENDRIER!$AB$7,IF(BD!H246="COMMANDE","MARIA1","MARIA2"),IF(I246=INFO_CALENDRIER!$AB$8,IF(BD!H246="COMMANDE","MARIE1","MARIE2"),IF(I246=INFO_CALENDRIER!$AB$9,IF(BD!H246="COMMANDE","VALERIE1","VALERIE2"),"erreur")))))))))</f>
        <v/>
      </c>
      <c r="U246" s="54"/>
      <c r="V246" s="54"/>
      <c r="W246" s="76" t="str">
        <f t="shared" si="49"/>
        <v/>
      </c>
      <c r="X246" s="76" t="str">
        <f t="shared" si="50"/>
        <v/>
      </c>
      <c r="Y246" s="76" t="str">
        <f t="shared" si="51"/>
        <v/>
      </c>
    </row>
    <row r="247" spans="1:25">
      <c r="A247" s="75"/>
      <c r="B247" s="77"/>
      <c r="C247" s="75"/>
      <c r="D247" s="77"/>
      <c r="E247" s="54"/>
      <c r="F247" s="54"/>
      <c r="G247" s="81"/>
      <c r="H247" s="54"/>
      <c r="I247" s="54"/>
      <c r="J247" s="76" t="str">
        <f t="shared" si="41"/>
        <v/>
      </c>
      <c r="K247" s="76" t="str">
        <f t="shared" si="42"/>
        <v/>
      </c>
      <c r="L247" s="76" t="str">
        <f t="shared" si="43"/>
        <v/>
      </c>
      <c r="M247" s="54"/>
      <c r="N247" s="54" t="str">
        <f t="shared" si="44"/>
        <v/>
      </c>
      <c r="O247" s="54" t="str">
        <f t="shared" si="45"/>
        <v/>
      </c>
      <c r="P247" s="54" t="str">
        <f t="shared" si="46"/>
        <v/>
      </c>
      <c r="Q247" s="54" t="str">
        <f>+IF(A247="","",CONCATENATE(YEAR(A247),"-",VLOOKUP(MONTH(A247),INFO_CALENDRIER!$I$1:$J$13,2,FALSE)))</f>
        <v/>
      </c>
      <c r="R247" s="54" t="str">
        <f t="shared" si="47"/>
        <v/>
      </c>
      <c r="S247" s="76" t="str">
        <f t="shared" si="48"/>
        <v/>
      </c>
      <c r="T247" s="54" t="str">
        <f>IF(H247="","",IF(I247=INFO_CALENDRIER!$AB$2,IF(BD!H247="COMMANDE","ALBAN1","ALBAN2"),IF(I247=INFO_CALENDRIER!$AB$3,IF(BD!H247="COMMANDE","ALICE1","ALICE2"),IF(I247=INFO_CALENDRIER!$AB$4,IF(BD!H247="COMMANDE","EUGENIE1","EUGENIE2"),IF(I247=INFO_CALENDRIER!$AB$5,IF(BD!H247="COMMANDE","FRED1","FRED2"),IF(I247=INFO_CALENDRIER!$AB$6,IF(BD!H247="COMMANDE","HERVE1","HERVE2"),IF(I247=INFO_CALENDRIER!$AB$7,IF(BD!H247="COMMANDE","MARIA1","MARIA2"),IF(I247=INFO_CALENDRIER!$AB$8,IF(BD!H247="COMMANDE","MARIE1","MARIE2"),IF(I247=INFO_CALENDRIER!$AB$9,IF(BD!H247="COMMANDE","VALERIE1","VALERIE2"),"erreur")))))))))</f>
        <v/>
      </c>
      <c r="U247" s="54"/>
      <c r="V247" s="54"/>
      <c r="W247" s="76" t="str">
        <f t="shared" si="49"/>
        <v/>
      </c>
      <c r="X247" s="76" t="str">
        <f t="shared" si="50"/>
        <v/>
      </c>
      <c r="Y247" s="76" t="str">
        <f t="shared" si="51"/>
        <v/>
      </c>
    </row>
    <row r="248" spans="1:25">
      <c r="A248" s="75"/>
      <c r="B248" s="77"/>
      <c r="C248" s="75"/>
      <c r="D248" s="77"/>
      <c r="E248" s="54"/>
      <c r="F248" s="54"/>
      <c r="G248" s="81"/>
      <c r="H248" s="54"/>
      <c r="I248" s="54"/>
      <c r="J248" s="76" t="str">
        <f t="shared" si="41"/>
        <v/>
      </c>
      <c r="K248" s="76" t="str">
        <f t="shared" si="42"/>
        <v/>
      </c>
      <c r="L248" s="76" t="str">
        <f t="shared" si="43"/>
        <v/>
      </c>
      <c r="M248" s="54"/>
      <c r="N248" s="54" t="str">
        <f t="shared" si="44"/>
        <v/>
      </c>
      <c r="O248" s="54" t="str">
        <f t="shared" si="45"/>
        <v/>
      </c>
      <c r="P248" s="54" t="str">
        <f t="shared" si="46"/>
        <v/>
      </c>
      <c r="Q248" s="54" t="str">
        <f>+IF(A248="","",CONCATENATE(YEAR(A248),"-",VLOOKUP(MONTH(A248),INFO_CALENDRIER!$I$1:$J$13,2,FALSE)))</f>
        <v/>
      </c>
      <c r="R248" s="54" t="str">
        <f t="shared" si="47"/>
        <v/>
      </c>
      <c r="S248" s="76" t="str">
        <f t="shared" si="48"/>
        <v/>
      </c>
      <c r="T248" s="54" t="str">
        <f>IF(H248="","",IF(I248=INFO_CALENDRIER!$AB$2,IF(BD!H248="COMMANDE","ALBAN1","ALBAN2"),IF(I248=INFO_CALENDRIER!$AB$3,IF(BD!H248="COMMANDE","ALICE1","ALICE2"),IF(I248=INFO_CALENDRIER!$AB$4,IF(BD!H248="COMMANDE","EUGENIE1","EUGENIE2"),IF(I248=INFO_CALENDRIER!$AB$5,IF(BD!H248="COMMANDE","FRED1","FRED2"),IF(I248=INFO_CALENDRIER!$AB$6,IF(BD!H248="COMMANDE","HERVE1","HERVE2"),IF(I248=INFO_CALENDRIER!$AB$7,IF(BD!H248="COMMANDE","MARIA1","MARIA2"),IF(I248=INFO_CALENDRIER!$AB$8,IF(BD!H248="COMMANDE","MARIE1","MARIE2"),IF(I248=INFO_CALENDRIER!$AB$9,IF(BD!H248="COMMANDE","VALERIE1","VALERIE2"),"erreur")))))))))</f>
        <v/>
      </c>
      <c r="U248" s="54"/>
      <c r="V248" s="54"/>
      <c r="W248" s="76" t="str">
        <f t="shared" si="49"/>
        <v/>
      </c>
      <c r="X248" s="76" t="str">
        <f t="shared" si="50"/>
        <v/>
      </c>
      <c r="Y248" s="76" t="str">
        <f t="shared" si="51"/>
        <v/>
      </c>
    </row>
    <row r="249" spans="1:25">
      <c r="A249" s="75"/>
      <c r="B249" s="77"/>
      <c r="C249" s="75"/>
      <c r="D249" s="77"/>
      <c r="E249" s="54"/>
      <c r="F249" s="54"/>
      <c r="G249" s="81"/>
      <c r="H249" s="54"/>
      <c r="I249" s="54"/>
      <c r="J249" s="76" t="str">
        <f t="shared" si="41"/>
        <v/>
      </c>
      <c r="K249" s="76" t="str">
        <f t="shared" si="42"/>
        <v/>
      </c>
      <c r="L249" s="76" t="str">
        <f t="shared" si="43"/>
        <v/>
      </c>
      <c r="M249" s="54"/>
      <c r="N249" s="54" t="str">
        <f t="shared" si="44"/>
        <v/>
      </c>
      <c r="O249" s="54" t="str">
        <f t="shared" si="45"/>
        <v/>
      </c>
      <c r="P249" s="54" t="str">
        <f t="shared" si="46"/>
        <v/>
      </c>
      <c r="Q249" s="54" t="str">
        <f>+IF(A249="","",CONCATENATE(YEAR(A249),"-",VLOOKUP(MONTH(A249),INFO_CALENDRIER!$I$1:$J$13,2,FALSE)))</f>
        <v/>
      </c>
      <c r="R249" s="54" t="str">
        <f t="shared" si="47"/>
        <v/>
      </c>
      <c r="S249" s="76" t="str">
        <f t="shared" si="48"/>
        <v/>
      </c>
      <c r="T249" s="54" t="str">
        <f>IF(H249="","",IF(I249=INFO_CALENDRIER!$AB$2,IF(BD!H249="COMMANDE","ALBAN1","ALBAN2"),IF(I249=INFO_CALENDRIER!$AB$3,IF(BD!H249="COMMANDE","ALICE1","ALICE2"),IF(I249=INFO_CALENDRIER!$AB$4,IF(BD!H249="COMMANDE","EUGENIE1","EUGENIE2"),IF(I249=INFO_CALENDRIER!$AB$5,IF(BD!H249="COMMANDE","FRED1","FRED2"),IF(I249=INFO_CALENDRIER!$AB$6,IF(BD!H249="COMMANDE","HERVE1","HERVE2"),IF(I249=INFO_CALENDRIER!$AB$7,IF(BD!H249="COMMANDE","MARIA1","MARIA2"),IF(I249=INFO_CALENDRIER!$AB$8,IF(BD!H249="COMMANDE","MARIE1","MARIE2"),IF(I249=INFO_CALENDRIER!$AB$9,IF(BD!H249="COMMANDE","VALERIE1","VALERIE2"),"erreur")))))))))</f>
        <v/>
      </c>
      <c r="U249" s="54"/>
      <c r="V249" s="54"/>
      <c r="W249" s="76" t="str">
        <f t="shared" si="49"/>
        <v/>
      </c>
      <c r="X249" s="76" t="str">
        <f t="shared" si="50"/>
        <v/>
      </c>
      <c r="Y249" s="76" t="str">
        <f t="shared" si="51"/>
        <v/>
      </c>
    </row>
    <row r="250" spans="1:25">
      <c r="A250" s="75"/>
      <c r="B250" s="77"/>
      <c r="C250" s="75"/>
      <c r="D250" s="77"/>
      <c r="E250" s="54"/>
      <c r="F250" s="54"/>
      <c r="G250" s="81"/>
      <c r="H250" s="54"/>
      <c r="I250" s="54"/>
      <c r="J250" s="76" t="str">
        <f t="shared" si="41"/>
        <v/>
      </c>
      <c r="K250" s="76" t="str">
        <f t="shared" si="42"/>
        <v/>
      </c>
      <c r="L250" s="76" t="str">
        <f t="shared" si="43"/>
        <v/>
      </c>
      <c r="M250" s="54"/>
      <c r="N250" s="54" t="str">
        <f t="shared" si="44"/>
        <v/>
      </c>
      <c r="O250" s="54" t="str">
        <f t="shared" si="45"/>
        <v/>
      </c>
      <c r="P250" s="54" t="str">
        <f t="shared" si="46"/>
        <v/>
      </c>
      <c r="Q250" s="54" t="str">
        <f>+IF(A250="","",CONCATENATE(YEAR(A250),"-",VLOOKUP(MONTH(A250),INFO_CALENDRIER!$I$1:$J$13,2,FALSE)))</f>
        <v/>
      </c>
      <c r="R250" s="54" t="str">
        <f t="shared" si="47"/>
        <v/>
      </c>
      <c r="S250" s="76" t="str">
        <f t="shared" si="48"/>
        <v/>
      </c>
      <c r="T250" s="54" t="str">
        <f>IF(H250="","",IF(I250=INFO_CALENDRIER!$AB$2,IF(BD!H250="COMMANDE","ALBAN1","ALBAN2"),IF(I250=INFO_CALENDRIER!$AB$3,IF(BD!H250="COMMANDE","ALICE1","ALICE2"),IF(I250=INFO_CALENDRIER!$AB$4,IF(BD!H250="COMMANDE","EUGENIE1","EUGENIE2"),IF(I250=INFO_CALENDRIER!$AB$5,IF(BD!H250="COMMANDE","FRED1","FRED2"),IF(I250=INFO_CALENDRIER!$AB$6,IF(BD!H250="COMMANDE","HERVE1","HERVE2"),IF(I250=INFO_CALENDRIER!$AB$7,IF(BD!H250="COMMANDE","MARIA1","MARIA2"),IF(I250=INFO_CALENDRIER!$AB$8,IF(BD!H250="COMMANDE","MARIE1","MARIE2"),IF(I250=INFO_CALENDRIER!$AB$9,IF(BD!H250="COMMANDE","VALERIE1","VALERIE2"),"erreur")))))))))</f>
        <v/>
      </c>
      <c r="U250" s="54"/>
      <c r="V250" s="54"/>
      <c r="W250" s="76" t="str">
        <f t="shared" si="49"/>
        <v/>
      </c>
      <c r="X250" s="76" t="str">
        <f t="shared" si="50"/>
        <v/>
      </c>
      <c r="Y250" s="76" t="str">
        <f t="shared" si="51"/>
        <v/>
      </c>
    </row>
    <row r="251" spans="1:25">
      <c r="A251" s="75"/>
      <c r="B251" s="77"/>
      <c r="C251" s="75"/>
      <c r="D251" s="77"/>
      <c r="E251" s="54"/>
      <c r="F251" s="54"/>
      <c r="G251" s="81"/>
      <c r="H251" s="54"/>
      <c r="I251" s="54"/>
      <c r="J251" s="76" t="str">
        <f t="shared" si="41"/>
        <v/>
      </c>
      <c r="K251" s="76" t="str">
        <f t="shared" si="42"/>
        <v/>
      </c>
      <c r="L251" s="76" t="str">
        <f t="shared" si="43"/>
        <v/>
      </c>
      <c r="M251" s="54"/>
      <c r="N251" s="54" t="str">
        <f t="shared" si="44"/>
        <v/>
      </c>
      <c r="O251" s="54" t="str">
        <f t="shared" si="45"/>
        <v/>
      </c>
      <c r="P251" s="54" t="str">
        <f t="shared" si="46"/>
        <v/>
      </c>
      <c r="Q251" s="54" t="str">
        <f>+IF(A251="","",CONCATENATE(YEAR(A251),"-",VLOOKUP(MONTH(A251),INFO_CALENDRIER!$I$1:$J$13,2,FALSE)))</f>
        <v/>
      </c>
      <c r="R251" s="54" t="str">
        <f t="shared" si="47"/>
        <v/>
      </c>
      <c r="S251" s="76" t="str">
        <f t="shared" si="48"/>
        <v/>
      </c>
      <c r="T251" s="54" t="str">
        <f>IF(H251="","",IF(I251=INFO_CALENDRIER!$AB$2,IF(BD!H251="COMMANDE","ALBAN1","ALBAN2"),IF(I251=INFO_CALENDRIER!$AB$3,IF(BD!H251="COMMANDE","ALICE1","ALICE2"),IF(I251=INFO_CALENDRIER!$AB$4,IF(BD!H251="COMMANDE","EUGENIE1","EUGENIE2"),IF(I251=INFO_CALENDRIER!$AB$5,IF(BD!H251="COMMANDE","FRED1","FRED2"),IF(I251=INFO_CALENDRIER!$AB$6,IF(BD!H251="COMMANDE","HERVE1","HERVE2"),IF(I251=INFO_CALENDRIER!$AB$7,IF(BD!H251="COMMANDE","MARIA1","MARIA2"),IF(I251=INFO_CALENDRIER!$AB$8,IF(BD!H251="COMMANDE","MARIE1","MARIE2"),IF(I251=INFO_CALENDRIER!$AB$9,IF(BD!H251="COMMANDE","VALERIE1","VALERIE2"),"erreur")))))))))</f>
        <v/>
      </c>
      <c r="U251" s="54"/>
      <c r="V251" s="54"/>
      <c r="W251" s="76" t="str">
        <f t="shared" si="49"/>
        <v/>
      </c>
      <c r="X251" s="76" t="str">
        <f t="shared" si="50"/>
        <v/>
      </c>
      <c r="Y251" s="76" t="str">
        <f t="shared" si="51"/>
        <v/>
      </c>
    </row>
    <row r="252" spans="1:25">
      <c r="A252" s="75"/>
      <c r="B252" s="77"/>
      <c r="C252" s="75"/>
      <c r="D252" s="77"/>
      <c r="E252" s="54"/>
      <c r="F252" s="54"/>
      <c r="G252" s="81"/>
      <c r="H252" s="54"/>
      <c r="I252" s="54"/>
      <c r="J252" s="76" t="str">
        <f t="shared" si="41"/>
        <v/>
      </c>
      <c r="K252" s="76" t="str">
        <f t="shared" si="42"/>
        <v/>
      </c>
      <c r="L252" s="76" t="str">
        <f t="shared" si="43"/>
        <v/>
      </c>
      <c r="M252" s="54"/>
      <c r="N252" s="54" t="str">
        <f t="shared" si="44"/>
        <v/>
      </c>
      <c r="O252" s="54" t="str">
        <f t="shared" si="45"/>
        <v/>
      </c>
      <c r="P252" s="54" t="str">
        <f t="shared" si="46"/>
        <v/>
      </c>
      <c r="Q252" s="54" t="str">
        <f>+IF(A252="","",CONCATENATE(YEAR(A252),"-",VLOOKUP(MONTH(A252),INFO_CALENDRIER!$I$1:$J$13,2,FALSE)))</f>
        <v/>
      </c>
      <c r="R252" s="54" t="str">
        <f t="shared" si="47"/>
        <v/>
      </c>
      <c r="S252" s="76" t="str">
        <f t="shared" si="48"/>
        <v/>
      </c>
      <c r="T252" s="54" t="str">
        <f>IF(H252="","",IF(I252=INFO_CALENDRIER!$AB$2,IF(BD!H252="COMMANDE","ALBAN1","ALBAN2"),IF(I252=INFO_CALENDRIER!$AB$3,IF(BD!H252="COMMANDE","ALICE1","ALICE2"),IF(I252=INFO_CALENDRIER!$AB$4,IF(BD!H252="COMMANDE","EUGENIE1","EUGENIE2"),IF(I252=INFO_CALENDRIER!$AB$5,IF(BD!H252="COMMANDE","FRED1","FRED2"),IF(I252=INFO_CALENDRIER!$AB$6,IF(BD!H252="COMMANDE","HERVE1","HERVE2"),IF(I252=INFO_CALENDRIER!$AB$7,IF(BD!H252="COMMANDE","MARIA1","MARIA2"),IF(I252=INFO_CALENDRIER!$AB$8,IF(BD!H252="COMMANDE","MARIE1","MARIE2"),IF(I252=INFO_CALENDRIER!$AB$9,IF(BD!H252="COMMANDE","VALERIE1","VALERIE2"),"erreur")))))))))</f>
        <v/>
      </c>
      <c r="U252" s="54"/>
      <c r="V252" s="54"/>
      <c r="W252" s="76" t="str">
        <f t="shared" si="49"/>
        <v/>
      </c>
      <c r="X252" s="76" t="str">
        <f t="shared" si="50"/>
        <v/>
      </c>
      <c r="Y252" s="76" t="str">
        <f t="shared" si="51"/>
        <v/>
      </c>
    </row>
    <row r="253" spans="1:25">
      <c r="A253" s="75"/>
      <c r="B253" s="77"/>
      <c r="C253" s="75"/>
      <c r="D253" s="77"/>
      <c r="E253" s="54"/>
      <c r="F253" s="54"/>
      <c r="G253" s="81"/>
      <c r="H253" s="54"/>
      <c r="I253" s="54"/>
      <c r="J253" s="76" t="str">
        <f t="shared" si="41"/>
        <v/>
      </c>
      <c r="K253" s="76" t="str">
        <f t="shared" si="42"/>
        <v/>
      </c>
      <c r="L253" s="76" t="str">
        <f t="shared" si="43"/>
        <v/>
      </c>
      <c r="M253" s="54"/>
      <c r="N253" s="54" t="str">
        <f t="shared" si="44"/>
        <v/>
      </c>
      <c r="O253" s="54" t="str">
        <f t="shared" si="45"/>
        <v/>
      </c>
      <c r="P253" s="54" t="str">
        <f t="shared" si="46"/>
        <v/>
      </c>
      <c r="Q253" s="54" t="str">
        <f>+IF(A253="","",CONCATENATE(YEAR(A253),"-",VLOOKUP(MONTH(A253),INFO_CALENDRIER!$I$1:$J$13,2,FALSE)))</f>
        <v/>
      </c>
      <c r="R253" s="54" t="str">
        <f t="shared" si="47"/>
        <v/>
      </c>
      <c r="S253" s="76" t="str">
        <f t="shared" si="48"/>
        <v/>
      </c>
      <c r="T253" s="54" t="str">
        <f>IF(H253="","",IF(I253=INFO_CALENDRIER!$AB$2,IF(BD!H253="COMMANDE","ALBAN1","ALBAN2"),IF(I253=INFO_CALENDRIER!$AB$3,IF(BD!H253="COMMANDE","ALICE1","ALICE2"),IF(I253=INFO_CALENDRIER!$AB$4,IF(BD!H253="COMMANDE","EUGENIE1","EUGENIE2"),IF(I253=INFO_CALENDRIER!$AB$5,IF(BD!H253="COMMANDE","FRED1","FRED2"),IF(I253=INFO_CALENDRIER!$AB$6,IF(BD!H253="COMMANDE","HERVE1","HERVE2"),IF(I253=INFO_CALENDRIER!$AB$7,IF(BD!H253="COMMANDE","MARIA1","MARIA2"),IF(I253=INFO_CALENDRIER!$AB$8,IF(BD!H253="COMMANDE","MARIE1","MARIE2"),IF(I253=INFO_CALENDRIER!$AB$9,IF(BD!H253="COMMANDE","VALERIE1","VALERIE2"),"erreur")))))))))</f>
        <v/>
      </c>
      <c r="U253" s="54"/>
      <c r="V253" s="54"/>
      <c r="W253" s="76" t="str">
        <f t="shared" si="49"/>
        <v/>
      </c>
      <c r="X253" s="76" t="str">
        <f t="shared" si="50"/>
        <v/>
      </c>
      <c r="Y253" s="76" t="str">
        <f t="shared" si="51"/>
        <v/>
      </c>
    </row>
    <row r="254" spans="1:25">
      <c r="A254" s="75"/>
      <c r="B254" s="77"/>
      <c r="C254" s="75"/>
      <c r="D254" s="77"/>
      <c r="E254" s="54"/>
      <c r="F254" s="54"/>
      <c r="G254" s="81"/>
      <c r="H254" s="54"/>
      <c r="I254" s="54"/>
      <c r="J254" s="76" t="str">
        <f t="shared" si="41"/>
        <v/>
      </c>
      <c r="K254" s="76" t="str">
        <f t="shared" si="42"/>
        <v/>
      </c>
      <c r="L254" s="76" t="str">
        <f t="shared" si="43"/>
        <v/>
      </c>
      <c r="M254" s="54"/>
      <c r="N254" s="54" t="str">
        <f t="shared" si="44"/>
        <v/>
      </c>
      <c r="O254" s="54" t="str">
        <f t="shared" si="45"/>
        <v/>
      </c>
      <c r="P254" s="54" t="str">
        <f t="shared" si="46"/>
        <v/>
      </c>
      <c r="Q254" s="54" t="str">
        <f>+IF(A254="","",CONCATENATE(YEAR(A254),"-",VLOOKUP(MONTH(A254),INFO_CALENDRIER!$I$1:$J$13,2,FALSE)))</f>
        <v/>
      </c>
      <c r="R254" s="54" t="str">
        <f t="shared" si="47"/>
        <v/>
      </c>
      <c r="S254" s="76" t="str">
        <f t="shared" si="48"/>
        <v/>
      </c>
      <c r="T254" s="54" t="str">
        <f>IF(H254="","",IF(I254=INFO_CALENDRIER!$AB$2,IF(BD!H254="COMMANDE","ALBAN1","ALBAN2"),IF(I254=INFO_CALENDRIER!$AB$3,IF(BD!H254="COMMANDE","ALICE1","ALICE2"),IF(I254=INFO_CALENDRIER!$AB$4,IF(BD!H254="COMMANDE","EUGENIE1","EUGENIE2"),IF(I254=INFO_CALENDRIER!$AB$5,IF(BD!H254="COMMANDE","FRED1","FRED2"),IF(I254=INFO_CALENDRIER!$AB$6,IF(BD!H254="COMMANDE","HERVE1","HERVE2"),IF(I254=INFO_CALENDRIER!$AB$7,IF(BD!H254="COMMANDE","MARIA1","MARIA2"),IF(I254=INFO_CALENDRIER!$AB$8,IF(BD!H254="COMMANDE","MARIE1","MARIE2"),IF(I254=INFO_CALENDRIER!$AB$9,IF(BD!H254="COMMANDE","VALERIE1","VALERIE2"),"erreur")))))))))</f>
        <v/>
      </c>
      <c r="U254" s="54"/>
      <c r="V254" s="54"/>
      <c r="W254" s="76" t="str">
        <f t="shared" si="49"/>
        <v/>
      </c>
      <c r="X254" s="76" t="str">
        <f t="shared" si="50"/>
        <v/>
      </c>
      <c r="Y254" s="76" t="str">
        <f t="shared" si="51"/>
        <v/>
      </c>
    </row>
    <row r="255" spans="1:25">
      <c r="A255" s="75"/>
      <c r="B255" s="77"/>
      <c r="C255" s="75"/>
      <c r="D255" s="77"/>
      <c r="E255" s="54"/>
      <c r="F255" s="54"/>
      <c r="G255" s="81"/>
      <c r="H255" s="54"/>
      <c r="I255" s="54"/>
      <c r="J255" s="76" t="str">
        <f t="shared" si="41"/>
        <v/>
      </c>
      <c r="K255" s="76" t="str">
        <f t="shared" si="42"/>
        <v/>
      </c>
      <c r="L255" s="76" t="str">
        <f t="shared" si="43"/>
        <v/>
      </c>
      <c r="M255" s="54"/>
      <c r="N255" s="54" t="str">
        <f t="shared" si="44"/>
        <v/>
      </c>
      <c r="O255" s="54" t="str">
        <f t="shared" si="45"/>
        <v/>
      </c>
      <c r="P255" s="54" t="str">
        <f t="shared" si="46"/>
        <v/>
      </c>
      <c r="Q255" s="54" t="str">
        <f>+IF(A255="","",CONCATENATE(YEAR(A255),"-",VLOOKUP(MONTH(A255),INFO_CALENDRIER!$I$1:$J$13,2,FALSE)))</f>
        <v/>
      </c>
      <c r="R255" s="54" t="str">
        <f t="shared" si="47"/>
        <v/>
      </c>
      <c r="S255" s="76" t="str">
        <f t="shared" si="48"/>
        <v/>
      </c>
      <c r="T255" s="54" t="str">
        <f>IF(H255="","",IF(I255=INFO_CALENDRIER!$AB$2,IF(BD!H255="COMMANDE","ALBAN1","ALBAN2"),IF(I255=INFO_CALENDRIER!$AB$3,IF(BD!H255="COMMANDE","ALICE1","ALICE2"),IF(I255=INFO_CALENDRIER!$AB$4,IF(BD!H255="COMMANDE","EUGENIE1","EUGENIE2"),IF(I255=INFO_CALENDRIER!$AB$5,IF(BD!H255="COMMANDE","FRED1","FRED2"),IF(I255=INFO_CALENDRIER!$AB$6,IF(BD!H255="COMMANDE","HERVE1","HERVE2"),IF(I255=INFO_CALENDRIER!$AB$7,IF(BD!H255="COMMANDE","MARIA1","MARIA2"),IF(I255=INFO_CALENDRIER!$AB$8,IF(BD!H255="COMMANDE","MARIE1","MARIE2"),IF(I255=INFO_CALENDRIER!$AB$9,IF(BD!H255="COMMANDE","VALERIE1","VALERIE2"),"erreur")))))))))</f>
        <v/>
      </c>
      <c r="U255" s="54"/>
      <c r="V255" s="54"/>
      <c r="W255" s="76" t="str">
        <f t="shared" si="49"/>
        <v/>
      </c>
      <c r="X255" s="76" t="str">
        <f t="shared" si="50"/>
        <v/>
      </c>
      <c r="Y255" s="76" t="str">
        <f t="shared" si="51"/>
        <v/>
      </c>
    </row>
    <row r="256" spans="1:25">
      <c r="A256" s="75"/>
      <c r="B256" s="77"/>
      <c r="C256" s="75"/>
      <c r="D256" s="77"/>
      <c r="E256" s="54"/>
      <c r="F256" s="54"/>
      <c r="G256" s="81"/>
      <c r="H256" s="54"/>
      <c r="I256" s="54"/>
      <c r="J256" s="76" t="str">
        <f t="shared" si="41"/>
        <v/>
      </c>
      <c r="K256" s="76" t="str">
        <f t="shared" si="42"/>
        <v/>
      </c>
      <c r="L256" s="76" t="str">
        <f t="shared" si="43"/>
        <v/>
      </c>
      <c r="M256" s="54"/>
      <c r="N256" s="54" t="str">
        <f t="shared" si="44"/>
        <v/>
      </c>
      <c r="O256" s="54" t="str">
        <f t="shared" si="45"/>
        <v/>
      </c>
      <c r="P256" s="54" t="str">
        <f t="shared" si="46"/>
        <v/>
      </c>
      <c r="Q256" s="54" t="str">
        <f>+IF(A256="","",CONCATENATE(YEAR(A256),"-",VLOOKUP(MONTH(A256),INFO_CALENDRIER!$I$1:$J$13,2,FALSE)))</f>
        <v/>
      </c>
      <c r="R256" s="54" t="str">
        <f t="shared" si="47"/>
        <v/>
      </c>
      <c r="S256" s="76" t="str">
        <f t="shared" si="48"/>
        <v/>
      </c>
      <c r="T256" s="54" t="str">
        <f>IF(H256="","",IF(I256=INFO_CALENDRIER!$AB$2,IF(BD!H256="COMMANDE","ALBAN1","ALBAN2"),IF(I256=INFO_CALENDRIER!$AB$3,IF(BD!H256="COMMANDE","ALICE1","ALICE2"),IF(I256=INFO_CALENDRIER!$AB$4,IF(BD!H256="COMMANDE","EUGENIE1","EUGENIE2"),IF(I256=INFO_CALENDRIER!$AB$5,IF(BD!H256="COMMANDE","FRED1","FRED2"),IF(I256=INFO_CALENDRIER!$AB$6,IF(BD!H256="COMMANDE","HERVE1","HERVE2"),IF(I256=INFO_CALENDRIER!$AB$7,IF(BD!H256="COMMANDE","MARIA1","MARIA2"),IF(I256=INFO_CALENDRIER!$AB$8,IF(BD!H256="COMMANDE","MARIE1","MARIE2"),IF(I256=INFO_CALENDRIER!$AB$9,IF(BD!H256="COMMANDE","VALERIE1","VALERIE2"),"erreur")))))))))</f>
        <v/>
      </c>
      <c r="U256" s="54"/>
      <c r="V256" s="54"/>
      <c r="W256" s="76" t="str">
        <f t="shared" si="49"/>
        <v/>
      </c>
      <c r="X256" s="76" t="str">
        <f t="shared" si="50"/>
        <v/>
      </c>
      <c r="Y256" s="76" t="str">
        <f t="shared" si="51"/>
        <v/>
      </c>
    </row>
    <row r="257" spans="1:25">
      <c r="A257" s="75"/>
      <c r="B257" s="77"/>
      <c r="C257" s="75"/>
      <c r="D257" s="77"/>
      <c r="E257" s="54"/>
      <c r="F257" s="54"/>
      <c r="G257" s="81"/>
      <c r="H257" s="54"/>
      <c r="I257" s="54"/>
      <c r="J257" s="76" t="str">
        <f t="shared" si="41"/>
        <v/>
      </c>
      <c r="K257" s="76" t="str">
        <f t="shared" si="42"/>
        <v/>
      </c>
      <c r="L257" s="76" t="str">
        <f t="shared" si="43"/>
        <v/>
      </c>
      <c r="M257" s="54"/>
      <c r="N257" s="54" t="str">
        <f t="shared" si="44"/>
        <v/>
      </c>
      <c r="O257" s="54" t="str">
        <f t="shared" si="45"/>
        <v/>
      </c>
      <c r="P257" s="54" t="str">
        <f t="shared" si="46"/>
        <v/>
      </c>
      <c r="Q257" s="54" t="str">
        <f>+IF(A257="","",CONCATENATE(YEAR(A257),"-",VLOOKUP(MONTH(A257),INFO_CALENDRIER!$I$1:$J$13,2,FALSE)))</f>
        <v/>
      </c>
      <c r="R257" s="54" t="str">
        <f t="shared" si="47"/>
        <v/>
      </c>
      <c r="S257" s="76" t="str">
        <f t="shared" si="48"/>
        <v/>
      </c>
      <c r="T257" s="54" t="str">
        <f>IF(H257="","",IF(I257=INFO_CALENDRIER!$AB$2,IF(BD!H257="COMMANDE","ALBAN1","ALBAN2"),IF(I257=INFO_CALENDRIER!$AB$3,IF(BD!H257="COMMANDE","ALICE1","ALICE2"),IF(I257=INFO_CALENDRIER!$AB$4,IF(BD!H257="COMMANDE","EUGENIE1","EUGENIE2"),IF(I257=INFO_CALENDRIER!$AB$5,IF(BD!H257="COMMANDE","FRED1","FRED2"),IF(I257=INFO_CALENDRIER!$AB$6,IF(BD!H257="COMMANDE","HERVE1","HERVE2"),IF(I257=INFO_CALENDRIER!$AB$7,IF(BD!H257="COMMANDE","MARIA1","MARIA2"),IF(I257=INFO_CALENDRIER!$AB$8,IF(BD!H257="COMMANDE","MARIE1","MARIE2"),IF(I257=INFO_CALENDRIER!$AB$9,IF(BD!H257="COMMANDE","VALERIE1","VALERIE2"),"erreur")))))))))</f>
        <v/>
      </c>
      <c r="U257" s="54"/>
      <c r="V257" s="54"/>
      <c r="W257" s="76" t="str">
        <f t="shared" si="49"/>
        <v/>
      </c>
      <c r="X257" s="76" t="str">
        <f t="shared" si="50"/>
        <v/>
      </c>
      <c r="Y257" s="76" t="str">
        <f t="shared" si="51"/>
        <v/>
      </c>
    </row>
    <row r="258" spans="1:25">
      <c r="A258" s="75"/>
      <c r="B258" s="77"/>
      <c r="C258" s="75"/>
      <c r="D258" s="77"/>
      <c r="E258" s="54"/>
      <c r="F258" s="54"/>
      <c r="G258" s="81"/>
      <c r="H258" s="54"/>
      <c r="I258" s="54"/>
      <c r="J258" s="76" t="str">
        <f t="shared" si="41"/>
        <v/>
      </c>
      <c r="K258" s="76" t="str">
        <f t="shared" si="42"/>
        <v/>
      </c>
      <c r="L258" s="76" t="str">
        <f t="shared" si="43"/>
        <v/>
      </c>
      <c r="M258" s="54"/>
      <c r="N258" s="54" t="str">
        <f t="shared" si="44"/>
        <v/>
      </c>
      <c r="O258" s="54" t="str">
        <f t="shared" si="45"/>
        <v/>
      </c>
      <c r="P258" s="54" t="str">
        <f t="shared" si="46"/>
        <v/>
      </c>
      <c r="Q258" s="54" t="str">
        <f>+IF(A258="","",CONCATENATE(YEAR(A258),"-",VLOOKUP(MONTH(A258),INFO_CALENDRIER!$I$1:$J$13,2,FALSE)))</f>
        <v/>
      </c>
      <c r="R258" s="54" t="str">
        <f t="shared" si="47"/>
        <v/>
      </c>
      <c r="S258" s="76" t="str">
        <f t="shared" si="48"/>
        <v/>
      </c>
      <c r="T258" s="54" t="str">
        <f>IF(H258="","",IF(I258=INFO_CALENDRIER!$AB$2,IF(BD!H258="COMMANDE","ALBAN1","ALBAN2"),IF(I258=INFO_CALENDRIER!$AB$3,IF(BD!H258="COMMANDE","ALICE1","ALICE2"),IF(I258=INFO_CALENDRIER!$AB$4,IF(BD!H258="COMMANDE","EUGENIE1","EUGENIE2"),IF(I258=INFO_CALENDRIER!$AB$5,IF(BD!H258="COMMANDE","FRED1","FRED2"),IF(I258=INFO_CALENDRIER!$AB$6,IF(BD!H258="COMMANDE","HERVE1","HERVE2"),IF(I258=INFO_CALENDRIER!$AB$7,IF(BD!H258="COMMANDE","MARIA1","MARIA2"),IF(I258=INFO_CALENDRIER!$AB$8,IF(BD!H258="COMMANDE","MARIE1","MARIE2"),IF(I258=INFO_CALENDRIER!$AB$9,IF(BD!H258="COMMANDE","VALERIE1","VALERIE2"),"erreur")))))))))</f>
        <v/>
      </c>
      <c r="U258" s="54"/>
      <c r="V258" s="54"/>
      <c r="W258" s="76" t="str">
        <f t="shared" si="49"/>
        <v/>
      </c>
      <c r="X258" s="76" t="str">
        <f t="shared" si="50"/>
        <v/>
      </c>
      <c r="Y258" s="76" t="str">
        <f t="shared" si="51"/>
        <v/>
      </c>
    </row>
    <row r="259" spans="1:25">
      <c r="A259" s="75"/>
      <c r="B259" s="77"/>
      <c r="C259" s="75"/>
      <c r="D259" s="77"/>
      <c r="E259" s="54"/>
      <c r="F259" s="54"/>
      <c r="G259" s="81"/>
      <c r="H259" s="54"/>
      <c r="I259" s="54"/>
      <c r="J259" s="76" t="str">
        <f t="shared" ref="J259:J322" si="52">IF($A259="","",DAY(A259))</f>
        <v/>
      </c>
      <c r="K259" s="76" t="str">
        <f t="shared" ref="K259:K322" si="53">IF($A259="","",MONTH(A259))</f>
        <v/>
      </c>
      <c r="L259" s="76" t="str">
        <f t="shared" ref="L259:L322" si="54">IF($A259="","",YEAR(A259))</f>
        <v/>
      </c>
      <c r="M259" s="54"/>
      <c r="N259" s="54" t="str">
        <f t="shared" ref="N259:N322" si="55">+IF($A259="","",IF(OR(ISERR(K259),ISNA(K259)),1,0))</f>
        <v/>
      </c>
      <c r="O259" s="54" t="str">
        <f t="shared" ref="O259:O322" si="56">+IF($A259="","",IF(OR(ISERR(J259),ISNA(J259)),1,0))</f>
        <v/>
      </c>
      <c r="P259" s="54" t="str">
        <f t="shared" ref="P259:P322" si="57">IF($A259="","",IF(OR(ISERR(L259),ISNA(L259)),1,0))</f>
        <v/>
      </c>
      <c r="Q259" s="54" t="str">
        <f>+IF(A259="","",CONCATENATE(YEAR(A259),"-",VLOOKUP(MONTH(A259),INFO_CALENDRIER!$I$1:$J$13,2,FALSE)))</f>
        <v/>
      </c>
      <c r="R259" s="54" t="str">
        <f t="shared" ref="R259:R322" si="58">+IF($A259="","",IF(OR(ISERR(E259),ISNA(E259)),1,0))</f>
        <v/>
      </c>
      <c r="S259" s="76" t="str">
        <f t="shared" ref="S259:S322" si="59">IF($A259="","",IF(OR(ISERR(I259),ISNA(I259)),1,0))</f>
        <v/>
      </c>
      <c r="T259" s="54" t="str">
        <f>IF(H259="","",IF(I259=INFO_CALENDRIER!$AB$2,IF(BD!H259="COMMANDE","ALBAN1","ALBAN2"),IF(I259=INFO_CALENDRIER!$AB$3,IF(BD!H259="COMMANDE","ALICE1","ALICE2"),IF(I259=INFO_CALENDRIER!$AB$4,IF(BD!H259="COMMANDE","EUGENIE1","EUGENIE2"),IF(I259=INFO_CALENDRIER!$AB$5,IF(BD!H259="COMMANDE","FRED1","FRED2"),IF(I259=INFO_CALENDRIER!$AB$6,IF(BD!H259="COMMANDE","HERVE1","HERVE2"),IF(I259=INFO_CALENDRIER!$AB$7,IF(BD!H259="COMMANDE","MARIA1","MARIA2"),IF(I259=INFO_CALENDRIER!$AB$8,IF(BD!H259="COMMANDE","MARIE1","MARIE2"),IF(I259=INFO_CALENDRIER!$AB$9,IF(BD!H259="COMMANDE","VALERIE1","VALERIE2"),"erreur")))))))))</f>
        <v/>
      </c>
      <c r="U259" s="54"/>
      <c r="V259" s="54"/>
      <c r="W259" s="76" t="str">
        <f t="shared" ref="W259:W322" si="60">IF($C259="","",DAY(C259))</f>
        <v/>
      </c>
      <c r="X259" s="76" t="str">
        <f t="shared" ref="X259:X322" si="61">IF($C259="","",MONTH(C259))</f>
        <v/>
      </c>
      <c r="Y259" s="76" t="str">
        <f t="shared" ref="Y259:Y322" si="62">IF($C259="","",YEAR(C259))</f>
        <v/>
      </c>
    </row>
    <row r="260" spans="1:25">
      <c r="A260" s="75"/>
      <c r="B260" s="77"/>
      <c r="C260" s="75"/>
      <c r="D260" s="77"/>
      <c r="E260" s="54"/>
      <c r="F260" s="54"/>
      <c r="G260" s="81"/>
      <c r="H260" s="54"/>
      <c r="I260" s="54"/>
      <c r="J260" s="76" t="str">
        <f t="shared" si="52"/>
        <v/>
      </c>
      <c r="K260" s="76" t="str">
        <f t="shared" si="53"/>
        <v/>
      </c>
      <c r="L260" s="76" t="str">
        <f t="shared" si="54"/>
        <v/>
      </c>
      <c r="M260" s="54"/>
      <c r="N260" s="54" t="str">
        <f t="shared" si="55"/>
        <v/>
      </c>
      <c r="O260" s="54" t="str">
        <f t="shared" si="56"/>
        <v/>
      </c>
      <c r="P260" s="54" t="str">
        <f t="shared" si="57"/>
        <v/>
      </c>
      <c r="Q260" s="54" t="str">
        <f>+IF(A260="","",CONCATENATE(YEAR(A260),"-",VLOOKUP(MONTH(A260),INFO_CALENDRIER!$I$1:$J$13,2,FALSE)))</f>
        <v/>
      </c>
      <c r="R260" s="54" t="str">
        <f t="shared" si="58"/>
        <v/>
      </c>
      <c r="S260" s="76" t="str">
        <f t="shared" si="59"/>
        <v/>
      </c>
      <c r="T260" s="54" t="str">
        <f>IF(H260="","",IF(I260=INFO_CALENDRIER!$AB$2,IF(BD!H260="COMMANDE","ALBAN1","ALBAN2"),IF(I260=INFO_CALENDRIER!$AB$3,IF(BD!H260="COMMANDE","ALICE1","ALICE2"),IF(I260=INFO_CALENDRIER!$AB$4,IF(BD!H260="COMMANDE","EUGENIE1","EUGENIE2"),IF(I260=INFO_CALENDRIER!$AB$5,IF(BD!H260="COMMANDE","FRED1","FRED2"),IF(I260=INFO_CALENDRIER!$AB$6,IF(BD!H260="COMMANDE","HERVE1","HERVE2"),IF(I260=INFO_CALENDRIER!$AB$7,IF(BD!H260="COMMANDE","MARIA1","MARIA2"),IF(I260=INFO_CALENDRIER!$AB$8,IF(BD!H260="COMMANDE","MARIE1","MARIE2"),IF(I260=INFO_CALENDRIER!$AB$9,IF(BD!H260="COMMANDE","VALERIE1","VALERIE2"),"erreur")))))))))</f>
        <v/>
      </c>
      <c r="U260" s="54"/>
      <c r="V260" s="54"/>
      <c r="W260" s="76" t="str">
        <f t="shared" si="60"/>
        <v/>
      </c>
      <c r="X260" s="76" t="str">
        <f t="shared" si="61"/>
        <v/>
      </c>
      <c r="Y260" s="76" t="str">
        <f t="shared" si="62"/>
        <v/>
      </c>
    </row>
    <row r="261" spans="1:25">
      <c r="A261" s="75"/>
      <c r="B261" s="77"/>
      <c r="C261" s="75"/>
      <c r="D261" s="77"/>
      <c r="E261" s="54"/>
      <c r="F261" s="54"/>
      <c r="G261" s="81"/>
      <c r="H261" s="54"/>
      <c r="I261" s="54"/>
      <c r="J261" s="76" t="str">
        <f t="shared" si="52"/>
        <v/>
      </c>
      <c r="K261" s="76" t="str">
        <f t="shared" si="53"/>
        <v/>
      </c>
      <c r="L261" s="76" t="str">
        <f t="shared" si="54"/>
        <v/>
      </c>
      <c r="M261" s="54"/>
      <c r="N261" s="54" t="str">
        <f t="shared" si="55"/>
        <v/>
      </c>
      <c r="O261" s="54" t="str">
        <f t="shared" si="56"/>
        <v/>
      </c>
      <c r="P261" s="54" t="str">
        <f t="shared" si="57"/>
        <v/>
      </c>
      <c r="Q261" s="54" t="str">
        <f>+IF(A261="","",CONCATENATE(YEAR(A261),"-",VLOOKUP(MONTH(A261),INFO_CALENDRIER!$I$1:$J$13,2,FALSE)))</f>
        <v/>
      </c>
      <c r="R261" s="54" t="str">
        <f t="shared" si="58"/>
        <v/>
      </c>
      <c r="S261" s="76" t="str">
        <f t="shared" si="59"/>
        <v/>
      </c>
      <c r="T261" s="54" t="str">
        <f>IF(H261="","",IF(I261=INFO_CALENDRIER!$AB$2,IF(BD!H261="COMMANDE","ALBAN1","ALBAN2"),IF(I261=INFO_CALENDRIER!$AB$3,IF(BD!H261="COMMANDE","ALICE1","ALICE2"),IF(I261=INFO_CALENDRIER!$AB$4,IF(BD!H261="COMMANDE","EUGENIE1","EUGENIE2"),IF(I261=INFO_CALENDRIER!$AB$5,IF(BD!H261="COMMANDE","FRED1","FRED2"),IF(I261=INFO_CALENDRIER!$AB$6,IF(BD!H261="COMMANDE","HERVE1","HERVE2"),IF(I261=INFO_CALENDRIER!$AB$7,IF(BD!H261="COMMANDE","MARIA1","MARIA2"),IF(I261=INFO_CALENDRIER!$AB$8,IF(BD!H261="COMMANDE","MARIE1","MARIE2"),IF(I261=INFO_CALENDRIER!$AB$9,IF(BD!H261="COMMANDE","VALERIE1","VALERIE2"),"erreur")))))))))</f>
        <v/>
      </c>
      <c r="U261" s="54"/>
      <c r="V261" s="54"/>
      <c r="W261" s="76" t="str">
        <f t="shared" si="60"/>
        <v/>
      </c>
      <c r="X261" s="76" t="str">
        <f t="shared" si="61"/>
        <v/>
      </c>
      <c r="Y261" s="76" t="str">
        <f t="shared" si="62"/>
        <v/>
      </c>
    </row>
    <row r="262" spans="1:25">
      <c r="A262" s="75"/>
      <c r="B262" s="77"/>
      <c r="C262" s="75"/>
      <c r="D262" s="77"/>
      <c r="E262" s="54"/>
      <c r="F262" s="54"/>
      <c r="G262" s="81"/>
      <c r="H262" s="54"/>
      <c r="I262" s="54"/>
      <c r="J262" s="76" t="str">
        <f t="shared" si="52"/>
        <v/>
      </c>
      <c r="K262" s="76" t="str">
        <f t="shared" si="53"/>
        <v/>
      </c>
      <c r="L262" s="76" t="str">
        <f t="shared" si="54"/>
        <v/>
      </c>
      <c r="M262" s="54"/>
      <c r="N262" s="54" t="str">
        <f t="shared" si="55"/>
        <v/>
      </c>
      <c r="O262" s="54" t="str">
        <f t="shared" si="56"/>
        <v/>
      </c>
      <c r="P262" s="54" t="str">
        <f t="shared" si="57"/>
        <v/>
      </c>
      <c r="Q262" s="54" t="str">
        <f>+IF(A262="","",CONCATENATE(YEAR(A262),"-",VLOOKUP(MONTH(A262),INFO_CALENDRIER!$I$1:$J$13,2,FALSE)))</f>
        <v/>
      </c>
      <c r="R262" s="54" t="str">
        <f t="shared" si="58"/>
        <v/>
      </c>
      <c r="S262" s="76" t="str">
        <f t="shared" si="59"/>
        <v/>
      </c>
      <c r="T262" s="54" t="str">
        <f>IF(H262="","",IF(I262=INFO_CALENDRIER!$AB$2,IF(BD!H262="COMMANDE","ALBAN1","ALBAN2"),IF(I262=INFO_CALENDRIER!$AB$3,IF(BD!H262="COMMANDE","ALICE1","ALICE2"),IF(I262=INFO_CALENDRIER!$AB$4,IF(BD!H262="COMMANDE","EUGENIE1","EUGENIE2"),IF(I262=INFO_CALENDRIER!$AB$5,IF(BD!H262="COMMANDE","FRED1","FRED2"),IF(I262=INFO_CALENDRIER!$AB$6,IF(BD!H262="COMMANDE","HERVE1","HERVE2"),IF(I262=INFO_CALENDRIER!$AB$7,IF(BD!H262="COMMANDE","MARIA1","MARIA2"),IF(I262=INFO_CALENDRIER!$AB$8,IF(BD!H262="COMMANDE","MARIE1","MARIE2"),IF(I262=INFO_CALENDRIER!$AB$9,IF(BD!H262="COMMANDE","VALERIE1","VALERIE2"),"erreur")))))))))</f>
        <v/>
      </c>
      <c r="U262" s="54"/>
      <c r="V262" s="54"/>
      <c r="W262" s="76" t="str">
        <f t="shared" si="60"/>
        <v/>
      </c>
      <c r="X262" s="76" t="str">
        <f t="shared" si="61"/>
        <v/>
      </c>
      <c r="Y262" s="76" t="str">
        <f t="shared" si="62"/>
        <v/>
      </c>
    </row>
    <row r="263" spans="1:25">
      <c r="A263" s="75"/>
      <c r="B263" s="77"/>
      <c r="C263" s="75"/>
      <c r="D263" s="77"/>
      <c r="E263" s="54"/>
      <c r="F263" s="54"/>
      <c r="G263" s="81"/>
      <c r="H263" s="54"/>
      <c r="I263" s="54"/>
      <c r="J263" s="76" t="str">
        <f t="shared" si="52"/>
        <v/>
      </c>
      <c r="K263" s="76" t="str">
        <f t="shared" si="53"/>
        <v/>
      </c>
      <c r="L263" s="76" t="str">
        <f t="shared" si="54"/>
        <v/>
      </c>
      <c r="M263" s="54"/>
      <c r="N263" s="54" t="str">
        <f t="shared" si="55"/>
        <v/>
      </c>
      <c r="O263" s="54" t="str">
        <f t="shared" si="56"/>
        <v/>
      </c>
      <c r="P263" s="54" t="str">
        <f t="shared" si="57"/>
        <v/>
      </c>
      <c r="Q263" s="54" t="str">
        <f>+IF(A263="","",CONCATENATE(YEAR(A263),"-",VLOOKUP(MONTH(A263),INFO_CALENDRIER!$I$1:$J$13,2,FALSE)))</f>
        <v/>
      </c>
      <c r="R263" s="54" t="str">
        <f t="shared" si="58"/>
        <v/>
      </c>
      <c r="S263" s="76" t="str">
        <f t="shared" si="59"/>
        <v/>
      </c>
      <c r="T263" s="54" t="str">
        <f>IF(H263="","",IF(I263=INFO_CALENDRIER!$AB$2,IF(BD!H263="COMMANDE","ALBAN1","ALBAN2"),IF(I263=INFO_CALENDRIER!$AB$3,IF(BD!H263="COMMANDE","ALICE1","ALICE2"),IF(I263=INFO_CALENDRIER!$AB$4,IF(BD!H263="COMMANDE","EUGENIE1","EUGENIE2"),IF(I263=INFO_CALENDRIER!$AB$5,IF(BD!H263="COMMANDE","FRED1","FRED2"),IF(I263=INFO_CALENDRIER!$AB$6,IF(BD!H263="COMMANDE","HERVE1","HERVE2"),IF(I263=INFO_CALENDRIER!$AB$7,IF(BD!H263="COMMANDE","MARIA1","MARIA2"),IF(I263=INFO_CALENDRIER!$AB$8,IF(BD!H263="COMMANDE","MARIE1","MARIE2"),IF(I263=INFO_CALENDRIER!$AB$9,IF(BD!H263="COMMANDE","VALERIE1","VALERIE2"),"erreur")))))))))</f>
        <v/>
      </c>
      <c r="U263" s="54"/>
      <c r="V263" s="54"/>
      <c r="W263" s="76" t="str">
        <f t="shared" si="60"/>
        <v/>
      </c>
      <c r="X263" s="76" t="str">
        <f t="shared" si="61"/>
        <v/>
      </c>
      <c r="Y263" s="76" t="str">
        <f t="shared" si="62"/>
        <v/>
      </c>
    </row>
    <row r="264" spans="1:25">
      <c r="A264" s="75"/>
      <c r="B264" s="77"/>
      <c r="C264" s="75"/>
      <c r="D264" s="77"/>
      <c r="E264" s="54"/>
      <c r="F264" s="54"/>
      <c r="G264" s="81"/>
      <c r="H264" s="54"/>
      <c r="I264" s="54"/>
      <c r="J264" s="76" t="str">
        <f t="shared" si="52"/>
        <v/>
      </c>
      <c r="K264" s="76" t="str">
        <f t="shared" si="53"/>
        <v/>
      </c>
      <c r="L264" s="76" t="str">
        <f t="shared" si="54"/>
        <v/>
      </c>
      <c r="M264" s="54"/>
      <c r="N264" s="54" t="str">
        <f t="shared" si="55"/>
        <v/>
      </c>
      <c r="O264" s="54" t="str">
        <f t="shared" si="56"/>
        <v/>
      </c>
      <c r="P264" s="54" t="str">
        <f t="shared" si="57"/>
        <v/>
      </c>
      <c r="Q264" s="54" t="str">
        <f>+IF(A264="","",CONCATENATE(YEAR(A264),"-",VLOOKUP(MONTH(A264),INFO_CALENDRIER!$I$1:$J$13,2,FALSE)))</f>
        <v/>
      </c>
      <c r="R264" s="54" t="str">
        <f t="shared" si="58"/>
        <v/>
      </c>
      <c r="S264" s="76" t="str">
        <f t="shared" si="59"/>
        <v/>
      </c>
      <c r="T264" s="54" t="str">
        <f>IF(H264="","",IF(I264=INFO_CALENDRIER!$AB$2,IF(BD!H264="COMMANDE","ALBAN1","ALBAN2"),IF(I264=INFO_CALENDRIER!$AB$3,IF(BD!H264="COMMANDE","ALICE1","ALICE2"),IF(I264=INFO_CALENDRIER!$AB$4,IF(BD!H264="COMMANDE","EUGENIE1","EUGENIE2"),IF(I264=INFO_CALENDRIER!$AB$5,IF(BD!H264="COMMANDE","FRED1","FRED2"),IF(I264=INFO_CALENDRIER!$AB$6,IF(BD!H264="COMMANDE","HERVE1","HERVE2"),IF(I264=INFO_CALENDRIER!$AB$7,IF(BD!H264="COMMANDE","MARIA1","MARIA2"),IF(I264=INFO_CALENDRIER!$AB$8,IF(BD!H264="COMMANDE","MARIE1","MARIE2"),IF(I264=INFO_CALENDRIER!$AB$9,IF(BD!H264="COMMANDE","VALERIE1","VALERIE2"),"erreur")))))))))</f>
        <v/>
      </c>
      <c r="U264" s="54"/>
      <c r="V264" s="54"/>
      <c r="W264" s="76" t="str">
        <f t="shared" si="60"/>
        <v/>
      </c>
      <c r="X264" s="76" t="str">
        <f t="shared" si="61"/>
        <v/>
      </c>
      <c r="Y264" s="76" t="str">
        <f t="shared" si="62"/>
        <v/>
      </c>
    </row>
    <row r="265" spans="1:25">
      <c r="A265" s="75"/>
      <c r="B265" s="77"/>
      <c r="C265" s="75"/>
      <c r="D265" s="77"/>
      <c r="E265" s="54"/>
      <c r="F265" s="54"/>
      <c r="G265" s="81"/>
      <c r="H265" s="54"/>
      <c r="I265" s="54"/>
      <c r="J265" s="76" t="str">
        <f t="shared" si="52"/>
        <v/>
      </c>
      <c r="K265" s="76" t="str">
        <f t="shared" si="53"/>
        <v/>
      </c>
      <c r="L265" s="76" t="str">
        <f t="shared" si="54"/>
        <v/>
      </c>
      <c r="M265" s="54"/>
      <c r="N265" s="54" t="str">
        <f t="shared" si="55"/>
        <v/>
      </c>
      <c r="O265" s="54" t="str">
        <f t="shared" si="56"/>
        <v/>
      </c>
      <c r="P265" s="54" t="str">
        <f t="shared" si="57"/>
        <v/>
      </c>
      <c r="Q265" s="54" t="str">
        <f>+IF(A265="","",CONCATENATE(YEAR(A265),"-",VLOOKUP(MONTH(A265),INFO_CALENDRIER!$I$1:$J$13,2,FALSE)))</f>
        <v/>
      </c>
      <c r="R265" s="54" t="str">
        <f t="shared" si="58"/>
        <v/>
      </c>
      <c r="S265" s="76" t="str">
        <f t="shared" si="59"/>
        <v/>
      </c>
      <c r="T265" s="54" t="str">
        <f>IF(H265="","",IF(I265=INFO_CALENDRIER!$AB$2,IF(BD!H265="COMMANDE","ALBAN1","ALBAN2"),IF(I265=INFO_CALENDRIER!$AB$3,IF(BD!H265="COMMANDE","ALICE1","ALICE2"),IF(I265=INFO_CALENDRIER!$AB$4,IF(BD!H265="COMMANDE","EUGENIE1","EUGENIE2"),IF(I265=INFO_CALENDRIER!$AB$5,IF(BD!H265="COMMANDE","FRED1","FRED2"),IF(I265=INFO_CALENDRIER!$AB$6,IF(BD!H265="COMMANDE","HERVE1","HERVE2"),IF(I265=INFO_CALENDRIER!$AB$7,IF(BD!H265="COMMANDE","MARIA1","MARIA2"),IF(I265=INFO_CALENDRIER!$AB$8,IF(BD!H265="COMMANDE","MARIE1","MARIE2"),IF(I265=INFO_CALENDRIER!$AB$9,IF(BD!H265="COMMANDE","VALERIE1","VALERIE2"),"erreur")))))))))</f>
        <v/>
      </c>
      <c r="U265" s="54"/>
      <c r="V265" s="54"/>
      <c r="W265" s="76" t="str">
        <f t="shared" si="60"/>
        <v/>
      </c>
      <c r="X265" s="76" t="str">
        <f t="shared" si="61"/>
        <v/>
      </c>
      <c r="Y265" s="76" t="str">
        <f t="shared" si="62"/>
        <v/>
      </c>
    </row>
    <row r="266" spans="1:25">
      <c r="A266" s="75"/>
      <c r="B266" s="77"/>
      <c r="C266" s="75"/>
      <c r="D266" s="77"/>
      <c r="E266" s="54"/>
      <c r="F266" s="54"/>
      <c r="G266" s="81"/>
      <c r="H266" s="54"/>
      <c r="I266" s="54"/>
      <c r="J266" s="76" t="str">
        <f t="shared" si="52"/>
        <v/>
      </c>
      <c r="K266" s="76" t="str">
        <f t="shared" si="53"/>
        <v/>
      </c>
      <c r="L266" s="76" t="str">
        <f t="shared" si="54"/>
        <v/>
      </c>
      <c r="M266" s="54"/>
      <c r="N266" s="54" t="str">
        <f t="shared" si="55"/>
        <v/>
      </c>
      <c r="O266" s="54" t="str">
        <f t="shared" si="56"/>
        <v/>
      </c>
      <c r="P266" s="54" t="str">
        <f t="shared" si="57"/>
        <v/>
      </c>
      <c r="Q266" s="54" t="str">
        <f>+IF(A266="","",CONCATENATE(YEAR(A266),"-",VLOOKUP(MONTH(A266),INFO_CALENDRIER!$I$1:$J$13,2,FALSE)))</f>
        <v/>
      </c>
      <c r="R266" s="54" t="str">
        <f t="shared" si="58"/>
        <v/>
      </c>
      <c r="S266" s="76" t="str">
        <f t="shared" si="59"/>
        <v/>
      </c>
      <c r="T266" s="54" t="str">
        <f>IF(H266="","",IF(I266=INFO_CALENDRIER!$AB$2,IF(BD!H266="COMMANDE","ALBAN1","ALBAN2"),IF(I266=INFO_CALENDRIER!$AB$3,IF(BD!H266="COMMANDE","ALICE1","ALICE2"),IF(I266=INFO_CALENDRIER!$AB$4,IF(BD!H266="COMMANDE","EUGENIE1","EUGENIE2"),IF(I266=INFO_CALENDRIER!$AB$5,IF(BD!H266="COMMANDE","FRED1","FRED2"),IF(I266=INFO_CALENDRIER!$AB$6,IF(BD!H266="COMMANDE","HERVE1","HERVE2"),IF(I266=INFO_CALENDRIER!$AB$7,IF(BD!H266="COMMANDE","MARIA1","MARIA2"),IF(I266=INFO_CALENDRIER!$AB$8,IF(BD!H266="COMMANDE","MARIE1","MARIE2"),IF(I266=INFO_CALENDRIER!$AB$9,IF(BD!H266="COMMANDE","VALERIE1","VALERIE2"),"erreur")))))))))</f>
        <v/>
      </c>
      <c r="U266" s="54"/>
      <c r="V266" s="54"/>
      <c r="W266" s="76" t="str">
        <f t="shared" si="60"/>
        <v/>
      </c>
      <c r="X266" s="76" t="str">
        <f t="shared" si="61"/>
        <v/>
      </c>
      <c r="Y266" s="76" t="str">
        <f t="shared" si="62"/>
        <v/>
      </c>
    </row>
    <row r="267" spans="1:25">
      <c r="A267" s="75"/>
      <c r="B267" s="77"/>
      <c r="C267" s="75"/>
      <c r="D267" s="77"/>
      <c r="E267" s="54"/>
      <c r="F267" s="54"/>
      <c r="G267" s="81"/>
      <c r="H267" s="54"/>
      <c r="I267" s="54"/>
      <c r="J267" s="76" t="str">
        <f t="shared" si="52"/>
        <v/>
      </c>
      <c r="K267" s="76" t="str">
        <f t="shared" si="53"/>
        <v/>
      </c>
      <c r="L267" s="76" t="str">
        <f t="shared" si="54"/>
        <v/>
      </c>
      <c r="M267" s="54"/>
      <c r="N267" s="54" t="str">
        <f t="shared" si="55"/>
        <v/>
      </c>
      <c r="O267" s="54" t="str">
        <f t="shared" si="56"/>
        <v/>
      </c>
      <c r="P267" s="54" t="str">
        <f t="shared" si="57"/>
        <v/>
      </c>
      <c r="Q267" s="54" t="str">
        <f>+IF(A267="","",CONCATENATE(YEAR(A267),"-",VLOOKUP(MONTH(A267),INFO_CALENDRIER!$I$1:$J$13,2,FALSE)))</f>
        <v/>
      </c>
      <c r="R267" s="54" t="str">
        <f t="shared" si="58"/>
        <v/>
      </c>
      <c r="S267" s="76" t="str">
        <f t="shared" si="59"/>
        <v/>
      </c>
      <c r="T267" s="54" t="str">
        <f>IF(H267="","",IF(I267=INFO_CALENDRIER!$AB$2,IF(BD!H267="COMMANDE","ALBAN1","ALBAN2"),IF(I267=INFO_CALENDRIER!$AB$3,IF(BD!H267="COMMANDE","ALICE1","ALICE2"),IF(I267=INFO_CALENDRIER!$AB$4,IF(BD!H267="COMMANDE","EUGENIE1","EUGENIE2"),IF(I267=INFO_CALENDRIER!$AB$5,IF(BD!H267="COMMANDE","FRED1","FRED2"),IF(I267=INFO_CALENDRIER!$AB$6,IF(BD!H267="COMMANDE","HERVE1","HERVE2"),IF(I267=INFO_CALENDRIER!$AB$7,IF(BD!H267="COMMANDE","MARIA1","MARIA2"),IF(I267=INFO_CALENDRIER!$AB$8,IF(BD!H267="COMMANDE","MARIE1","MARIE2"),IF(I267=INFO_CALENDRIER!$AB$9,IF(BD!H267="COMMANDE","VALERIE1","VALERIE2"),"erreur")))))))))</f>
        <v/>
      </c>
      <c r="U267" s="54"/>
      <c r="V267" s="54"/>
      <c r="W267" s="76" t="str">
        <f t="shared" si="60"/>
        <v/>
      </c>
      <c r="X267" s="76" t="str">
        <f t="shared" si="61"/>
        <v/>
      </c>
      <c r="Y267" s="76" t="str">
        <f t="shared" si="62"/>
        <v/>
      </c>
    </row>
    <row r="268" spans="1:25">
      <c r="A268" s="75"/>
      <c r="B268" s="77"/>
      <c r="C268" s="75"/>
      <c r="D268" s="77"/>
      <c r="E268" s="54"/>
      <c r="F268" s="54"/>
      <c r="G268" s="81"/>
      <c r="H268" s="54"/>
      <c r="I268" s="54"/>
      <c r="J268" s="76" t="str">
        <f t="shared" si="52"/>
        <v/>
      </c>
      <c r="K268" s="76" t="str">
        <f t="shared" si="53"/>
        <v/>
      </c>
      <c r="L268" s="76" t="str">
        <f t="shared" si="54"/>
        <v/>
      </c>
      <c r="M268" s="54"/>
      <c r="N268" s="54" t="str">
        <f t="shared" si="55"/>
        <v/>
      </c>
      <c r="O268" s="54" t="str">
        <f t="shared" si="56"/>
        <v/>
      </c>
      <c r="P268" s="54" t="str">
        <f t="shared" si="57"/>
        <v/>
      </c>
      <c r="Q268" s="54" t="str">
        <f>+IF(A268="","",CONCATENATE(YEAR(A268),"-",VLOOKUP(MONTH(A268),INFO_CALENDRIER!$I$1:$J$13,2,FALSE)))</f>
        <v/>
      </c>
      <c r="R268" s="54" t="str">
        <f t="shared" si="58"/>
        <v/>
      </c>
      <c r="S268" s="76" t="str">
        <f t="shared" si="59"/>
        <v/>
      </c>
      <c r="T268" s="54" t="str">
        <f>IF(H268="","",IF(I268=INFO_CALENDRIER!$AB$2,IF(BD!H268="COMMANDE","ALBAN1","ALBAN2"),IF(I268=INFO_CALENDRIER!$AB$3,IF(BD!H268="COMMANDE","ALICE1","ALICE2"),IF(I268=INFO_CALENDRIER!$AB$4,IF(BD!H268="COMMANDE","EUGENIE1","EUGENIE2"),IF(I268=INFO_CALENDRIER!$AB$5,IF(BD!H268="COMMANDE","FRED1","FRED2"),IF(I268=INFO_CALENDRIER!$AB$6,IF(BD!H268="COMMANDE","HERVE1","HERVE2"),IF(I268=INFO_CALENDRIER!$AB$7,IF(BD!H268="COMMANDE","MARIA1","MARIA2"),IF(I268=INFO_CALENDRIER!$AB$8,IF(BD!H268="COMMANDE","MARIE1","MARIE2"),IF(I268=INFO_CALENDRIER!$AB$9,IF(BD!H268="COMMANDE","VALERIE1","VALERIE2"),"erreur")))))))))</f>
        <v/>
      </c>
      <c r="U268" s="54"/>
      <c r="V268" s="54"/>
      <c r="W268" s="76" t="str">
        <f t="shared" si="60"/>
        <v/>
      </c>
      <c r="X268" s="76" t="str">
        <f t="shared" si="61"/>
        <v/>
      </c>
      <c r="Y268" s="76" t="str">
        <f t="shared" si="62"/>
        <v/>
      </c>
    </row>
    <row r="269" spans="1:25">
      <c r="A269" s="75"/>
      <c r="B269" s="77"/>
      <c r="C269" s="75"/>
      <c r="D269" s="77"/>
      <c r="E269" s="54"/>
      <c r="F269" s="54"/>
      <c r="G269" s="81"/>
      <c r="H269" s="54"/>
      <c r="I269" s="54"/>
      <c r="J269" s="76" t="str">
        <f t="shared" si="52"/>
        <v/>
      </c>
      <c r="K269" s="76" t="str">
        <f t="shared" si="53"/>
        <v/>
      </c>
      <c r="L269" s="76" t="str">
        <f t="shared" si="54"/>
        <v/>
      </c>
      <c r="M269" s="54"/>
      <c r="N269" s="54" t="str">
        <f t="shared" si="55"/>
        <v/>
      </c>
      <c r="O269" s="54" t="str">
        <f t="shared" si="56"/>
        <v/>
      </c>
      <c r="P269" s="54" t="str">
        <f t="shared" si="57"/>
        <v/>
      </c>
      <c r="Q269" s="54" t="str">
        <f>+IF(A269="","",CONCATENATE(YEAR(A269),"-",VLOOKUP(MONTH(A269),INFO_CALENDRIER!$I$1:$J$13,2,FALSE)))</f>
        <v/>
      </c>
      <c r="R269" s="54" t="str">
        <f t="shared" si="58"/>
        <v/>
      </c>
      <c r="S269" s="76" t="str">
        <f t="shared" si="59"/>
        <v/>
      </c>
      <c r="T269" s="54" t="str">
        <f>IF(H269="","",IF(I269=INFO_CALENDRIER!$AB$2,IF(BD!H269="COMMANDE","ALBAN1","ALBAN2"),IF(I269=INFO_CALENDRIER!$AB$3,IF(BD!H269="COMMANDE","ALICE1","ALICE2"),IF(I269=INFO_CALENDRIER!$AB$4,IF(BD!H269="COMMANDE","EUGENIE1","EUGENIE2"),IF(I269=INFO_CALENDRIER!$AB$5,IF(BD!H269="COMMANDE","FRED1","FRED2"),IF(I269=INFO_CALENDRIER!$AB$6,IF(BD!H269="COMMANDE","HERVE1","HERVE2"),IF(I269=INFO_CALENDRIER!$AB$7,IF(BD!H269="COMMANDE","MARIA1","MARIA2"),IF(I269=INFO_CALENDRIER!$AB$8,IF(BD!H269="COMMANDE","MARIE1","MARIE2"),IF(I269=INFO_CALENDRIER!$AB$9,IF(BD!H269="COMMANDE","VALERIE1","VALERIE2"),"erreur")))))))))</f>
        <v/>
      </c>
      <c r="U269" s="54"/>
      <c r="V269" s="54"/>
      <c r="W269" s="76" t="str">
        <f t="shared" si="60"/>
        <v/>
      </c>
      <c r="X269" s="76" t="str">
        <f t="shared" si="61"/>
        <v/>
      </c>
      <c r="Y269" s="76" t="str">
        <f t="shared" si="62"/>
        <v/>
      </c>
    </row>
    <row r="270" spans="1:25">
      <c r="A270" s="75"/>
      <c r="B270" s="77"/>
      <c r="C270" s="75"/>
      <c r="D270" s="77"/>
      <c r="E270" s="54"/>
      <c r="F270" s="54"/>
      <c r="G270" s="81"/>
      <c r="H270" s="54"/>
      <c r="I270" s="54"/>
      <c r="J270" s="76" t="str">
        <f t="shared" si="52"/>
        <v/>
      </c>
      <c r="K270" s="76" t="str">
        <f t="shared" si="53"/>
        <v/>
      </c>
      <c r="L270" s="76" t="str">
        <f t="shared" si="54"/>
        <v/>
      </c>
      <c r="M270" s="54"/>
      <c r="N270" s="54" t="str">
        <f t="shared" si="55"/>
        <v/>
      </c>
      <c r="O270" s="54" t="str">
        <f t="shared" si="56"/>
        <v/>
      </c>
      <c r="P270" s="54" t="str">
        <f t="shared" si="57"/>
        <v/>
      </c>
      <c r="Q270" s="54" t="str">
        <f>+IF(A270="","",CONCATENATE(YEAR(A270),"-",VLOOKUP(MONTH(A270),INFO_CALENDRIER!$I$1:$J$13,2,FALSE)))</f>
        <v/>
      </c>
      <c r="R270" s="54" t="str">
        <f t="shared" si="58"/>
        <v/>
      </c>
      <c r="S270" s="76" t="str">
        <f t="shared" si="59"/>
        <v/>
      </c>
      <c r="T270" s="54" t="str">
        <f>IF(H270="","",IF(I270=INFO_CALENDRIER!$AB$2,IF(BD!H270="COMMANDE","ALBAN1","ALBAN2"),IF(I270=INFO_CALENDRIER!$AB$3,IF(BD!H270="COMMANDE","ALICE1","ALICE2"),IF(I270=INFO_CALENDRIER!$AB$4,IF(BD!H270="COMMANDE","EUGENIE1","EUGENIE2"),IF(I270=INFO_CALENDRIER!$AB$5,IF(BD!H270="COMMANDE","FRED1","FRED2"),IF(I270=INFO_CALENDRIER!$AB$6,IF(BD!H270="COMMANDE","HERVE1","HERVE2"),IF(I270=INFO_CALENDRIER!$AB$7,IF(BD!H270="COMMANDE","MARIA1","MARIA2"),IF(I270=INFO_CALENDRIER!$AB$8,IF(BD!H270="COMMANDE","MARIE1","MARIE2"),IF(I270=INFO_CALENDRIER!$AB$9,IF(BD!H270="COMMANDE","VALERIE1","VALERIE2"),"erreur")))))))))</f>
        <v/>
      </c>
      <c r="U270" s="54"/>
      <c r="V270" s="54"/>
      <c r="W270" s="76" t="str">
        <f t="shared" si="60"/>
        <v/>
      </c>
      <c r="X270" s="76" t="str">
        <f t="shared" si="61"/>
        <v/>
      </c>
      <c r="Y270" s="76" t="str">
        <f t="shared" si="62"/>
        <v/>
      </c>
    </row>
    <row r="271" spans="1:25">
      <c r="A271" s="75"/>
      <c r="B271" s="77"/>
      <c r="C271" s="75"/>
      <c r="D271" s="77"/>
      <c r="E271" s="54"/>
      <c r="F271" s="54"/>
      <c r="G271" s="81"/>
      <c r="H271" s="54"/>
      <c r="I271" s="54"/>
      <c r="J271" s="76" t="str">
        <f t="shared" si="52"/>
        <v/>
      </c>
      <c r="K271" s="76" t="str">
        <f t="shared" si="53"/>
        <v/>
      </c>
      <c r="L271" s="76" t="str">
        <f t="shared" si="54"/>
        <v/>
      </c>
      <c r="M271" s="54"/>
      <c r="N271" s="54" t="str">
        <f t="shared" si="55"/>
        <v/>
      </c>
      <c r="O271" s="54" t="str">
        <f t="shared" si="56"/>
        <v/>
      </c>
      <c r="P271" s="54" t="str">
        <f t="shared" si="57"/>
        <v/>
      </c>
      <c r="Q271" s="54" t="str">
        <f>+IF(A271="","",CONCATENATE(YEAR(A271),"-",VLOOKUP(MONTH(A271),INFO_CALENDRIER!$I$1:$J$13,2,FALSE)))</f>
        <v/>
      </c>
      <c r="R271" s="54" t="str">
        <f t="shared" si="58"/>
        <v/>
      </c>
      <c r="S271" s="76" t="str">
        <f t="shared" si="59"/>
        <v/>
      </c>
      <c r="T271" s="54" t="str">
        <f>IF(H271="","",IF(I271=INFO_CALENDRIER!$AB$2,IF(BD!H271="COMMANDE","ALBAN1","ALBAN2"),IF(I271=INFO_CALENDRIER!$AB$3,IF(BD!H271="COMMANDE","ALICE1","ALICE2"),IF(I271=INFO_CALENDRIER!$AB$4,IF(BD!H271="COMMANDE","EUGENIE1","EUGENIE2"),IF(I271=INFO_CALENDRIER!$AB$5,IF(BD!H271="COMMANDE","FRED1","FRED2"),IF(I271=INFO_CALENDRIER!$AB$6,IF(BD!H271="COMMANDE","HERVE1","HERVE2"),IF(I271=INFO_CALENDRIER!$AB$7,IF(BD!H271="COMMANDE","MARIA1","MARIA2"),IF(I271=INFO_CALENDRIER!$AB$8,IF(BD!H271="COMMANDE","MARIE1","MARIE2"),IF(I271=INFO_CALENDRIER!$AB$9,IF(BD!H271="COMMANDE","VALERIE1","VALERIE2"),"erreur")))))))))</f>
        <v/>
      </c>
      <c r="U271" s="54"/>
      <c r="V271" s="54"/>
      <c r="W271" s="76" t="str">
        <f t="shared" si="60"/>
        <v/>
      </c>
      <c r="X271" s="76" t="str">
        <f t="shared" si="61"/>
        <v/>
      </c>
      <c r="Y271" s="76" t="str">
        <f t="shared" si="62"/>
        <v/>
      </c>
    </row>
    <row r="272" spans="1:25">
      <c r="A272" s="75"/>
      <c r="B272" s="77"/>
      <c r="C272" s="75"/>
      <c r="D272" s="77"/>
      <c r="E272" s="54"/>
      <c r="F272" s="54"/>
      <c r="G272" s="81"/>
      <c r="H272" s="54"/>
      <c r="I272" s="54"/>
      <c r="J272" s="76" t="str">
        <f t="shared" si="52"/>
        <v/>
      </c>
      <c r="K272" s="76" t="str">
        <f t="shared" si="53"/>
        <v/>
      </c>
      <c r="L272" s="76" t="str">
        <f t="shared" si="54"/>
        <v/>
      </c>
      <c r="M272" s="54"/>
      <c r="N272" s="54" t="str">
        <f t="shared" si="55"/>
        <v/>
      </c>
      <c r="O272" s="54" t="str">
        <f t="shared" si="56"/>
        <v/>
      </c>
      <c r="P272" s="54" t="str">
        <f t="shared" si="57"/>
        <v/>
      </c>
      <c r="Q272" s="54" t="str">
        <f>+IF(A272="","",CONCATENATE(YEAR(A272),"-",VLOOKUP(MONTH(A272),INFO_CALENDRIER!$I$1:$J$13,2,FALSE)))</f>
        <v/>
      </c>
      <c r="R272" s="54" t="str">
        <f t="shared" si="58"/>
        <v/>
      </c>
      <c r="S272" s="76" t="str">
        <f t="shared" si="59"/>
        <v/>
      </c>
      <c r="T272" s="54" t="str">
        <f>IF(H272="","",IF(I272=INFO_CALENDRIER!$AB$2,IF(BD!H272="COMMANDE","ALBAN1","ALBAN2"),IF(I272=INFO_CALENDRIER!$AB$3,IF(BD!H272="COMMANDE","ALICE1","ALICE2"),IF(I272=INFO_CALENDRIER!$AB$4,IF(BD!H272="COMMANDE","EUGENIE1","EUGENIE2"),IF(I272=INFO_CALENDRIER!$AB$5,IF(BD!H272="COMMANDE","FRED1","FRED2"),IF(I272=INFO_CALENDRIER!$AB$6,IF(BD!H272="COMMANDE","HERVE1","HERVE2"),IF(I272=INFO_CALENDRIER!$AB$7,IF(BD!H272="COMMANDE","MARIA1","MARIA2"),IF(I272=INFO_CALENDRIER!$AB$8,IF(BD!H272="COMMANDE","MARIE1","MARIE2"),IF(I272=INFO_CALENDRIER!$AB$9,IF(BD!H272="COMMANDE","VALERIE1","VALERIE2"),"erreur")))))))))</f>
        <v/>
      </c>
      <c r="U272" s="54"/>
      <c r="V272" s="54"/>
      <c r="W272" s="76" t="str">
        <f t="shared" si="60"/>
        <v/>
      </c>
      <c r="X272" s="76" t="str">
        <f t="shared" si="61"/>
        <v/>
      </c>
      <c r="Y272" s="76" t="str">
        <f t="shared" si="62"/>
        <v/>
      </c>
    </row>
    <row r="273" spans="1:25">
      <c r="A273" s="75"/>
      <c r="B273" s="77"/>
      <c r="C273" s="75"/>
      <c r="D273" s="77"/>
      <c r="E273" s="54"/>
      <c r="F273" s="54"/>
      <c r="G273" s="81"/>
      <c r="H273" s="54"/>
      <c r="I273" s="54"/>
      <c r="J273" s="76" t="str">
        <f t="shared" si="52"/>
        <v/>
      </c>
      <c r="K273" s="76" t="str">
        <f t="shared" si="53"/>
        <v/>
      </c>
      <c r="L273" s="76" t="str">
        <f t="shared" si="54"/>
        <v/>
      </c>
      <c r="M273" s="54"/>
      <c r="N273" s="54" t="str">
        <f t="shared" si="55"/>
        <v/>
      </c>
      <c r="O273" s="54" t="str">
        <f t="shared" si="56"/>
        <v/>
      </c>
      <c r="P273" s="54" t="str">
        <f t="shared" si="57"/>
        <v/>
      </c>
      <c r="Q273" s="54" t="str">
        <f>+IF(A273="","",CONCATENATE(YEAR(A273),"-",VLOOKUP(MONTH(A273),INFO_CALENDRIER!$I$1:$J$13,2,FALSE)))</f>
        <v/>
      </c>
      <c r="R273" s="54" t="str">
        <f t="shared" si="58"/>
        <v/>
      </c>
      <c r="S273" s="76" t="str">
        <f t="shared" si="59"/>
        <v/>
      </c>
      <c r="T273" s="54" t="str">
        <f>IF(H273="","",IF(I273=INFO_CALENDRIER!$AB$2,IF(BD!H273="COMMANDE","ALBAN1","ALBAN2"),IF(I273=INFO_CALENDRIER!$AB$3,IF(BD!H273="COMMANDE","ALICE1","ALICE2"),IF(I273=INFO_CALENDRIER!$AB$4,IF(BD!H273="COMMANDE","EUGENIE1","EUGENIE2"),IF(I273=INFO_CALENDRIER!$AB$5,IF(BD!H273="COMMANDE","FRED1","FRED2"),IF(I273=INFO_CALENDRIER!$AB$6,IF(BD!H273="COMMANDE","HERVE1","HERVE2"),IF(I273=INFO_CALENDRIER!$AB$7,IF(BD!H273="COMMANDE","MARIA1","MARIA2"),IF(I273=INFO_CALENDRIER!$AB$8,IF(BD!H273="COMMANDE","MARIE1","MARIE2"),IF(I273=INFO_CALENDRIER!$AB$9,IF(BD!H273="COMMANDE","VALERIE1","VALERIE2"),"erreur")))))))))</f>
        <v/>
      </c>
      <c r="U273" s="54"/>
      <c r="V273" s="54"/>
      <c r="W273" s="76" t="str">
        <f t="shared" si="60"/>
        <v/>
      </c>
      <c r="X273" s="76" t="str">
        <f t="shared" si="61"/>
        <v/>
      </c>
      <c r="Y273" s="76" t="str">
        <f t="shared" si="62"/>
        <v/>
      </c>
    </row>
    <row r="274" spans="1:25">
      <c r="A274" s="75"/>
      <c r="B274" s="77"/>
      <c r="C274" s="75"/>
      <c r="D274" s="77"/>
      <c r="E274" s="54"/>
      <c r="F274" s="54"/>
      <c r="G274" s="81"/>
      <c r="H274" s="54"/>
      <c r="I274" s="54"/>
      <c r="J274" s="76" t="str">
        <f t="shared" si="52"/>
        <v/>
      </c>
      <c r="K274" s="76" t="str">
        <f t="shared" si="53"/>
        <v/>
      </c>
      <c r="L274" s="76" t="str">
        <f t="shared" si="54"/>
        <v/>
      </c>
      <c r="M274" s="54"/>
      <c r="N274" s="54" t="str">
        <f t="shared" si="55"/>
        <v/>
      </c>
      <c r="O274" s="54" t="str">
        <f t="shared" si="56"/>
        <v/>
      </c>
      <c r="P274" s="54" t="str">
        <f t="shared" si="57"/>
        <v/>
      </c>
      <c r="Q274" s="54" t="str">
        <f>+IF(A274="","",CONCATENATE(YEAR(A274),"-",VLOOKUP(MONTH(A274),INFO_CALENDRIER!$I$1:$J$13,2,FALSE)))</f>
        <v/>
      </c>
      <c r="R274" s="54" t="str">
        <f t="shared" si="58"/>
        <v/>
      </c>
      <c r="S274" s="76" t="str">
        <f t="shared" si="59"/>
        <v/>
      </c>
      <c r="T274" s="54" t="str">
        <f>IF(H274="","",IF(I274=INFO_CALENDRIER!$AB$2,IF(BD!H274="COMMANDE","ALBAN1","ALBAN2"),IF(I274=INFO_CALENDRIER!$AB$3,IF(BD!H274="COMMANDE","ALICE1","ALICE2"),IF(I274=INFO_CALENDRIER!$AB$4,IF(BD!H274="COMMANDE","EUGENIE1","EUGENIE2"),IF(I274=INFO_CALENDRIER!$AB$5,IF(BD!H274="COMMANDE","FRED1","FRED2"),IF(I274=INFO_CALENDRIER!$AB$6,IF(BD!H274="COMMANDE","HERVE1","HERVE2"),IF(I274=INFO_CALENDRIER!$AB$7,IF(BD!H274="COMMANDE","MARIA1","MARIA2"),IF(I274=INFO_CALENDRIER!$AB$8,IF(BD!H274="COMMANDE","MARIE1","MARIE2"),IF(I274=INFO_CALENDRIER!$AB$9,IF(BD!H274="COMMANDE","VALERIE1","VALERIE2"),"erreur")))))))))</f>
        <v/>
      </c>
      <c r="U274" s="54"/>
      <c r="V274" s="54"/>
      <c r="W274" s="76" t="str">
        <f t="shared" si="60"/>
        <v/>
      </c>
      <c r="X274" s="76" t="str">
        <f t="shared" si="61"/>
        <v/>
      </c>
      <c r="Y274" s="76" t="str">
        <f t="shared" si="62"/>
        <v/>
      </c>
    </row>
    <row r="275" spans="1:25">
      <c r="A275" s="75"/>
      <c r="B275" s="77"/>
      <c r="C275" s="75"/>
      <c r="D275" s="77"/>
      <c r="E275" s="54"/>
      <c r="F275" s="54"/>
      <c r="G275" s="81"/>
      <c r="H275" s="54"/>
      <c r="I275" s="54"/>
      <c r="J275" s="76" t="str">
        <f t="shared" si="52"/>
        <v/>
      </c>
      <c r="K275" s="76" t="str">
        <f t="shared" si="53"/>
        <v/>
      </c>
      <c r="L275" s="76" t="str">
        <f t="shared" si="54"/>
        <v/>
      </c>
      <c r="M275" s="54"/>
      <c r="N275" s="54" t="str">
        <f t="shared" si="55"/>
        <v/>
      </c>
      <c r="O275" s="54" t="str">
        <f t="shared" si="56"/>
        <v/>
      </c>
      <c r="P275" s="54" t="str">
        <f t="shared" si="57"/>
        <v/>
      </c>
      <c r="Q275" s="54" t="str">
        <f>+IF(A275="","",CONCATENATE(YEAR(A275),"-",VLOOKUP(MONTH(A275),INFO_CALENDRIER!$I$1:$J$13,2,FALSE)))</f>
        <v/>
      </c>
      <c r="R275" s="54" t="str">
        <f t="shared" si="58"/>
        <v/>
      </c>
      <c r="S275" s="76" t="str">
        <f t="shared" si="59"/>
        <v/>
      </c>
      <c r="T275" s="54" t="str">
        <f>IF(H275="","",IF(I275=INFO_CALENDRIER!$AB$2,IF(BD!H275="COMMANDE","ALBAN1","ALBAN2"),IF(I275=INFO_CALENDRIER!$AB$3,IF(BD!H275="COMMANDE","ALICE1","ALICE2"),IF(I275=INFO_CALENDRIER!$AB$4,IF(BD!H275="COMMANDE","EUGENIE1","EUGENIE2"),IF(I275=INFO_CALENDRIER!$AB$5,IF(BD!H275="COMMANDE","FRED1","FRED2"),IF(I275=INFO_CALENDRIER!$AB$6,IF(BD!H275="COMMANDE","HERVE1","HERVE2"),IF(I275=INFO_CALENDRIER!$AB$7,IF(BD!H275="COMMANDE","MARIA1","MARIA2"),IF(I275=INFO_CALENDRIER!$AB$8,IF(BD!H275="COMMANDE","MARIE1","MARIE2"),IF(I275=INFO_CALENDRIER!$AB$9,IF(BD!H275="COMMANDE","VALERIE1","VALERIE2"),"erreur")))))))))</f>
        <v/>
      </c>
      <c r="U275" s="54"/>
      <c r="V275" s="54"/>
      <c r="W275" s="76" t="str">
        <f t="shared" si="60"/>
        <v/>
      </c>
      <c r="X275" s="76" t="str">
        <f t="shared" si="61"/>
        <v/>
      </c>
      <c r="Y275" s="76" t="str">
        <f t="shared" si="62"/>
        <v/>
      </c>
    </row>
    <row r="276" spans="1:25">
      <c r="A276" s="75"/>
      <c r="B276" s="77"/>
      <c r="C276" s="75"/>
      <c r="D276" s="77"/>
      <c r="E276" s="54"/>
      <c r="F276" s="54"/>
      <c r="G276" s="81"/>
      <c r="H276" s="54"/>
      <c r="I276" s="54"/>
      <c r="J276" s="76" t="str">
        <f t="shared" si="52"/>
        <v/>
      </c>
      <c r="K276" s="76" t="str">
        <f t="shared" si="53"/>
        <v/>
      </c>
      <c r="L276" s="76" t="str">
        <f t="shared" si="54"/>
        <v/>
      </c>
      <c r="M276" s="54"/>
      <c r="N276" s="54" t="str">
        <f t="shared" si="55"/>
        <v/>
      </c>
      <c r="O276" s="54" t="str">
        <f t="shared" si="56"/>
        <v/>
      </c>
      <c r="P276" s="54" t="str">
        <f t="shared" si="57"/>
        <v/>
      </c>
      <c r="Q276" s="54" t="str">
        <f>+IF(A276="","",CONCATENATE(YEAR(A276),"-",VLOOKUP(MONTH(A276),INFO_CALENDRIER!$I$1:$J$13,2,FALSE)))</f>
        <v/>
      </c>
      <c r="R276" s="54" t="str">
        <f t="shared" si="58"/>
        <v/>
      </c>
      <c r="S276" s="76" t="str">
        <f t="shared" si="59"/>
        <v/>
      </c>
      <c r="T276" s="54" t="str">
        <f>IF(H276="","",IF(I276=INFO_CALENDRIER!$AB$2,IF(BD!H276="COMMANDE","ALBAN1","ALBAN2"),IF(I276=INFO_CALENDRIER!$AB$3,IF(BD!H276="COMMANDE","ALICE1","ALICE2"),IF(I276=INFO_CALENDRIER!$AB$4,IF(BD!H276="COMMANDE","EUGENIE1","EUGENIE2"),IF(I276=INFO_CALENDRIER!$AB$5,IF(BD!H276="COMMANDE","FRED1","FRED2"),IF(I276=INFO_CALENDRIER!$AB$6,IF(BD!H276="COMMANDE","HERVE1","HERVE2"),IF(I276=INFO_CALENDRIER!$AB$7,IF(BD!H276="COMMANDE","MARIA1","MARIA2"),IF(I276=INFO_CALENDRIER!$AB$8,IF(BD!H276="COMMANDE","MARIE1","MARIE2"),IF(I276=INFO_CALENDRIER!$AB$9,IF(BD!H276="COMMANDE","VALERIE1","VALERIE2"),"erreur")))))))))</f>
        <v/>
      </c>
      <c r="U276" s="54"/>
      <c r="V276" s="54"/>
      <c r="W276" s="76" t="str">
        <f t="shared" si="60"/>
        <v/>
      </c>
      <c r="X276" s="76" t="str">
        <f t="shared" si="61"/>
        <v/>
      </c>
      <c r="Y276" s="76" t="str">
        <f t="shared" si="62"/>
        <v/>
      </c>
    </row>
    <row r="277" spans="1:25">
      <c r="A277" s="75"/>
      <c r="B277" s="77"/>
      <c r="C277" s="75"/>
      <c r="D277" s="77"/>
      <c r="E277" s="54"/>
      <c r="F277" s="54"/>
      <c r="G277" s="81"/>
      <c r="H277" s="54"/>
      <c r="I277" s="54"/>
      <c r="J277" s="76" t="str">
        <f t="shared" si="52"/>
        <v/>
      </c>
      <c r="K277" s="76" t="str">
        <f t="shared" si="53"/>
        <v/>
      </c>
      <c r="L277" s="76" t="str">
        <f t="shared" si="54"/>
        <v/>
      </c>
      <c r="M277" s="54"/>
      <c r="N277" s="54" t="str">
        <f t="shared" si="55"/>
        <v/>
      </c>
      <c r="O277" s="54" t="str">
        <f t="shared" si="56"/>
        <v/>
      </c>
      <c r="P277" s="54" t="str">
        <f t="shared" si="57"/>
        <v/>
      </c>
      <c r="Q277" s="54" t="str">
        <f>+IF(A277="","",CONCATENATE(YEAR(A277),"-",VLOOKUP(MONTH(A277),INFO_CALENDRIER!$I$1:$J$13,2,FALSE)))</f>
        <v/>
      </c>
      <c r="R277" s="54" t="str">
        <f t="shared" si="58"/>
        <v/>
      </c>
      <c r="S277" s="76" t="str">
        <f t="shared" si="59"/>
        <v/>
      </c>
      <c r="T277" s="54" t="str">
        <f>IF(H277="","",IF(I277=INFO_CALENDRIER!$AB$2,IF(BD!H277="COMMANDE","ALBAN1","ALBAN2"),IF(I277=INFO_CALENDRIER!$AB$3,IF(BD!H277="COMMANDE","ALICE1","ALICE2"),IF(I277=INFO_CALENDRIER!$AB$4,IF(BD!H277="COMMANDE","EUGENIE1","EUGENIE2"),IF(I277=INFO_CALENDRIER!$AB$5,IF(BD!H277="COMMANDE","FRED1","FRED2"),IF(I277=INFO_CALENDRIER!$AB$6,IF(BD!H277="COMMANDE","HERVE1","HERVE2"),IF(I277=INFO_CALENDRIER!$AB$7,IF(BD!H277="COMMANDE","MARIA1","MARIA2"),IF(I277=INFO_CALENDRIER!$AB$8,IF(BD!H277="COMMANDE","MARIE1","MARIE2"),IF(I277=INFO_CALENDRIER!$AB$9,IF(BD!H277="COMMANDE","VALERIE1","VALERIE2"),"erreur")))))))))</f>
        <v/>
      </c>
      <c r="U277" s="54"/>
      <c r="V277" s="54"/>
      <c r="W277" s="76" t="str">
        <f t="shared" si="60"/>
        <v/>
      </c>
      <c r="X277" s="76" t="str">
        <f t="shared" si="61"/>
        <v/>
      </c>
      <c r="Y277" s="76" t="str">
        <f t="shared" si="62"/>
        <v/>
      </c>
    </row>
    <row r="278" spans="1:25">
      <c r="A278" s="75"/>
      <c r="B278" s="77"/>
      <c r="C278" s="75"/>
      <c r="D278" s="77"/>
      <c r="E278" s="54"/>
      <c r="F278" s="54"/>
      <c r="G278" s="81"/>
      <c r="H278" s="54"/>
      <c r="I278" s="54"/>
      <c r="J278" s="76" t="str">
        <f t="shared" si="52"/>
        <v/>
      </c>
      <c r="K278" s="76" t="str">
        <f t="shared" si="53"/>
        <v/>
      </c>
      <c r="L278" s="76" t="str">
        <f t="shared" si="54"/>
        <v/>
      </c>
      <c r="M278" s="54"/>
      <c r="N278" s="54" t="str">
        <f t="shared" si="55"/>
        <v/>
      </c>
      <c r="O278" s="54" t="str">
        <f t="shared" si="56"/>
        <v/>
      </c>
      <c r="P278" s="54" t="str">
        <f t="shared" si="57"/>
        <v/>
      </c>
      <c r="Q278" s="54" t="str">
        <f>+IF(A278="","",CONCATENATE(YEAR(A278),"-",VLOOKUP(MONTH(A278),INFO_CALENDRIER!$I$1:$J$13,2,FALSE)))</f>
        <v/>
      </c>
      <c r="R278" s="54" t="str">
        <f t="shared" si="58"/>
        <v/>
      </c>
      <c r="S278" s="76" t="str">
        <f t="shared" si="59"/>
        <v/>
      </c>
      <c r="T278" s="54" t="str">
        <f>IF(H278="","",IF(I278=INFO_CALENDRIER!$AB$2,IF(BD!H278="COMMANDE","ALBAN1","ALBAN2"),IF(I278=INFO_CALENDRIER!$AB$3,IF(BD!H278="COMMANDE","ALICE1","ALICE2"),IF(I278=INFO_CALENDRIER!$AB$4,IF(BD!H278="COMMANDE","EUGENIE1","EUGENIE2"),IF(I278=INFO_CALENDRIER!$AB$5,IF(BD!H278="COMMANDE","FRED1","FRED2"),IF(I278=INFO_CALENDRIER!$AB$6,IF(BD!H278="COMMANDE","HERVE1","HERVE2"),IF(I278=INFO_CALENDRIER!$AB$7,IF(BD!H278="COMMANDE","MARIA1","MARIA2"),IF(I278=INFO_CALENDRIER!$AB$8,IF(BD!H278="COMMANDE","MARIE1","MARIE2"),IF(I278=INFO_CALENDRIER!$AB$9,IF(BD!H278="COMMANDE","VALERIE1","VALERIE2"),"erreur")))))))))</f>
        <v/>
      </c>
      <c r="U278" s="54"/>
      <c r="V278" s="54"/>
      <c r="W278" s="76" t="str">
        <f t="shared" si="60"/>
        <v/>
      </c>
      <c r="X278" s="76" t="str">
        <f t="shared" si="61"/>
        <v/>
      </c>
      <c r="Y278" s="76" t="str">
        <f t="shared" si="62"/>
        <v/>
      </c>
    </row>
    <row r="279" spans="1:25">
      <c r="A279" s="75"/>
      <c r="B279" s="77"/>
      <c r="C279" s="75"/>
      <c r="D279" s="77"/>
      <c r="E279" s="54"/>
      <c r="F279" s="54"/>
      <c r="G279" s="81"/>
      <c r="H279" s="54"/>
      <c r="I279" s="54"/>
      <c r="J279" s="76" t="str">
        <f t="shared" si="52"/>
        <v/>
      </c>
      <c r="K279" s="76" t="str">
        <f t="shared" si="53"/>
        <v/>
      </c>
      <c r="L279" s="76" t="str">
        <f t="shared" si="54"/>
        <v/>
      </c>
      <c r="M279" s="54"/>
      <c r="N279" s="54" t="str">
        <f t="shared" si="55"/>
        <v/>
      </c>
      <c r="O279" s="54" t="str">
        <f t="shared" si="56"/>
        <v/>
      </c>
      <c r="P279" s="54" t="str">
        <f t="shared" si="57"/>
        <v/>
      </c>
      <c r="Q279" s="54" t="str">
        <f>+IF(A279="","",CONCATENATE(YEAR(A279),"-",VLOOKUP(MONTH(A279),INFO_CALENDRIER!$I$1:$J$13,2,FALSE)))</f>
        <v/>
      </c>
      <c r="R279" s="54" t="str">
        <f t="shared" si="58"/>
        <v/>
      </c>
      <c r="S279" s="76" t="str">
        <f t="shared" si="59"/>
        <v/>
      </c>
      <c r="T279" s="54" t="str">
        <f>IF(H279="","",IF(I279=INFO_CALENDRIER!$AB$2,IF(BD!H279="COMMANDE","ALBAN1","ALBAN2"),IF(I279=INFO_CALENDRIER!$AB$3,IF(BD!H279="COMMANDE","ALICE1","ALICE2"),IF(I279=INFO_CALENDRIER!$AB$4,IF(BD!H279="COMMANDE","EUGENIE1","EUGENIE2"),IF(I279=INFO_CALENDRIER!$AB$5,IF(BD!H279="COMMANDE","FRED1","FRED2"),IF(I279=INFO_CALENDRIER!$AB$6,IF(BD!H279="COMMANDE","HERVE1","HERVE2"),IF(I279=INFO_CALENDRIER!$AB$7,IF(BD!H279="COMMANDE","MARIA1","MARIA2"),IF(I279=INFO_CALENDRIER!$AB$8,IF(BD!H279="COMMANDE","MARIE1","MARIE2"),IF(I279=INFO_CALENDRIER!$AB$9,IF(BD!H279="COMMANDE","VALERIE1","VALERIE2"),"erreur")))))))))</f>
        <v/>
      </c>
      <c r="U279" s="54"/>
      <c r="V279" s="54"/>
      <c r="W279" s="76" t="str">
        <f t="shared" si="60"/>
        <v/>
      </c>
      <c r="X279" s="76" t="str">
        <f t="shared" si="61"/>
        <v/>
      </c>
      <c r="Y279" s="76" t="str">
        <f t="shared" si="62"/>
        <v/>
      </c>
    </row>
    <row r="280" spans="1:25">
      <c r="A280" s="75"/>
      <c r="B280" s="77"/>
      <c r="C280" s="75"/>
      <c r="D280" s="77"/>
      <c r="E280" s="54"/>
      <c r="F280" s="54"/>
      <c r="G280" s="81"/>
      <c r="H280" s="54"/>
      <c r="I280" s="54"/>
      <c r="J280" s="76" t="str">
        <f t="shared" si="52"/>
        <v/>
      </c>
      <c r="K280" s="76" t="str">
        <f t="shared" si="53"/>
        <v/>
      </c>
      <c r="L280" s="76" t="str">
        <f t="shared" si="54"/>
        <v/>
      </c>
      <c r="M280" s="54"/>
      <c r="N280" s="54" t="str">
        <f t="shared" si="55"/>
        <v/>
      </c>
      <c r="O280" s="54" t="str">
        <f t="shared" si="56"/>
        <v/>
      </c>
      <c r="P280" s="54" t="str">
        <f t="shared" si="57"/>
        <v/>
      </c>
      <c r="Q280" s="54" t="str">
        <f>+IF(A280="","",CONCATENATE(YEAR(A280),"-",VLOOKUP(MONTH(A280),INFO_CALENDRIER!$I$1:$J$13,2,FALSE)))</f>
        <v/>
      </c>
      <c r="R280" s="54" t="str">
        <f t="shared" si="58"/>
        <v/>
      </c>
      <c r="S280" s="76" t="str">
        <f t="shared" si="59"/>
        <v/>
      </c>
      <c r="T280" s="54" t="str">
        <f>IF(H280="","",IF(I280=INFO_CALENDRIER!$AB$2,IF(BD!H280="COMMANDE","ALBAN1","ALBAN2"),IF(I280=INFO_CALENDRIER!$AB$3,IF(BD!H280="COMMANDE","ALICE1","ALICE2"),IF(I280=INFO_CALENDRIER!$AB$4,IF(BD!H280="COMMANDE","EUGENIE1","EUGENIE2"),IF(I280=INFO_CALENDRIER!$AB$5,IF(BD!H280="COMMANDE","FRED1","FRED2"),IF(I280=INFO_CALENDRIER!$AB$6,IF(BD!H280="COMMANDE","HERVE1","HERVE2"),IF(I280=INFO_CALENDRIER!$AB$7,IF(BD!H280="COMMANDE","MARIA1","MARIA2"),IF(I280=INFO_CALENDRIER!$AB$8,IF(BD!H280="COMMANDE","MARIE1","MARIE2"),IF(I280=INFO_CALENDRIER!$AB$9,IF(BD!H280="COMMANDE","VALERIE1","VALERIE2"),"erreur")))))))))</f>
        <v/>
      </c>
      <c r="U280" s="54"/>
      <c r="V280" s="54"/>
      <c r="W280" s="76" t="str">
        <f t="shared" si="60"/>
        <v/>
      </c>
      <c r="X280" s="76" t="str">
        <f t="shared" si="61"/>
        <v/>
      </c>
      <c r="Y280" s="76" t="str">
        <f t="shared" si="62"/>
        <v/>
      </c>
    </row>
    <row r="281" spans="1:25">
      <c r="A281" s="75"/>
      <c r="B281" s="77"/>
      <c r="C281" s="75"/>
      <c r="D281" s="77"/>
      <c r="E281" s="54"/>
      <c r="F281" s="54"/>
      <c r="G281" s="81"/>
      <c r="H281" s="54"/>
      <c r="I281" s="54"/>
      <c r="J281" s="76" t="str">
        <f t="shared" si="52"/>
        <v/>
      </c>
      <c r="K281" s="76" t="str">
        <f t="shared" si="53"/>
        <v/>
      </c>
      <c r="L281" s="76" t="str">
        <f t="shared" si="54"/>
        <v/>
      </c>
      <c r="M281" s="54"/>
      <c r="N281" s="54" t="str">
        <f t="shared" si="55"/>
        <v/>
      </c>
      <c r="O281" s="54" t="str">
        <f t="shared" si="56"/>
        <v/>
      </c>
      <c r="P281" s="54" t="str">
        <f t="shared" si="57"/>
        <v/>
      </c>
      <c r="Q281" s="54" t="str">
        <f>+IF(A281="","",CONCATENATE(YEAR(A281),"-",VLOOKUP(MONTH(A281),INFO_CALENDRIER!$I$1:$J$13,2,FALSE)))</f>
        <v/>
      </c>
      <c r="R281" s="54" t="str">
        <f t="shared" si="58"/>
        <v/>
      </c>
      <c r="S281" s="76" t="str">
        <f t="shared" si="59"/>
        <v/>
      </c>
      <c r="T281" s="54" t="str">
        <f>IF(H281="","",IF(I281=INFO_CALENDRIER!$AB$2,IF(BD!H281="COMMANDE","ALBAN1","ALBAN2"),IF(I281=INFO_CALENDRIER!$AB$3,IF(BD!H281="COMMANDE","ALICE1","ALICE2"),IF(I281=INFO_CALENDRIER!$AB$4,IF(BD!H281="COMMANDE","EUGENIE1","EUGENIE2"),IF(I281=INFO_CALENDRIER!$AB$5,IF(BD!H281="COMMANDE","FRED1","FRED2"),IF(I281=INFO_CALENDRIER!$AB$6,IF(BD!H281="COMMANDE","HERVE1","HERVE2"),IF(I281=INFO_CALENDRIER!$AB$7,IF(BD!H281="COMMANDE","MARIA1","MARIA2"),IF(I281=INFO_CALENDRIER!$AB$8,IF(BD!H281="COMMANDE","MARIE1","MARIE2"),IF(I281=INFO_CALENDRIER!$AB$9,IF(BD!H281="COMMANDE","VALERIE1","VALERIE2"),"erreur")))))))))</f>
        <v/>
      </c>
      <c r="U281" s="54"/>
      <c r="V281" s="54"/>
      <c r="W281" s="76" t="str">
        <f t="shared" si="60"/>
        <v/>
      </c>
      <c r="X281" s="76" t="str">
        <f t="shared" si="61"/>
        <v/>
      </c>
      <c r="Y281" s="76" t="str">
        <f t="shared" si="62"/>
        <v/>
      </c>
    </row>
    <row r="282" spans="1:25">
      <c r="A282" s="75"/>
      <c r="B282" s="77"/>
      <c r="C282" s="75"/>
      <c r="D282" s="77"/>
      <c r="E282" s="54"/>
      <c r="F282" s="54"/>
      <c r="G282" s="81"/>
      <c r="H282" s="54"/>
      <c r="I282" s="54"/>
      <c r="J282" s="76" t="str">
        <f t="shared" si="52"/>
        <v/>
      </c>
      <c r="K282" s="76" t="str">
        <f t="shared" si="53"/>
        <v/>
      </c>
      <c r="L282" s="76" t="str">
        <f t="shared" si="54"/>
        <v/>
      </c>
      <c r="M282" s="54"/>
      <c r="N282" s="54" t="str">
        <f t="shared" si="55"/>
        <v/>
      </c>
      <c r="O282" s="54" t="str">
        <f t="shared" si="56"/>
        <v/>
      </c>
      <c r="P282" s="54" t="str">
        <f t="shared" si="57"/>
        <v/>
      </c>
      <c r="Q282" s="54" t="str">
        <f>+IF(A282="","",CONCATENATE(YEAR(A282),"-",VLOOKUP(MONTH(A282),INFO_CALENDRIER!$I$1:$J$13,2,FALSE)))</f>
        <v/>
      </c>
      <c r="R282" s="54" t="str">
        <f t="shared" si="58"/>
        <v/>
      </c>
      <c r="S282" s="76" t="str">
        <f t="shared" si="59"/>
        <v/>
      </c>
      <c r="T282" s="54" t="str">
        <f>IF(H282="","",IF(I282=INFO_CALENDRIER!$AB$2,IF(BD!H282="COMMANDE","ALBAN1","ALBAN2"),IF(I282=INFO_CALENDRIER!$AB$3,IF(BD!H282="COMMANDE","ALICE1","ALICE2"),IF(I282=INFO_CALENDRIER!$AB$4,IF(BD!H282="COMMANDE","EUGENIE1","EUGENIE2"),IF(I282=INFO_CALENDRIER!$AB$5,IF(BD!H282="COMMANDE","FRED1","FRED2"),IF(I282=INFO_CALENDRIER!$AB$6,IF(BD!H282="COMMANDE","HERVE1","HERVE2"),IF(I282=INFO_CALENDRIER!$AB$7,IF(BD!H282="COMMANDE","MARIA1","MARIA2"),IF(I282=INFO_CALENDRIER!$AB$8,IF(BD!H282="COMMANDE","MARIE1","MARIE2"),IF(I282=INFO_CALENDRIER!$AB$9,IF(BD!H282="COMMANDE","VALERIE1","VALERIE2"),"erreur")))))))))</f>
        <v/>
      </c>
      <c r="U282" s="54"/>
      <c r="V282" s="54"/>
      <c r="W282" s="76" t="str">
        <f t="shared" si="60"/>
        <v/>
      </c>
      <c r="X282" s="76" t="str">
        <f t="shared" si="61"/>
        <v/>
      </c>
      <c r="Y282" s="76" t="str">
        <f t="shared" si="62"/>
        <v/>
      </c>
    </row>
    <row r="283" spans="1:25">
      <c r="A283" s="75"/>
      <c r="B283" s="77"/>
      <c r="C283" s="75"/>
      <c r="D283" s="77"/>
      <c r="E283" s="54"/>
      <c r="F283" s="54"/>
      <c r="G283" s="81"/>
      <c r="H283" s="54"/>
      <c r="I283" s="54"/>
      <c r="J283" s="76" t="str">
        <f t="shared" si="52"/>
        <v/>
      </c>
      <c r="K283" s="76" t="str">
        <f t="shared" si="53"/>
        <v/>
      </c>
      <c r="L283" s="76" t="str">
        <f t="shared" si="54"/>
        <v/>
      </c>
      <c r="M283" s="54"/>
      <c r="N283" s="54" t="str">
        <f t="shared" si="55"/>
        <v/>
      </c>
      <c r="O283" s="54" t="str">
        <f t="shared" si="56"/>
        <v/>
      </c>
      <c r="P283" s="54" t="str">
        <f t="shared" si="57"/>
        <v/>
      </c>
      <c r="Q283" s="54" t="str">
        <f>+IF(A283="","",CONCATENATE(YEAR(A283),"-",VLOOKUP(MONTH(A283),INFO_CALENDRIER!$I$1:$J$13,2,FALSE)))</f>
        <v/>
      </c>
      <c r="R283" s="54" t="str">
        <f t="shared" si="58"/>
        <v/>
      </c>
      <c r="S283" s="76" t="str">
        <f t="shared" si="59"/>
        <v/>
      </c>
      <c r="T283" s="54" t="str">
        <f>IF(H283="","",IF(I283=INFO_CALENDRIER!$AB$2,IF(BD!H283="COMMANDE","ALBAN1","ALBAN2"),IF(I283=INFO_CALENDRIER!$AB$3,IF(BD!H283="COMMANDE","ALICE1","ALICE2"),IF(I283=INFO_CALENDRIER!$AB$4,IF(BD!H283="COMMANDE","EUGENIE1","EUGENIE2"),IF(I283=INFO_CALENDRIER!$AB$5,IF(BD!H283="COMMANDE","FRED1","FRED2"),IF(I283=INFO_CALENDRIER!$AB$6,IF(BD!H283="COMMANDE","HERVE1","HERVE2"),IF(I283=INFO_CALENDRIER!$AB$7,IF(BD!H283="COMMANDE","MARIA1","MARIA2"),IF(I283=INFO_CALENDRIER!$AB$8,IF(BD!H283="COMMANDE","MARIE1","MARIE2"),IF(I283=INFO_CALENDRIER!$AB$9,IF(BD!H283="COMMANDE","VALERIE1","VALERIE2"),"erreur")))))))))</f>
        <v/>
      </c>
      <c r="U283" s="54"/>
      <c r="V283" s="54"/>
      <c r="W283" s="76" t="str">
        <f t="shared" si="60"/>
        <v/>
      </c>
      <c r="X283" s="76" t="str">
        <f t="shared" si="61"/>
        <v/>
      </c>
      <c r="Y283" s="76" t="str">
        <f t="shared" si="62"/>
        <v/>
      </c>
    </row>
    <row r="284" spans="1:25">
      <c r="A284" s="75"/>
      <c r="B284" s="77"/>
      <c r="C284" s="75"/>
      <c r="D284" s="77"/>
      <c r="E284" s="54"/>
      <c r="F284" s="54"/>
      <c r="G284" s="81"/>
      <c r="H284" s="54"/>
      <c r="I284" s="54"/>
      <c r="J284" s="76" t="str">
        <f t="shared" si="52"/>
        <v/>
      </c>
      <c r="K284" s="76" t="str">
        <f t="shared" si="53"/>
        <v/>
      </c>
      <c r="L284" s="76" t="str">
        <f t="shared" si="54"/>
        <v/>
      </c>
      <c r="M284" s="54"/>
      <c r="N284" s="54" t="str">
        <f t="shared" si="55"/>
        <v/>
      </c>
      <c r="O284" s="54" t="str">
        <f t="shared" si="56"/>
        <v/>
      </c>
      <c r="P284" s="54" t="str">
        <f t="shared" si="57"/>
        <v/>
      </c>
      <c r="Q284" s="54" t="str">
        <f>+IF(A284="","",CONCATENATE(YEAR(A284),"-",VLOOKUP(MONTH(A284),INFO_CALENDRIER!$I$1:$J$13,2,FALSE)))</f>
        <v/>
      </c>
      <c r="R284" s="54" t="str">
        <f t="shared" si="58"/>
        <v/>
      </c>
      <c r="S284" s="76" t="str">
        <f t="shared" si="59"/>
        <v/>
      </c>
      <c r="T284" s="54" t="str">
        <f>IF(H284="","",IF(I284=INFO_CALENDRIER!$AB$2,IF(BD!H284="COMMANDE","ALBAN1","ALBAN2"),IF(I284=INFO_CALENDRIER!$AB$3,IF(BD!H284="COMMANDE","ALICE1","ALICE2"),IF(I284=INFO_CALENDRIER!$AB$4,IF(BD!H284="COMMANDE","EUGENIE1","EUGENIE2"),IF(I284=INFO_CALENDRIER!$AB$5,IF(BD!H284="COMMANDE","FRED1","FRED2"),IF(I284=INFO_CALENDRIER!$AB$6,IF(BD!H284="COMMANDE","HERVE1","HERVE2"),IF(I284=INFO_CALENDRIER!$AB$7,IF(BD!H284="COMMANDE","MARIA1","MARIA2"),IF(I284=INFO_CALENDRIER!$AB$8,IF(BD!H284="COMMANDE","MARIE1","MARIE2"),IF(I284=INFO_CALENDRIER!$AB$9,IF(BD!H284="COMMANDE","VALERIE1","VALERIE2"),"erreur")))))))))</f>
        <v/>
      </c>
      <c r="U284" s="54"/>
      <c r="V284" s="54"/>
      <c r="W284" s="76" t="str">
        <f t="shared" si="60"/>
        <v/>
      </c>
      <c r="X284" s="76" t="str">
        <f t="shared" si="61"/>
        <v/>
      </c>
      <c r="Y284" s="76" t="str">
        <f t="shared" si="62"/>
        <v/>
      </c>
    </row>
    <row r="285" spans="1:25">
      <c r="A285" s="75"/>
      <c r="B285" s="77"/>
      <c r="C285" s="75"/>
      <c r="D285" s="77"/>
      <c r="E285" s="54"/>
      <c r="F285" s="54"/>
      <c r="G285" s="81"/>
      <c r="H285" s="54"/>
      <c r="I285" s="54"/>
      <c r="J285" s="76" t="str">
        <f t="shared" si="52"/>
        <v/>
      </c>
      <c r="K285" s="76" t="str">
        <f t="shared" si="53"/>
        <v/>
      </c>
      <c r="L285" s="76" t="str">
        <f t="shared" si="54"/>
        <v/>
      </c>
      <c r="M285" s="54"/>
      <c r="N285" s="54" t="str">
        <f t="shared" si="55"/>
        <v/>
      </c>
      <c r="O285" s="54" t="str">
        <f t="shared" si="56"/>
        <v/>
      </c>
      <c r="P285" s="54" t="str">
        <f t="shared" si="57"/>
        <v/>
      </c>
      <c r="Q285" s="54" t="str">
        <f>+IF(A285="","",CONCATENATE(YEAR(A285),"-",VLOOKUP(MONTH(A285),INFO_CALENDRIER!$I$1:$J$13,2,FALSE)))</f>
        <v/>
      </c>
      <c r="R285" s="54" t="str">
        <f t="shared" si="58"/>
        <v/>
      </c>
      <c r="S285" s="76" t="str">
        <f t="shared" si="59"/>
        <v/>
      </c>
      <c r="T285" s="54" t="str">
        <f>IF(H285="","",IF(I285=INFO_CALENDRIER!$AB$2,IF(BD!H285="COMMANDE","ALBAN1","ALBAN2"),IF(I285=INFO_CALENDRIER!$AB$3,IF(BD!H285="COMMANDE","ALICE1","ALICE2"),IF(I285=INFO_CALENDRIER!$AB$4,IF(BD!H285="COMMANDE","EUGENIE1","EUGENIE2"),IF(I285=INFO_CALENDRIER!$AB$5,IF(BD!H285="COMMANDE","FRED1","FRED2"),IF(I285=INFO_CALENDRIER!$AB$6,IF(BD!H285="COMMANDE","HERVE1","HERVE2"),IF(I285=INFO_CALENDRIER!$AB$7,IF(BD!H285="COMMANDE","MARIA1","MARIA2"),IF(I285=INFO_CALENDRIER!$AB$8,IF(BD!H285="COMMANDE","MARIE1","MARIE2"),IF(I285=INFO_CALENDRIER!$AB$9,IF(BD!H285="COMMANDE","VALERIE1","VALERIE2"),"erreur")))))))))</f>
        <v/>
      </c>
      <c r="U285" s="54"/>
      <c r="V285" s="54"/>
      <c r="W285" s="76" t="str">
        <f t="shared" si="60"/>
        <v/>
      </c>
      <c r="X285" s="76" t="str">
        <f t="shared" si="61"/>
        <v/>
      </c>
      <c r="Y285" s="76" t="str">
        <f t="shared" si="62"/>
        <v/>
      </c>
    </row>
    <row r="286" spans="1:25">
      <c r="A286" s="75"/>
      <c r="B286" s="77"/>
      <c r="C286" s="75"/>
      <c r="D286" s="77"/>
      <c r="E286" s="54"/>
      <c r="F286" s="54"/>
      <c r="G286" s="81"/>
      <c r="H286" s="54"/>
      <c r="I286" s="54"/>
      <c r="J286" s="76" t="str">
        <f t="shared" si="52"/>
        <v/>
      </c>
      <c r="K286" s="76" t="str">
        <f t="shared" si="53"/>
        <v/>
      </c>
      <c r="L286" s="76" t="str">
        <f t="shared" si="54"/>
        <v/>
      </c>
      <c r="M286" s="54"/>
      <c r="N286" s="54" t="str">
        <f t="shared" si="55"/>
        <v/>
      </c>
      <c r="O286" s="54" t="str">
        <f t="shared" si="56"/>
        <v/>
      </c>
      <c r="P286" s="54" t="str">
        <f t="shared" si="57"/>
        <v/>
      </c>
      <c r="Q286" s="54" t="str">
        <f>+IF(A286="","",CONCATENATE(YEAR(A286),"-",VLOOKUP(MONTH(A286),INFO_CALENDRIER!$I$1:$J$13,2,FALSE)))</f>
        <v/>
      </c>
      <c r="R286" s="54" t="str">
        <f t="shared" si="58"/>
        <v/>
      </c>
      <c r="S286" s="76" t="str">
        <f t="shared" si="59"/>
        <v/>
      </c>
      <c r="T286" s="54" t="str">
        <f>IF(H286="","",IF(I286=INFO_CALENDRIER!$AB$2,IF(BD!H286="COMMANDE","ALBAN1","ALBAN2"),IF(I286=INFO_CALENDRIER!$AB$3,IF(BD!H286="COMMANDE","ALICE1","ALICE2"),IF(I286=INFO_CALENDRIER!$AB$4,IF(BD!H286="COMMANDE","EUGENIE1","EUGENIE2"),IF(I286=INFO_CALENDRIER!$AB$5,IF(BD!H286="COMMANDE","FRED1","FRED2"),IF(I286=INFO_CALENDRIER!$AB$6,IF(BD!H286="COMMANDE","HERVE1","HERVE2"),IF(I286=INFO_CALENDRIER!$AB$7,IF(BD!H286="COMMANDE","MARIA1","MARIA2"),IF(I286=INFO_CALENDRIER!$AB$8,IF(BD!H286="COMMANDE","MARIE1","MARIE2"),IF(I286=INFO_CALENDRIER!$AB$9,IF(BD!H286="COMMANDE","VALERIE1","VALERIE2"),"erreur")))))))))</f>
        <v/>
      </c>
      <c r="U286" s="54"/>
      <c r="V286" s="54"/>
      <c r="W286" s="76" t="str">
        <f t="shared" si="60"/>
        <v/>
      </c>
      <c r="X286" s="76" t="str">
        <f t="shared" si="61"/>
        <v/>
      </c>
      <c r="Y286" s="76" t="str">
        <f t="shared" si="62"/>
        <v/>
      </c>
    </row>
    <row r="287" spans="1:25">
      <c r="A287" s="75"/>
      <c r="B287" s="77"/>
      <c r="C287" s="75"/>
      <c r="D287" s="77"/>
      <c r="E287" s="54"/>
      <c r="F287" s="54"/>
      <c r="G287" s="81"/>
      <c r="H287" s="54"/>
      <c r="I287" s="54"/>
      <c r="J287" s="76" t="str">
        <f t="shared" si="52"/>
        <v/>
      </c>
      <c r="K287" s="76" t="str">
        <f t="shared" si="53"/>
        <v/>
      </c>
      <c r="L287" s="76" t="str">
        <f t="shared" si="54"/>
        <v/>
      </c>
      <c r="M287" s="54"/>
      <c r="N287" s="54" t="str">
        <f t="shared" si="55"/>
        <v/>
      </c>
      <c r="O287" s="54" t="str">
        <f t="shared" si="56"/>
        <v/>
      </c>
      <c r="P287" s="54" t="str">
        <f t="shared" si="57"/>
        <v/>
      </c>
      <c r="Q287" s="54" t="str">
        <f>+IF(A287="","",CONCATENATE(YEAR(A287),"-",VLOOKUP(MONTH(A287),INFO_CALENDRIER!$I$1:$J$13,2,FALSE)))</f>
        <v/>
      </c>
      <c r="R287" s="54" t="str">
        <f t="shared" si="58"/>
        <v/>
      </c>
      <c r="S287" s="76" t="str">
        <f t="shared" si="59"/>
        <v/>
      </c>
      <c r="T287" s="54" t="str">
        <f>IF(H287="","",IF(I287=INFO_CALENDRIER!$AB$2,IF(BD!H287="COMMANDE","ALBAN1","ALBAN2"),IF(I287=INFO_CALENDRIER!$AB$3,IF(BD!H287="COMMANDE","ALICE1","ALICE2"),IF(I287=INFO_CALENDRIER!$AB$4,IF(BD!H287="COMMANDE","EUGENIE1","EUGENIE2"),IF(I287=INFO_CALENDRIER!$AB$5,IF(BD!H287="COMMANDE","FRED1","FRED2"),IF(I287=INFO_CALENDRIER!$AB$6,IF(BD!H287="COMMANDE","HERVE1","HERVE2"),IF(I287=INFO_CALENDRIER!$AB$7,IF(BD!H287="COMMANDE","MARIA1","MARIA2"),IF(I287=INFO_CALENDRIER!$AB$8,IF(BD!H287="COMMANDE","MARIE1","MARIE2"),IF(I287=INFO_CALENDRIER!$AB$9,IF(BD!H287="COMMANDE","VALERIE1","VALERIE2"),"erreur")))))))))</f>
        <v/>
      </c>
      <c r="U287" s="54"/>
      <c r="V287" s="54"/>
      <c r="W287" s="76" t="str">
        <f t="shared" si="60"/>
        <v/>
      </c>
      <c r="X287" s="76" t="str">
        <f t="shared" si="61"/>
        <v/>
      </c>
      <c r="Y287" s="76" t="str">
        <f t="shared" si="62"/>
        <v/>
      </c>
    </row>
    <row r="288" spans="1:25">
      <c r="A288" s="75"/>
      <c r="B288" s="77"/>
      <c r="C288" s="75"/>
      <c r="D288" s="77"/>
      <c r="E288" s="54"/>
      <c r="F288" s="54"/>
      <c r="G288" s="81"/>
      <c r="H288" s="54"/>
      <c r="I288" s="54"/>
      <c r="J288" s="76" t="str">
        <f t="shared" si="52"/>
        <v/>
      </c>
      <c r="K288" s="76" t="str">
        <f t="shared" si="53"/>
        <v/>
      </c>
      <c r="L288" s="76" t="str">
        <f t="shared" si="54"/>
        <v/>
      </c>
      <c r="M288" s="54"/>
      <c r="N288" s="54" t="str">
        <f t="shared" si="55"/>
        <v/>
      </c>
      <c r="O288" s="54" t="str">
        <f t="shared" si="56"/>
        <v/>
      </c>
      <c r="P288" s="54" t="str">
        <f t="shared" si="57"/>
        <v/>
      </c>
      <c r="Q288" s="54" t="str">
        <f>+IF(A288="","",CONCATENATE(YEAR(A288),"-",VLOOKUP(MONTH(A288),INFO_CALENDRIER!$I$1:$J$13,2,FALSE)))</f>
        <v/>
      </c>
      <c r="R288" s="54" t="str">
        <f t="shared" si="58"/>
        <v/>
      </c>
      <c r="S288" s="76" t="str">
        <f t="shared" si="59"/>
        <v/>
      </c>
      <c r="T288" s="54" t="str">
        <f>IF(H288="","",IF(I288=INFO_CALENDRIER!$AB$2,IF(BD!H288="COMMANDE","ALBAN1","ALBAN2"),IF(I288=INFO_CALENDRIER!$AB$3,IF(BD!H288="COMMANDE","ALICE1","ALICE2"),IF(I288=INFO_CALENDRIER!$AB$4,IF(BD!H288="COMMANDE","EUGENIE1","EUGENIE2"),IF(I288=INFO_CALENDRIER!$AB$5,IF(BD!H288="COMMANDE","FRED1","FRED2"),IF(I288=INFO_CALENDRIER!$AB$6,IF(BD!H288="COMMANDE","HERVE1","HERVE2"),IF(I288=INFO_CALENDRIER!$AB$7,IF(BD!H288="COMMANDE","MARIA1","MARIA2"),IF(I288=INFO_CALENDRIER!$AB$8,IF(BD!H288="COMMANDE","MARIE1","MARIE2"),IF(I288=INFO_CALENDRIER!$AB$9,IF(BD!H288="COMMANDE","VALERIE1","VALERIE2"),"erreur")))))))))</f>
        <v/>
      </c>
      <c r="U288" s="54"/>
      <c r="V288" s="54"/>
      <c r="W288" s="76" t="str">
        <f t="shared" si="60"/>
        <v/>
      </c>
      <c r="X288" s="76" t="str">
        <f t="shared" si="61"/>
        <v/>
      </c>
      <c r="Y288" s="76" t="str">
        <f t="shared" si="62"/>
        <v/>
      </c>
    </row>
    <row r="289" spans="1:25">
      <c r="A289" s="75"/>
      <c r="B289" s="77"/>
      <c r="C289" s="75"/>
      <c r="D289" s="77"/>
      <c r="E289" s="54"/>
      <c r="F289" s="54"/>
      <c r="G289" s="81"/>
      <c r="H289" s="54"/>
      <c r="I289" s="54"/>
      <c r="J289" s="76" t="str">
        <f t="shared" si="52"/>
        <v/>
      </c>
      <c r="K289" s="76" t="str">
        <f t="shared" si="53"/>
        <v/>
      </c>
      <c r="L289" s="76" t="str">
        <f t="shared" si="54"/>
        <v/>
      </c>
      <c r="M289" s="54"/>
      <c r="N289" s="54" t="str">
        <f t="shared" si="55"/>
        <v/>
      </c>
      <c r="O289" s="54" t="str">
        <f t="shared" si="56"/>
        <v/>
      </c>
      <c r="P289" s="54" t="str">
        <f t="shared" si="57"/>
        <v/>
      </c>
      <c r="Q289" s="54" t="str">
        <f>+IF(A289="","",CONCATENATE(YEAR(A289),"-",VLOOKUP(MONTH(A289),INFO_CALENDRIER!$I$1:$J$13,2,FALSE)))</f>
        <v/>
      </c>
      <c r="R289" s="54" t="str">
        <f t="shared" si="58"/>
        <v/>
      </c>
      <c r="S289" s="76" t="str">
        <f t="shared" si="59"/>
        <v/>
      </c>
      <c r="T289" s="54" t="str">
        <f>IF(H289="","",IF(I289=INFO_CALENDRIER!$AB$2,IF(BD!H289="COMMANDE","ALBAN1","ALBAN2"),IF(I289=INFO_CALENDRIER!$AB$3,IF(BD!H289="COMMANDE","ALICE1","ALICE2"),IF(I289=INFO_CALENDRIER!$AB$4,IF(BD!H289="COMMANDE","EUGENIE1","EUGENIE2"),IF(I289=INFO_CALENDRIER!$AB$5,IF(BD!H289="COMMANDE","FRED1","FRED2"),IF(I289=INFO_CALENDRIER!$AB$6,IF(BD!H289="COMMANDE","HERVE1","HERVE2"),IF(I289=INFO_CALENDRIER!$AB$7,IF(BD!H289="COMMANDE","MARIA1","MARIA2"),IF(I289=INFO_CALENDRIER!$AB$8,IF(BD!H289="COMMANDE","MARIE1","MARIE2"),IF(I289=INFO_CALENDRIER!$AB$9,IF(BD!H289="COMMANDE","VALERIE1","VALERIE2"),"erreur")))))))))</f>
        <v/>
      </c>
      <c r="U289" s="54"/>
      <c r="V289" s="54"/>
      <c r="W289" s="76" t="str">
        <f t="shared" si="60"/>
        <v/>
      </c>
      <c r="X289" s="76" t="str">
        <f t="shared" si="61"/>
        <v/>
      </c>
      <c r="Y289" s="76" t="str">
        <f t="shared" si="62"/>
        <v/>
      </c>
    </row>
    <row r="290" spans="1:25">
      <c r="A290" s="75"/>
      <c r="B290" s="77"/>
      <c r="C290" s="75"/>
      <c r="D290" s="77"/>
      <c r="E290" s="54"/>
      <c r="F290" s="54"/>
      <c r="G290" s="81"/>
      <c r="H290" s="54"/>
      <c r="I290" s="54"/>
      <c r="J290" s="76" t="str">
        <f t="shared" si="52"/>
        <v/>
      </c>
      <c r="K290" s="76" t="str">
        <f t="shared" si="53"/>
        <v/>
      </c>
      <c r="L290" s="76" t="str">
        <f t="shared" si="54"/>
        <v/>
      </c>
      <c r="M290" s="54"/>
      <c r="N290" s="54" t="str">
        <f t="shared" si="55"/>
        <v/>
      </c>
      <c r="O290" s="54" t="str">
        <f t="shared" si="56"/>
        <v/>
      </c>
      <c r="P290" s="54" t="str">
        <f t="shared" si="57"/>
        <v/>
      </c>
      <c r="Q290" s="54" t="str">
        <f>+IF(A290="","",CONCATENATE(YEAR(A290),"-",VLOOKUP(MONTH(A290),INFO_CALENDRIER!$I$1:$J$13,2,FALSE)))</f>
        <v/>
      </c>
      <c r="R290" s="54" t="str">
        <f t="shared" si="58"/>
        <v/>
      </c>
      <c r="S290" s="76" t="str">
        <f t="shared" si="59"/>
        <v/>
      </c>
      <c r="T290" s="54" t="str">
        <f>IF(H290="","",IF(I290=INFO_CALENDRIER!$AB$2,IF(BD!H290="COMMANDE","ALBAN1","ALBAN2"),IF(I290=INFO_CALENDRIER!$AB$3,IF(BD!H290="COMMANDE","ALICE1","ALICE2"),IF(I290=INFO_CALENDRIER!$AB$4,IF(BD!H290="COMMANDE","EUGENIE1","EUGENIE2"),IF(I290=INFO_CALENDRIER!$AB$5,IF(BD!H290="COMMANDE","FRED1","FRED2"),IF(I290=INFO_CALENDRIER!$AB$6,IF(BD!H290="COMMANDE","HERVE1","HERVE2"),IF(I290=INFO_CALENDRIER!$AB$7,IF(BD!H290="COMMANDE","MARIA1","MARIA2"),IF(I290=INFO_CALENDRIER!$AB$8,IF(BD!H290="COMMANDE","MARIE1","MARIE2"),IF(I290=INFO_CALENDRIER!$AB$9,IF(BD!H290="COMMANDE","VALERIE1","VALERIE2"),"erreur")))))))))</f>
        <v/>
      </c>
      <c r="U290" s="54"/>
      <c r="V290" s="54"/>
      <c r="W290" s="76" t="str">
        <f t="shared" si="60"/>
        <v/>
      </c>
      <c r="X290" s="76" t="str">
        <f t="shared" si="61"/>
        <v/>
      </c>
      <c r="Y290" s="76" t="str">
        <f t="shared" si="62"/>
        <v/>
      </c>
    </row>
    <row r="291" spans="1:25">
      <c r="A291" s="75"/>
      <c r="B291" s="77"/>
      <c r="C291" s="75"/>
      <c r="D291" s="77"/>
      <c r="E291" s="54"/>
      <c r="F291" s="54"/>
      <c r="G291" s="81"/>
      <c r="H291" s="54"/>
      <c r="I291" s="54"/>
      <c r="J291" s="76" t="str">
        <f t="shared" si="52"/>
        <v/>
      </c>
      <c r="K291" s="76" t="str">
        <f t="shared" si="53"/>
        <v/>
      </c>
      <c r="L291" s="76" t="str">
        <f t="shared" si="54"/>
        <v/>
      </c>
      <c r="M291" s="54"/>
      <c r="N291" s="54" t="str">
        <f t="shared" si="55"/>
        <v/>
      </c>
      <c r="O291" s="54" t="str">
        <f t="shared" si="56"/>
        <v/>
      </c>
      <c r="P291" s="54" t="str">
        <f t="shared" si="57"/>
        <v/>
      </c>
      <c r="Q291" s="54" t="str">
        <f>+IF(A291="","",CONCATENATE(YEAR(A291),"-",VLOOKUP(MONTH(A291),INFO_CALENDRIER!$I$1:$J$13,2,FALSE)))</f>
        <v/>
      </c>
      <c r="R291" s="54" t="str">
        <f t="shared" si="58"/>
        <v/>
      </c>
      <c r="S291" s="76" t="str">
        <f t="shared" si="59"/>
        <v/>
      </c>
      <c r="T291" s="54" t="str">
        <f>IF(H291="","",IF(I291=INFO_CALENDRIER!$AB$2,IF(BD!H291="COMMANDE","ALBAN1","ALBAN2"),IF(I291=INFO_CALENDRIER!$AB$3,IF(BD!H291="COMMANDE","ALICE1","ALICE2"),IF(I291=INFO_CALENDRIER!$AB$4,IF(BD!H291="COMMANDE","EUGENIE1","EUGENIE2"),IF(I291=INFO_CALENDRIER!$AB$5,IF(BD!H291="COMMANDE","FRED1","FRED2"),IF(I291=INFO_CALENDRIER!$AB$6,IF(BD!H291="COMMANDE","HERVE1","HERVE2"),IF(I291=INFO_CALENDRIER!$AB$7,IF(BD!H291="COMMANDE","MARIA1","MARIA2"),IF(I291=INFO_CALENDRIER!$AB$8,IF(BD!H291="COMMANDE","MARIE1","MARIE2"),IF(I291=INFO_CALENDRIER!$AB$9,IF(BD!H291="COMMANDE","VALERIE1","VALERIE2"),"erreur")))))))))</f>
        <v/>
      </c>
      <c r="U291" s="54"/>
      <c r="V291" s="54"/>
      <c r="W291" s="76" t="str">
        <f t="shared" si="60"/>
        <v/>
      </c>
      <c r="X291" s="76" t="str">
        <f t="shared" si="61"/>
        <v/>
      </c>
      <c r="Y291" s="76" t="str">
        <f t="shared" si="62"/>
        <v/>
      </c>
    </row>
    <row r="292" spans="1:25">
      <c r="A292" s="75"/>
      <c r="B292" s="77"/>
      <c r="C292" s="75"/>
      <c r="D292" s="77"/>
      <c r="E292" s="54"/>
      <c r="F292" s="54"/>
      <c r="G292" s="81"/>
      <c r="H292" s="54"/>
      <c r="I292" s="54"/>
      <c r="J292" s="76" t="str">
        <f t="shared" si="52"/>
        <v/>
      </c>
      <c r="K292" s="76" t="str">
        <f t="shared" si="53"/>
        <v/>
      </c>
      <c r="L292" s="76" t="str">
        <f t="shared" si="54"/>
        <v/>
      </c>
      <c r="M292" s="54"/>
      <c r="N292" s="54" t="str">
        <f t="shared" si="55"/>
        <v/>
      </c>
      <c r="O292" s="54" t="str">
        <f t="shared" si="56"/>
        <v/>
      </c>
      <c r="P292" s="54" t="str">
        <f t="shared" si="57"/>
        <v/>
      </c>
      <c r="Q292" s="54" t="str">
        <f>+IF(A292="","",CONCATENATE(YEAR(A292),"-",VLOOKUP(MONTH(A292),INFO_CALENDRIER!$I$1:$J$13,2,FALSE)))</f>
        <v/>
      </c>
      <c r="R292" s="54" t="str">
        <f t="shared" si="58"/>
        <v/>
      </c>
      <c r="S292" s="76" t="str">
        <f t="shared" si="59"/>
        <v/>
      </c>
      <c r="T292" s="54" t="str">
        <f>IF(H292="","",IF(I292=INFO_CALENDRIER!$AB$2,IF(BD!H292="COMMANDE","ALBAN1","ALBAN2"),IF(I292=INFO_CALENDRIER!$AB$3,IF(BD!H292="COMMANDE","ALICE1","ALICE2"),IF(I292=INFO_CALENDRIER!$AB$4,IF(BD!H292="COMMANDE","EUGENIE1","EUGENIE2"),IF(I292=INFO_CALENDRIER!$AB$5,IF(BD!H292="COMMANDE","FRED1","FRED2"),IF(I292=INFO_CALENDRIER!$AB$6,IF(BD!H292="COMMANDE","HERVE1","HERVE2"),IF(I292=INFO_CALENDRIER!$AB$7,IF(BD!H292="COMMANDE","MARIA1","MARIA2"),IF(I292=INFO_CALENDRIER!$AB$8,IF(BD!H292="COMMANDE","MARIE1","MARIE2"),IF(I292=INFO_CALENDRIER!$AB$9,IF(BD!H292="COMMANDE","VALERIE1","VALERIE2"),"erreur")))))))))</f>
        <v/>
      </c>
      <c r="U292" s="54"/>
      <c r="V292" s="54"/>
      <c r="W292" s="76" t="str">
        <f t="shared" si="60"/>
        <v/>
      </c>
      <c r="X292" s="76" t="str">
        <f t="shared" si="61"/>
        <v/>
      </c>
      <c r="Y292" s="76" t="str">
        <f t="shared" si="62"/>
        <v/>
      </c>
    </row>
    <row r="293" spans="1:25">
      <c r="A293" s="75"/>
      <c r="B293" s="77"/>
      <c r="C293" s="75"/>
      <c r="D293" s="77"/>
      <c r="E293" s="54"/>
      <c r="F293" s="54"/>
      <c r="G293" s="81"/>
      <c r="H293" s="54"/>
      <c r="I293" s="54"/>
      <c r="J293" s="76" t="str">
        <f t="shared" si="52"/>
        <v/>
      </c>
      <c r="K293" s="76" t="str">
        <f t="shared" si="53"/>
        <v/>
      </c>
      <c r="L293" s="76" t="str">
        <f t="shared" si="54"/>
        <v/>
      </c>
      <c r="M293" s="54"/>
      <c r="N293" s="54" t="str">
        <f t="shared" si="55"/>
        <v/>
      </c>
      <c r="O293" s="54" t="str">
        <f t="shared" si="56"/>
        <v/>
      </c>
      <c r="P293" s="54" t="str">
        <f t="shared" si="57"/>
        <v/>
      </c>
      <c r="Q293" s="54" t="str">
        <f>+IF(A293="","",CONCATENATE(YEAR(A293),"-",VLOOKUP(MONTH(A293),INFO_CALENDRIER!$I$1:$J$13,2,FALSE)))</f>
        <v/>
      </c>
      <c r="R293" s="54" t="str">
        <f t="shared" si="58"/>
        <v/>
      </c>
      <c r="S293" s="76" t="str">
        <f t="shared" si="59"/>
        <v/>
      </c>
      <c r="T293" s="54" t="str">
        <f>IF(H293="","",IF(I293=INFO_CALENDRIER!$AB$2,IF(BD!H293="COMMANDE","ALBAN1","ALBAN2"),IF(I293=INFO_CALENDRIER!$AB$3,IF(BD!H293="COMMANDE","ALICE1","ALICE2"),IF(I293=INFO_CALENDRIER!$AB$4,IF(BD!H293="COMMANDE","EUGENIE1","EUGENIE2"),IF(I293=INFO_CALENDRIER!$AB$5,IF(BD!H293="COMMANDE","FRED1","FRED2"),IF(I293=INFO_CALENDRIER!$AB$6,IF(BD!H293="COMMANDE","HERVE1","HERVE2"),IF(I293=INFO_CALENDRIER!$AB$7,IF(BD!H293="COMMANDE","MARIA1","MARIA2"),IF(I293=INFO_CALENDRIER!$AB$8,IF(BD!H293="COMMANDE","MARIE1","MARIE2"),IF(I293=INFO_CALENDRIER!$AB$9,IF(BD!H293="COMMANDE","VALERIE1","VALERIE2"),"erreur")))))))))</f>
        <v/>
      </c>
      <c r="U293" s="54"/>
      <c r="V293" s="54"/>
      <c r="W293" s="76" t="str">
        <f t="shared" si="60"/>
        <v/>
      </c>
      <c r="X293" s="76" t="str">
        <f t="shared" si="61"/>
        <v/>
      </c>
      <c r="Y293" s="76" t="str">
        <f t="shared" si="62"/>
        <v/>
      </c>
    </row>
    <row r="294" spans="1:25">
      <c r="A294" s="75"/>
      <c r="B294" s="77"/>
      <c r="C294" s="75"/>
      <c r="D294" s="77"/>
      <c r="E294" s="54"/>
      <c r="F294" s="54"/>
      <c r="G294" s="81"/>
      <c r="H294" s="54"/>
      <c r="I294" s="54"/>
      <c r="J294" s="76" t="str">
        <f t="shared" si="52"/>
        <v/>
      </c>
      <c r="K294" s="76" t="str">
        <f t="shared" si="53"/>
        <v/>
      </c>
      <c r="L294" s="76" t="str">
        <f t="shared" si="54"/>
        <v/>
      </c>
      <c r="M294" s="54"/>
      <c r="N294" s="54" t="str">
        <f t="shared" si="55"/>
        <v/>
      </c>
      <c r="O294" s="54" t="str">
        <f t="shared" si="56"/>
        <v/>
      </c>
      <c r="P294" s="54" t="str">
        <f t="shared" si="57"/>
        <v/>
      </c>
      <c r="Q294" s="54" t="str">
        <f>+IF(A294="","",CONCATENATE(YEAR(A294),"-",VLOOKUP(MONTH(A294),INFO_CALENDRIER!$I$1:$J$13,2,FALSE)))</f>
        <v/>
      </c>
      <c r="R294" s="54" t="str">
        <f t="shared" si="58"/>
        <v/>
      </c>
      <c r="S294" s="76" t="str">
        <f t="shared" si="59"/>
        <v/>
      </c>
      <c r="T294" s="54" t="str">
        <f>IF(H294="","",IF(I294=INFO_CALENDRIER!$AB$2,IF(BD!H294="COMMANDE","ALBAN1","ALBAN2"),IF(I294=INFO_CALENDRIER!$AB$3,IF(BD!H294="COMMANDE","ALICE1","ALICE2"),IF(I294=INFO_CALENDRIER!$AB$4,IF(BD!H294="COMMANDE","EUGENIE1","EUGENIE2"),IF(I294=INFO_CALENDRIER!$AB$5,IF(BD!H294="COMMANDE","FRED1","FRED2"),IF(I294=INFO_CALENDRIER!$AB$6,IF(BD!H294="COMMANDE","HERVE1","HERVE2"),IF(I294=INFO_CALENDRIER!$AB$7,IF(BD!H294="COMMANDE","MARIA1","MARIA2"),IF(I294=INFO_CALENDRIER!$AB$8,IF(BD!H294="COMMANDE","MARIE1","MARIE2"),IF(I294=INFO_CALENDRIER!$AB$9,IF(BD!H294="COMMANDE","VALERIE1","VALERIE2"),"erreur")))))))))</f>
        <v/>
      </c>
      <c r="U294" s="54"/>
      <c r="V294" s="54"/>
      <c r="W294" s="76" t="str">
        <f t="shared" si="60"/>
        <v/>
      </c>
      <c r="X294" s="76" t="str">
        <f t="shared" si="61"/>
        <v/>
      </c>
      <c r="Y294" s="76" t="str">
        <f t="shared" si="62"/>
        <v/>
      </c>
    </row>
    <row r="295" spans="1:25">
      <c r="A295" s="75"/>
      <c r="B295" s="77"/>
      <c r="C295" s="75"/>
      <c r="D295" s="77"/>
      <c r="E295" s="54"/>
      <c r="F295" s="54"/>
      <c r="G295" s="81"/>
      <c r="H295" s="54"/>
      <c r="I295" s="54"/>
      <c r="J295" s="76" t="str">
        <f t="shared" si="52"/>
        <v/>
      </c>
      <c r="K295" s="76" t="str">
        <f t="shared" si="53"/>
        <v/>
      </c>
      <c r="L295" s="76" t="str">
        <f t="shared" si="54"/>
        <v/>
      </c>
      <c r="M295" s="54"/>
      <c r="N295" s="54" t="str">
        <f t="shared" si="55"/>
        <v/>
      </c>
      <c r="O295" s="54" t="str">
        <f t="shared" si="56"/>
        <v/>
      </c>
      <c r="P295" s="54" t="str">
        <f t="shared" si="57"/>
        <v/>
      </c>
      <c r="Q295" s="54" t="str">
        <f>+IF(A295="","",CONCATENATE(YEAR(A295),"-",VLOOKUP(MONTH(A295),INFO_CALENDRIER!$I$1:$J$13,2,FALSE)))</f>
        <v/>
      </c>
      <c r="R295" s="54" t="str">
        <f t="shared" si="58"/>
        <v/>
      </c>
      <c r="S295" s="76" t="str">
        <f t="shared" si="59"/>
        <v/>
      </c>
      <c r="T295" s="54" t="str">
        <f>IF(H295="","",IF(I295=INFO_CALENDRIER!$AB$2,IF(BD!H295="COMMANDE","ALBAN1","ALBAN2"),IF(I295=INFO_CALENDRIER!$AB$3,IF(BD!H295="COMMANDE","ALICE1","ALICE2"),IF(I295=INFO_CALENDRIER!$AB$4,IF(BD!H295="COMMANDE","EUGENIE1","EUGENIE2"),IF(I295=INFO_CALENDRIER!$AB$5,IF(BD!H295="COMMANDE","FRED1","FRED2"),IF(I295=INFO_CALENDRIER!$AB$6,IF(BD!H295="COMMANDE","HERVE1","HERVE2"),IF(I295=INFO_CALENDRIER!$AB$7,IF(BD!H295="COMMANDE","MARIA1","MARIA2"),IF(I295=INFO_CALENDRIER!$AB$8,IF(BD!H295="COMMANDE","MARIE1","MARIE2"),IF(I295=INFO_CALENDRIER!$AB$9,IF(BD!H295="COMMANDE","VALERIE1","VALERIE2"),"erreur")))))))))</f>
        <v/>
      </c>
      <c r="U295" s="54"/>
      <c r="V295" s="54"/>
      <c r="W295" s="76" t="str">
        <f t="shared" si="60"/>
        <v/>
      </c>
      <c r="X295" s="76" t="str">
        <f t="shared" si="61"/>
        <v/>
      </c>
      <c r="Y295" s="76" t="str">
        <f t="shared" si="62"/>
        <v/>
      </c>
    </row>
    <row r="296" spans="1:25">
      <c r="A296" s="75"/>
      <c r="B296" s="77"/>
      <c r="C296" s="75"/>
      <c r="D296" s="77"/>
      <c r="E296" s="54"/>
      <c r="F296" s="54"/>
      <c r="G296" s="81"/>
      <c r="H296" s="54"/>
      <c r="I296" s="54"/>
      <c r="J296" s="76" t="str">
        <f t="shared" si="52"/>
        <v/>
      </c>
      <c r="K296" s="76" t="str">
        <f t="shared" si="53"/>
        <v/>
      </c>
      <c r="L296" s="76" t="str">
        <f t="shared" si="54"/>
        <v/>
      </c>
      <c r="M296" s="54"/>
      <c r="N296" s="54" t="str">
        <f t="shared" si="55"/>
        <v/>
      </c>
      <c r="O296" s="54" t="str">
        <f t="shared" si="56"/>
        <v/>
      </c>
      <c r="P296" s="54" t="str">
        <f t="shared" si="57"/>
        <v/>
      </c>
      <c r="Q296" s="54" t="str">
        <f>+IF(A296="","",CONCATENATE(YEAR(A296),"-",VLOOKUP(MONTH(A296),INFO_CALENDRIER!$I$1:$J$13,2,FALSE)))</f>
        <v/>
      </c>
      <c r="R296" s="54" t="str">
        <f t="shared" si="58"/>
        <v/>
      </c>
      <c r="S296" s="76" t="str">
        <f t="shared" si="59"/>
        <v/>
      </c>
      <c r="T296" s="54" t="str">
        <f>IF(H296="","",IF(I296=INFO_CALENDRIER!$AB$2,IF(BD!H296="COMMANDE","ALBAN1","ALBAN2"),IF(I296=INFO_CALENDRIER!$AB$3,IF(BD!H296="COMMANDE","ALICE1","ALICE2"),IF(I296=INFO_CALENDRIER!$AB$4,IF(BD!H296="COMMANDE","EUGENIE1","EUGENIE2"),IF(I296=INFO_CALENDRIER!$AB$5,IF(BD!H296="COMMANDE","FRED1","FRED2"),IF(I296=INFO_CALENDRIER!$AB$6,IF(BD!H296="COMMANDE","HERVE1","HERVE2"),IF(I296=INFO_CALENDRIER!$AB$7,IF(BD!H296="COMMANDE","MARIA1","MARIA2"),IF(I296=INFO_CALENDRIER!$AB$8,IF(BD!H296="COMMANDE","MARIE1","MARIE2"),IF(I296=INFO_CALENDRIER!$AB$9,IF(BD!H296="COMMANDE","VALERIE1","VALERIE2"),"erreur")))))))))</f>
        <v/>
      </c>
      <c r="U296" s="54"/>
      <c r="V296" s="54"/>
      <c r="W296" s="76" t="str">
        <f t="shared" si="60"/>
        <v/>
      </c>
      <c r="X296" s="76" t="str">
        <f t="shared" si="61"/>
        <v/>
      </c>
      <c r="Y296" s="76" t="str">
        <f t="shared" si="62"/>
        <v/>
      </c>
    </row>
    <row r="297" spans="1:25">
      <c r="A297" s="75"/>
      <c r="B297" s="77"/>
      <c r="C297" s="75"/>
      <c r="D297" s="77"/>
      <c r="E297" s="54"/>
      <c r="F297" s="54"/>
      <c r="G297" s="81"/>
      <c r="H297" s="54"/>
      <c r="I297" s="54"/>
      <c r="J297" s="76" t="str">
        <f t="shared" si="52"/>
        <v/>
      </c>
      <c r="K297" s="76" t="str">
        <f t="shared" si="53"/>
        <v/>
      </c>
      <c r="L297" s="76" t="str">
        <f t="shared" si="54"/>
        <v/>
      </c>
      <c r="M297" s="54"/>
      <c r="N297" s="54" t="str">
        <f t="shared" si="55"/>
        <v/>
      </c>
      <c r="O297" s="54" t="str">
        <f t="shared" si="56"/>
        <v/>
      </c>
      <c r="P297" s="54" t="str">
        <f t="shared" si="57"/>
        <v/>
      </c>
      <c r="Q297" s="54" t="str">
        <f>+IF(A297="","",CONCATENATE(YEAR(A297),"-",VLOOKUP(MONTH(A297),INFO_CALENDRIER!$I$1:$J$13,2,FALSE)))</f>
        <v/>
      </c>
      <c r="R297" s="54" t="str">
        <f t="shared" si="58"/>
        <v/>
      </c>
      <c r="S297" s="76" t="str">
        <f t="shared" si="59"/>
        <v/>
      </c>
      <c r="T297" s="54" t="str">
        <f>IF(H297="","",IF(I297=INFO_CALENDRIER!$AB$2,IF(BD!H297="COMMANDE","ALBAN1","ALBAN2"),IF(I297=INFO_CALENDRIER!$AB$3,IF(BD!H297="COMMANDE","ALICE1","ALICE2"),IF(I297=INFO_CALENDRIER!$AB$4,IF(BD!H297="COMMANDE","EUGENIE1","EUGENIE2"),IF(I297=INFO_CALENDRIER!$AB$5,IF(BD!H297="COMMANDE","FRED1","FRED2"),IF(I297=INFO_CALENDRIER!$AB$6,IF(BD!H297="COMMANDE","HERVE1","HERVE2"),IF(I297=INFO_CALENDRIER!$AB$7,IF(BD!H297="COMMANDE","MARIA1","MARIA2"),IF(I297=INFO_CALENDRIER!$AB$8,IF(BD!H297="COMMANDE","MARIE1","MARIE2"),IF(I297=INFO_CALENDRIER!$AB$9,IF(BD!H297="COMMANDE","VALERIE1","VALERIE2"),"erreur")))))))))</f>
        <v/>
      </c>
      <c r="U297" s="54"/>
      <c r="V297" s="54"/>
      <c r="W297" s="76" t="str">
        <f t="shared" si="60"/>
        <v/>
      </c>
      <c r="X297" s="76" t="str">
        <f t="shared" si="61"/>
        <v/>
      </c>
      <c r="Y297" s="76" t="str">
        <f t="shared" si="62"/>
        <v/>
      </c>
    </row>
    <row r="298" spans="1:25">
      <c r="A298" s="75"/>
      <c r="B298" s="77"/>
      <c r="C298" s="75"/>
      <c r="D298" s="77"/>
      <c r="E298" s="54"/>
      <c r="F298" s="54"/>
      <c r="G298" s="81"/>
      <c r="H298" s="54"/>
      <c r="I298" s="54"/>
      <c r="J298" s="76" t="str">
        <f t="shared" si="52"/>
        <v/>
      </c>
      <c r="K298" s="76" t="str">
        <f t="shared" si="53"/>
        <v/>
      </c>
      <c r="L298" s="76" t="str">
        <f t="shared" si="54"/>
        <v/>
      </c>
      <c r="M298" s="54"/>
      <c r="N298" s="54" t="str">
        <f t="shared" si="55"/>
        <v/>
      </c>
      <c r="O298" s="54" t="str">
        <f t="shared" si="56"/>
        <v/>
      </c>
      <c r="P298" s="54" t="str">
        <f t="shared" si="57"/>
        <v/>
      </c>
      <c r="Q298" s="54" t="str">
        <f>+IF(A298="","",CONCATENATE(YEAR(A298),"-",VLOOKUP(MONTH(A298),INFO_CALENDRIER!$I$1:$J$13,2,FALSE)))</f>
        <v/>
      </c>
      <c r="R298" s="54" t="str">
        <f t="shared" si="58"/>
        <v/>
      </c>
      <c r="S298" s="76" t="str">
        <f t="shared" si="59"/>
        <v/>
      </c>
      <c r="T298" s="54" t="str">
        <f>IF(H298="","",IF(I298=INFO_CALENDRIER!$AB$2,IF(BD!H298="COMMANDE","ALBAN1","ALBAN2"),IF(I298=INFO_CALENDRIER!$AB$3,IF(BD!H298="COMMANDE","ALICE1","ALICE2"),IF(I298=INFO_CALENDRIER!$AB$4,IF(BD!H298="COMMANDE","EUGENIE1","EUGENIE2"),IF(I298=INFO_CALENDRIER!$AB$5,IF(BD!H298="COMMANDE","FRED1","FRED2"),IF(I298=INFO_CALENDRIER!$AB$6,IF(BD!H298="COMMANDE","HERVE1","HERVE2"),IF(I298=INFO_CALENDRIER!$AB$7,IF(BD!H298="COMMANDE","MARIA1","MARIA2"),IF(I298=INFO_CALENDRIER!$AB$8,IF(BD!H298="COMMANDE","MARIE1","MARIE2"),IF(I298=INFO_CALENDRIER!$AB$9,IF(BD!H298="COMMANDE","VALERIE1","VALERIE2"),"erreur")))))))))</f>
        <v/>
      </c>
      <c r="U298" s="54"/>
      <c r="V298" s="54"/>
      <c r="W298" s="76" t="str">
        <f t="shared" si="60"/>
        <v/>
      </c>
      <c r="X298" s="76" t="str">
        <f t="shared" si="61"/>
        <v/>
      </c>
      <c r="Y298" s="76" t="str">
        <f t="shared" si="62"/>
        <v/>
      </c>
    </row>
    <row r="299" spans="1:25">
      <c r="A299" s="75"/>
      <c r="B299" s="77"/>
      <c r="C299" s="75"/>
      <c r="D299" s="77"/>
      <c r="E299" s="54"/>
      <c r="F299" s="54"/>
      <c r="G299" s="81"/>
      <c r="H299" s="54"/>
      <c r="I299" s="54"/>
      <c r="J299" s="76" t="str">
        <f t="shared" si="52"/>
        <v/>
      </c>
      <c r="K299" s="76" t="str">
        <f t="shared" si="53"/>
        <v/>
      </c>
      <c r="L299" s="76" t="str">
        <f t="shared" si="54"/>
        <v/>
      </c>
      <c r="M299" s="54"/>
      <c r="N299" s="54" t="str">
        <f t="shared" si="55"/>
        <v/>
      </c>
      <c r="O299" s="54" t="str">
        <f t="shared" si="56"/>
        <v/>
      </c>
      <c r="P299" s="54" t="str">
        <f t="shared" si="57"/>
        <v/>
      </c>
      <c r="Q299" s="54" t="str">
        <f>+IF(A299="","",CONCATENATE(YEAR(A299),"-",VLOOKUP(MONTH(A299),INFO_CALENDRIER!$I$1:$J$13,2,FALSE)))</f>
        <v/>
      </c>
      <c r="R299" s="54" t="str">
        <f t="shared" si="58"/>
        <v/>
      </c>
      <c r="S299" s="76" t="str">
        <f t="shared" si="59"/>
        <v/>
      </c>
      <c r="T299" s="54" t="str">
        <f>IF(H299="","",IF(I299=INFO_CALENDRIER!$AB$2,IF(BD!H299="COMMANDE","ALBAN1","ALBAN2"),IF(I299=INFO_CALENDRIER!$AB$3,IF(BD!H299="COMMANDE","ALICE1","ALICE2"),IF(I299=INFO_CALENDRIER!$AB$4,IF(BD!H299="COMMANDE","EUGENIE1","EUGENIE2"),IF(I299=INFO_CALENDRIER!$AB$5,IF(BD!H299="COMMANDE","FRED1","FRED2"),IF(I299=INFO_CALENDRIER!$AB$6,IF(BD!H299="COMMANDE","HERVE1","HERVE2"),IF(I299=INFO_CALENDRIER!$AB$7,IF(BD!H299="COMMANDE","MARIA1","MARIA2"),IF(I299=INFO_CALENDRIER!$AB$8,IF(BD!H299="COMMANDE","MARIE1","MARIE2"),IF(I299=INFO_CALENDRIER!$AB$9,IF(BD!H299="COMMANDE","VALERIE1","VALERIE2"),"erreur")))))))))</f>
        <v/>
      </c>
      <c r="U299" s="54"/>
      <c r="V299" s="54"/>
      <c r="W299" s="76" t="str">
        <f t="shared" si="60"/>
        <v/>
      </c>
      <c r="X299" s="76" t="str">
        <f t="shared" si="61"/>
        <v/>
      </c>
      <c r="Y299" s="76" t="str">
        <f t="shared" si="62"/>
        <v/>
      </c>
    </row>
    <row r="300" spans="1:25">
      <c r="A300" s="75"/>
      <c r="B300" s="77"/>
      <c r="C300" s="75"/>
      <c r="D300" s="77"/>
      <c r="E300" s="54"/>
      <c r="F300" s="54"/>
      <c r="G300" s="81"/>
      <c r="H300" s="54"/>
      <c r="I300" s="54"/>
      <c r="J300" s="76" t="str">
        <f t="shared" si="52"/>
        <v/>
      </c>
      <c r="K300" s="76" t="str">
        <f t="shared" si="53"/>
        <v/>
      </c>
      <c r="L300" s="76" t="str">
        <f t="shared" si="54"/>
        <v/>
      </c>
      <c r="M300" s="54"/>
      <c r="N300" s="54" t="str">
        <f t="shared" si="55"/>
        <v/>
      </c>
      <c r="O300" s="54" t="str">
        <f t="shared" si="56"/>
        <v/>
      </c>
      <c r="P300" s="54" t="str">
        <f t="shared" si="57"/>
        <v/>
      </c>
      <c r="Q300" s="54" t="str">
        <f>+IF(A300="","",CONCATENATE(YEAR(A300),"-",VLOOKUP(MONTH(A300),INFO_CALENDRIER!$I$1:$J$13,2,FALSE)))</f>
        <v/>
      </c>
      <c r="R300" s="54" t="str">
        <f t="shared" si="58"/>
        <v/>
      </c>
      <c r="S300" s="76" t="str">
        <f t="shared" si="59"/>
        <v/>
      </c>
      <c r="T300" s="54" t="str">
        <f>IF(H300="","",IF(I300=INFO_CALENDRIER!$AB$2,IF(BD!H300="COMMANDE","ALBAN1","ALBAN2"),IF(I300=INFO_CALENDRIER!$AB$3,IF(BD!H300="COMMANDE","ALICE1","ALICE2"),IF(I300=INFO_CALENDRIER!$AB$4,IF(BD!H300="COMMANDE","EUGENIE1","EUGENIE2"),IF(I300=INFO_CALENDRIER!$AB$5,IF(BD!H300="COMMANDE","FRED1","FRED2"),IF(I300=INFO_CALENDRIER!$AB$6,IF(BD!H300="COMMANDE","HERVE1","HERVE2"),IF(I300=INFO_CALENDRIER!$AB$7,IF(BD!H300="COMMANDE","MARIA1","MARIA2"),IF(I300=INFO_CALENDRIER!$AB$8,IF(BD!H300="COMMANDE","MARIE1","MARIE2"),IF(I300=INFO_CALENDRIER!$AB$9,IF(BD!H300="COMMANDE","VALERIE1","VALERIE2"),"erreur")))))))))</f>
        <v/>
      </c>
      <c r="U300" s="54"/>
      <c r="V300" s="54"/>
      <c r="W300" s="76" t="str">
        <f t="shared" si="60"/>
        <v/>
      </c>
      <c r="X300" s="76" t="str">
        <f t="shared" si="61"/>
        <v/>
      </c>
      <c r="Y300" s="76" t="str">
        <f t="shared" si="62"/>
        <v/>
      </c>
    </row>
    <row r="301" spans="1:25">
      <c r="A301" s="75"/>
      <c r="B301" s="77"/>
      <c r="C301" s="75"/>
      <c r="D301" s="77"/>
      <c r="E301" s="54"/>
      <c r="F301" s="54"/>
      <c r="G301" s="81"/>
      <c r="H301" s="54"/>
      <c r="I301" s="54"/>
      <c r="J301" s="76" t="str">
        <f t="shared" si="52"/>
        <v/>
      </c>
      <c r="K301" s="76" t="str">
        <f t="shared" si="53"/>
        <v/>
      </c>
      <c r="L301" s="76" t="str">
        <f t="shared" si="54"/>
        <v/>
      </c>
      <c r="M301" s="54"/>
      <c r="N301" s="54" t="str">
        <f t="shared" si="55"/>
        <v/>
      </c>
      <c r="O301" s="54" t="str">
        <f t="shared" si="56"/>
        <v/>
      </c>
      <c r="P301" s="54" t="str">
        <f t="shared" si="57"/>
        <v/>
      </c>
      <c r="Q301" s="54" t="str">
        <f>+IF(A301="","",CONCATENATE(YEAR(A301),"-",VLOOKUP(MONTH(A301),INFO_CALENDRIER!$I$1:$J$13,2,FALSE)))</f>
        <v/>
      </c>
      <c r="R301" s="54" t="str">
        <f t="shared" si="58"/>
        <v/>
      </c>
      <c r="S301" s="76" t="str">
        <f t="shared" si="59"/>
        <v/>
      </c>
      <c r="T301" s="54" t="str">
        <f>IF(H301="","",IF(I301=INFO_CALENDRIER!$AB$2,IF(BD!H301="COMMANDE","ALBAN1","ALBAN2"),IF(I301=INFO_CALENDRIER!$AB$3,IF(BD!H301="COMMANDE","ALICE1","ALICE2"),IF(I301=INFO_CALENDRIER!$AB$4,IF(BD!H301="COMMANDE","EUGENIE1","EUGENIE2"),IF(I301=INFO_CALENDRIER!$AB$5,IF(BD!H301="COMMANDE","FRED1","FRED2"),IF(I301=INFO_CALENDRIER!$AB$6,IF(BD!H301="COMMANDE","HERVE1","HERVE2"),IF(I301=INFO_CALENDRIER!$AB$7,IF(BD!H301="COMMANDE","MARIA1","MARIA2"),IF(I301=INFO_CALENDRIER!$AB$8,IF(BD!H301="COMMANDE","MARIE1","MARIE2"),IF(I301=INFO_CALENDRIER!$AB$9,IF(BD!H301="COMMANDE","VALERIE1","VALERIE2"),"erreur")))))))))</f>
        <v/>
      </c>
      <c r="U301" s="54"/>
      <c r="V301" s="54"/>
      <c r="W301" s="76" t="str">
        <f t="shared" si="60"/>
        <v/>
      </c>
      <c r="X301" s="76" t="str">
        <f t="shared" si="61"/>
        <v/>
      </c>
      <c r="Y301" s="76" t="str">
        <f t="shared" si="62"/>
        <v/>
      </c>
    </row>
    <row r="302" spans="1:25">
      <c r="A302" s="75"/>
      <c r="B302" s="77"/>
      <c r="C302" s="75"/>
      <c r="D302" s="77"/>
      <c r="E302" s="54"/>
      <c r="F302" s="54"/>
      <c r="G302" s="81"/>
      <c r="H302" s="54"/>
      <c r="I302" s="54"/>
      <c r="J302" s="76" t="str">
        <f t="shared" si="52"/>
        <v/>
      </c>
      <c r="K302" s="76" t="str">
        <f t="shared" si="53"/>
        <v/>
      </c>
      <c r="L302" s="76" t="str">
        <f t="shared" si="54"/>
        <v/>
      </c>
      <c r="M302" s="54"/>
      <c r="N302" s="54" t="str">
        <f t="shared" si="55"/>
        <v/>
      </c>
      <c r="O302" s="54" t="str">
        <f t="shared" si="56"/>
        <v/>
      </c>
      <c r="P302" s="54" t="str">
        <f t="shared" si="57"/>
        <v/>
      </c>
      <c r="Q302" s="54" t="str">
        <f>+IF(A302="","",CONCATENATE(YEAR(A302),"-",VLOOKUP(MONTH(A302),INFO_CALENDRIER!$I$1:$J$13,2,FALSE)))</f>
        <v/>
      </c>
      <c r="R302" s="54" t="str">
        <f t="shared" si="58"/>
        <v/>
      </c>
      <c r="S302" s="76" t="str">
        <f t="shared" si="59"/>
        <v/>
      </c>
      <c r="T302" s="54" t="str">
        <f>IF(H302="","",IF(I302=INFO_CALENDRIER!$AB$2,IF(BD!H302="COMMANDE","ALBAN1","ALBAN2"),IF(I302=INFO_CALENDRIER!$AB$3,IF(BD!H302="COMMANDE","ALICE1","ALICE2"),IF(I302=INFO_CALENDRIER!$AB$4,IF(BD!H302="COMMANDE","EUGENIE1","EUGENIE2"),IF(I302=INFO_CALENDRIER!$AB$5,IF(BD!H302="COMMANDE","FRED1","FRED2"),IF(I302=INFO_CALENDRIER!$AB$6,IF(BD!H302="COMMANDE","HERVE1","HERVE2"),IF(I302=INFO_CALENDRIER!$AB$7,IF(BD!H302="COMMANDE","MARIA1","MARIA2"),IF(I302=INFO_CALENDRIER!$AB$8,IF(BD!H302="COMMANDE","MARIE1","MARIE2"),IF(I302=INFO_CALENDRIER!$AB$9,IF(BD!H302="COMMANDE","VALERIE1","VALERIE2"),"erreur")))))))))</f>
        <v/>
      </c>
      <c r="U302" s="54"/>
      <c r="V302" s="54"/>
      <c r="W302" s="76" t="str">
        <f t="shared" si="60"/>
        <v/>
      </c>
      <c r="X302" s="76" t="str">
        <f t="shared" si="61"/>
        <v/>
      </c>
      <c r="Y302" s="76" t="str">
        <f t="shared" si="62"/>
        <v/>
      </c>
    </row>
    <row r="303" spans="1:25">
      <c r="A303" s="75"/>
      <c r="B303" s="77"/>
      <c r="C303" s="75"/>
      <c r="D303" s="77"/>
      <c r="E303" s="54"/>
      <c r="F303" s="54"/>
      <c r="G303" s="81"/>
      <c r="H303" s="54"/>
      <c r="I303" s="54"/>
      <c r="J303" s="76" t="str">
        <f t="shared" si="52"/>
        <v/>
      </c>
      <c r="K303" s="76" t="str">
        <f t="shared" si="53"/>
        <v/>
      </c>
      <c r="L303" s="76" t="str">
        <f t="shared" si="54"/>
        <v/>
      </c>
      <c r="M303" s="54"/>
      <c r="N303" s="54" t="str">
        <f t="shared" si="55"/>
        <v/>
      </c>
      <c r="O303" s="54" t="str">
        <f t="shared" si="56"/>
        <v/>
      </c>
      <c r="P303" s="54" t="str">
        <f t="shared" si="57"/>
        <v/>
      </c>
      <c r="Q303" s="54" t="str">
        <f>+IF(A303="","",CONCATENATE(YEAR(A303),"-",VLOOKUP(MONTH(A303),INFO_CALENDRIER!$I$1:$J$13,2,FALSE)))</f>
        <v/>
      </c>
      <c r="R303" s="54" t="str">
        <f t="shared" si="58"/>
        <v/>
      </c>
      <c r="S303" s="76" t="str">
        <f t="shared" si="59"/>
        <v/>
      </c>
      <c r="T303" s="54" t="str">
        <f>IF(H303="","",IF(I303=INFO_CALENDRIER!$AB$2,IF(BD!H303="COMMANDE","ALBAN1","ALBAN2"),IF(I303=INFO_CALENDRIER!$AB$3,IF(BD!H303="COMMANDE","ALICE1","ALICE2"),IF(I303=INFO_CALENDRIER!$AB$4,IF(BD!H303="COMMANDE","EUGENIE1","EUGENIE2"),IF(I303=INFO_CALENDRIER!$AB$5,IF(BD!H303="COMMANDE","FRED1","FRED2"),IF(I303=INFO_CALENDRIER!$AB$6,IF(BD!H303="COMMANDE","HERVE1","HERVE2"),IF(I303=INFO_CALENDRIER!$AB$7,IF(BD!H303="COMMANDE","MARIA1","MARIA2"),IF(I303=INFO_CALENDRIER!$AB$8,IF(BD!H303="COMMANDE","MARIE1","MARIE2"),IF(I303=INFO_CALENDRIER!$AB$9,IF(BD!H303="COMMANDE","VALERIE1","VALERIE2"),"erreur")))))))))</f>
        <v/>
      </c>
      <c r="U303" s="54"/>
      <c r="V303" s="54"/>
      <c r="W303" s="76" t="str">
        <f t="shared" si="60"/>
        <v/>
      </c>
      <c r="X303" s="76" t="str">
        <f t="shared" si="61"/>
        <v/>
      </c>
      <c r="Y303" s="76" t="str">
        <f t="shared" si="62"/>
        <v/>
      </c>
    </row>
    <row r="304" spans="1:25">
      <c r="A304" s="75"/>
      <c r="B304" s="77"/>
      <c r="C304" s="75"/>
      <c r="D304" s="77"/>
      <c r="E304" s="54"/>
      <c r="F304" s="54"/>
      <c r="G304" s="81"/>
      <c r="H304" s="54"/>
      <c r="I304" s="54"/>
      <c r="J304" s="76" t="str">
        <f t="shared" si="52"/>
        <v/>
      </c>
      <c r="K304" s="76" t="str">
        <f t="shared" si="53"/>
        <v/>
      </c>
      <c r="L304" s="76" t="str">
        <f t="shared" si="54"/>
        <v/>
      </c>
      <c r="M304" s="54"/>
      <c r="N304" s="54" t="str">
        <f t="shared" si="55"/>
        <v/>
      </c>
      <c r="O304" s="54" t="str">
        <f t="shared" si="56"/>
        <v/>
      </c>
      <c r="P304" s="54" t="str">
        <f t="shared" si="57"/>
        <v/>
      </c>
      <c r="Q304" s="54" t="str">
        <f>+IF(A304="","",CONCATENATE(YEAR(A304),"-",VLOOKUP(MONTH(A304),INFO_CALENDRIER!$I$1:$J$13,2,FALSE)))</f>
        <v/>
      </c>
      <c r="R304" s="54" t="str">
        <f t="shared" si="58"/>
        <v/>
      </c>
      <c r="S304" s="76" t="str">
        <f t="shared" si="59"/>
        <v/>
      </c>
      <c r="T304" s="54" t="str">
        <f>IF(H304="","",IF(I304=INFO_CALENDRIER!$AB$2,IF(BD!H304="COMMANDE","ALBAN1","ALBAN2"),IF(I304=INFO_CALENDRIER!$AB$3,IF(BD!H304="COMMANDE","ALICE1","ALICE2"),IF(I304=INFO_CALENDRIER!$AB$4,IF(BD!H304="COMMANDE","EUGENIE1","EUGENIE2"),IF(I304=INFO_CALENDRIER!$AB$5,IF(BD!H304="COMMANDE","FRED1","FRED2"),IF(I304=INFO_CALENDRIER!$AB$6,IF(BD!H304="COMMANDE","HERVE1","HERVE2"),IF(I304=INFO_CALENDRIER!$AB$7,IF(BD!H304="COMMANDE","MARIA1","MARIA2"),IF(I304=INFO_CALENDRIER!$AB$8,IF(BD!H304="COMMANDE","MARIE1","MARIE2"),IF(I304=INFO_CALENDRIER!$AB$9,IF(BD!H304="COMMANDE","VALERIE1","VALERIE2"),"erreur")))))))))</f>
        <v/>
      </c>
      <c r="U304" s="54"/>
      <c r="V304" s="54"/>
      <c r="W304" s="76" t="str">
        <f t="shared" si="60"/>
        <v/>
      </c>
      <c r="X304" s="76" t="str">
        <f t="shared" si="61"/>
        <v/>
      </c>
      <c r="Y304" s="76" t="str">
        <f t="shared" si="62"/>
        <v/>
      </c>
    </row>
    <row r="305" spans="1:25">
      <c r="A305" s="75"/>
      <c r="B305" s="77"/>
      <c r="C305" s="75"/>
      <c r="D305" s="77"/>
      <c r="E305" s="54"/>
      <c r="F305" s="54"/>
      <c r="G305" s="81"/>
      <c r="H305" s="54"/>
      <c r="I305" s="54"/>
      <c r="J305" s="76" t="str">
        <f t="shared" si="52"/>
        <v/>
      </c>
      <c r="K305" s="76" t="str">
        <f t="shared" si="53"/>
        <v/>
      </c>
      <c r="L305" s="76" t="str">
        <f t="shared" si="54"/>
        <v/>
      </c>
      <c r="M305" s="54"/>
      <c r="N305" s="54" t="str">
        <f t="shared" si="55"/>
        <v/>
      </c>
      <c r="O305" s="54" t="str">
        <f t="shared" si="56"/>
        <v/>
      </c>
      <c r="P305" s="54" t="str">
        <f t="shared" si="57"/>
        <v/>
      </c>
      <c r="Q305" s="54" t="str">
        <f>+IF(A305="","",CONCATENATE(YEAR(A305),"-",VLOOKUP(MONTH(A305),INFO_CALENDRIER!$I$1:$J$13,2,FALSE)))</f>
        <v/>
      </c>
      <c r="R305" s="54" t="str">
        <f t="shared" si="58"/>
        <v/>
      </c>
      <c r="S305" s="76" t="str">
        <f t="shared" si="59"/>
        <v/>
      </c>
      <c r="T305" s="54" t="str">
        <f>IF(H305="","",IF(I305=INFO_CALENDRIER!$AB$2,IF(BD!H305="COMMANDE","ALBAN1","ALBAN2"),IF(I305=INFO_CALENDRIER!$AB$3,IF(BD!H305="COMMANDE","ALICE1","ALICE2"),IF(I305=INFO_CALENDRIER!$AB$4,IF(BD!H305="COMMANDE","EUGENIE1","EUGENIE2"),IF(I305=INFO_CALENDRIER!$AB$5,IF(BD!H305="COMMANDE","FRED1","FRED2"),IF(I305=INFO_CALENDRIER!$AB$6,IF(BD!H305="COMMANDE","HERVE1","HERVE2"),IF(I305=INFO_CALENDRIER!$AB$7,IF(BD!H305="COMMANDE","MARIA1","MARIA2"),IF(I305=INFO_CALENDRIER!$AB$8,IF(BD!H305="COMMANDE","MARIE1","MARIE2"),IF(I305=INFO_CALENDRIER!$AB$9,IF(BD!H305="COMMANDE","VALERIE1","VALERIE2"),"erreur")))))))))</f>
        <v/>
      </c>
      <c r="U305" s="54"/>
      <c r="V305" s="54"/>
      <c r="W305" s="76" t="str">
        <f t="shared" si="60"/>
        <v/>
      </c>
      <c r="X305" s="76" t="str">
        <f t="shared" si="61"/>
        <v/>
      </c>
      <c r="Y305" s="76" t="str">
        <f t="shared" si="62"/>
        <v/>
      </c>
    </row>
    <row r="306" spans="1:25">
      <c r="A306" s="75"/>
      <c r="B306" s="77"/>
      <c r="C306" s="75"/>
      <c r="D306" s="77"/>
      <c r="E306" s="54"/>
      <c r="F306" s="54"/>
      <c r="G306" s="81"/>
      <c r="H306" s="54"/>
      <c r="I306" s="54"/>
      <c r="J306" s="76" t="str">
        <f t="shared" si="52"/>
        <v/>
      </c>
      <c r="K306" s="76" t="str">
        <f t="shared" si="53"/>
        <v/>
      </c>
      <c r="L306" s="76" t="str">
        <f t="shared" si="54"/>
        <v/>
      </c>
      <c r="M306" s="54"/>
      <c r="N306" s="54" t="str">
        <f t="shared" si="55"/>
        <v/>
      </c>
      <c r="O306" s="54" t="str">
        <f t="shared" si="56"/>
        <v/>
      </c>
      <c r="P306" s="54" t="str">
        <f t="shared" si="57"/>
        <v/>
      </c>
      <c r="Q306" s="54" t="str">
        <f>+IF(A306="","",CONCATENATE(YEAR(A306),"-",VLOOKUP(MONTH(A306),INFO_CALENDRIER!$I$1:$J$13,2,FALSE)))</f>
        <v/>
      </c>
      <c r="R306" s="54" t="str">
        <f t="shared" si="58"/>
        <v/>
      </c>
      <c r="S306" s="76" t="str">
        <f t="shared" si="59"/>
        <v/>
      </c>
      <c r="T306" s="54" t="str">
        <f>IF(H306="","",IF(I306=INFO_CALENDRIER!$AB$2,IF(BD!H306="COMMANDE","ALBAN1","ALBAN2"),IF(I306=INFO_CALENDRIER!$AB$3,IF(BD!H306="COMMANDE","ALICE1","ALICE2"),IF(I306=INFO_CALENDRIER!$AB$4,IF(BD!H306="COMMANDE","EUGENIE1","EUGENIE2"),IF(I306=INFO_CALENDRIER!$AB$5,IF(BD!H306="COMMANDE","FRED1","FRED2"),IF(I306=INFO_CALENDRIER!$AB$6,IF(BD!H306="COMMANDE","HERVE1","HERVE2"),IF(I306=INFO_CALENDRIER!$AB$7,IF(BD!H306="COMMANDE","MARIA1","MARIA2"),IF(I306=INFO_CALENDRIER!$AB$8,IF(BD!H306="COMMANDE","MARIE1","MARIE2"),IF(I306=INFO_CALENDRIER!$AB$9,IF(BD!H306="COMMANDE","VALERIE1","VALERIE2"),"erreur")))))))))</f>
        <v/>
      </c>
      <c r="U306" s="54"/>
      <c r="V306" s="54"/>
      <c r="W306" s="76" t="str">
        <f t="shared" si="60"/>
        <v/>
      </c>
      <c r="X306" s="76" t="str">
        <f t="shared" si="61"/>
        <v/>
      </c>
      <c r="Y306" s="76" t="str">
        <f t="shared" si="62"/>
        <v/>
      </c>
    </row>
    <row r="307" spans="1:25">
      <c r="A307" s="75"/>
      <c r="B307" s="77"/>
      <c r="C307" s="75"/>
      <c r="D307" s="77"/>
      <c r="E307" s="54"/>
      <c r="F307" s="54"/>
      <c r="G307" s="81"/>
      <c r="H307" s="54"/>
      <c r="I307" s="54"/>
      <c r="J307" s="76" t="str">
        <f t="shared" si="52"/>
        <v/>
      </c>
      <c r="K307" s="76" t="str">
        <f t="shared" si="53"/>
        <v/>
      </c>
      <c r="L307" s="76" t="str">
        <f t="shared" si="54"/>
        <v/>
      </c>
      <c r="M307" s="54"/>
      <c r="N307" s="54" t="str">
        <f t="shared" si="55"/>
        <v/>
      </c>
      <c r="O307" s="54" t="str">
        <f t="shared" si="56"/>
        <v/>
      </c>
      <c r="P307" s="54" t="str">
        <f t="shared" si="57"/>
        <v/>
      </c>
      <c r="Q307" s="54" t="str">
        <f>+IF(A307="","",CONCATENATE(YEAR(A307),"-",VLOOKUP(MONTH(A307),INFO_CALENDRIER!$I$1:$J$13,2,FALSE)))</f>
        <v/>
      </c>
      <c r="R307" s="54" t="str">
        <f t="shared" si="58"/>
        <v/>
      </c>
      <c r="S307" s="76" t="str">
        <f t="shared" si="59"/>
        <v/>
      </c>
      <c r="T307" s="54" t="str">
        <f>IF(H307="","",IF(I307=INFO_CALENDRIER!$AB$2,IF(BD!H307="COMMANDE","ALBAN1","ALBAN2"),IF(I307=INFO_CALENDRIER!$AB$3,IF(BD!H307="COMMANDE","ALICE1","ALICE2"),IF(I307=INFO_CALENDRIER!$AB$4,IF(BD!H307="COMMANDE","EUGENIE1","EUGENIE2"),IF(I307=INFO_CALENDRIER!$AB$5,IF(BD!H307="COMMANDE","FRED1","FRED2"),IF(I307=INFO_CALENDRIER!$AB$6,IF(BD!H307="COMMANDE","HERVE1","HERVE2"),IF(I307=INFO_CALENDRIER!$AB$7,IF(BD!H307="COMMANDE","MARIA1","MARIA2"),IF(I307=INFO_CALENDRIER!$AB$8,IF(BD!H307="COMMANDE","MARIE1","MARIE2"),IF(I307=INFO_CALENDRIER!$AB$9,IF(BD!H307="COMMANDE","VALERIE1","VALERIE2"),"erreur")))))))))</f>
        <v/>
      </c>
      <c r="U307" s="54"/>
      <c r="V307" s="54"/>
      <c r="W307" s="76" t="str">
        <f t="shared" si="60"/>
        <v/>
      </c>
      <c r="X307" s="76" t="str">
        <f t="shared" si="61"/>
        <v/>
      </c>
      <c r="Y307" s="76" t="str">
        <f t="shared" si="62"/>
        <v/>
      </c>
    </row>
    <row r="308" spans="1:25">
      <c r="A308" s="75"/>
      <c r="B308" s="77"/>
      <c r="C308" s="75"/>
      <c r="D308" s="77"/>
      <c r="E308" s="54"/>
      <c r="F308" s="54"/>
      <c r="G308" s="81"/>
      <c r="H308" s="54"/>
      <c r="I308" s="54"/>
      <c r="J308" s="76" t="str">
        <f t="shared" si="52"/>
        <v/>
      </c>
      <c r="K308" s="76" t="str">
        <f t="shared" si="53"/>
        <v/>
      </c>
      <c r="L308" s="76" t="str">
        <f t="shared" si="54"/>
        <v/>
      </c>
      <c r="M308" s="54"/>
      <c r="N308" s="54" t="str">
        <f t="shared" si="55"/>
        <v/>
      </c>
      <c r="O308" s="54" t="str">
        <f t="shared" si="56"/>
        <v/>
      </c>
      <c r="P308" s="54" t="str">
        <f t="shared" si="57"/>
        <v/>
      </c>
      <c r="Q308" s="54" t="str">
        <f>+IF(A308="","",CONCATENATE(YEAR(A308),"-",VLOOKUP(MONTH(A308),INFO_CALENDRIER!$I$1:$J$13,2,FALSE)))</f>
        <v/>
      </c>
      <c r="R308" s="54" t="str">
        <f t="shared" si="58"/>
        <v/>
      </c>
      <c r="S308" s="76" t="str">
        <f t="shared" si="59"/>
        <v/>
      </c>
      <c r="T308" s="54" t="str">
        <f>IF(H308="","",IF(I308=INFO_CALENDRIER!$AB$2,IF(BD!H308="COMMANDE","ALBAN1","ALBAN2"),IF(I308=INFO_CALENDRIER!$AB$3,IF(BD!H308="COMMANDE","ALICE1","ALICE2"),IF(I308=INFO_CALENDRIER!$AB$4,IF(BD!H308="COMMANDE","EUGENIE1","EUGENIE2"),IF(I308=INFO_CALENDRIER!$AB$5,IF(BD!H308="COMMANDE","FRED1","FRED2"),IF(I308=INFO_CALENDRIER!$AB$6,IF(BD!H308="COMMANDE","HERVE1","HERVE2"),IF(I308=INFO_CALENDRIER!$AB$7,IF(BD!H308="COMMANDE","MARIA1","MARIA2"),IF(I308=INFO_CALENDRIER!$AB$8,IF(BD!H308="COMMANDE","MARIE1","MARIE2"),IF(I308=INFO_CALENDRIER!$AB$9,IF(BD!H308="COMMANDE","VALERIE1","VALERIE2"),"erreur")))))))))</f>
        <v/>
      </c>
      <c r="U308" s="54"/>
      <c r="V308" s="54"/>
      <c r="W308" s="76" t="str">
        <f t="shared" si="60"/>
        <v/>
      </c>
      <c r="X308" s="76" t="str">
        <f t="shared" si="61"/>
        <v/>
      </c>
      <c r="Y308" s="76" t="str">
        <f t="shared" si="62"/>
        <v/>
      </c>
    </row>
    <row r="309" spans="1:25">
      <c r="A309" s="75"/>
      <c r="B309" s="77"/>
      <c r="C309" s="75"/>
      <c r="D309" s="77"/>
      <c r="E309" s="54"/>
      <c r="F309" s="54"/>
      <c r="G309" s="81"/>
      <c r="H309" s="54"/>
      <c r="I309" s="54"/>
      <c r="J309" s="76" t="str">
        <f t="shared" si="52"/>
        <v/>
      </c>
      <c r="K309" s="76" t="str">
        <f t="shared" si="53"/>
        <v/>
      </c>
      <c r="L309" s="76" t="str">
        <f t="shared" si="54"/>
        <v/>
      </c>
      <c r="M309" s="54"/>
      <c r="N309" s="54" t="str">
        <f t="shared" si="55"/>
        <v/>
      </c>
      <c r="O309" s="54" t="str">
        <f t="shared" si="56"/>
        <v/>
      </c>
      <c r="P309" s="54" t="str">
        <f t="shared" si="57"/>
        <v/>
      </c>
      <c r="Q309" s="54" t="str">
        <f>+IF(A309="","",CONCATENATE(YEAR(A309),"-",VLOOKUP(MONTH(A309),INFO_CALENDRIER!$I$1:$J$13,2,FALSE)))</f>
        <v/>
      </c>
      <c r="R309" s="54" t="str">
        <f t="shared" si="58"/>
        <v/>
      </c>
      <c r="S309" s="76" t="str">
        <f t="shared" si="59"/>
        <v/>
      </c>
      <c r="T309" s="54" t="str">
        <f>IF(H309="","",IF(I309=INFO_CALENDRIER!$AB$2,IF(BD!H309="COMMANDE","ALBAN1","ALBAN2"),IF(I309=INFO_CALENDRIER!$AB$3,IF(BD!H309="COMMANDE","ALICE1","ALICE2"),IF(I309=INFO_CALENDRIER!$AB$4,IF(BD!H309="COMMANDE","EUGENIE1","EUGENIE2"),IF(I309=INFO_CALENDRIER!$AB$5,IF(BD!H309="COMMANDE","FRED1","FRED2"),IF(I309=INFO_CALENDRIER!$AB$6,IF(BD!H309="COMMANDE","HERVE1","HERVE2"),IF(I309=INFO_CALENDRIER!$AB$7,IF(BD!H309="COMMANDE","MARIA1","MARIA2"),IF(I309=INFO_CALENDRIER!$AB$8,IF(BD!H309="COMMANDE","MARIE1","MARIE2"),IF(I309=INFO_CALENDRIER!$AB$9,IF(BD!H309="COMMANDE","VALERIE1","VALERIE2"),"erreur")))))))))</f>
        <v/>
      </c>
      <c r="U309" s="54"/>
      <c r="V309" s="54"/>
      <c r="W309" s="76" t="str">
        <f t="shared" si="60"/>
        <v/>
      </c>
      <c r="X309" s="76" t="str">
        <f t="shared" si="61"/>
        <v/>
      </c>
      <c r="Y309" s="76" t="str">
        <f t="shared" si="62"/>
        <v/>
      </c>
    </row>
    <row r="310" spans="1:25">
      <c r="A310" s="75"/>
      <c r="B310" s="77"/>
      <c r="C310" s="75"/>
      <c r="D310" s="77"/>
      <c r="E310" s="54"/>
      <c r="F310" s="54"/>
      <c r="G310" s="81"/>
      <c r="H310" s="54"/>
      <c r="I310" s="54"/>
      <c r="J310" s="76" t="str">
        <f t="shared" si="52"/>
        <v/>
      </c>
      <c r="K310" s="76" t="str">
        <f t="shared" si="53"/>
        <v/>
      </c>
      <c r="L310" s="76" t="str">
        <f t="shared" si="54"/>
        <v/>
      </c>
      <c r="M310" s="54"/>
      <c r="N310" s="54" t="str">
        <f t="shared" si="55"/>
        <v/>
      </c>
      <c r="O310" s="54" t="str">
        <f t="shared" si="56"/>
        <v/>
      </c>
      <c r="P310" s="54" t="str">
        <f t="shared" si="57"/>
        <v/>
      </c>
      <c r="Q310" s="54" t="str">
        <f>+IF(A310="","",CONCATENATE(YEAR(A310),"-",VLOOKUP(MONTH(A310),INFO_CALENDRIER!$I$1:$J$13,2,FALSE)))</f>
        <v/>
      </c>
      <c r="R310" s="54" t="str">
        <f t="shared" si="58"/>
        <v/>
      </c>
      <c r="S310" s="76" t="str">
        <f t="shared" si="59"/>
        <v/>
      </c>
      <c r="T310" s="54" t="str">
        <f>IF(H310="","",IF(I310=INFO_CALENDRIER!$AB$2,IF(BD!H310="COMMANDE","ALBAN1","ALBAN2"),IF(I310=INFO_CALENDRIER!$AB$3,IF(BD!H310="COMMANDE","ALICE1","ALICE2"),IF(I310=INFO_CALENDRIER!$AB$4,IF(BD!H310="COMMANDE","EUGENIE1","EUGENIE2"),IF(I310=INFO_CALENDRIER!$AB$5,IF(BD!H310="COMMANDE","FRED1","FRED2"),IF(I310=INFO_CALENDRIER!$AB$6,IF(BD!H310="COMMANDE","HERVE1","HERVE2"),IF(I310=INFO_CALENDRIER!$AB$7,IF(BD!H310="COMMANDE","MARIA1","MARIA2"),IF(I310=INFO_CALENDRIER!$AB$8,IF(BD!H310="COMMANDE","MARIE1","MARIE2"),IF(I310=INFO_CALENDRIER!$AB$9,IF(BD!H310="COMMANDE","VALERIE1","VALERIE2"),"erreur")))))))))</f>
        <v/>
      </c>
      <c r="U310" s="54"/>
      <c r="V310" s="54"/>
      <c r="W310" s="76" t="str">
        <f t="shared" si="60"/>
        <v/>
      </c>
      <c r="X310" s="76" t="str">
        <f t="shared" si="61"/>
        <v/>
      </c>
      <c r="Y310" s="76" t="str">
        <f t="shared" si="62"/>
        <v/>
      </c>
    </row>
    <row r="311" spans="1:25">
      <c r="A311" s="75"/>
      <c r="B311" s="77"/>
      <c r="C311" s="75"/>
      <c r="D311" s="77"/>
      <c r="E311" s="54"/>
      <c r="F311" s="54"/>
      <c r="G311" s="81"/>
      <c r="H311" s="54"/>
      <c r="I311" s="54"/>
      <c r="J311" s="76" t="str">
        <f t="shared" si="52"/>
        <v/>
      </c>
      <c r="K311" s="76" t="str">
        <f t="shared" si="53"/>
        <v/>
      </c>
      <c r="L311" s="76" t="str">
        <f t="shared" si="54"/>
        <v/>
      </c>
      <c r="M311" s="54"/>
      <c r="N311" s="54" t="str">
        <f t="shared" si="55"/>
        <v/>
      </c>
      <c r="O311" s="54" t="str">
        <f t="shared" si="56"/>
        <v/>
      </c>
      <c r="P311" s="54" t="str">
        <f t="shared" si="57"/>
        <v/>
      </c>
      <c r="Q311" s="54" t="str">
        <f>+IF(A311="","",CONCATENATE(YEAR(A311),"-",VLOOKUP(MONTH(A311),INFO_CALENDRIER!$I$1:$J$13,2,FALSE)))</f>
        <v/>
      </c>
      <c r="R311" s="54" t="str">
        <f t="shared" si="58"/>
        <v/>
      </c>
      <c r="S311" s="76" t="str">
        <f t="shared" si="59"/>
        <v/>
      </c>
      <c r="T311" s="54" t="str">
        <f>IF(H311="","",IF(I311=INFO_CALENDRIER!$AB$2,IF(BD!H311="COMMANDE","ALBAN1","ALBAN2"),IF(I311=INFO_CALENDRIER!$AB$3,IF(BD!H311="COMMANDE","ALICE1","ALICE2"),IF(I311=INFO_CALENDRIER!$AB$4,IF(BD!H311="COMMANDE","EUGENIE1","EUGENIE2"),IF(I311=INFO_CALENDRIER!$AB$5,IF(BD!H311="COMMANDE","FRED1","FRED2"),IF(I311=INFO_CALENDRIER!$AB$6,IF(BD!H311="COMMANDE","HERVE1","HERVE2"),IF(I311=INFO_CALENDRIER!$AB$7,IF(BD!H311="COMMANDE","MARIA1","MARIA2"),IF(I311=INFO_CALENDRIER!$AB$8,IF(BD!H311="COMMANDE","MARIE1","MARIE2"),IF(I311=INFO_CALENDRIER!$AB$9,IF(BD!H311="COMMANDE","VALERIE1","VALERIE2"),"erreur")))))))))</f>
        <v/>
      </c>
      <c r="U311" s="54"/>
      <c r="V311" s="54"/>
      <c r="W311" s="76" t="str">
        <f t="shared" si="60"/>
        <v/>
      </c>
      <c r="X311" s="76" t="str">
        <f t="shared" si="61"/>
        <v/>
      </c>
      <c r="Y311" s="76" t="str">
        <f t="shared" si="62"/>
        <v/>
      </c>
    </row>
    <row r="312" spans="1:25">
      <c r="A312" s="75"/>
      <c r="B312" s="77"/>
      <c r="C312" s="75"/>
      <c r="D312" s="77"/>
      <c r="E312" s="54"/>
      <c r="F312" s="54"/>
      <c r="G312" s="81"/>
      <c r="H312" s="54"/>
      <c r="I312" s="54"/>
      <c r="J312" s="76" t="str">
        <f t="shared" si="52"/>
        <v/>
      </c>
      <c r="K312" s="76" t="str">
        <f t="shared" si="53"/>
        <v/>
      </c>
      <c r="L312" s="76" t="str">
        <f t="shared" si="54"/>
        <v/>
      </c>
      <c r="M312" s="54"/>
      <c r="N312" s="54" t="str">
        <f t="shared" si="55"/>
        <v/>
      </c>
      <c r="O312" s="54" t="str">
        <f t="shared" si="56"/>
        <v/>
      </c>
      <c r="P312" s="54" t="str">
        <f t="shared" si="57"/>
        <v/>
      </c>
      <c r="Q312" s="54" t="str">
        <f>+IF(A312="","",CONCATENATE(YEAR(A312),"-",VLOOKUP(MONTH(A312),INFO_CALENDRIER!$I$1:$J$13,2,FALSE)))</f>
        <v/>
      </c>
      <c r="R312" s="54" t="str">
        <f t="shared" si="58"/>
        <v/>
      </c>
      <c r="S312" s="76" t="str">
        <f t="shared" si="59"/>
        <v/>
      </c>
      <c r="T312" s="54" t="str">
        <f>IF(H312="","",IF(I312=INFO_CALENDRIER!$AB$2,IF(BD!H312="COMMANDE","ALBAN1","ALBAN2"),IF(I312=INFO_CALENDRIER!$AB$3,IF(BD!H312="COMMANDE","ALICE1","ALICE2"),IF(I312=INFO_CALENDRIER!$AB$4,IF(BD!H312="COMMANDE","EUGENIE1","EUGENIE2"),IF(I312=INFO_CALENDRIER!$AB$5,IF(BD!H312="COMMANDE","FRED1","FRED2"),IF(I312=INFO_CALENDRIER!$AB$6,IF(BD!H312="COMMANDE","HERVE1","HERVE2"),IF(I312=INFO_CALENDRIER!$AB$7,IF(BD!H312="COMMANDE","MARIA1","MARIA2"),IF(I312=INFO_CALENDRIER!$AB$8,IF(BD!H312="COMMANDE","MARIE1","MARIE2"),IF(I312=INFO_CALENDRIER!$AB$9,IF(BD!H312="COMMANDE","VALERIE1","VALERIE2"),"erreur")))))))))</f>
        <v/>
      </c>
      <c r="U312" s="54"/>
      <c r="V312" s="54"/>
      <c r="W312" s="76" t="str">
        <f t="shared" si="60"/>
        <v/>
      </c>
      <c r="X312" s="76" t="str">
        <f t="shared" si="61"/>
        <v/>
      </c>
      <c r="Y312" s="76" t="str">
        <f t="shared" si="62"/>
        <v/>
      </c>
    </row>
    <row r="313" spans="1:25">
      <c r="A313" s="75"/>
      <c r="B313" s="77"/>
      <c r="C313" s="75"/>
      <c r="D313" s="77"/>
      <c r="E313" s="54"/>
      <c r="F313" s="54"/>
      <c r="G313" s="81"/>
      <c r="H313" s="54"/>
      <c r="I313" s="54"/>
      <c r="J313" s="76" t="str">
        <f t="shared" si="52"/>
        <v/>
      </c>
      <c r="K313" s="76" t="str">
        <f t="shared" si="53"/>
        <v/>
      </c>
      <c r="L313" s="76" t="str">
        <f t="shared" si="54"/>
        <v/>
      </c>
      <c r="M313" s="54"/>
      <c r="N313" s="54" t="str">
        <f t="shared" si="55"/>
        <v/>
      </c>
      <c r="O313" s="54" t="str">
        <f t="shared" si="56"/>
        <v/>
      </c>
      <c r="P313" s="54" t="str">
        <f t="shared" si="57"/>
        <v/>
      </c>
      <c r="Q313" s="54" t="str">
        <f>+IF(A313="","",CONCATENATE(YEAR(A313),"-",VLOOKUP(MONTH(A313),INFO_CALENDRIER!$I$1:$J$13,2,FALSE)))</f>
        <v/>
      </c>
      <c r="R313" s="54" t="str">
        <f t="shared" si="58"/>
        <v/>
      </c>
      <c r="S313" s="76" t="str">
        <f t="shared" si="59"/>
        <v/>
      </c>
      <c r="T313" s="54" t="str">
        <f>IF(H313="","",IF(I313=INFO_CALENDRIER!$AB$2,IF(BD!H313="COMMANDE","ALBAN1","ALBAN2"),IF(I313=INFO_CALENDRIER!$AB$3,IF(BD!H313="COMMANDE","ALICE1","ALICE2"),IF(I313=INFO_CALENDRIER!$AB$4,IF(BD!H313="COMMANDE","EUGENIE1","EUGENIE2"),IF(I313=INFO_CALENDRIER!$AB$5,IF(BD!H313="COMMANDE","FRED1","FRED2"),IF(I313=INFO_CALENDRIER!$AB$6,IF(BD!H313="COMMANDE","HERVE1","HERVE2"),IF(I313=INFO_CALENDRIER!$AB$7,IF(BD!H313="COMMANDE","MARIA1","MARIA2"),IF(I313=INFO_CALENDRIER!$AB$8,IF(BD!H313="COMMANDE","MARIE1","MARIE2"),IF(I313=INFO_CALENDRIER!$AB$9,IF(BD!H313="COMMANDE","VALERIE1","VALERIE2"),"erreur")))))))))</f>
        <v/>
      </c>
      <c r="U313" s="54"/>
      <c r="V313" s="54"/>
      <c r="W313" s="76" t="str">
        <f t="shared" si="60"/>
        <v/>
      </c>
      <c r="X313" s="76" t="str">
        <f t="shared" si="61"/>
        <v/>
      </c>
      <c r="Y313" s="76" t="str">
        <f t="shared" si="62"/>
        <v/>
      </c>
    </row>
    <row r="314" spans="1:25">
      <c r="A314" s="75"/>
      <c r="B314" s="77"/>
      <c r="C314" s="75"/>
      <c r="D314" s="77"/>
      <c r="E314" s="54"/>
      <c r="F314" s="54"/>
      <c r="G314" s="81"/>
      <c r="H314" s="54"/>
      <c r="I314" s="54"/>
      <c r="J314" s="76" t="str">
        <f t="shared" si="52"/>
        <v/>
      </c>
      <c r="K314" s="76" t="str">
        <f t="shared" si="53"/>
        <v/>
      </c>
      <c r="L314" s="76" t="str">
        <f t="shared" si="54"/>
        <v/>
      </c>
      <c r="M314" s="54"/>
      <c r="N314" s="54" t="str">
        <f t="shared" si="55"/>
        <v/>
      </c>
      <c r="O314" s="54" t="str">
        <f t="shared" si="56"/>
        <v/>
      </c>
      <c r="P314" s="54" t="str">
        <f t="shared" si="57"/>
        <v/>
      </c>
      <c r="Q314" s="54" t="str">
        <f>+IF(A314="","",CONCATENATE(YEAR(A314),"-",VLOOKUP(MONTH(A314),INFO_CALENDRIER!$I$1:$J$13,2,FALSE)))</f>
        <v/>
      </c>
      <c r="R314" s="54" t="str">
        <f t="shared" si="58"/>
        <v/>
      </c>
      <c r="S314" s="76" t="str">
        <f t="shared" si="59"/>
        <v/>
      </c>
      <c r="T314" s="54" t="str">
        <f>IF(H314="","",IF(I314=INFO_CALENDRIER!$AB$2,IF(BD!H314="COMMANDE","ALBAN1","ALBAN2"),IF(I314=INFO_CALENDRIER!$AB$3,IF(BD!H314="COMMANDE","ALICE1","ALICE2"),IF(I314=INFO_CALENDRIER!$AB$4,IF(BD!H314="COMMANDE","EUGENIE1","EUGENIE2"),IF(I314=INFO_CALENDRIER!$AB$5,IF(BD!H314="COMMANDE","FRED1","FRED2"),IF(I314=INFO_CALENDRIER!$AB$6,IF(BD!H314="COMMANDE","HERVE1","HERVE2"),IF(I314=INFO_CALENDRIER!$AB$7,IF(BD!H314="COMMANDE","MARIA1","MARIA2"),IF(I314=INFO_CALENDRIER!$AB$8,IF(BD!H314="COMMANDE","MARIE1","MARIE2"),IF(I314=INFO_CALENDRIER!$AB$9,IF(BD!H314="COMMANDE","VALERIE1","VALERIE2"),"erreur")))))))))</f>
        <v/>
      </c>
      <c r="U314" s="54"/>
      <c r="V314" s="54"/>
      <c r="W314" s="76" t="str">
        <f t="shared" si="60"/>
        <v/>
      </c>
      <c r="X314" s="76" t="str">
        <f t="shared" si="61"/>
        <v/>
      </c>
      <c r="Y314" s="76" t="str">
        <f t="shared" si="62"/>
        <v/>
      </c>
    </row>
    <row r="315" spans="1:25">
      <c r="A315" s="75"/>
      <c r="B315" s="77"/>
      <c r="C315" s="75"/>
      <c r="D315" s="77"/>
      <c r="E315" s="54"/>
      <c r="F315" s="54"/>
      <c r="G315" s="81"/>
      <c r="H315" s="54"/>
      <c r="I315" s="54"/>
      <c r="J315" s="76" t="str">
        <f t="shared" si="52"/>
        <v/>
      </c>
      <c r="K315" s="76" t="str">
        <f t="shared" si="53"/>
        <v/>
      </c>
      <c r="L315" s="76" t="str">
        <f t="shared" si="54"/>
        <v/>
      </c>
      <c r="M315" s="54"/>
      <c r="N315" s="54" t="str">
        <f t="shared" si="55"/>
        <v/>
      </c>
      <c r="O315" s="54" t="str">
        <f t="shared" si="56"/>
        <v/>
      </c>
      <c r="P315" s="54" t="str">
        <f t="shared" si="57"/>
        <v/>
      </c>
      <c r="Q315" s="54" t="str">
        <f>+IF(A315="","",CONCATENATE(YEAR(A315),"-",VLOOKUP(MONTH(A315),INFO_CALENDRIER!$I$1:$J$13,2,FALSE)))</f>
        <v/>
      </c>
      <c r="R315" s="54" t="str">
        <f t="shared" si="58"/>
        <v/>
      </c>
      <c r="S315" s="76" t="str">
        <f t="shared" si="59"/>
        <v/>
      </c>
      <c r="T315" s="54" t="str">
        <f>IF(H315="","",IF(I315=INFO_CALENDRIER!$AB$2,IF(BD!H315="COMMANDE","ALBAN1","ALBAN2"),IF(I315=INFO_CALENDRIER!$AB$3,IF(BD!H315="COMMANDE","ALICE1","ALICE2"),IF(I315=INFO_CALENDRIER!$AB$4,IF(BD!H315="COMMANDE","EUGENIE1","EUGENIE2"),IF(I315=INFO_CALENDRIER!$AB$5,IF(BD!H315="COMMANDE","FRED1","FRED2"),IF(I315=INFO_CALENDRIER!$AB$6,IF(BD!H315="COMMANDE","HERVE1","HERVE2"),IF(I315=INFO_CALENDRIER!$AB$7,IF(BD!H315="COMMANDE","MARIA1","MARIA2"),IF(I315=INFO_CALENDRIER!$AB$8,IF(BD!H315="COMMANDE","MARIE1","MARIE2"),IF(I315=INFO_CALENDRIER!$AB$9,IF(BD!H315="COMMANDE","VALERIE1","VALERIE2"),"erreur")))))))))</f>
        <v/>
      </c>
      <c r="U315" s="54"/>
      <c r="V315" s="54"/>
      <c r="W315" s="76" t="str">
        <f t="shared" si="60"/>
        <v/>
      </c>
      <c r="X315" s="76" t="str">
        <f t="shared" si="61"/>
        <v/>
      </c>
      <c r="Y315" s="76" t="str">
        <f t="shared" si="62"/>
        <v/>
      </c>
    </row>
    <row r="316" spans="1:25">
      <c r="A316" s="75"/>
      <c r="B316" s="77"/>
      <c r="C316" s="75"/>
      <c r="D316" s="77"/>
      <c r="E316" s="54"/>
      <c r="F316" s="54"/>
      <c r="G316" s="81"/>
      <c r="H316" s="54"/>
      <c r="I316" s="54"/>
      <c r="J316" s="76" t="str">
        <f t="shared" si="52"/>
        <v/>
      </c>
      <c r="K316" s="76" t="str">
        <f t="shared" si="53"/>
        <v/>
      </c>
      <c r="L316" s="76" t="str">
        <f t="shared" si="54"/>
        <v/>
      </c>
      <c r="M316" s="54"/>
      <c r="N316" s="54" t="str">
        <f t="shared" si="55"/>
        <v/>
      </c>
      <c r="O316" s="54" t="str">
        <f t="shared" si="56"/>
        <v/>
      </c>
      <c r="P316" s="54" t="str">
        <f t="shared" si="57"/>
        <v/>
      </c>
      <c r="Q316" s="54" t="str">
        <f>+IF(A316="","",CONCATENATE(YEAR(A316),"-",VLOOKUP(MONTH(A316),INFO_CALENDRIER!$I$1:$J$13,2,FALSE)))</f>
        <v/>
      </c>
      <c r="R316" s="54" t="str">
        <f t="shared" si="58"/>
        <v/>
      </c>
      <c r="S316" s="76" t="str">
        <f t="shared" si="59"/>
        <v/>
      </c>
      <c r="T316" s="54" t="str">
        <f>IF(H316="","",IF(I316=INFO_CALENDRIER!$AB$2,IF(BD!H316="COMMANDE","ALBAN1","ALBAN2"),IF(I316=INFO_CALENDRIER!$AB$3,IF(BD!H316="COMMANDE","ALICE1","ALICE2"),IF(I316=INFO_CALENDRIER!$AB$4,IF(BD!H316="COMMANDE","EUGENIE1","EUGENIE2"),IF(I316=INFO_CALENDRIER!$AB$5,IF(BD!H316="COMMANDE","FRED1","FRED2"),IF(I316=INFO_CALENDRIER!$AB$6,IF(BD!H316="COMMANDE","HERVE1","HERVE2"),IF(I316=INFO_CALENDRIER!$AB$7,IF(BD!H316="COMMANDE","MARIA1","MARIA2"),IF(I316=INFO_CALENDRIER!$AB$8,IF(BD!H316="COMMANDE","MARIE1","MARIE2"),IF(I316=INFO_CALENDRIER!$AB$9,IF(BD!H316="COMMANDE","VALERIE1","VALERIE2"),"erreur")))))))))</f>
        <v/>
      </c>
      <c r="U316" s="54"/>
      <c r="V316" s="54"/>
      <c r="W316" s="76" t="str">
        <f t="shared" si="60"/>
        <v/>
      </c>
      <c r="X316" s="76" t="str">
        <f t="shared" si="61"/>
        <v/>
      </c>
      <c r="Y316" s="76" t="str">
        <f t="shared" si="62"/>
        <v/>
      </c>
    </row>
    <row r="317" spans="1:25">
      <c r="A317" s="75"/>
      <c r="B317" s="77"/>
      <c r="C317" s="75"/>
      <c r="D317" s="77"/>
      <c r="E317" s="54"/>
      <c r="F317" s="54"/>
      <c r="G317" s="81"/>
      <c r="H317" s="54"/>
      <c r="I317" s="54"/>
      <c r="J317" s="76" t="str">
        <f t="shared" si="52"/>
        <v/>
      </c>
      <c r="K317" s="76" t="str">
        <f t="shared" si="53"/>
        <v/>
      </c>
      <c r="L317" s="76" t="str">
        <f t="shared" si="54"/>
        <v/>
      </c>
      <c r="M317" s="54"/>
      <c r="N317" s="54" t="str">
        <f t="shared" si="55"/>
        <v/>
      </c>
      <c r="O317" s="54" t="str">
        <f t="shared" si="56"/>
        <v/>
      </c>
      <c r="P317" s="54" t="str">
        <f t="shared" si="57"/>
        <v/>
      </c>
      <c r="Q317" s="54" t="str">
        <f>+IF(A317="","",CONCATENATE(YEAR(A317),"-",VLOOKUP(MONTH(A317),INFO_CALENDRIER!$I$1:$J$13,2,FALSE)))</f>
        <v/>
      </c>
      <c r="R317" s="54" t="str">
        <f t="shared" si="58"/>
        <v/>
      </c>
      <c r="S317" s="76" t="str">
        <f t="shared" si="59"/>
        <v/>
      </c>
      <c r="T317" s="54" t="str">
        <f>IF(H317="","",IF(I317=INFO_CALENDRIER!$AB$2,IF(BD!H317="COMMANDE","ALBAN1","ALBAN2"),IF(I317=INFO_CALENDRIER!$AB$3,IF(BD!H317="COMMANDE","ALICE1","ALICE2"),IF(I317=INFO_CALENDRIER!$AB$4,IF(BD!H317="COMMANDE","EUGENIE1","EUGENIE2"),IF(I317=INFO_CALENDRIER!$AB$5,IF(BD!H317="COMMANDE","FRED1","FRED2"),IF(I317=INFO_CALENDRIER!$AB$6,IF(BD!H317="COMMANDE","HERVE1","HERVE2"),IF(I317=INFO_CALENDRIER!$AB$7,IF(BD!H317="COMMANDE","MARIA1","MARIA2"),IF(I317=INFO_CALENDRIER!$AB$8,IF(BD!H317="COMMANDE","MARIE1","MARIE2"),IF(I317=INFO_CALENDRIER!$AB$9,IF(BD!H317="COMMANDE","VALERIE1","VALERIE2"),"erreur")))))))))</f>
        <v/>
      </c>
      <c r="U317" s="54"/>
      <c r="V317" s="54"/>
      <c r="W317" s="76" t="str">
        <f t="shared" si="60"/>
        <v/>
      </c>
      <c r="X317" s="76" t="str">
        <f t="shared" si="61"/>
        <v/>
      </c>
      <c r="Y317" s="76" t="str">
        <f t="shared" si="62"/>
        <v/>
      </c>
    </row>
    <row r="318" spans="1:25">
      <c r="A318" s="75"/>
      <c r="B318" s="77"/>
      <c r="C318" s="75"/>
      <c r="D318" s="77"/>
      <c r="E318" s="54"/>
      <c r="F318" s="54"/>
      <c r="G318" s="81"/>
      <c r="H318" s="54"/>
      <c r="I318" s="54"/>
      <c r="J318" s="76" t="str">
        <f t="shared" si="52"/>
        <v/>
      </c>
      <c r="K318" s="76" t="str">
        <f t="shared" si="53"/>
        <v/>
      </c>
      <c r="L318" s="76" t="str">
        <f t="shared" si="54"/>
        <v/>
      </c>
      <c r="M318" s="54"/>
      <c r="N318" s="54" t="str">
        <f t="shared" si="55"/>
        <v/>
      </c>
      <c r="O318" s="54" t="str">
        <f t="shared" si="56"/>
        <v/>
      </c>
      <c r="P318" s="54" t="str">
        <f t="shared" si="57"/>
        <v/>
      </c>
      <c r="Q318" s="54" t="str">
        <f>+IF(A318="","",CONCATENATE(YEAR(A318),"-",VLOOKUP(MONTH(A318),INFO_CALENDRIER!$I$1:$J$13,2,FALSE)))</f>
        <v/>
      </c>
      <c r="R318" s="54" t="str">
        <f t="shared" si="58"/>
        <v/>
      </c>
      <c r="S318" s="76" t="str">
        <f t="shared" si="59"/>
        <v/>
      </c>
      <c r="T318" s="54" t="str">
        <f>IF(H318="","",IF(I318=INFO_CALENDRIER!$AB$2,IF(BD!H318="COMMANDE","ALBAN1","ALBAN2"),IF(I318=INFO_CALENDRIER!$AB$3,IF(BD!H318="COMMANDE","ALICE1","ALICE2"),IF(I318=INFO_CALENDRIER!$AB$4,IF(BD!H318="COMMANDE","EUGENIE1","EUGENIE2"),IF(I318=INFO_CALENDRIER!$AB$5,IF(BD!H318="COMMANDE","FRED1","FRED2"),IF(I318=INFO_CALENDRIER!$AB$6,IF(BD!H318="COMMANDE","HERVE1","HERVE2"),IF(I318=INFO_CALENDRIER!$AB$7,IF(BD!H318="COMMANDE","MARIA1","MARIA2"),IF(I318=INFO_CALENDRIER!$AB$8,IF(BD!H318="COMMANDE","MARIE1","MARIE2"),IF(I318=INFO_CALENDRIER!$AB$9,IF(BD!H318="COMMANDE","VALERIE1","VALERIE2"),"erreur")))))))))</f>
        <v/>
      </c>
      <c r="U318" s="54"/>
      <c r="V318" s="54"/>
      <c r="W318" s="76" t="str">
        <f t="shared" si="60"/>
        <v/>
      </c>
      <c r="X318" s="76" t="str">
        <f t="shared" si="61"/>
        <v/>
      </c>
      <c r="Y318" s="76" t="str">
        <f t="shared" si="62"/>
        <v/>
      </c>
    </row>
    <row r="319" spans="1:25">
      <c r="A319" s="75"/>
      <c r="B319" s="77"/>
      <c r="C319" s="75"/>
      <c r="D319" s="77"/>
      <c r="E319" s="54"/>
      <c r="F319" s="54"/>
      <c r="G319" s="81"/>
      <c r="H319" s="54"/>
      <c r="I319" s="54"/>
      <c r="J319" s="76" t="str">
        <f t="shared" si="52"/>
        <v/>
      </c>
      <c r="K319" s="76" t="str">
        <f t="shared" si="53"/>
        <v/>
      </c>
      <c r="L319" s="76" t="str">
        <f t="shared" si="54"/>
        <v/>
      </c>
      <c r="M319" s="54"/>
      <c r="N319" s="54" t="str">
        <f t="shared" si="55"/>
        <v/>
      </c>
      <c r="O319" s="54" t="str">
        <f t="shared" si="56"/>
        <v/>
      </c>
      <c r="P319" s="54" t="str">
        <f t="shared" si="57"/>
        <v/>
      </c>
      <c r="Q319" s="54" t="str">
        <f>+IF(A319="","",CONCATENATE(YEAR(A319),"-",VLOOKUP(MONTH(A319),INFO_CALENDRIER!$I$1:$J$13,2,FALSE)))</f>
        <v/>
      </c>
      <c r="R319" s="54" t="str">
        <f t="shared" si="58"/>
        <v/>
      </c>
      <c r="S319" s="76" t="str">
        <f t="shared" si="59"/>
        <v/>
      </c>
      <c r="T319" s="54" t="str">
        <f>IF(H319="","",IF(I319=INFO_CALENDRIER!$AB$2,IF(BD!H319="COMMANDE","ALBAN1","ALBAN2"),IF(I319=INFO_CALENDRIER!$AB$3,IF(BD!H319="COMMANDE","ALICE1","ALICE2"),IF(I319=INFO_CALENDRIER!$AB$4,IF(BD!H319="COMMANDE","EUGENIE1","EUGENIE2"),IF(I319=INFO_CALENDRIER!$AB$5,IF(BD!H319="COMMANDE","FRED1","FRED2"),IF(I319=INFO_CALENDRIER!$AB$6,IF(BD!H319="COMMANDE","HERVE1","HERVE2"),IF(I319=INFO_CALENDRIER!$AB$7,IF(BD!H319="COMMANDE","MARIA1","MARIA2"),IF(I319=INFO_CALENDRIER!$AB$8,IF(BD!H319="COMMANDE","MARIE1","MARIE2"),IF(I319=INFO_CALENDRIER!$AB$9,IF(BD!H319="COMMANDE","VALERIE1","VALERIE2"),"erreur")))))))))</f>
        <v/>
      </c>
      <c r="U319" s="54"/>
      <c r="V319" s="54"/>
      <c r="W319" s="76" t="str">
        <f t="shared" si="60"/>
        <v/>
      </c>
      <c r="X319" s="76" t="str">
        <f t="shared" si="61"/>
        <v/>
      </c>
      <c r="Y319" s="76" t="str">
        <f t="shared" si="62"/>
        <v/>
      </c>
    </row>
    <row r="320" spans="1:25">
      <c r="A320" s="75"/>
      <c r="B320" s="77"/>
      <c r="C320" s="75"/>
      <c r="D320" s="77"/>
      <c r="E320" s="54"/>
      <c r="F320" s="54"/>
      <c r="G320" s="81"/>
      <c r="H320" s="54"/>
      <c r="I320" s="54"/>
      <c r="J320" s="76" t="str">
        <f t="shared" si="52"/>
        <v/>
      </c>
      <c r="K320" s="76" t="str">
        <f t="shared" si="53"/>
        <v/>
      </c>
      <c r="L320" s="76" t="str">
        <f t="shared" si="54"/>
        <v/>
      </c>
      <c r="M320" s="54"/>
      <c r="N320" s="54" t="str">
        <f t="shared" si="55"/>
        <v/>
      </c>
      <c r="O320" s="54" t="str">
        <f t="shared" si="56"/>
        <v/>
      </c>
      <c r="P320" s="54" t="str">
        <f t="shared" si="57"/>
        <v/>
      </c>
      <c r="Q320" s="54" t="str">
        <f>+IF(A320="","",CONCATENATE(YEAR(A320),"-",VLOOKUP(MONTH(A320),INFO_CALENDRIER!$I$1:$J$13,2,FALSE)))</f>
        <v/>
      </c>
      <c r="R320" s="54" t="str">
        <f t="shared" si="58"/>
        <v/>
      </c>
      <c r="S320" s="76" t="str">
        <f t="shared" si="59"/>
        <v/>
      </c>
      <c r="T320" s="54" t="str">
        <f>IF(H320="","",IF(I320=INFO_CALENDRIER!$AB$2,IF(BD!H320="COMMANDE","ALBAN1","ALBAN2"),IF(I320=INFO_CALENDRIER!$AB$3,IF(BD!H320="COMMANDE","ALICE1","ALICE2"),IF(I320=INFO_CALENDRIER!$AB$4,IF(BD!H320="COMMANDE","EUGENIE1","EUGENIE2"),IF(I320=INFO_CALENDRIER!$AB$5,IF(BD!H320="COMMANDE","FRED1","FRED2"),IF(I320=INFO_CALENDRIER!$AB$6,IF(BD!H320="COMMANDE","HERVE1","HERVE2"),IF(I320=INFO_CALENDRIER!$AB$7,IF(BD!H320="COMMANDE","MARIA1","MARIA2"),IF(I320=INFO_CALENDRIER!$AB$8,IF(BD!H320="COMMANDE","MARIE1","MARIE2"),IF(I320=INFO_CALENDRIER!$AB$9,IF(BD!H320="COMMANDE","VALERIE1","VALERIE2"),"erreur")))))))))</f>
        <v/>
      </c>
      <c r="U320" s="54"/>
      <c r="V320" s="54"/>
      <c r="W320" s="76" t="str">
        <f t="shared" si="60"/>
        <v/>
      </c>
      <c r="X320" s="76" t="str">
        <f t="shared" si="61"/>
        <v/>
      </c>
      <c r="Y320" s="76" t="str">
        <f t="shared" si="62"/>
        <v/>
      </c>
    </row>
    <row r="321" spans="1:25">
      <c r="A321" s="75"/>
      <c r="B321" s="77"/>
      <c r="C321" s="75"/>
      <c r="D321" s="77"/>
      <c r="E321" s="54"/>
      <c r="F321" s="54"/>
      <c r="G321" s="81"/>
      <c r="H321" s="54"/>
      <c r="I321" s="54"/>
      <c r="J321" s="76" t="str">
        <f t="shared" si="52"/>
        <v/>
      </c>
      <c r="K321" s="76" t="str">
        <f t="shared" si="53"/>
        <v/>
      </c>
      <c r="L321" s="76" t="str">
        <f t="shared" si="54"/>
        <v/>
      </c>
      <c r="M321" s="54"/>
      <c r="N321" s="54" t="str">
        <f t="shared" si="55"/>
        <v/>
      </c>
      <c r="O321" s="54" t="str">
        <f t="shared" si="56"/>
        <v/>
      </c>
      <c r="P321" s="54" t="str">
        <f t="shared" si="57"/>
        <v/>
      </c>
      <c r="Q321" s="54" t="str">
        <f>+IF(A321="","",CONCATENATE(YEAR(A321),"-",VLOOKUP(MONTH(A321),INFO_CALENDRIER!$I$1:$J$13,2,FALSE)))</f>
        <v/>
      </c>
      <c r="R321" s="54" t="str">
        <f t="shared" si="58"/>
        <v/>
      </c>
      <c r="S321" s="76" t="str">
        <f t="shared" si="59"/>
        <v/>
      </c>
      <c r="T321" s="54" t="str">
        <f>IF(H321="","",IF(I321=INFO_CALENDRIER!$AB$2,IF(BD!H321="COMMANDE","ALBAN1","ALBAN2"),IF(I321=INFO_CALENDRIER!$AB$3,IF(BD!H321="COMMANDE","ALICE1","ALICE2"),IF(I321=INFO_CALENDRIER!$AB$4,IF(BD!H321="COMMANDE","EUGENIE1","EUGENIE2"),IF(I321=INFO_CALENDRIER!$AB$5,IF(BD!H321="COMMANDE","FRED1","FRED2"),IF(I321=INFO_CALENDRIER!$AB$6,IF(BD!H321="COMMANDE","HERVE1","HERVE2"),IF(I321=INFO_CALENDRIER!$AB$7,IF(BD!H321="COMMANDE","MARIA1","MARIA2"),IF(I321=INFO_CALENDRIER!$AB$8,IF(BD!H321="COMMANDE","MARIE1","MARIE2"),IF(I321=INFO_CALENDRIER!$AB$9,IF(BD!H321="COMMANDE","VALERIE1","VALERIE2"),"erreur")))))))))</f>
        <v/>
      </c>
      <c r="U321" s="54"/>
      <c r="V321" s="54"/>
      <c r="W321" s="76" t="str">
        <f t="shared" si="60"/>
        <v/>
      </c>
      <c r="X321" s="76" t="str">
        <f t="shared" si="61"/>
        <v/>
      </c>
      <c r="Y321" s="76" t="str">
        <f t="shared" si="62"/>
        <v/>
      </c>
    </row>
    <row r="322" spans="1:25">
      <c r="A322" s="75"/>
      <c r="B322" s="77"/>
      <c r="C322" s="75"/>
      <c r="D322" s="77"/>
      <c r="E322" s="54"/>
      <c r="F322" s="54"/>
      <c r="G322" s="81"/>
      <c r="H322" s="54"/>
      <c r="I322" s="54"/>
      <c r="J322" s="76" t="str">
        <f t="shared" si="52"/>
        <v/>
      </c>
      <c r="K322" s="76" t="str">
        <f t="shared" si="53"/>
        <v/>
      </c>
      <c r="L322" s="76" t="str">
        <f t="shared" si="54"/>
        <v/>
      </c>
      <c r="M322" s="54"/>
      <c r="N322" s="54" t="str">
        <f t="shared" si="55"/>
        <v/>
      </c>
      <c r="O322" s="54" t="str">
        <f t="shared" si="56"/>
        <v/>
      </c>
      <c r="P322" s="54" t="str">
        <f t="shared" si="57"/>
        <v/>
      </c>
      <c r="Q322" s="54" t="str">
        <f>+IF(A322="","",CONCATENATE(YEAR(A322),"-",VLOOKUP(MONTH(A322),INFO_CALENDRIER!$I$1:$J$13,2,FALSE)))</f>
        <v/>
      </c>
      <c r="R322" s="54" t="str">
        <f t="shared" si="58"/>
        <v/>
      </c>
      <c r="S322" s="76" t="str">
        <f t="shared" si="59"/>
        <v/>
      </c>
      <c r="T322" s="54" t="str">
        <f>IF(H322="","",IF(I322=INFO_CALENDRIER!$AB$2,IF(BD!H322="COMMANDE","ALBAN1","ALBAN2"),IF(I322=INFO_CALENDRIER!$AB$3,IF(BD!H322="COMMANDE","ALICE1","ALICE2"),IF(I322=INFO_CALENDRIER!$AB$4,IF(BD!H322="COMMANDE","EUGENIE1","EUGENIE2"),IF(I322=INFO_CALENDRIER!$AB$5,IF(BD!H322="COMMANDE","FRED1","FRED2"),IF(I322=INFO_CALENDRIER!$AB$6,IF(BD!H322="COMMANDE","HERVE1","HERVE2"),IF(I322=INFO_CALENDRIER!$AB$7,IF(BD!H322="COMMANDE","MARIA1","MARIA2"),IF(I322=INFO_CALENDRIER!$AB$8,IF(BD!H322="COMMANDE","MARIE1","MARIE2"),IF(I322=INFO_CALENDRIER!$AB$9,IF(BD!H322="COMMANDE","VALERIE1","VALERIE2"),"erreur")))))))))</f>
        <v/>
      </c>
      <c r="U322" s="54"/>
      <c r="V322" s="54"/>
      <c r="W322" s="76" t="str">
        <f t="shared" si="60"/>
        <v/>
      </c>
      <c r="X322" s="76" t="str">
        <f t="shared" si="61"/>
        <v/>
      </c>
      <c r="Y322" s="76" t="str">
        <f t="shared" si="62"/>
        <v/>
      </c>
    </row>
    <row r="323" spans="1:25">
      <c r="A323" s="75"/>
      <c r="B323" s="77"/>
      <c r="C323" s="75"/>
      <c r="D323" s="77"/>
      <c r="E323" s="54"/>
      <c r="F323" s="54"/>
      <c r="G323" s="81"/>
      <c r="H323" s="54"/>
      <c r="I323" s="54"/>
      <c r="J323" s="76" t="str">
        <f t="shared" ref="J323:J386" si="63">IF($A323="","",DAY(A323))</f>
        <v/>
      </c>
      <c r="K323" s="76" t="str">
        <f t="shared" ref="K323:K386" si="64">IF($A323="","",MONTH(A323))</f>
        <v/>
      </c>
      <c r="L323" s="76" t="str">
        <f t="shared" ref="L323:L386" si="65">IF($A323="","",YEAR(A323))</f>
        <v/>
      </c>
      <c r="M323" s="54"/>
      <c r="N323" s="54" t="str">
        <f t="shared" ref="N323:N386" si="66">+IF($A323="","",IF(OR(ISERR(K323),ISNA(K323)),1,0))</f>
        <v/>
      </c>
      <c r="O323" s="54" t="str">
        <f t="shared" ref="O323:O386" si="67">+IF($A323="","",IF(OR(ISERR(J323),ISNA(J323)),1,0))</f>
        <v/>
      </c>
      <c r="P323" s="54" t="str">
        <f t="shared" ref="P323:P386" si="68">IF($A323="","",IF(OR(ISERR(L323),ISNA(L323)),1,0))</f>
        <v/>
      </c>
      <c r="Q323" s="54" t="str">
        <f>+IF(A323="","",CONCATENATE(YEAR(A323),"-",VLOOKUP(MONTH(A323),INFO_CALENDRIER!$I$1:$J$13,2,FALSE)))</f>
        <v/>
      </c>
      <c r="R323" s="54" t="str">
        <f t="shared" ref="R323:R386" si="69">+IF($A323="","",IF(OR(ISERR(E323),ISNA(E323)),1,0))</f>
        <v/>
      </c>
      <c r="S323" s="76" t="str">
        <f t="shared" ref="S323:S386" si="70">IF($A323="","",IF(OR(ISERR(I323),ISNA(I323)),1,0))</f>
        <v/>
      </c>
      <c r="T323" s="54" t="str">
        <f>IF(H323="","",IF(I323=INFO_CALENDRIER!$AB$2,IF(BD!H323="COMMANDE","ALBAN1","ALBAN2"),IF(I323=INFO_CALENDRIER!$AB$3,IF(BD!H323="COMMANDE","ALICE1","ALICE2"),IF(I323=INFO_CALENDRIER!$AB$4,IF(BD!H323="COMMANDE","EUGENIE1","EUGENIE2"),IF(I323=INFO_CALENDRIER!$AB$5,IF(BD!H323="COMMANDE","FRED1","FRED2"),IF(I323=INFO_CALENDRIER!$AB$6,IF(BD!H323="COMMANDE","HERVE1","HERVE2"),IF(I323=INFO_CALENDRIER!$AB$7,IF(BD!H323="COMMANDE","MARIA1","MARIA2"),IF(I323=INFO_CALENDRIER!$AB$8,IF(BD!H323="COMMANDE","MARIE1","MARIE2"),IF(I323=INFO_CALENDRIER!$AB$9,IF(BD!H323="COMMANDE","VALERIE1","VALERIE2"),"erreur")))))))))</f>
        <v/>
      </c>
      <c r="U323" s="54"/>
      <c r="V323" s="54"/>
      <c r="W323" s="76" t="str">
        <f t="shared" ref="W323:W386" si="71">IF($C323="","",DAY(C323))</f>
        <v/>
      </c>
      <c r="X323" s="76" t="str">
        <f t="shared" ref="X323:X386" si="72">IF($C323="","",MONTH(C323))</f>
        <v/>
      </c>
      <c r="Y323" s="76" t="str">
        <f t="shared" ref="Y323:Y386" si="73">IF($C323="","",YEAR(C323))</f>
        <v/>
      </c>
    </row>
    <row r="324" spans="1:25">
      <c r="A324" s="75"/>
      <c r="B324" s="77"/>
      <c r="C324" s="75"/>
      <c r="D324" s="77"/>
      <c r="E324" s="54"/>
      <c r="F324" s="54"/>
      <c r="G324" s="81"/>
      <c r="H324" s="54"/>
      <c r="I324" s="54"/>
      <c r="J324" s="76" t="str">
        <f t="shared" si="63"/>
        <v/>
      </c>
      <c r="K324" s="76" t="str">
        <f t="shared" si="64"/>
        <v/>
      </c>
      <c r="L324" s="76" t="str">
        <f t="shared" si="65"/>
        <v/>
      </c>
      <c r="M324" s="54"/>
      <c r="N324" s="54" t="str">
        <f t="shared" si="66"/>
        <v/>
      </c>
      <c r="O324" s="54" t="str">
        <f t="shared" si="67"/>
        <v/>
      </c>
      <c r="P324" s="54" t="str">
        <f t="shared" si="68"/>
        <v/>
      </c>
      <c r="Q324" s="54" t="str">
        <f>+IF(A324="","",CONCATENATE(YEAR(A324),"-",VLOOKUP(MONTH(A324),INFO_CALENDRIER!$I$1:$J$13,2,FALSE)))</f>
        <v/>
      </c>
      <c r="R324" s="54" t="str">
        <f t="shared" si="69"/>
        <v/>
      </c>
      <c r="S324" s="76" t="str">
        <f t="shared" si="70"/>
        <v/>
      </c>
      <c r="T324" s="54" t="str">
        <f>IF(H324="","",IF(I324=INFO_CALENDRIER!$AB$2,IF(BD!H324="COMMANDE","ALBAN1","ALBAN2"),IF(I324=INFO_CALENDRIER!$AB$3,IF(BD!H324="COMMANDE","ALICE1","ALICE2"),IF(I324=INFO_CALENDRIER!$AB$4,IF(BD!H324="COMMANDE","EUGENIE1","EUGENIE2"),IF(I324=INFO_CALENDRIER!$AB$5,IF(BD!H324="COMMANDE","FRED1","FRED2"),IF(I324=INFO_CALENDRIER!$AB$6,IF(BD!H324="COMMANDE","HERVE1","HERVE2"),IF(I324=INFO_CALENDRIER!$AB$7,IF(BD!H324="COMMANDE","MARIA1","MARIA2"),IF(I324=INFO_CALENDRIER!$AB$8,IF(BD!H324="COMMANDE","MARIE1","MARIE2"),IF(I324=INFO_CALENDRIER!$AB$9,IF(BD!H324="COMMANDE","VALERIE1","VALERIE2"),"erreur")))))))))</f>
        <v/>
      </c>
      <c r="U324" s="54"/>
      <c r="V324" s="54"/>
      <c r="W324" s="76" t="str">
        <f t="shared" si="71"/>
        <v/>
      </c>
      <c r="X324" s="76" t="str">
        <f t="shared" si="72"/>
        <v/>
      </c>
      <c r="Y324" s="76" t="str">
        <f t="shared" si="73"/>
        <v/>
      </c>
    </row>
    <row r="325" spans="1:25">
      <c r="A325" s="75"/>
      <c r="B325" s="77"/>
      <c r="C325" s="75"/>
      <c r="D325" s="77"/>
      <c r="E325" s="54"/>
      <c r="F325" s="54"/>
      <c r="G325" s="81"/>
      <c r="H325" s="54"/>
      <c r="I325" s="54"/>
      <c r="J325" s="76" t="str">
        <f t="shared" si="63"/>
        <v/>
      </c>
      <c r="K325" s="76" t="str">
        <f t="shared" si="64"/>
        <v/>
      </c>
      <c r="L325" s="76" t="str">
        <f t="shared" si="65"/>
        <v/>
      </c>
      <c r="M325" s="54"/>
      <c r="N325" s="54" t="str">
        <f t="shared" si="66"/>
        <v/>
      </c>
      <c r="O325" s="54" t="str">
        <f t="shared" si="67"/>
        <v/>
      </c>
      <c r="P325" s="54" t="str">
        <f t="shared" si="68"/>
        <v/>
      </c>
      <c r="Q325" s="54" t="str">
        <f>+IF(A325="","",CONCATENATE(YEAR(A325),"-",VLOOKUP(MONTH(A325),INFO_CALENDRIER!$I$1:$J$13,2,FALSE)))</f>
        <v/>
      </c>
      <c r="R325" s="54" t="str">
        <f t="shared" si="69"/>
        <v/>
      </c>
      <c r="S325" s="76" t="str">
        <f t="shared" si="70"/>
        <v/>
      </c>
      <c r="T325" s="54" t="str">
        <f>IF(H325="","",IF(I325=INFO_CALENDRIER!$AB$2,IF(BD!H325="COMMANDE","ALBAN1","ALBAN2"),IF(I325=INFO_CALENDRIER!$AB$3,IF(BD!H325="COMMANDE","ALICE1","ALICE2"),IF(I325=INFO_CALENDRIER!$AB$4,IF(BD!H325="COMMANDE","EUGENIE1","EUGENIE2"),IF(I325=INFO_CALENDRIER!$AB$5,IF(BD!H325="COMMANDE","FRED1","FRED2"),IF(I325=INFO_CALENDRIER!$AB$6,IF(BD!H325="COMMANDE","HERVE1","HERVE2"),IF(I325=INFO_CALENDRIER!$AB$7,IF(BD!H325="COMMANDE","MARIA1","MARIA2"),IF(I325=INFO_CALENDRIER!$AB$8,IF(BD!H325="COMMANDE","MARIE1","MARIE2"),IF(I325=INFO_CALENDRIER!$AB$9,IF(BD!H325="COMMANDE","VALERIE1","VALERIE2"),"erreur")))))))))</f>
        <v/>
      </c>
      <c r="U325" s="54"/>
      <c r="V325" s="54"/>
      <c r="W325" s="76" t="str">
        <f t="shared" si="71"/>
        <v/>
      </c>
      <c r="X325" s="76" t="str">
        <f t="shared" si="72"/>
        <v/>
      </c>
      <c r="Y325" s="76" t="str">
        <f t="shared" si="73"/>
        <v/>
      </c>
    </row>
    <row r="326" spans="1:25">
      <c r="A326" s="75"/>
      <c r="B326" s="77"/>
      <c r="C326" s="75"/>
      <c r="D326" s="77"/>
      <c r="E326" s="54"/>
      <c r="F326" s="54"/>
      <c r="G326" s="81"/>
      <c r="H326" s="54"/>
      <c r="I326" s="54"/>
      <c r="J326" s="76" t="str">
        <f t="shared" si="63"/>
        <v/>
      </c>
      <c r="K326" s="76" t="str">
        <f t="shared" si="64"/>
        <v/>
      </c>
      <c r="L326" s="76" t="str">
        <f t="shared" si="65"/>
        <v/>
      </c>
      <c r="M326" s="54"/>
      <c r="N326" s="54" t="str">
        <f t="shared" si="66"/>
        <v/>
      </c>
      <c r="O326" s="54" t="str">
        <f t="shared" si="67"/>
        <v/>
      </c>
      <c r="P326" s="54" t="str">
        <f t="shared" si="68"/>
        <v/>
      </c>
      <c r="Q326" s="54" t="str">
        <f>+IF(A326="","",CONCATENATE(YEAR(A326),"-",VLOOKUP(MONTH(A326),INFO_CALENDRIER!$I$1:$J$13,2,FALSE)))</f>
        <v/>
      </c>
      <c r="R326" s="54" t="str">
        <f t="shared" si="69"/>
        <v/>
      </c>
      <c r="S326" s="76" t="str">
        <f t="shared" si="70"/>
        <v/>
      </c>
      <c r="T326" s="54" t="str">
        <f>IF(H326="","",IF(I326=INFO_CALENDRIER!$AB$2,IF(BD!H326="COMMANDE","ALBAN1","ALBAN2"),IF(I326=INFO_CALENDRIER!$AB$3,IF(BD!H326="COMMANDE","ALICE1","ALICE2"),IF(I326=INFO_CALENDRIER!$AB$4,IF(BD!H326="COMMANDE","EUGENIE1","EUGENIE2"),IF(I326=INFO_CALENDRIER!$AB$5,IF(BD!H326="COMMANDE","FRED1","FRED2"),IF(I326=INFO_CALENDRIER!$AB$6,IF(BD!H326="COMMANDE","HERVE1","HERVE2"),IF(I326=INFO_CALENDRIER!$AB$7,IF(BD!H326="COMMANDE","MARIA1","MARIA2"),IF(I326=INFO_CALENDRIER!$AB$8,IF(BD!H326="COMMANDE","MARIE1","MARIE2"),IF(I326=INFO_CALENDRIER!$AB$9,IF(BD!H326="COMMANDE","VALERIE1","VALERIE2"),"erreur")))))))))</f>
        <v/>
      </c>
      <c r="U326" s="54"/>
      <c r="V326" s="54"/>
      <c r="W326" s="76" t="str">
        <f t="shared" si="71"/>
        <v/>
      </c>
      <c r="X326" s="76" t="str">
        <f t="shared" si="72"/>
        <v/>
      </c>
      <c r="Y326" s="76" t="str">
        <f t="shared" si="73"/>
        <v/>
      </c>
    </row>
    <row r="327" spans="1:25">
      <c r="A327" s="75"/>
      <c r="B327" s="77"/>
      <c r="C327" s="75"/>
      <c r="D327" s="77"/>
      <c r="E327" s="54"/>
      <c r="F327" s="54"/>
      <c r="G327" s="81"/>
      <c r="H327" s="54"/>
      <c r="I327" s="54"/>
      <c r="J327" s="76" t="str">
        <f t="shared" si="63"/>
        <v/>
      </c>
      <c r="K327" s="76" t="str">
        <f t="shared" si="64"/>
        <v/>
      </c>
      <c r="L327" s="76" t="str">
        <f t="shared" si="65"/>
        <v/>
      </c>
      <c r="M327" s="54"/>
      <c r="N327" s="54" t="str">
        <f t="shared" si="66"/>
        <v/>
      </c>
      <c r="O327" s="54" t="str">
        <f t="shared" si="67"/>
        <v/>
      </c>
      <c r="P327" s="54" t="str">
        <f t="shared" si="68"/>
        <v/>
      </c>
      <c r="Q327" s="54" t="str">
        <f>+IF(A327="","",CONCATENATE(YEAR(A327),"-",VLOOKUP(MONTH(A327),INFO_CALENDRIER!$I$1:$J$13,2,FALSE)))</f>
        <v/>
      </c>
      <c r="R327" s="54" t="str">
        <f t="shared" si="69"/>
        <v/>
      </c>
      <c r="S327" s="76" t="str">
        <f t="shared" si="70"/>
        <v/>
      </c>
      <c r="T327" s="54" t="str">
        <f>IF(H327="","",IF(I327=INFO_CALENDRIER!$AB$2,IF(BD!H327="COMMANDE","ALBAN1","ALBAN2"),IF(I327=INFO_CALENDRIER!$AB$3,IF(BD!H327="COMMANDE","ALICE1","ALICE2"),IF(I327=INFO_CALENDRIER!$AB$4,IF(BD!H327="COMMANDE","EUGENIE1","EUGENIE2"),IF(I327=INFO_CALENDRIER!$AB$5,IF(BD!H327="COMMANDE","FRED1","FRED2"),IF(I327=INFO_CALENDRIER!$AB$6,IF(BD!H327="COMMANDE","HERVE1","HERVE2"),IF(I327=INFO_CALENDRIER!$AB$7,IF(BD!H327="COMMANDE","MARIA1","MARIA2"),IF(I327=INFO_CALENDRIER!$AB$8,IF(BD!H327="COMMANDE","MARIE1","MARIE2"),IF(I327=INFO_CALENDRIER!$AB$9,IF(BD!H327="COMMANDE","VALERIE1","VALERIE2"),"erreur")))))))))</f>
        <v/>
      </c>
      <c r="U327" s="54"/>
      <c r="V327" s="54"/>
      <c r="W327" s="76" t="str">
        <f t="shared" si="71"/>
        <v/>
      </c>
      <c r="X327" s="76" t="str">
        <f t="shared" si="72"/>
        <v/>
      </c>
      <c r="Y327" s="76" t="str">
        <f t="shared" si="73"/>
        <v/>
      </c>
    </row>
    <row r="328" spans="1:25">
      <c r="A328" s="75"/>
      <c r="B328" s="77"/>
      <c r="C328" s="75"/>
      <c r="D328" s="77"/>
      <c r="E328" s="54"/>
      <c r="F328" s="54"/>
      <c r="G328" s="81"/>
      <c r="H328" s="54"/>
      <c r="I328" s="54"/>
      <c r="J328" s="76" t="str">
        <f t="shared" si="63"/>
        <v/>
      </c>
      <c r="K328" s="76" t="str">
        <f t="shared" si="64"/>
        <v/>
      </c>
      <c r="L328" s="76" t="str">
        <f t="shared" si="65"/>
        <v/>
      </c>
      <c r="M328" s="54"/>
      <c r="N328" s="54" t="str">
        <f t="shared" si="66"/>
        <v/>
      </c>
      <c r="O328" s="54" t="str">
        <f t="shared" si="67"/>
        <v/>
      </c>
      <c r="P328" s="54" t="str">
        <f t="shared" si="68"/>
        <v/>
      </c>
      <c r="Q328" s="54" t="str">
        <f>+IF(A328="","",CONCATENATE(YEAR(A328),"-",VLOOKUP(MONTH(A328),INFO_CALENDRIER!$I$1:$J$13,2,FALSE)))</f>
        <v/>
      </c>
      <c r="R328" s="54" t="str">
        <f t="shared" si="69"/>
        <v/>
      </c>
      <c r="S328" s="76" t="str">
        <f t="shared" si="70"/>
        <v/>
      </c>
      <c r="T328" s="54" t="str">
        <f>IF(H328="","",IF(I328=INFO_CALENDRIER!$AB$2,IF(BD!H328="COMMANDE","ALBAN1","ALBAN2"),IF(I328=INFO_CALENDRIER!$AB$3,IF(BD!H328="COMMANDE","ALICE1","ALICE2"),IF(I328=INFO_CALENDRIER!$AB$4,IF(BD!H328="COMMANDE","EUGENIE1","EUGENIE2"),IF(I328=INFO_CALENDRIER!$AB$5,IF(BD!H328="COMMANDE","FRED1","FRED2"),IF(I328=INFO_CALENDRIER!$AB$6,IF(BD!H328="COMMANDE","HERVE1","HERVE2"),IF(I328=INFO_CALENDRIER!$AB$7,IF(BD!H328="COMMANDE","MARIA1","MARIA2"),IF(I328=INFO_CALENDRIER!$AB$8,IF(BD!H328="COMMANDE","MARIE1","MARIE2"),IF(I328=INFO_CALENDRIER!$AB$9,IF(BD!H328="COMMANDE","VALERIE1","VALERIE2"),"erreur")))))))))</f>
        <v/>
      </c>
      <c r="U328" s="54"/>
      <c r="V328" s="54"/>
      <c r="W328" s="76" t="str">
        <f t="shared" si="71"/>
        <v/>
      </c>
      <c r="X328" s="76" t="str">
        <f t="shared" si="72"/>
        <v/>
      </c>
      <c r="Y328" s="76" t="str">
        <f t="shared" si="73"/>
        <v/>
      </c>
    </row>
    <row r="329" spans="1:25">
      <c r="A329" s="75"/>
      <c r="B329" s="77"/>
      <c r="C329" s="75"/>
      <c r="D329" s="77"/>
      <c r="E329" s="54"/>
      <c r="F329" s="54"/>
      <c r="G329" s="81"/>
      <c r="H329" s="54"/>
      <c r="I329" s="54"/>
      <c r="J329" s="76" t="str">
        <f t="shared" si="63"/>
        <v/>
      </c>
      <c r="K329" s="76" t="str">
        <f t="shared" si="64"/>
        <v/>
      </c>
      <c r="L329" s="76" t="str">
        <f t="shared" si="65"/>
        <v/>
      </c>
      <c r="M329" s="54"/>
      <c r="N329" s="54" t="str">
        <f t="shared" si="66"/>
        <v/>
      </c>
      <c r="O329" s="54" t="str">
        <f t="shared" si="67"/>
        <v/>
      </c>
      <c r="P329" s="54" t="str">
        <f t="shared" si="68"/>
        <v/>
      </c>
      <c r="Q329" s="54" t="str">
        <f>+IF(A329="","",CONCATENATE(YEAR(A329),"-",VLOOKUP(MONTH(A329),INFO_CALENDRIER!$I$1:$J$13,2,FALSE)))</f>
        <v/>
      </c>
      <c r="R329" s="54" t="str">
        <f t="shared" si="69"/>
        <v/>
      </c>
      <c r="S329" s="76" t="str">
        <f t="shared" si="70"/>
        <v/>
      </c>
      <c r="T329" s="54" t="str">
        <f>IF(H329="","",IF(I329=INFO_CALENDRIER!$AB$2,IF(BD!H329="COMMANDE","ALBAN1","ALBAN2"),IF(I329=INFO_CALENDRIER!$AB$3,IF(BD!H329="COMMANDE","ALICE1","ALICE2"),IF(I329=INFO_CALENDRIER!$AB$4,IF(BD!H329="COMMANDE","EUGENIE1","EUGENIE2"),IF(I329=INFO_CALENDRIER!$AB$5,IF(BD!H329="COMMANDE","FRED1","FRED2"),IF(I329=INFO_CALENDRIER!$AB$6,IF(BD!H329="COMMANDE","HERVE1","HERVE2"),IF(I329=INFO_CALENDRIER!$AB$7,IF(BD!H329="COMMANDE","MARIA1","MARIA2"),IF(I329=INFO_CALENDRIER!$AB$8,IF(BD!H329="COMMANDE","MARIE1","MARIE2"),IF(I329=INFO_CALENDRIER!$AB$9,IF(BD!H329="COMMANDE","VALERIE1","VALERIE2"),"erreur")))))))))</f>
        <v/>
      </c>
      <c r="U329" s="54"/>
      <c r="V329" s="54"/>
      <c r="W329" s="76" t="str">
        <f t="shared" si="71"/>
        <v/>
      </c>
      <c r="X329" s="76" t="str">
        <f t="shared" si="72"/>
        <v/>
      </c>
      <c r="Y329" s="76" t="str">
        <f t="shared" si="73"/>
        <v/>
      </c>
    </row>
    <row r="330" spans="1:25">
      <c r="A330" s="75"/>
      <c r="B330" s="77"/>
      <c r="C330" s="75"/>
      <c r="D330" s="77"/>
      <c r="E330" s="54"/>
      <c r="F330" s="54"/>
      <c r="G330" s="81"/>
      <c r="H330" s="54"/>
      <c r="I330" s="54"/>
      <c r="J330" s="76" t="str">
        <f t="shared" si="63"/>
        <v/>
      </c>
      <c r="K330" s="76" t="str">
        <f t="shared" si="64"/>
        <v/>
      </c>
      <c r="L330" s="76" t="str">
        <f t="shared" si="65"/>
        <v/>
      </c>
      <c r="M330" s="54"/>
      <c r="N330" s="54" t="str">
        <f t="shared" si="66"/>
        <v/>
      </c>
      <c r="O330" s="54" t="str">
        <f t="shared" si="67"/>
        <v/>
      </c>
      <c r="P330" s="54" t="str">
        <f t="shared" si="68"/>
        <v/>
      </c>
      <c r="Q330" s="54" t="str">
        <f>+IF(A330="","",CONCATENATE(YEAR(A330),"-",VLOOKUP(MONTH(A330),INFO_CALENDRIER!$I$1:$J$13,2,FALSE)))</f>
        <v/>
      </c>
      <c r="R330" s="54" t="str">
        <f t="shared" si="69"/>
        <v/>
      </c>
      <c r="S330" s="76" t="str">
        <f t="shared" si="70"/>
        <v/>
      </c>
      <c r="T330" s="54" t="str">
        <f>IF(H330="","",IF(I330=INFO_CALENDRIER!$AB$2,IF(BD!H330="COMMANDE","ALBAN1","ALBAN2"),IF(I330=INFO_CALENDRIER!$AB$3,IF(BD!H330="COMMANDE","ALICE1","ALICE2"),IF(I330=INFO_CALENDRIER!$AB$4,IF(BD!H330="COMMANDE","EUGENIE1","EUGENIE2"),IF(I330=INFO_CALENDRIER!$AB$5,IF(BD!H330="COMMANDE","FRED1","FRED2"),IF(I330=INFO_CALENDRIER!$AB$6,IF(BD!H330="COMMANDE","HERVE1","HERVE2"),IF(I330=INFO_CALENDRIER!$AB$7,IF(BD!H330="COMMANDE","MARIA1","MARIA2"),IF(I330=INFO_CALENDRIER!$AB$8,IF(BD!H330="COMMANDE","MARIE1","MARIE2"),IF(I330=INFO_CALENDRIER!$AB$9,IF(BD!H330="COMMANDE","VALERIE1","VALERIE2"),"erreur")))))))))</f>
        <v/>
      </c>
      <c r="U330" s="54"/>
      <c r="V330" s="54"/>
      <c r="W330" s="76" t="str">
        <f t="shared" si="71"/>
        <v/>
      </c>
      <c r="X330" s="76" t="str">
        <f t="shared" si="72"/>
        <v/>
      </c>
      <c r="Y330" s="76" t="str">
        <f t="shared" si="73"/>
        <v/>
      </c>
    </row>
    <row r="331" spans="1:25">
      <c r="A331" s="75"/>
      <c r="B331" s="77"/>
      <c r="C331" s="75"/>
      <c r="D331" s="77"/>
      <c r="E331" s="54"/>
      <c r="F331" s="54"/>
      <c r="G331" s="81"/>
      <c r="H331" s="54"/>
      <c r="I331" s="54"/>
      <c r="J331" s="76" t="str">
        <f t="shared" si="63"/>
        <v/>
      </c>
      <c r="K331" s="76" t="str">
        <f t="shared" si="64"/>
        <v/>
      </c>
      <c r="L331" s="76" t="str">
        <f t="shared" si="65"/>
        <v/>
      </c>
      <c r="M331" s="54"/>
      <c r="N331" s="54" t="str">
        <f t="shared" si="66"/>
        <v/>
      </c>
      <c r="O331" s="54" t="str">
        <f t="shared" si="67"/>
        <v/>
      </c>
      <c r="P331" s="54" t="str">
        <f t="shared" si="68"/>
        <v/>
      </c>
      <c r="Q331" s="54" t="str">
        <f>+IF(A331="","",CONCATENATE(YEAR(A331),"-",VLOOKUP(MONTH(A331),INFO_CALENDRIER!$I$1:$J$13,2,FALSE)))</f>
        <v/>
      </c>
      <c r="R331" s="54" t="str">
        <f t="shared" si="69"/>
        <v/>
      </c>
      <c r="S331" s="76" t="str">
        <f t="shared" si="70"/>
        <v/>
      </c>
      <c r="T331" s="54" t="str">
        <f>IF(H331="","",IF(I331=INFO_CALENDRIER!$AB$2,IF(BD!H331="COMMANDE","ALBAN1","ALBAN2"),IF(I331=INFO_CALENDRIER!$AB$3,IF(BD!H331="COMMANDE","ALICE1","ALICE2"),IF(I331=INFO_CALENDRIER!$AB$4,IF(BD!H331="COMMANDE","EUGENIE1","EUGENIE2"),IF(I331=INFO_CALENDRIER!$AB$5,IF(BD!H331="COMMANDE","FRED1","FRED2"),IF(I331=INFO_CALENDRIER!$AB$6,IF(BD!H331="COMMANDE","HERVE1","HERVE2"),IF(I331=INFO_CALENDRIER!$AB$7,IF(BD!H331="COMMANDE","MARIA1","MARIA2"),IF(I331=INFO_CALENDRIER!$AB$8,IF(BD!H331="COMMANDE","MARIE1","MARIE2"),IF(I331=INFO_CALENDRIER!$AB$9,IF(BD!H331="COMMANDE","VALERIE1","VALERIE2"),"erreur")))))))))</f>
        <v/>
      </c>
      <c r="U331" s="54"/>
      <c r="V331" s="54"/>
      <c r="W331" s="76" t="str">
        <f t="shared" si="71"/>
        <v/>
      </c>
      <c r="X331" s="76" t="str">
        <f t="shared" si="72"/>
        <v/>
      </c>
      <c r="Y331" s="76" t="str">
        <f t="shared" si="73"/>
        <v/>
      </c>
    </row>
    <row r="332" spans="1:25">
      <c r="A332" s="75"/>
      <c r="B332" s="77"/>
      <c r="C332" s="75"/>
      <c r="D332" s="77"/>
      <c r="E332" s="54"/>
      <c r="F332" s="54"/>
      <c r="G332" s="81"/>
      <c r="H332" s="54"/>
      <c r="I332" s="54"/>
      <c r="J332" s="76" t="str">
        <f t="shared" si="63"/>
        <v/>
      </c>
      <c r="K332" s="76" t="str">
        <f t="shared" si="64"/>
        <v/>
      </c>
      <c r="L332" s="76" t="str">
        <f t="shared" si="65"/>
        <v/>
      </c>
      <c r="M332" s="54"/>
      <c r="N332" s="54" t="str">
        <f t="shared" si="66"/>
        <v/>
      </c>
      <c r="O332" s="54" t="str">
        <f t="shared" si="67"/>
        <v/>
      </c>
      <c r="P332" s="54" t="str">
        <f t="shared" si="68"/>
        <v/>
      </c>
      <c r="Q332" s="54" t="str">
        <f>+IF(A332="","",CONCATENATE(YEAR(A332),"-",VLOOKUP(MONTH(A332),INFO_CALENDRIER!$I$1:$J$13,2,FALSE)))</f>
        <v/>
      </c>
      <c r="R332" s="54" t="str">
        <f t="shared" si="69"/>
        <v/>
      </c>
      <c r="S332" s="76" t="str">
        <f t="shared" si="70"/>
        <v/>
      </c>
      <c r="T332" s="54" t="str">
        <f>IF(H332="","",IF(I332=INFO_CALENDRIER!$AB$2,IF(BD!H332="COMMANDE","ALBAN1","ALBAN2"),IF(I332=INFO_CALENDRIER!$AB$3,IF(BD!H332="COMMANDE","ALICE1","ALICE2"),IF(I332=INFO_CALENDRIER!$AB$4,IF(BD!H332="COMMANDE","EUGENIE1","EUGENIE2"),IF(I332=INFO_CALENDRIER!$AB$5,IF(BD!H332="COMMANDE","FRED1","FRED2"),IF(I332=INFO_CALENDRIER!$AB$6,IF(BD!H332="COMMANDE","HERVE1","HERVE2"),IF(I332=INFO_CALENDRIER!$AB$7,IF(BD!H332="COMMANDE","MARIA1","MARIA2"),IF(I332=INFO_CALENDRIER!$AB$8,IF(BD!H332="COMMANDE","MARIE1","MARIE2"),IF(I332=INFO_CALENDRIER!$AB$9,IF(BD!H332="COMMANDE","VALERIE1","VALERIE2"),"erreur")))))))))</f>
        <v/>
      </c>
      <c r="U332" s="54"/>
      <c r="V332" s="54"/>
      <c r="W332" s="76" t="str">
        <f t="shared" si="71"/>
        <v/>
      </c>
      <c r="X332" s="76" t="str">
        <f t="shared" si="72"/>
        <v/>
      </c>
      <c r="Y332" s="76" t="str">
        <f t="shared" si="73"/>
        <v/>
      </c>
    </row>
    <row r="333" spans="1:25">
      <c r="A333" s="75"/>
      <c r="B333" s="77"/>
      <c r="C333" s="75"/>
      <c r="D333" s="77"/>
      <c r="E333" s="54"/>
      <c r="F333" s="54"/>
      <c r="G333" s="81"/>
      <c r="H333" s="54"/>
      <c r="I333" s="54"/>
      <c r="J333" s="76" t="str">
        <f t="shared" si="63"/>
        <v/>
      </c>
      <c r="K333" s="76" t="str">
        <f t="shared" si="64"/>
        <v/>
      </c>
      <c r="L333" s="76" t="str">
        <f t="shared" si="65"/>
        <v/>
      </c>
      <c r="M333" s="54"/>
      <c r="N333" s="54" t="str">
        <f t="shared" si="66"/>
        <v/>
      </c>
      <c r="O333" s="54" t="str">
        <f t="shared" si="67"/>
        <v/>
      </c>
      <c r="P333" s="54" t="str">
        <f t="shared" si="68"/>
        <v/>
      </c>
      <c r="Q333" s="54" t="str">
        <f>+IF(A333="","",CONCATENATE(YEAR(A333),"-",VLOOKUP(MONTH(A333),INFO_CALENDRIER!$I$1:$J$13,2,FALSE)))</f>
        <v/>
      </c>
      <c r="R333" s="54" t="str">
        <f t="shared" si="69"/>
        <v/>
      </c>
      <c r="S333" s="76" t="str">
        <f t="shared" si="70"/>
        <v/>
      </c>
      <c r="T333" s="54" t="str">
        <f>IF(H333="","",IF(I333=INFO_CALENDRIER!$AB$2,IF(BD!H333="COMMANDE","ALBAN1","ALBAN2"),IF(I333=INFO_CALENDRIER!$AB$3,IF(BD!H333="COMMANDE","ALICE1","ALICE2"),IF(I333=INFO_CALENDRIER!$AB$4,IF(BD!H333="COMMANDE","EUGENIE1","EUGENIE2"),IF(I333=INFO_CALENDRIER!$AB$5,IF(BD!H333="COMMANDE","FRED1","FRED2"),IF(I333=INFO_CALENDRIER!$AB$6,IF(BD!H333="COMMANDE","HERVE1","HERVE2"),IF(I333=INFO_CALENDRIER!$AB$7,IF(BD!H333="COMMANDE","MARIA1","MARIA2"),IF(I333=INFO_CALENDRIER!$AB$8,IF(BD!H333="COMMANDE","MARIE1","MARIE2"),IF(I333=INFO_CALENDRIER!$AB$9,IF(BD!H333="COMMANDE","VALERIE1","VALERIE2"),"erreur")))))))))</f>
        <v/>
      </c>
      <c r="U333" s="54"/>
      <c r="V333" s="54"/>
      <c r="W333" s="76" t="str">
        <f t="shared" si="71"/>
        <v/>
      </c>
      <c r="X333" s="76" t="str">
        <f t="shared" si="72"/>
        <v/>
      </c>
      <c r="Y333" s="76" t="str">
        <f t="shared" si="73"/>
        <v/>
      </c>
    </row>
    <row r="334" spans="1:25">
      <c r="A334" s="75"/>
      <c r="B334" s="77"/>
      <c r="C334" s="75"/>
      <c r="D334" s="77"/>
      <c r="E334" s="54"/>
      <c r="F334" s="54"/>
      <c r="G334" s="81"/>
      <c r="H334" s="54"/>
      <c r="I334" s="54"/>
      <c r="J334" s="76" t="str">
        <f t="shared" si="63"/>
        <v/>
      </c>
      <c r="K334" s="76" t="str">
        <f t="shared" si="64"/>
        <v/>
      </c>
      <c r="L334" s="76" t="str">
        <f t="shared" si="65"/>
        <v/>
      </c>
      <c r="M334" s="54"/>
      <c r="N334" s="54" t="str">
        <f t="shared" si="66"/>
        <v/>
      </c>
      <c r="O334" s="54" t="str">
        <f t="shared" si="67"/>
        <v/>
      </c>
      <c r="P334" s="54" t="str">
        <f t="shared" si="68"/>
        <v/>
      </c>
      <c r="Q334" s="54" t="str">
        <f>+IF(A334="","",CONCATENATE(YEAR(A334),"-",VLOOKUP(MONTH(A334),INFO_CALENDRIER!$I$1:$J$13,2,FALSE)))</f>
        <v/>
      </c>
      <c r="R334" s="54" t="str">
        <f t="shared" si="69"/>
        <v/>
      </c>
      <c r="S334" s="76" t="str">
        <f t="shared" si="70"/>
        <v/>
      </c>
      <c r="T334" s="54" t="str">
        <f>IF(H334="","",IF(I334=INFO_CALENDRIER!$AB$2,IF(BD!H334="COMMANDE","ALBAN1","ALBAN2"),IF(I334=INFO_CALENDRIER!$AB$3,IF(BD!H334="COMMANDE","ALICE1","ALICE2"),IF(I334=INFO_CALENDRIER!$AB$4,IF(BD!H334="COMMANDE","EUGENIE1","EUGENIE2"),IF(I334=INFO_CALENDRIER!$AB$5,IF(BD!H334="COMMANDE","FRED1","FRED2"),IF(I334=INFO_CALENDRIER!$AB$6,IF(BD!H334="COMMANDE","HERVE1","HERVE2"),IF(I334=INFO_CALENDRIER!$AB$7,IF(BD!H334="COMMANDE","MARIA1","MARIA2"),IF(I334=INFO_CALENDRIER!$AB$8,IF(BD!H334="COMMANDE","MARIE1","MARIE2"),IF(I334=INFO_CALENDRIER!$AB$9,IF(BD!H334="COMMANDE","VALERIE1","VALERIE2"),"erreur")))))))))</f>
        <v/>
      </c>
      <c r="U334" s="54"/>
      <c r="V334" s="54"/>
      <c r="W334" s="76" t="str">
        <f t="shared" si="71"/>
        <v/>
      </c>
      <c r="X334" s="76" t="str">
        <f t="shared" si="72"/>
        <v/>
      </c>
      <c r="Y334" s="76" t="str">
        <f t="shared" si="73"/>
        <v/>
      </c>
    </row>
    <row r="335" spans="1:25">
      <c r="A335" s="75"/>
      <c r="B335" s="77"/>
      <c r="C335" s="75"/>
      <c r="D335" s="77"/>
      <c r="E335" s="54"/>
      <c r="F335" s="54"/>
      <c r="G335" s="81"/>
      <c r="H335" s="54"/>
      <c r="I335" s="54"/>
      <c r="J335" s="76" t="str">
        <f t="shared" si="63"/>
        <v/>
      </c>
      <c r="K335" s="76" t="str">
        <f t="shared" si="64"/>
        <v/>
      </c>
      <c r="L335" s="76" t="str">
        <f t="shared" si="65"/>
        <v/>
      </c>
      <c r="M335" s="54"/>
      <c r="N335" s="54" t="str">
        <f t="shared" si="66"/>
        <v/>
      </c>
      <c r="O335" s="54" t="str">
        <f t="shared" si="67"/>
        <v/>
      </c>
      <c r="P335" s="54" t="str">
        <f t="shared" si="68"/>
        <v/>
      </c>
      <c r="Q335" s="54" t="str">
        <f>+IF(A335="","",CONCATENATE(YEAR(A335),"-",VLOOKUP(MONTH(A335),INFO_CALENDRIER!$I$1:$J$13,2,FALSE)))</f>
        <v/>
      </c>
      <c r="R335" s="54" t="str">
        <f t="shared" si="69"/>
        <v/>
      </c>
      <c r="S335" s="76" t="str">
        <f t="shared" si="70"/>
        <v/>
      </c>
      <c r="T335" s="54" t="str">
        <f>IF(H335="","",IF(I335=INFO_CALENDRIER!$AB$2,IF(BD!H335="COMMANDE","ALBAN1","ALBAN2"),IF(I335=INFO_CALENDRIER!$AB$3,IF(BD!H335="COMMANDE","ALICE1","ALICE2"),IF(I335=INFO_CALENDRIER!$AB$4,IF(BD!H335="COMMANDE","EUGENIE1","EUGENIE2"),IF(I335=INFO_CALENDRIER!$AB$5,IF(BD!H335="COMMANDE","FRED1","FRED2"),IF(I335=INFO_CALENDRIER!$AB$6,IF(BD!H335="COMMANDE","HERVE1","HERVE2"),IF(I335=INFO_CALENDRIER!$AB$7,IF(BD!H335="COMMANDE","MARIA1","MARIA2"),IF(I335=INFO_CALENDRIER!$AB$8,IF(BD!H335="COMMANDE","MARIE1","MARIE2"),IF(I335=INFO_CALENDRIER!$AB$9,IF(BD!H335="COMMANDE","VALERIE1","VALERIE2"),"erreur")))))))))</f>
        <v/>
      </c>
      <c r="U335" s="54"/>
      <c r="V335" s="54"/>
      <c r="W335" s="76" t="str">
        <f t="shared" si="71"/>
        <v/>
      </c>
      <c r="X335" s="76" t="str">
        <f t="shared" si="72"/>
        <v/>
      </c>
      <c r="Y335" s="76" t="str">
        <f t="shared" si="73"/>
        <v/>
      </c>
    </row>
    <row r="336" spans="1:25">
      <c r="A336" s="75"/>
      <c r="B336" s="77"/>
      <c r="C336" s="75"/>
      <c r="D336" s="77"/>
      <c r="E336" s="54"/>
      <c r="F336" s="54"/>
      <c r="G336" s="81"/>
      <c r="H336" s="54"/>
      <c r="I336" s="54"/>
      <c r="J336" s="76" t="str">
        <f t="shared" si="63"/>
        <v/>
      </c>
      <c r="K336" s="76" t="str">
        <f t="shared" si="64"/>
        <v/>
      </c>
      <c r="L336" s="76" t="str">
        <f t="shared" si="65"/>
        <v/>
      </c>
      <c r="M336" s="54"/>
      <c r="N336" s="54" t="str">
        <f t="shared" si="66"/>
        <v/>
      </c>
      <c r="O336" s="54" t="str">
        <f t="shared" si="67"/>
        <v/>
      </c>
      <c r="P336" s="54" t="str">
        <f t="shared" si="68"/>
        <v/>
      </c>
      <c r="Q336" s="54" t="str">
        <f>+IF(A336="","",CONCATENATE(YEAR(A336),"-",VLOOKUP(MONTH(A336),INFO_CALENDRIER!$I$1:$J$13,2,FALSE)))</f>
        <v/>
      </c>
      <c r="R336" s="54" t="str">
        <f t="shared" si="69"/>
        <v/>
      </c>
      <c r="S336" s="76" t="str">
        <f t="shared" si="70"/>
        <v/>
      </c>
      <c r="T336" s="54" t="str">
        <f>IF(H336="","",IF(I336=INFO_CALENDRIER!$AB$2,IF(BD!H336="COMMANDE","ALBAN1","ALBAN2"),IF(I336=INFO_CALENDRIER!$AB$3,IF(BD!H336="COMMANDE","ALICE1","ALICE2"),IF(I336=INFO_CALENDRIER!$AB$4,IF(BD!H336="COMMANDE","EUGENIE1","EUGENIE2"),IF(I336=INFO_CALENDRIER!$AB$5,IF(BD!H336="COMMANDE","FRED1","FRED2"),IF(I336=INFO_CALENDRIER!$AB$6,IF(BD!H336="COMMANDE","HERVE1","HERVE2"),IF(I336=INFO_CALENDRIER!$AB$7,IF(BD!H336="COMMANDE","MARIA1","MARIA2"),IF(I336=INFO_CALENDRIER!$AB$8,IF(BD!H336="COMMANDE","MARIE1","MARIE2"),IF(I336=INFO_CALENDRIER!$AB$9,IF(BD!H336="COMMANDE","VALERIE1","VALERIE2"),"erreur")))))))))</f>
        <v/>
      </c>
      <c r="U336" s="54"/>
      <c r="V336" s="54"/>
      <c r="W336" s="76" t="str">
        <f t="shared" si="71"/>
        <v/>
      </c>
      <c r="X336" s="76" t="str">
        <f t="shared" si="72"/>
        <v/>
      </c>
      <c r="Y336" s="76" t="str">
        <f t="shared" si="73"/>
        <v/>
      </c>
    </row>
    <row r="337" spans="1:25">
      <c r="A337" s="75"/>
      <c r="B337" s="77"/>
      <c r="C337" s="75"/>
      <c r="D337" s="77"/>
      <c r="E337" s="54"/>
      <c r="F337" s="54"/>
      <c r="G337" s="81"/>
      <c r="H337" s="54"/>
      <c r="I337" s="54"/>
      <c r="J337" s="76" t="str">
        <f t="shared" si="63"/>
        <v/>
      </c>
      <c r="K337" s="76" t="str">
        <f t="shared" si="64"/>
        <v/>
      </c>
      <c r="L337" s="76" t="str">
        <f t="shared" si="65"/>
        <v/>
      </c>
      <c r="M337" s="54"/>
      <c r="N337" s="54" t="str">
        <f t="shared" si="66"/>
        <v/>
      </c>
      <c r="O337" s="54" t="str">
        <f t="shared" si="67"/>
        <v/>
      </c>
      <c r="P337" s="54" t="str">
        <f t="shared" si="68"/>
        <v/>
      </c>
      <c r="Q337" s="54" t="str">
        <f>+IF(A337="","",CONCATENATE(YEAR(A337),"-",VLOOKUP(MONTH(A337),INFO_CALENDRIER!$I$1:$J$13,2,FALSE)))</f>
        <v/>
      </c>
      <c r="R337" s="54" t="str">
        <f t="shared" si="69"/>
        <v/>
      </c>
      <c r="S337" s="76" t="str">
        <f t="shared" si="70"/>
        <v/>
      </c>
      <c r="T337" s="54" t="str">
        <f>IF(H337="","",IF(I337=INFO_CALENDRIER!$AB$2,IF(BD!H337="COMMANDE","ALBAN1","ALBAN2"),IF(I337=INFO_CALENDRIER!$AB$3,IF(BD!H337="COMMANDE","ALICE1","ALICE2"),IF(I337=INFO_CALENDRIER!$AB$4,IF(BD!H337="COMMANDE","EUGENIE1","EUGENIE2"),IF(I337=INFO_CALENDRIER!$AB$5,IF(BD!H337="COMMANDE","FRED1","FRED2"),IF(I337=INFO_CALENDRIER!$AB$6,IF(BD!H337="COMMANDE","HERVE1","HERVE2"),IF(I337=INFO_CALENDRIER!$AB$7,IF(BD!H337="COMMANDE","MARIA1","MARIA2"),IF(I337=INFO_CALENDRIER!$AB$8,IF(BD!H337="COMMANDE","MARIE1","MARIE2"),IF(I337=INFO_CALENDRIER!$AB$9,IF(BD!H337="COMMANDE","VALERIE1","VALERIE2"),"erreur")))))))))</f>
        <v/>
      </c>
      <c r="U337" s="54"/>
      <c r="V337" s="54"/>
      <c r="W337" s="76" t="str">
        <f t="shared" si="71"/>
        <v/>
      </c>
      <c r="X337" s="76" t="str">
        <f t="shared" si="72"/>
        <v/>
      </c>
      <c r="Y337" s="76" t="str">
        <f t="shared" si="73"/>
        <v/>
      </c>
    </row>
    <row r="338" spans="1:25">
      <c r="A338" s="75"/>
      <c r="B338" s="77"/>
      <c r="C338" s="75"/>
      <c r="D338" s="77"/>
      <c r="E338" s="54"/>
      <c r="F338" s="54"/>
      <c r="G338" s="81"/>
      <c r="H338" s="54"/>
      <c r="I338" s="54"/>
      <c r="J338" s="76" t="str">
        <f t="shared" si="63"/>
        <v/>
      </c>
      <c r="K338" s="76" t="str">
        <f t="shared" si="64"/>
        <v/>
      </c>
      <c r="L338" s="76" t="str">
        <f t="shared" si="65"/>
        <v/>
      </c>
      <c r="M338" s="54"/>
      <c r="N338" s="54" t="str">
        <f t="shared" si="66"/>
        <v/>
      </c>
      <c r="O338" s="54" t="str">
        <f t="shared" si="67"/>
        <v/>
      </c>
      <c r="P338" s="54" t="str">
        <f t="shared" si="68"/>
        <v/>
      </c>
      <c r="Q338" s="54" t="str">
        <f>+IF(A338="","",CONCATENATE(YEAR(A338),"-",VLOOKUP(MONTH(A338),INFO_CALENDRIER!$I$1:$J$13,2,FALSE)))</f>
        <v/>
      </c>
      <c r="R338" s="54" t="str">
        <f t="shared" si="69"/>
        <v/>
      </c>
      <c r="S338" s="76" t="str">
        <f t="shared" si="70"/>
        <v/>
      </c>
      <c r="T338" s="54" t="str">
        <f>IF(H338="","",IF(I338=INFO_CALENDRIER!$AB$2,IF(BD!H338="COMMANDE","ALBAN1","ALBAN2"),IF(I338=INFO_CALENDRIER!$AB$3,IF(BD!H338="COMMANDE","ALICE1","ALICE2"),IF(I338=INFO_CALENDRIER!$AB$4,IF(BD!H338="COMMANDE","EUGENIE1","EUGENIE2"),IF(I338=INFO_CALENDRIER!$AB$5,IF(BD!H338="COMMANDE","FRED1","FRED2"),IF(I338=INFO_CALENDRIER!$AB$6,IF(BD!H338="COMMANDE","HERVE1","HERVE2"),IF(I338=INFO_CALENDRIER!$AB$7,IF(BD!H338="COMMANDE","MARIA1","MARIA2"),IF(I338=INFO_CALENDRIER!$AB$8,IF(BD!H338="COMMANDE","MARIE1","MARIE2"),IF(I338=INFO_CALENDRIER!$AB$9,IF(BD!H338="COMMANDE","VALERIE1","VALERIE2"),"erreur")))))))))</f>
        <v/>
      </c>
      <c r="U338" s="54"/>
      <c r="V338" s="54"/>
      <c r="W338" s="76" t="str">
        <f t="shared" si="71"/>
        <v/>
      </c>
      <c r="X338" s="76" t="str">
        <f t="shared" si="72"/>
        <v/>
      </c>
      <c r="Y338" s="76" t="str">
        <f t="shared" si="73"/>
        <v/>
      </c>
    </row>
    <row r="339" spans="1:25">
      <c r="A339" s="75"/>
      <c r="B339" s="77"/>
      <c r="C339" s="75"/>
      <c r="D339" s="77"/>
      <c r="E339" s="54"/>
      <c r="F339" s="54"/>
      <c r="G339" s="81"/>
      <c r="H339" s="54"/>
      <c r="I339" s="54"/>
      <c r="J339" s="76" t="str">
        <f t="shared" si="63"/>
        <v/>
      </c>
      <c r="K339" s="76" t="str">
        <f t="shared" si="64"/>
        <v/>
      </c>
      <c r="L339" s="76" t="str">
        <f t="shared" si="65"/>
        <v/>
      </c>
      <c r="M339" s="54"/>
      <c r="N339" s="54" t="str">
        <f t="shared" si="66"/>
        <v/>
      </c>
      <c r="O339" s="54" t="str">
        <f t="shared" si="67"/>
        <v/>
      </c>
      <c r="P339" s="54" t="str">
        <f t="shared" si="68"/>
        <v/>
      </c>
      <c r="Q339" s="54" t="str">
        <f>+IF(A339="","",CONCATENATE(YEAR(A339),"-",VLOOKUP(MONTH(A339),INFO_CALENDRIER!$I$1:$J$13,2,FALSE)))</f>
        <v/>
      </c>
      <c r="R339" s="54" t="str">
        <f t="shared" si="69"/>
        <v/>
      </c>
      <c r="S339" s="76" t="str">
        <f t="shared" si="70"/>
        <v/>
      </c>
      <c r="T339" s="54" t="str">
        <f>IF(H339="","",IF(I339=INFO_CALENDRIER!$AB$2,IF(BD!H339="COMMANDE","ALBAN1","ALBAN2"),IF(I339=INFO_CALENDRIER!$AB$3,IF(BD!H339="COMMANDE","ALICE1","ALICE2"),IF(I339=INFO_CALENDRIER!$AB$4,IF(BD!H339="COMMANDE","EUGENIE1","EUGENIE2"),IF(I339=INFO_CALENDRIER!$AB$5,IF(BD!H339="COMMANDE","FRED1","FRED2"),IF(I339=INFO_CALENDRIER!$AB$6,IF(BD!H339="COMMANDE","HERVE1","HERVE2"),IF(I339=INFO_CALENDRIER!$AB$7,IF(BD!H339="COMMANDE","MARIA1","MARIA2"),IF(I339=INFO_CALENDRIER!$AB$8,IF(BD!H339="COMMANDE","MARIE1","MARIE2"),IF(I339=INFO_CALENDRIER!$AB$9,IF(BD!H339="COMMANDE","VALERIE1","VALERIE2"),"erreur")))))))))</f>
        <v/>
      </c>
      <c r="U339" s="54"/>
      <c r="V339" s="54"/>
      <c r="W339" s="76" t="str">
        <f t="shared" si="71"/>
        <v/>
      </c>
      <c r="X339" s="76" t="str">
        <f t="shared" si="72"/>
        <v/>
      </c>
      <c r="Y339" s="76" t="str">
        <f t="shared" si="73"/>
        <v/>
      </c>
    </row>
    <row r="340" spans="1:25">
      <c r="A340" s="75"/>
      <c r="B340" s="77"/>
      <c r="C340" s="75"/>
      <c r="D340" s="77"/>
      <c r="E340" s="54"/>
      <c r="F340" s="54"/>
      <c r="G340" s="81"/>
      <c r="H340" s="54"/>
      <c r="I340" s="54"/>
      <c r="J340" s="76" t="str">
        <f t="shared" si="63"/>
        <v/>
      </c>
      <c r="K340" s="76" t="str">
        <f t="shared" si="64"/>
        <v/>
      </c>
      <c r="L340" s="76" t="str">
        <f t="shared" si="65"/>
        <v/>
      </c>
      <c r="M340" s="54"/>
      <c r="N340" s="54" t="str">
        <f t="shared" si="66"/>
        <v/>
      </c>
      <c r="O340" s="54" t="str">
        <f t="shared" si="67"/>
        <v/>
      </c>
      <c r="P340" s="54" t="str">
        <f t="shared" si="68"/>
        <v/>
      </c>
      <c r="Q340" s="54" t="str">
        <f>+IF(A340="","",CONCATENATE(YEAR(A340),"-",VLOOKUP(MONTH(A340),INFO_CALENDRIER!$I$1:$J$13,2,FALSE)))</f>
        <v/>
      </c>
      <c r="R340" s="54" t="str">
        <f t="shared" si="69"/>
        <v/>
      </c>
      <c r="S340" s="76" t="str">
        <f t="shared" si="70"/>
        <v/>
      </c>
      <c r="T340" s="54" t="str">
        <f>IF(H340="","",IF(I340=INFO_CALENDRIER!$AB$2,IF(BD!H340="COMMANDE","ALBAN1","ALBAN2"),IF(I340=INFO_CALENDRIER!$AB$3,IF(BD!H340="COMMANDE","ALICE1","ALICE2"),IF(I340=INFO_CALENDRIER!$AB$4,IF(BD!H340="COMMANDE","EUGENIE1","EUGENIE2"),IF(I340=INFO_CALENDRIER!$AB$5,IF(BD!H340="COMMANDE","FRED1","FRED2"),IF(I340=INFO_CALENDRIER!$AB$6,IF(BD!H340="COMMANDE","HERVE1","HERVE2"),IF(I340=INFO_CALENDRIER!$AB$7,IF(BD!H340="COMMANDE","MARIA1","MARIA2"),IF(I340=INFO_CALENDRIER!$AB$8,IF(BD!H340="COMMANDE","MARIE1","MARIE2"),IF(I340=INFO_CALENDRIER!$AB$9,IF(BD!H340="COMMANDE","VALERIE1","VALERIE2"),"erreur")))))))))</f>
        <v/>
      </c>
      <c r="U340" s="54"/>
      <c r="V340" s="54"/>
      <c r="W340" s="76" t="str">
        <f t="shared" si="71"/>
        <v/>
      </c>
      <c r="X340" s="76" t="str">
        <f t="shared" si="72"/>
        <v/>
      </c>
      <c r="Y340" s="76" t="str">
        <f t="shared" si="73"/>
        <v/>
      </c>
    </row>
    <row r="341" spans="1:25">
      <c r="A341" s="75"/>
      <c r="B341" s="77"/>
      <c r="C341" s="75"/>
      <c r="D341" s="77"/>
      <c r="E341" s="54"/>
      <c r="F341" s="54"/>
      <c r="G341" s="81"/>
      <c r="H341" s="54"/>
      <c r="I341" s="54"/>
      <c r="J341" s="76" t="str">
        <f t="shared" si="63"/>
        <v/>
      </c>
      <c r="K341" s="76" t="str">
        <f t="shared" si="64"/>
        <v/>
      </c>
      <c r="L341" s="76" t="str">
        <f t="shared" si="65"/>
        <v/>
      </c>
      <c r="M341" s="54"/>
      <c r="N341" s="54" t="str">
        <f t="shared" si="66"/>
        <v/>
      </c>
      <c r="O341" s="54" t="str">
        <f t="shared" si="67"/>
        <v/>
      </c>
      <c r="P341" s="54" t="str">
        <f t="shared" si="68"/>
        <v/>
      </c>
      <c r="Q341" s="54" t="str">
        <f>+IF(A341="","",CONCATENATE(YEAR(A341),"-",VLOOKUP(MONTH(A341),INFO_CALENDRIER!$I$1:$J$13,2,FALSE)))</f>
        <v/>
      </c>
      <c r="R341" s="54" t="str">
        <f t="shared" si="69"/>
        <v/>
      </c>
      <c r="S341" s="76" t="str">
        <f t="shared" si="70"/>
        <v/>
      </c>
      <c r="T341" s="54" t="str">
        <f>IF(H341="","",IF(I341=INFO_CALENDRIER!$AB$2,IF(BD!H341="COMMANDE","ALBAN1","ALBAN2"),IF(I341=INFO_CALENDRIER!$AB$3,IF(BD!H341="COMMANDE","ALICE1","ALICE2"),IF(I341=INFO_CALENDRIER!$AB$4,IF(BD!H341="COMMANDE","EUGENIE1","EUGENIE2"),IF(I341=INFO_CALENDRIER!$AB$5,IF(BD!H341="COMMANDE","FRED1","FRED2"),IF(I341=INFO_CALENDRIER!$AB$6,IF(BD!H341="COMMANDE","HERVE1","HERVE2"),IF(I341=INFO_CALENDRIER!$AB$7,IF(BD!H341="COMMANDE","MARIA1","MARIA2"),IF(I341=INFO_CALENDRIER!$AB$8,IF(BD!H341="COMMANDE","MARIE1","MARIE2"),IF(I341=INFO_CALENDRIER!$AB$9,IF(BD!H341="COMMANDE","VALERIE1","VALERIE2"),"erreur")))))))))</f>
        <v/>
      </c>
      <c r="U341" s="54"/>
      <c r="V341" s="54"/>
      <c r="W341" s="76" t="str">
        <f t="shared" si="71"/>
        <v/>
      </c>
      <c r="X341" s="76" t="str">
        <f t="shared" si="72"/>
        <v/>
      </c>
      <c r="Y341" s="76" t="str">
        <f t="shared" si="73"/>
        <v/>
      </c>
    </row>
    <row r="342" spans="1:25">
      <c r="A342" s="75"/>
      <c r="B342" s="77"/>
      <c r="C342" s="75"/>
      <c r="D342" s="77"/>
      <c r="E342" s="54"/>
      <c r="F342" s="54"/>
      <c r="G342" s="81"/>
      <c r="H342" s="54"/>
      <c r="I342" s="54"/>
      <c r="J342" s="76" t="str">
        <f t="shared" si="63"/>
        <v/>
      </c>
      <c r="K342" s="76" t="str">
        <f t="shared" si="64"/>
        <v/>
      </c>
      <c r="L342" s="76" t="str">
        <f t="shared" si="65"/>
        <v/>
      </c>
      <c r="M342" s="54"/>
      <c r="N342" s="54" t="str">
        <f t="shared" si="66"/>
        <v/>
      </c>
      <c r="O342" s="54" t="str">
        <f t="shared" si="67"/>
        <v/>
      </c>
      <c r="P342" s="54" t="str">
        <f t="shared" si="68"/>
        <v/>
      </c>
      <c r="Q342" s="54" t="str">
        <f>+IF(A342="","",CONCATENATE(YEAR(A342),"-",VLOOKUP(MONTH(A342),INFO_CALENDRIER!$I$1:$J$13,2,FALSE)))</f>
        <v/>
      </c>
      <c r="R342" s="54" t="str">
        <f t="shared" si="69"/>
        <v/>
      </c>
      <c r="S342" s="76" t="str">
        <f t="shared" si="70"/>
        <v/>
      </c>
      <c r="T342" s="54" t="str">
        <f>IF(H342="","",IF(I342=INFO_CALENDRIER!$AB$2,IF(BD!H342="COMMANDE","ALBAN1","ALBAN2"),IF(I342=INFO_CALENDRIER!$AB$3,IF(BD!H342="COMMANDE","ALICE1","ALICE2"),IF(I342=INFO_CALENDRIER!$AB$4,IF(BD!H342="COMMANDE","EUGENIE1","EUGENIE2"),IF(I342=INFO_CALENDRIER!$AB$5,IF(BD!H342="COMMANDE","FRED1","FRED2"),IF(I342=INFO_CALENDRIER!$AB$6,IF(BD!H342="COMMANDE","HERVE1","HERVE2"),IF(I342=INFO_CALENDRIER!$AB$7,IF(BD!H342="COMMANDE","MARIA1","MARIA2"),IF(I342=INFO_CALENDRIER!$AB$8,IF(BD!H342="COMMANDE","MARIE1","MARIE2"),IF(I342=INFO_CALENDRIER!$AB$9,IF(BD!H342="COMMANDE","VALERIE1","VALERIE2"),"erreur")))))))))</f>
        <v/>
      </c>
      <c r="U342" s="54"/>
      <c r="V342" s="54"/>
      <c r="W342" s="76" t="str">
        <f t="shared" si="71"/>
        <v/>
      </c>
      <c r="X342" s="76" t="str">
        <f t="shared" si="72"/>
        <v/>
      </c>
      <c r="Y342" s="76" t="str">
        <f t="shared" si="73"/>
        <v/>
      </c>
    </row>
    <row r="343" spans="1:25">
      <c r="A343" s="75"/>
      <c r="B343" s="77"/>
      <c r="C343" s="75"/>
      <c r="D343" s="77"/>
      <c r="E343" s="54"/>
      <c r="F343" s="54"/>
      <c r="G343" s="81"/>
      <c r="H343" s="54"/>
      <c r="I343" s="54"/>
      <c r="J343" s="76" t="str">
        <f t="shared" si="63"/>
        <v/>
      </c>
      <c r="K343" s="76" t="str">
        <f t="shared" si="64"/>
        <v/>
      </c>
      <c r="L343" s="76" t="str">
        <f t="shared" si="65"/>
        <v/>
      </c>
      <c r="M343" s="54"/>
      <c r="N343" s="54" t="str">
        <f t="shared" si="66"/>
        <v/>
      </c>
      <c r="O343" s="54" t="str">
        <f t="shared" si="67"/>
        <v/>
      </c>
      <c r="P343" s="54" t="str">
        <f t="shared" si="68"/>
        <v/>
      </c>
      <c r="Q343" s="54" t="str">
        <f>+IF(A343="","",CONCATENATE(YEAR(A343),"-",VLOOKUP(MONTH(A343),INFO_CALENDRIER!$I$1:$J$13,2,FALSE)))</f>
        <v/>
      </c>
      <c r="R343" s="54" t="str">
        <f t="shared" si="69"/>
        <v/>
      </c>
      <c r="S343" s="76" t="str">
        <f t="shared" si="70"/>
        <v/>
      </c>
      <c r="T343" s="54" t="str">
        <f>IF(H343="","",IF(I343=INFO_CALENDRIER!$AB$2,IF(BD!H343="COMMANDE","ALBAN1","ALBAN2"),IF(I343=INFO_CALENDRIER!$AB$3,IF(BD!H343="COMMANDE","ALICE1","ALICE2"),IF(I343=INFO_CALENDRIER!$AB$4,IF(BD!H343="COMMANDE","EUGENIE1","EUGENIE2"),IF(I343=INFO_CALENDRIER!$AB$5,IF(BD!H343="COMMANDE","FRED1","FRED2"),IF(I343=INFO_CALENDRIER!$AB$6,IF(BD!H343="COMMANDE","HERVE1","HERVE2"),IF(I343=INFO_CALENDRIER!$AB$7,IF(BD!H343="COMMANDE","MARIA1","MARIA2"),IF(I343=INFO_CALENDRIER!$AB$8,IF(BD!H343="COMMANDE","MARIE1","MARIE2"),IF(I343=INFO_CALENDRIER!$AB$9,IF(BD!H343="COMMANDE","VALERIE1","VALERIE2"),"erreur")))))))))</f>
        <v/>
      </c>
      <c r="U343" s="54"/>
      <c r="V343" s="54"/>
      <c r="W343" s="76" t="str">
        <f t="shared" si="71"/>
        <v/>
      </c>
      <c r="X343" s="76" t="str">
        <f t="shared" si="72"/>
        <v/>
      </c>
      <c r="Y343" s="76" t="str">
        <f t="shared" si="73"/>
        <v/>
      </c>
    </row>
    <row r="344" spans="1:25">
      <c r="A344" s="75"/>
      <c r="B344" s="77"/>
      <c r="C344" s="75"/>
      <c r="D344" s="77"/>
      <c r="E344" s="54"/>
      <c r="F344" s="54"/>
      <c r="G344" s="81"/>
      <c r="H344" s="54"/>
      <c r="I344" s="54"/>
      <c r="J344" s="76" t="str">
        <f t="shared" si="63"/>
        <v/>
      </c>
      <c r="K344" s="76" t="str">
        <f t="shared" si="64"/>
        <v/>
      </c>
      <c r="L344" s="76" t="str">
        <f t="shared" si="65"/>
        <v/>
      </c>
      <c r="M344" s="54"/>
      <c r="N344" s="54" t="str">
        <f t="shared" si="66"/>
        <v/>
      </c>
      <c r="O344" s="54" t="str">
        <f t="shared" si="67"/>
        <v/>
      </c>
      <c r="P344" s="54" t="str">
        <f t="shared" si="68"/>
        <v/>
      </c>
      <c r="Q344" s="54" t="str">
        <f>+IF(A344="","",CONCATENATE(YEAR(A344),"-",VLOOKUP(MONTH(A344),INFO_CALENDRIER!$I$1:$J$13,2,FALSE)))</f>
        <v/>
      </c>
      <c r="R344" s="54" t="str">
        <f t="shared" si="69"/>
        <v/>
      </c>
      <c r="S344" s="76" t="str">
        <f t="shared" si="70"/>
        <v/>
      </c>
      <c r="T344" s="54" t="str">
        <f>IF(H344="","",IF(I344=INFO_CALENDRIER!$AB$2,IF(BD!H344="COMMANDE","ALBAN1","ALBAN2"),IF(I344=INFO_CALENDRIER!$AB$3,IF(BD!H344="COMMANDE","ALICE1","ALICE2"),IF(I344=INFO_CALENDRIER!$AB$4,IF(BD!H344="COMMANDE","EUGENIE1","EUGENIE2"),IF(I344=INFO_CALENDRIER!$AB$5,IF(BD!H344="COMMANDE","FRED1","FRED2"),IF(I344=INFO_CALENDRIER!$AB$6,IF(BD!H344="COMMANDE","HERVE1","HERVE2"),IF(I344=INFO_CALENDRIER!$AB$7,IF(BD!H344="COMMANDE","MARIA1","MARIA2"),IF(I344=INFO_CALENDRIER!$AB$8,IF(BD!H344="COMMANDE","MARIE1","MARIE2"),IF(I344=INFO_CALENDRIER!$AB$9,IF(BD!H344="COMMANDE","VALERIE1","VALERIE2"),"erreur")))))))))</f>
        <v/>
      </c>
      <c r="U344" s="54"/>
      <c r="V344" s="54"/>
      <c r="W344" s="76" t="str">
        <f t="shared" si="71"/>
        <v/>
      </c>
      <c r="X344" s="76" t="str">
        <f t="shared" si="72"/>
        <v/>
      </c>
      <c r="Y344" s="76" t="str">
        <f t="shared" si="73"/>
        <v/>
      </c>
    </row>
    <row r="345" spans="1:25">
      <c r="A345" s="75"/>
      <c r="B345" s="77"/>
      <c r="C345" s="75"/>
      <c r="D345" s="77"/>
      <c r="E345" s="54"/>
      <c r="F345" s="54"/>
      <c r="G345" s="81"/>
      <c r="H345" s="54"/>
      <c r="I345" s="54"/>
      <c r="J345" s="76" t="str">
        <f t="shared" si="63"/>
        <v/>
      </c>
      <c r="K345" s="76" t="str">
        <f t="shared" si="64"/>
        <v/>
      </c>
      <c r="L345" s="76" t="str">
        <f t="shared" si="65"/>
        <v/>
      </c>
      <c r="M345" s="54"/>
      <c r="N345" s="54" t="str">
        <f t="shared" si="66"/>
        <v/>
      </c>
      <c r="O345" s="54" t="str">
        <f t="shared" si="67"/>
        <v/>
      </c>
      <c r="P345" s="54" t="str">
        <f t="shared" si="68"/>
        <v/>
      </c>
      <c r="Q345" s="54" t="str">
        <f>+IF(A345="","",CONCATENATE(YEAR(A345),"-",VLOOKUP(MONTH(A345),INFO_CALENDRIER!$I$1:$J$13,2,FALSE)))</f>
        <v/>
      </c>
      <c r="R345" s="54" t="str">
        <f t="shared" si="69"/>
        <v/>
      </c>
      <c r="S345" s="76" t="str">
        <f t="shared" si="70"/>
        <v/>
      </c>
      <c r="T345" s="54" t="str">
        <f>IF(H345="","",IF(I345=INFO_CALENDRIER!$AB$2,IF(BD!H345="COMMANDE","ALBAN1","ALBAN2"),IF(I345=INFO_CALENDRIER!$AB$3,IF(BD!H345="COMMANDE","ALICE1","ALICE2"),IF(I345=INFO_CALENDRIER!$AB$4,IF(BD!H345="COMMANDE","EUGENIE1","EUGENIE2"),IF(I345=INFO_CALENDRIER!$AB$5,IF(BD!H345="COMMANDE","FRED1","FRED2"),IF(I345=INFO_CALENDRIER!$AB$6,IF(BD!H345="COMMANDE","HERVE1","HERVE2"),IF(I345=INFO_CALENDRIER!$AB$7,IF(BD!H345="COMMANDE","MARIA1","MARIA2"),IF(I345=INFO_CALENDRIER!$AB$8,IF(BD!H345="COMMANDE","MARIE1","MARIE2"),IF(I345=INFO_CALENDRIER!$AB$9,IF(BD!H345="COMMANDE","VALERIE1","VALERIE2"),"erreur")))))))))</f>
        <v/>
      </c>
      <c r="U345" s="54"/>
      <c r="V345" s="54"/>
      <c r="W345" s="76" t="str">
        <f t="shared" si="71"/>
        <v/>
      </c>
      <c r="X345" s="76" t="str">
        <f t="shared" si="72"/>
        <v/>
      </c>
      <c r="Y345" s="76" t="str">
        <f t="shared" si="73"/>
        <v/>
      </c>
    </row>
    <row r="346" spans="1:25">
      <c r="A346" s="75"/>
      <c r="B346" s="77"/>
      <c r="C346" s="75"/>
      <c r="D346" s="77"/>
      <c r="E346" s="54"/>
      <c r="F346" s="54"/>
      <c r="G346" s="81"/>
      <c r="H346" s="54"/>
      <c r="I346" s="54"/>
      <c r="J346" s="76" t="str">
        <f t="shared" si="63"/>
        <v/>
      </c>
      <c r="K346" s="76" t="str">
        <f t="shared" si="64"/>
        <v/>
      </c>
      <c r="L346" s="76" t="str">
        <f t="shared" si="65"/>
        <v/>
      </c>
      <c r="M346" s="54"/>
      <c r="N346" s="54" t="str">
        <f t="shared" si="66"/>
        <v/>
      </c>
      <c r="O346" s="54" t="str">
        <f t="shared" si="67"/>
        <v/>
      </c>
      <c r="P346" s="54" t="str">
        <f t="shared" si="68"/>
        <v/>
      </c>
      <c r="Q346" s="54" t="str">
        <f>+IF(A346="","",CONCATENATE(YEAR(A346),"-",VLOOKUP(MONTH(A346),INFO_CALENDRIER!$I$1:$J$13,2,FALSE)))</f>
        <v/>
      </c>
      <c r="R346" s="54" t="str">
        <f t="shared" si="69"/>
        <v/>
      </c>
      <c r="S346" s="76" t="str">
        <f t="shared" si="70"/>
        <v/>
      </c>
      <c r="T346" s="54" t="str">
        <f>IF(H346="","",IF(I346=INFO_CALENDRIER!$AB$2,IF(BD!H346="COMMANDE","ALBAN1","ALBAN2"),IF(I346=INFO_CALENDRIER!$AB$3,IF(BD!H346="COMMANDE","ALICE1","ALICE2"),IF(I346=INFO_CALENDRIER!$AB$4,IF(BD!H346="COMMANDE","EUGENIE1","EUGENIE2"),IF(I346=INFO_CALENDRIER!$AB$5,IF(BD!H346="COMMANDE","FRED1","FRED2"),IF(I346=INFO_CALENDRIER!$AB$6,IF(BD!H346="COMMANDE","HERVE1","HERVE2"),IF(I346=INFO_CALENDRIER!$AB$7,IF(BD!H346="COMMANDE","MARIA1","MARIA2"),IF(I346=INFO_CALENDRIER!$AB$8,IF(BD!H346="COMMANDE","MARIE1","MARIE2"),IF(I346=INFO_CALENDRIER!$AB$9,IF(BD!H346="COMMANDE","VALERIE1","VALERIE2"),"erreur")))))))))</f>
        <v/>
      </c>
      <c r="U346" s="54"/>
      <c r="V346" s="54"/>
      <c r="W346" s="76" t="str">
        <f t="shared" si="71"/>
        <v/>
      </c>
      <c r="X346" s="76" t="str">
        <f t="shared" si="72"/>
        <v/>
      </c>
      <c r="Y346" s="76" t="str">
        <f t="shared" si="73"/>
        <v/>
      </c>
    </row>
    <row r="347" spans="1:25">
      <c r="A347" s="75"/>
      <c r="B347" s="77"/>
      <c r="C347" s="75"/>
      <c r="D347" s="77"/>
      <c r="E347" s="54"/>
      <c r="F347" s="54"/>
      <c r="G347" s="81"/>
      <c r="H347" s="54"/>
      <c r="I347" s="54"/>
      <c r="J347" s="76" t="str">
        <f t="shared" si="63"/>
        <v/>
      </c>
      <c r="K347" s="76" t="str">
        <f t="shared" si="64"/>
        <v/>
      </c>
      <c r="L347" s="76" t="str">
        <f t="shared" si="65"/>
        <v/>
      </c>
      <c r="M347" s="54"/>
      <c r="N347" s="54" t="str">
        <f t="shared" si="66"/>
        <v/>
      </c>
      <c r="O347" s="54" t="str">
        <f t="shared" si="67"/>
        <v/>
      </c>
      <c r="P347" s="54" t="str">
        <f t="shared" si="68"/>
        <v/>
      </c>
      <c r="Q347" s="54" t="str">
        <f>+IF(A347="","",CONCATENATE(YEAR(A347),"-",VLOOKUP(MONTH(A347),INFO_CALENDRIER!$I$1:$J$13,2,FALSE)))</f>
        <v/>
      </c>
      <c r="R347" s="54" t="str">
        <f t="shared" si="69"/>
        <v/>
      </c>
      <c r="S347" s="76" t="str">
        <f t="shared" si="70"/>
        <v/>
      </c>
      <c r="T347" s="54" t="str">
        <f>IF(H347="","",IF(I347=INFO_CALENDRIER!$AB$2,IF(BD!H347="COMMANDE","ALBAN1","ALBAN2"),IF(I347=INFO_CALENDRIER!$AB$3,IF(BD!H347="COMMANDE","ALICE1","ALICE2"),IF(I347=INFO_CALENDRIER!$AB$4,IF(BD!H347="COMMANDE","EUGENIE1","EUGENIE2"),IF(I347=INFO_CALENDRIER!$AB$5,IF(BD!H347="COMMANDE","FRED1","FRED2"),IF(I347=INFO_CALENDRIER!$AB$6,IF(BD!H347="COMMANDE","HERVE1","HERVE2"),IF(I347=INFO_CALENDRIER!$AB$7,IF(BD!H347="COMMANDE","MARIA1","MARIA2"),IF(I347=INFO_CALENDRIER!$AB$8,IF(BD!H347="COMMANDE","MARIE1","MARIE2"),IF(I347=INFO_CALENDRIER!$AB$9,IF(BD!H347="COMMANDE","VALERIE1","VALERIE2"),"erreur")))))))))</f>
        <v/>
      </c>
      <c r="U347" s="54"/>
      <c r="V347" s="54"/>
      <c r="W347" s="76" t="str">
        <f t="shared" si="71"/>
        <v/>
      </c>
      <c r="X347" s="76" t="str">
        <f t="shared" si="72"/>
        <v/>
      </c>
      <c r="Y347" s="76" t="str">
        <f t="shared" si="73"/>
        <v/>
      </c>
    </row>
    <row r="348" spans="1:25">
      <c r="A348" s="75"/>
      <c r="B348" s="77"/>
      <c r="C348" s="75"/>
      <c r="D348" s="77"/>
      <c r="E348" s="54"/>
      <c r="F348" s="54"/>
      <c r="G348" s="81"/>
      <c r="H348" s="54"/>
      <c r="I348" s="54"/>
      <c r="J348" s="76" t="str">
        <f t="shared" si="63"/>
        <v/>
      </c>
      <c r="K348" s="76" t="str">
        <f t="shared" si="64"/>
        <v/>
      </c>
      <c r="L348" s="76" t="str">
        <f t="shared" si="65"/>
        <v/>
      </c>
      <c r="M348" s="54"/>
      <c r="N348" s="54" t="str">
        <f t="shared" si="66"/>
        <v/>
      </c>
      <c r="O348" s="54" t="str">
        <f t="shared" si="67"/>
        <v/>
      </c>
      <c r="P348" s="54" t="str">
        <f t="shared" si="68"/>
        <v/>
      </c>
      <c r="Q348" s="54" t="str">
        <f>+IF(A348="","",CONCATENATE(YEAR(A348),"-",VLOOKUP(MONTH(A348),INFO_CALENDRIER!$I$1:$J$13,2,FALSE)))</f>
        <v/>
      </c>
      <c r="R348" s="54" t="str">
        <f t="shared" si="69"/>
        <v/>
      </c>
      <c r="S348" s="76" t="str">
        <f t="shared" si="70"/>
        <v/>
      </c>
      <c r="T348" s="54" t="str">
        <f>IF(H348="","",IF(I348=INFO_CALENDRIER!$AB$2,IF(BD!H348="COMMANDE","ALBAN1","ALBAN2"),IF(I348=INFO_CALENDRIER!$AB$3,IF(BD!H348="COMMANDE","ALICE1","ALICE2"),IF(I348=INFO_CALENDRIER!$AB$4,IF(BD!H348="COMMANDE","EUGENIE1","EUGENIE2"),IF(I348=INFO_CALENDRIER!$AB$5,IF(BD!H348="COMMANDE","FRED1","FRED2"),IF(I348=INFO_CALENDRIER!$AB$6,IF(BD!H348="COMMANDE","HERVE1","HERVE2"),IF(I348=INFO_CALENDRIER!$AB$7,IF(BD!H348="COMMANDE","MARIA1","MARIA2"),IF(I348=INFO_CALENDRIER!$AB$8,IF(BD!H348="COMMANDE","MARIE1","MARIE2"),IF(I348=INFO_CALENDRIER!$AB$9,IF(BD!H348="COMMANDE","VALERIE1","VALERIE2"),"erreur")))))))))</f>
        <v/>
      </c>
      <c r="U348" s="54"/>
      <c r="V348" s="54"/>
      <c r="W348" s="76" t="str">
        <f t="shared" si="71"/>
        <v/>
      </c>
      <c r="X348" s="76" t="str">
        <f t="shared" si="72"/>
        <v/>
      </c>
      <c r="Y348" s="76" t="str">
        <f t="shared" si="73"/>
        <v/>
      </c>
    </row>
    <row r="349" spans="1:25">
      <c r="A349" s="75"/>
      <c r="B349" s="77"/>
      <c r="C349" s="75"/>
      <c r="D349" s="77"/>
      <c r="E349" s="54"/>
      <c r="F349" s="54"/>
      <c r="G349" s="81"/>
      <c r="H349" s="54"/>
      <c r="I349" s="54"/>
      <c r="J349" s="76" t="str">
        <f t="shared" si="63"/>
        <v/>
      </c>
      <c r="K349" s="76" t="str">
        <f t="shared" si="64"/>
        <v/>
      </c>
      <c r="L349" s="76" t="str">
        <f t="shared" si="65"/>
        <v/>
      </c>
      <c r="M349" s="54"/>
      <c r="N349" s="54" t="str">
        <f t="shared" si="66"/>
        <v/>
      </c>
      <c r="O349" s="54" t="str">
        <f t="shared" si="67"/>
        <v/>
      </c>
      <c r="P349" s="54" t="str">
        <f t="shared" si="68"/>
        <v/>
      </c>
      <c r="Q349" s="54" t="str">
        <f>+IF(A349="","",CONCATENATE(YEAR(A349),"-",VLOOKUP(MONTH(A349),INFO_CALENDRIER!$I$1:$J$13,2,FALSE)))</f>
        <v/>
      </c>
      <c r="R349" s="54" t="str">
        <f t="shared" si="69"/>
        <v/>
      </c>
      <c r="S349" s="76" t="str">
        <f t="shared" si="70"/>
        <v/>
      </c>
      <c r="T349" s="54" t="str">
        <f>IF(H349="","",IF(I349=INFO_CALENDRIER!$AB$2,IF(BD!H349="COMMANDE","ALBAN1","ALBAN2"),IF(I349=INFO_CALENDRIER!$AB$3,IF(BD!H349="COMMANDE","ALICE1","ALICE2"),IF(I349=INFO_CALENDRIER!$AB$4,IF(BD!H349="COMMANDE","EUGENIE1","EUGENIE2"),IF(I349=INFO_CALENDRIER!$AB$5,IF(BD!H349="COMMANDE","FRED1","FRED2"),IF(I349=INFO_CALENDRIER!$AB$6,IF(BD!H349="COMMANDE","HERVE1","HERVE2"),IF(I349=INFO_CALENDRIER!$AB$7,IF(BD!H349="COMMANDE","MARIA1","MARIA2"),IF(I349=INFO_CALENDRIER!$AB$8,IF(BD!H349="COMMANDE","MARIE1","MARIE2"),IF(I349=INFO_CALENDRIER!$AB$9,IF(BD!H349="COMMANDE","VALERIE1","VALERIE2"),"erreur")))))))))</f>
        <v/>
      </c>
      <c r="U349" s="54"/>
      <c r="V349" s="54"/>
      <c r="W349" s="76" t="str">
        <f t="shared" si="71"/>
        <v/>
      </c>
      <c r="X349" s="76" t="str">
        <f t="shared" si="72"/>
        <v/>
      </c>
      <c r="Y349" s="76" t="str">
        <f t="shared" si="73"/>
        <v/>
      </c>
    </row>
    <row r="350" spans="1:25">
      <c r="A350" s="75"/>
      <c r="B350" s="77"/>
      <c r="C350" s="75"/>
      <c r="D350" s="77"/>
      <c r="E350" s="54"/>
      <c r="F350" s="54"/>
      <c r="G350" s="81"/>
      <c r="H350" s="54"/>
      <c r="I350" s="54"/>
      <c r="J350" s="76" t="str">
        <f t="shared" si="63"/>
        <v/>
      </c>
      <c r="K350" s="76" t="str">
        <f t="shared" si="64"/>
        <v/>
      </c>
      <c r="L350" s="76" t="str">
        <f t="shared" si="65"/>
        <v/>
      </c>
      <c r="M350" s="54"/>
      <c r="N350" s="54" t="str">
        <f t="shared" si="66"/>
        <v/>
      </c>
      <c r="O350" s="54" t="str">
        <f t="shared" si="67"/>
        <v/>
      </c>
      <c r="P350" s="54" t="str">
        <f t="shared" si="68"/>
        <v/>
      </c>
      <c r="Q350" s="54" t="str">
        <f>+IF(A350="","",CONCATENATE(YEAR(A350),"-",VLOOKUP(MONTH(A350),INFO_CALENDRIER!$I$1:$J$13,2,FALSE)))</f>
        <v/>
      </c>
      <c r="R350" s="54" t="str">
        <f t="shared" si="69"/>
        <v/>
      </c>
      <c r="S350" s="76" t="str">
        <f t="shared" si="70"/>
        <v/>
      </c>
      <c r="T350" s="54" t="str">
        <f>IF(H350="","",IF(I350=INFO_CALENDRIER!$AB$2,IF(BD!H350="COMMANDE","ALBAN1","ALBAN2"),IF(I350=INFO_CALENDRIER!$AB$3,IF(BD!H350="COMMANDE","ALICE1","ALICE2"),IF(I350=INFO_CALENDRIER!$AB$4,IF(BD!H350="COMMANDE","EUGENIE1","EUGENIE2"),IF(I350=INFO_CALENDRIER!$AB$5,IF(BD!H350="COMMANDE","FRED1","FRED2"),IF(I350=INFO_CALENDRIER!$AB$6,IF(BD!H350="COMMANDE","HERVE1","HERVE2"),IF(I350=INFO_CALENDRIER!$AB$7,IF(BD!H350="COMMANDE","MARIA1","MARIA2"),IF(I350=INFO_CALENDRIER!$AB$8,IF(BD!H350="COMMANDE","MARIE1","MARIE2"),IF(I350=INFO_CALENDRIER!$AB$9,IF(BD!H350="COMMANDE","VALERIE1","VALERIE2"),"erreur")))))))))</f>
        <v/>
      </c>
      <c r="U350" s="54"/>
      <c r="V350" s="54"/>
      <c r="W350" s="76" t="str">
        <f t="shared" si="71"/>
        <v/>
      </c>
      <c r="X350" s="76" t="str">
        <f t="shared" si="72"/>
        <v/>
      </c>
      <c r="Y350" s="76" t="str">
        <f t="shared" si="73"/>
        <v/>
      </c>
    </row>
    <row r="351" spans="1:25">
      <c r="A351" s="75"/>
      <c r="B351" s="77"/>
      <c r="C351" s="75"/>
      <c r="D351" s="77"/>
      <c r="E351" s="54"/>
      <c r="F351" s="54"/>
      <c r="G351" s="81"/>
      <c r="H351" s="54"/>
      <c r="I351" s="54"/>
      <c r="J351" s="76" t="str">
        <f t="shared" si="63"/>
        <v/>
      </c>
      <c r="K351" s="76" t="str">
        <f t="shared" si="64"/>
        <v/>
      </c>
      <c r="L351" s="76" t="str">
        <f t="shared" si="65"/>
        <v/>
      </c>
      <c r="M351" s="54"/>
      <c r="N351" s="54" t="str">
        <f t="shared" si="66"/>
        <v/>
      </c>
      <c r="O351" s="54" t="str">
        <f t="shared" si="67"/>
        <v/>
      </c>
      <c r="P351" s="54" t="str">
        <f t="shared" si="68"/>
        <v/>
      </c>
      <c r="Q351" s="54" t="str">
        <f>+IF(A351="","",CONCATENATE(YEAR(A351),"-",VLOOKUP(MONTH(A351),INFO_CALENDRIER!$I$1:$J$13,2,FALSE)))</f>
        <v/>
      </c>
      <c r="R351" s="54" t="str">
        <f t="shared" si="69"/>
        <v/>
      </c>
      <c r="S351" s="76" t="str">
        <f t="shared" si="70"/>
        <v/>
      </c>
      <c r="T351" s="54" t="str">
        <f>IF(H351="","",IF(I351=INFO_CALENDRIER!$AB$2,IF(BD!H351="COMMANDE","ALBAN1","ALBAN2"),IF(I351=INFO_CALENDRIER!$AB$3,IF(BD!H351="COMMANDE","ALICE1","ALICE2"),IF(I351=INFO_CALENDRIER!$AB$4,IF(BD!H351="COMMANDE","EUGENIE1","EUGENIE2"),IF(I351=INFO_CALENDRIER!$AB$5,IF(BD!H351="COMMANDE","FRED1","FRED2"),IF(I351=INFO_CALENDRIER!$AB$6,IF(BD!H351="COMMANDE","HERVE1","HERVE2"),IF(I351=INFO_CALENDRIER!$AB$7,IF(BD!H351="COMMANDE","MARIA1","MARIA2"),IF(I351=INFO_CALENDRIER!$AB$8,IF(BD!H351="COMMANDE","MARIE1","MARIE2"),IF(I351=INFO_CALENDRIER!$AB$9,IF(BD!H351="COMMANDE","VALERIE1","VALERIE2"),"erreur")))))))))</f>
        <v/>
      </c>
      <c r="U351" s="54"/>
      <c r="V351" s="54"/>
      <c r="W351" s="76" t="str">
        <f t="shared" si="71"/>
        <v/>
      </c>
      <c r="X351" s="76" t="str">
        <f t="shared" si="72"/>
        <v/>
      </c>
      <c r="Y351" s="76" t="str">
        <f t="shared" si="73"/>
        <v/>
      </c>
    </row>
    <row r="352" spans="1:25">
      <c r="A352" s="75"/>
      <c r="B352" s="77"/>
      <c r="C352" s="75"/>
      <c r="D352" s="77"/>
      <c r="E352" s="54"/>
      <c r="F352" s="54"/>
      <c r="G352" s="81"/>
      <c r="H352" s="54"/>
      <c r="I352" s="54"/>
      <c r="J352" s="76" t="str">
        <f t="shared" si="63"/>
        <v/>
      </c>
      <c r="K352" s="76" t="str">
        <f t="shared" si="64"/>
        <v/>
      </c>
      <c r="L352" s="76" t="str">
        <f t="shared" si="65"/>
        <v/>
      </c>
      <c r="M352" s="54"/>
      <c r="N352" s="54" t="str">
        <f t="shared" si="66"/>
        <v/>
      </c>
      <c r="O352" s="54" t="str">
        <f t="shared" si="67"/>
        <v/>
      </c>
      <c r="P352" s="54" t="str">
        <f t="shared" si="68"/>
        <v/>
      </c>
      <c r="Q352" s="54" t="str">
        <f>+IF(A352="","",CONCATENATE(YEAR(A352),"-",VLOOKUP(MONTH(A352),INFO_CALENDRIER!$I$1:$J$13,2,FALSE)))</f>
        <v/>
      </c>
      <c r="R352" s="54" t="str">
        <f t="shared" si="69"/>
        <v/>
      </c>
      <c r="S352" s="76" t="str">
        <f t="shared" si="70"/>
        <v/>
      </c>
      <c r="T352" s="54" t="str">
        <f>IF(H352="","",IF(I352=INFO_CALENDRIER!$AB$2,IF(BD!H352="COMMANDE","ALBAN1","ALBAN2"),IF(I352=INFO_CALENDRIER!$AB$3,IF(BD!H352="COMMANDE","ALICE1","ALICE2"),IF(I352=INFO_CALENDRIER!$AB$4,IF(BD!H352="COMMANDE","EUGENIE1","EUGENIE2"),IF(I352=INFO_CALENDRIER!$AB$5,IF(BD!H352="COMMANDE","FRED1","FRED2"),IF(I352=INFO_CALENDRIER!$AB$6,IF(BD!H352="COMMANDE","HERVE1","HERVE2"),IF(I352=INFO_CALENDRIER!$AB$7,IF(BD!H352="COMMANDE","MARIA1","MARIA2"),IF(I352=INFO_CALENDRIER!$AB$8,IF(BD!H352="COMMANDE","MARIE1","MARIE2"),IF(I352=INFO_CALENDRIER!$AB$9,IF(BD!H352="COMMANDE","VALERIE1","VALERIE2"),"erreur")))))))))</f>
        <v/>
      </c>
      <c r="U352" s="54"/>
      <c r="V352" s="54"/>
      <c r="W352" s="76" t="str">
        <f t="shared" si="71"/>
        <v/>
      </c>
      <c r="X352" s="76" t="str">
        <f t="shared" si="72"/>
        <v/>
      </c>
      <c r="Y352" s="76" t="str">
        <f t="shared" si="73"/>
        <v/>
      </c>
    </row>
    <row r="353" spans="1:25">
      <c r="A353" s="75"/>
      <c r="B353" s="77"/>
      <c r="C353" s="75"/>
      <c r="D353" s="77"/>
      <c r="E353" s="54"/>
      <c r="F353" s="54"/>
      <c r="G353" s="81"/>
      <c r="H353" s="54"/>
      <c r="I353" s="54"/>
      <c r="J353" s="76" t="str">
        <f t="shared" si="63"/>
        <v/>
      </c>
      <c r="K353" s="76" t="str">
        <f t="shared" si="64"/>
        <v/>
      </c>
      <c r="L353" s="76" t="str">
        <f t="shared" si="65"/>
        <v/>
      </c>
      <c r="M353" s="54"/>
      <c r="N353" s="54" t="str">
        <f t="shared" si="66"/>
        <v/>
      </c>
      <c r="O353" s="54" t="str">
        <f t="shared" si="67"/>
        <v/>
      </c>
      <c r="P353" s="54" t="str">
        <f t="shared" si="68"/>
        <v/>
      </c>
      <c r="Q353" s="54" t="str">
        <f>+IF(A353="","",CONCATENATE(YEAR(A353),"-",VLOOKUP(MONTH(A353),INFO_CALENDRIER!$I$1:$J$13,2,FALSE)))</f>
        <v/>
      </c>
      <c r="R353" s="54" t="str">
        <f t="shared" si="69"/>
        <v/>
      </c>
      <c r="S353" s="76" t="str">
        <f t="shared" si="70"/>
        <v/>
      </c>
      <c r="T353" s="54" t="str">
        <f>IF(H353="","",IF(I353=INFO_CALENDRIER!$AB$2,IF(BD!H353="COMMANDE","ALBAN1","ALBAN2"),IF(I353=INFO_CALENDRIER!$AB$3,IF(BD!H353="COMMANDE","ALICE1","ALICE2"),IF(I353=INFO_CALENDRIER!$AB$4,IF(BD!H353="COMMANDE","EUGENIE1","EUGENIE2"),IF(I353=INFO_CALENDRIER!$AB$5,IF(BD!H353="COMMANDE","FRED1","FRED2"),IF(I353=INFO_CALENDRIER!$AB$6,IF(BD!H353="COMMANDE","HERVE1","HERVE2"),IF(I353=INFO_CALENDRIER!$AB$7,IF(BD!H353="COMMANDE","MARIA1","MARIA2"),IF(I353=INFO_CALENDRIER!$AB$8,IF(BD!H353="COMMANDE","MARIE1","MARIE2"),IF(I353=INFO_CALENDRIER!$AB$9,IF(BD!H353="COMMANDE","VALERIE1","VALERIE2"),"erreur")))))))))</f>
        <v/>
      </c>
      <c r="U353" s="54"/>
      <c r="V353" s="54"/>
      <c r="W353" s="76" t="str">
        <f t="shared" si="71"/>
        <v/>
      </c>
      <c r="X353" s="76" t="str">
        <f t="shared" si="72"/>
        <v/>
      </c>
      <c r="Y353" s="76" t="str">
        <f t="shared" si="73"/>
        <v/>
      </c>
    </row>
    <row r="354" spans="1:25">
      <c r="A354" s="75"/>
      <c r="B354" s="77"/>
      <c r="C354" s="75"/>
      <c r="D354" s="77"/>
      <c r="E354" s="54"/>
      <c r="F354" s="54"/>
      <c r="G354" s="81"/>
      <c r="H354" s="54"/>
      <c r="I354" s="54"/>
      <c r="J354" s="76" t="str">
        <f t="shared" si="63"/>
        <v/>
      </c>
      <c r="K354" s="76" t="str">
        <f t="shared" si="64"/>
        <v/>
      </c>
      <c r="L354" s="76" t="str">
        <f t="shared" si="65"/>
        <v/>
      </c>
      <c r="M354" s="54"/>
      <c r="N354" s="54" t="str">
        <f t="shared" si="66"/>
        <v/>
      </c>
      <c r="O354" s="54" t="str">
        <f t="shared" si="67"/>
        <v/>
      </c>
      <c r="P354" s="54" t="str">
        <f t="shared" si="68"/>
        <v/>
      </c>
      <c r="Q354" s="54" t="str">
        <f>+IF(A354="","",CONCATENATE(YEAR(A354),"-",VLOOKUP(MONTH(A354),INFO_CALENDRIER!$I$1:$J$13,2,FALSE)))</f>
        <v/>
      </c>
      <c r="R354" s="54" t="str">
        <f t="shared" si="69"/>
        <v/>
      </c>
      <c r="S354" s="76" t="str">
        <f t="shared" si="70"/>
        <v/>
      </c>
      <c r="T354" s="54" t="str">
        <f>IF(H354="","",IF(I354=INFO_CALENDRIER!$AB$2,IF(BD!H354="COMMANDE","ALBAN1","ALBAN2"),IF(I354=INFO_CALENDRIER!$AB$3,IF(BD!H354="COMMANDE","ALICE1","ALICE2"),IF(I354=INFO_CALENDRIER!$AB$4,IF(BD!H354="COMMANDE","EUGENIE1","EUGENIE2"),IF(I354=INFO_CALENDRIER!$AB$5,IF(BD!H354="COMMANDE","FRED1","FRED2"),IF(I354=INFO_CALENDRIER!$AB$6,IF(BD!H354="COMMANDE","HERVE1","HERVE2"),IF(I354=INFO_CALENDRIER!$AB$7,IF(BD!H354="COMMANDE","MARIA1","MARIA2"),IF(I354=INFO_CALENDRIER!$AB$8,IF(BD!H354="COMMANDE","MARIE1","MARIE2"),IF(I354=INFO_CALENDRIER!$AB$9,IF(BD!H354="COMMANDE","VALERIE1","VALERIE2"),"erreur")))))))))</f>
        <v/>
      </c>
      <c r="U354" s="54"/>
      <c r="V354" s="54"/>
      <c r="W354" s="76" t="str">
        <f t="shared" si="71"/>
        <v/>
      </c>
      <c r="X354" s="76" t="str">
        <f t="shared" si="72"/>
        <v/>
      </c>
      <c r="Y354" s="76" t="str">
        <f t="shared" si="73"/>
        <v/>
      </c>
    </row>
    <row r="355" spans="1:25">
      <c r="A355" s="75"/>
      <c r="B355" s="77"/>
      <c r="C355" s="75"/>
      <c r="D355" s="77"/>
      <c r="E355" s="54"/>
      <c r="F355" s="54"/>
      <c r="G355" s="81"/>
      <c r="H355" s="54"/>
      <c r="I355" s="54"/>
      <c r="J355" s="76" t="str">
        <f t="shared" si="63"/>
        <v/>
      </c>
      <c r="K355" s="76" t="str">
        <f t="shared" si="64"/>
        <v/>
      </c>
      <c r="L355" s="76" t="str">
        <f t="shared" si="65"/>
        <v/>
      </c>
      <c r="M355" s="54"/>
      <c r="N355" s="54" t="str">
        <f t="shared" si="66"/>
        <v/>
      </c>
      <c r="O355" s="54" t="str">
        <f t="shared" si="67"/>
        <v/>
      </c>
      <c r="P355" s="54" t="str">
        <f t="shared" si="68"/>
        <v/>
      </c>
      <c r="Q355" s="54" t="str">
        <f>+IF(A355="","",CONCATENATE(YEAR(A355),"-",VLOOKUP(MONTH(A355),INFO_CALENDRIER!$I$1:$J$13,2,FALSE)))</f>
        <v/>
      </c>
      <c r="R355" s="54" t="str">
        <f t="shared" si="69"/>
        <v/>
      </c>
      <c r="S355" s="76" t="str">
        <f t="shared" si="70"/>
        <v/>
      </c>
      <c r="T355" s="54" t="str">
        <f>IF(H355="","",IF(I355=INFO_CALENDRIER!$AB$2,IF(BD!H355="COMMANDE","ALBAN1","ALBAN2"),IF(I355=INFO_CALENDRIER!$AB$3,IF(BD!H355="COMMANDE","ALICE1","ALICE2"),IF(I355=INFO_CALENDRIER!$AB$4,IF(BD!H355="COMMANDE","EUGENIE1","EUGENIE2"),IF(I355=INFO_CALENDRIER!$AB$5,IF(BD!H355="COMMANDE","FRED1","FRED2"),IF(I355=INFO_CALENDRIER!$AB$6,IF(BD!H355="COMMANDE","HERVE1","HERVE2"),IF(I355=INFO_CALENDRIER!$AB$7,IF(BD!H355="COMMANDE","MARIA1","MARIA2"),IF(I355=INFO_CALENDRIER!$AB$8,IF(BD!H355="COMMANDE","MARIE1","MARIE2"),IF(I355=INFO_CALENDRIER!$AB$9,IF(BD!H355="COMMANDE","VALERIE1","VALERIE2"),"erreur")))))))))</f>
        <v/>
      </c>
      <c r="U355" s="54"/>
      <c r="V355" s="54"/>
      <c r="W355" s="76" t="str">
        <f t="shared" si="71"/>
        <v/>
      </c>
      <c r="X355" s="76" t="str">
        <f t="shared" si="72"/>
        <v/>
      </c>
      <c r="Y355" s="76" t="str">
        <f t="shared" si="73"/>
        <v/>
      </c>
    </row>
    <row r="356" spans="1:25">
      <c r="A356" s="75"/>
      <c r="B356" s="77"/>
      <c r="C356" s="75"/>
      <c r="D356" s="77"/>
      <c r="E356" s="54"/>
      <c r="F356" s="54"/>
      <c r="G356" s="81"/>
      <c r="H356" s="54"/>
      <c r="I356" s="54"/>
      <c r="J356" s="76" t="str">
        <f t="shared" si="63"/>
        <v/>
      </c>
      <c r="K356" s="76" t="str">
        <f t="shared" si="64"/>
        <v/>
      </c>
      <c r="L356" s="76" t="str">
        <f t="shared" si="65"/>
        <v/>
      </c>
      <c r="M356" s="54"/>
      <c r="N356" s="54" t="str">
        <f t="shared" si="66"/>
        <v/>
      </c>
      <c r="O356" s="54" t="str">
        <f t="shared" si="67"/>
        <v/>
      </c>
      <c r="P356" s="54" t="str">
        <f t="shared" si="68"/>
        <v/>
      </c>
      <c r="Q356" s="54" t="str">
        <f>+IF(A356="","",CONCATENATE(YEAR(A356),"-",VLOOKUP(MONTH(A356),INFO_CALENDRIER!$I$1:$J$13,2,FALSE)))</f>
        <v/>
      </c>
      <c r="R356" s="54" t="str">
        <f t="shared" si="69"/>
        <v/>
      </c>
      <c r="S356" s="76" t="str">
        <f t="shared" si="70"/>
        <v/>
      </c>
      <c r="T356" s="54" t="str">
        <f>IF(H356="","",IF(I356=INFO_CALENDRIER!$AB$2,IF(BD!H356="COMMANDE","ALBAN1","ALBAN2"),IF(I356=INFO_CALENDRIER!$AB$3,IF(BD!H356="COMMANDE","ALICE1","ALICE2"),IF(I356=INFO_CALENDRIER!$AB$4,IF(BD!H356="COMMANDE","EUGENIE1","EUGENIE2"),IF(I356=INFO_CALENDRIER!$AB$5,IF(BD!H356="COMMANDE","FRED1","FRED2"),IF(I356=INFO_CALENDRIER!$AB$6,IF(BD!H356="COMMANDE","HERVE1","HERVE2"),IF(I356=INFO_CALENDRIER!$AB$7,IF(BD!H356="COMMANDE","MARIA1","MARIA2"),IF(I356=INFO_CALENDRIER!$AB$8,IF(BD!H356="COMMANDE","MARIE1","MARIE2"),IF(I356=INFO_CALENDRIER!$AB$9,IF(BD!H356="COMMANDE","VALERIE1","VALERIE2"),"erreur")))))))))</f>
        <v/>
      </c>
      <c r="U356" s="54"/>
      <c r="V356" s="54"/>
      <c r="W356" s="76" t="str">
        <f t="shared" si="71"/>
        <v/>
      </c>
      <c r="X356" s="76" t="str">
        <f t="shared" si="72"/>
        <v/>
      </c>
      <c r="Y356" s="76" t="str">
        <f t="shared" si="73"/>
        <v/>
      </c>
    </row>
    <row r="357" spans="1:25">
      <c r="A357" s="75"/>
      <c r="B357" s="77"/>
      <c r="C357" s="75"/>
      <c r="D357" s="77"/>
      <c r="E357" s="54"/>
      <c r="F357" s="54"/>
      <c r="G357" s="81"/>
      <c r="H357" s="54"/>
      <c r="I357" s="54"/>
      <c r="J357" s="76" t="str">
        <f t="shared" si="63"/>
        <v/>
      </c>
      <c r="K357" s="76" t="str">
        <f t="shared" si="64"/>
        <v/>
      </c>
      <c r="L357" s="76" t="str">
        <f t="shared" si="65"/>
        <v/>
      </c>
      <c r="M357" s="54"/>
      <c r="N357" s="54" t="str">
        <f t="shared" si="66"/>
        <v/>
      </c>
      <c r="O357" s="54" t="str">
        <f t="shared" si="67"/>
        <v/>
      </c>
      <c r="P357" s="54" t="str">
        <f t="shared" si="68"/>
        <v/>
      </c>
      <c r="Q357" s="54" t="str">
        <f>+IF(A357="","",CONCATENATE(YEAR(A357),"-",VLOOKUP(MONTH(A357),INFO_CALENDRIER!$I$1:$J$13,2,FALSE)))</f>
        <v/>
      </c>
      <c r="R357" s="54" t="str">
        <f t="shared" si="69"/>
        <v/>
      </c>
      <c r="S357" s="76" t="str">
        <f t="shared" si="70"/>
        <v/>
      </c>
      <c r="T357" s="54" t="str">
        <f>IF(H357="","",IF(I357=INFO_CALENDRIER!$AB$2,IF(BD!H357="COMMANDE","ALBAN1","ALBAN2"),IF(I357=INFO_CALENDRIER!$AB$3,IF(BD!H357="COMMANDE","ALICE1","ALICE2"),IF(I357=INFO_CALENDRIER!$AB$4,IF(BD!H357="COMMANDE","EUGENIE1","EUGENIE2"),IF(I357=INFO_CALENDRIER!$AB$5,IF(BD!H357="COMMANDE","FRED1","FRED2"),IF(I357=INFO_CALENDRIER!$AB$6,IF(BD!H357="COMMANDE","HERVE1","HERVE2"),IF(I357=INFO_CALENDRIER!$AB$7,IF(BD!H357="COMMANDE","MARIA1","MARIA2"),IF(I357=INFO_CALENDRIER!$AB$8,IF(BD!H357="COMMANDE","MARIE1","MARIE2"),IF(I357=INFO_CALENDRIER!$AB$9,IF(BD!H357="COMMANDE","VALERIE1","VALERIE2"),"erreur")))))))))</f>
        <v/>
      </c>
      <c r="U357" s="54"/>
      <c r="V357" s="54"/>
      <c r="W357" s="76" t="str">
        <f t="shared" si="71"/>
        <v/>
      </c>
      <c r="X357" s="76" t="str">
        <f t="shared" si="72"/>
        <v/>
      </c>
      <c r="Y357" s="76" t="str">
        <f t="shared" si="73"/>
        <v/>
      </c>
    </row>
    <row r="358" spans="1:25">
      <c r="A358" s="75"/>
      <c r="B358" s="77"/>
      <c r="C358" s="75"/>
      <c r="D358" s="77"/>
      <c r="E358" s="54"/>
      <c r="F358" s="54"/>
      <c r="G358" s="81"/>
      <c r="H358" s="54"/>
      <c r="I358" s="54"/>
      <c r="J358" s="76" t="str">
        <f t="shared" si="63"/>
        <v/>
      </c>
      <c r="K358" s="76" t="str">
        <f t="shared" si="64"/>
        <v/>
      </c>
      <c r="L358" s="76" t="str">
        <f t="shared" si="65"/>
        <v/>
      </c>
      <c r="M358" s="54"/>
      <c r="N358" s="54" t="str">
        <f t="shared" si="66"/>
        <v/>
      </c>
      <c r="O358" s="54" t="str">
        <f t="shared" si="67"/>
        <v/>
      </c>
      <c r="P358" s="54" t="str">
        <f t="shared" si="68"/>
        <v/>
      </c>
      <c r="Q358" s="54" t="str">
        <f>+IF(A358="","",CONCATENATE(YEAR(A358),"-",VLOOKUP(MONTH(A358),INFO_CALENDRIER!$I$1:$J$13,2,FALSE)))</f>
        <v/>
      </c>
      <c r="R358" s="54" t="str">
        <f t="shared" si="69"/>
        <v/>
      </c>
      <c r="S358" s="76" t="str">
        <f t="shared" si="70"/>
        <v/>
      </c>
      <c r="T358" s="54" t="str">
        <f>IF(H358="","",IF(I358=INFO_CALENDRIER!$AB$2,IF(BD!H358="COMMANDE","ALBAN1","ALBAN2"),IF(I358=INFO_CALENDRIER!$AB$3,IF(BD!H358="COMMANDE","ALICE1","ALICE2"),IF(I358=INFO_CALENDRIER!$AB$4,IF(BD!H358="COMMANDE","EUGENIE1","EUGENIE2"),IF(I358=INFO_CALENDRIER!$AB$5,IF(BD!H358="COMMANDE","FRED1","FRED2"),IF(I358=INFO_CALENDRIER!$AB$6,IF(BD!H358="COMMANDE","HERVE1","HERVE2"),IF(I358=INFO_CALENDRIER!$AB$7,IF(BD!H358="COMMANDE","MARIA1","MARIA2"),IF(I358=INFO_CALENDRIER!$AB$8,IF(BD!H358="COMMANDE","MARIE1","MARIE2"),IF(I358=INFO_CALENDRIER!$AB$9,IF(BD!H358="COMMANDE","VALERIE1","VALERIE2"),"erreur")))))))))</f>
        <v/>
      </c>
      <c r="U358" s="54"/>
      <c r="V358" s="54"/>
      <c r="W358" s="76" t="str">
        <f t="shared" si="71"/>
        <v/>
      </c>
      <c r="X358" s="76" t="str">
        <f t="shared" si="72"/>
        <v/>
      </c>
      <c r="Y358" s="76" t="str">
        <f t="shared" si="73"/>
        <v/>
      </c>
    </row>
    <row r="359" spans="1:25">
      <c r="A359" s="75"/>
      <c r="B359" s="77"/>
      <c r="C359" s="75"/>
      <c r="D359" s="77"/>
      <c r="E359" s="54"/>
      <c r="F359" s="54"/>
      <c r="G359" s="81"/>
      <c r="H359" s="54"/>
      <c r="I359" s="54"/>
      <c r="J359" s="76" t="str">
        <f t="shared" si="63"/>
        <v/>
      </c>
      <c r="K359" s="76" t="str">
        <f t="shared" si="64"/>
        <v/>
      </c>
      <c r="L359" s="76" t="str">
        <f t="shared" si="65"/>
        <v/>
      </c>
      <c r="M359" s="54"/>
      <c r="N359" s="54" t="str">
        <f t="shared" si="66"/>
        <v/>
      </c>
      <c r="O359" s="54" t="str">
        <f t="shared" si="67"/>
        <v/>
      </c>
      <c r="P359" s="54" t="str">
        <f t="shared" si="68"/>
        <v/>
      </c>
      <c r="Q359" s="54" t="str">
        <f>+IF(A359="","",CONCATENATE(YEAR(A359),"-",VLOOKUP(MONTH(A359),INFO_CALENDRIER!$I$1:$J$13,2,FALSE)))</f>
        <v/>
      </c>
      <c r="R359" s="54" t="str">
        <f t="shared" si="69"/>
        <v/>
      </c>
      <c r="S359" s="76" t="str">
        <f t="shared" si="70"/>
        <v/>
      </c>
      <c r="T359" s="54" t="str">
        <f>IF(H359="","",IF(I359=INFO_CALENDRIER!$AB$2,IF(BD!H359="COMMANDE","ALBAN1","ALBAN2"),IF(I359=INFO_CALENDRIER!$AB$3,IF(BD!H359="COMMANDE","ALICE1","ALICE2"),IF(I359=INFO_CALENDRIER!$AB$4,IF(BD!H359="COMMANDE","EUGENIE1","EUGENIE2"),IF(I359=INFO_CALENDRIER!$AB$5,IF(BD!H359="COMMANDE","FRED1","FRED2"),IF(I359=INFO_CALENDRIER!$AB$6,IF(BD!H359="COMMANDE","HERVE1","HERVE2"),IF(I359=INFO_CALENDRIER!$AB$7,IF(BD!H359="COMMANDE","MARIA1","MARIA2"),IF(I359=INFO_CALENDRIER!$AB$8,IF(BD!H359="COMMANDE","MARIE1","MARIE2"),IF(I359=INFO_CALENDRIER!$AB$9,IF(BD!H359="COMMANDE","VALERIE1","VALERIE2"),"erreur")))))))))</f>
        <v/>
      </c>
      <c r="U359" s="54"/>
      <c r="V359" s="54"/>
      <c r="W359" s="76" t="str">
        <f t="shared" si="71"/>
        <v/>
      </c>
      <c r="X359" s="76" t="str">
        <f t="shared" si="72"/>
        <v/>
      </c>
      <c r="Y359" s="76" t="str">
        <f t="shared" si="73"/>
        <v/>
      </c>
    </row>
    <row r="360" spans="1:25">
      <c r="A360" s="75"/>
      <c r="B360" s="77"/>
      <c r="C360" s="75"/>
      <c r="D360" s="77"/>
      <c r="E360" s="54"/>
      <c r="F360" s="54"/>
      <c r="G360" s="81"/>
      <c r="H360" s="54"/>
      <c r="I360" s="54"/>
      <c r="J360" s="76" t="str">
        <f t="shared" si="63"/>
        <v/>
      </c>
      <c r="K360" s="76" t="str">
        <f t="shared" si="64"/>
        <v/>
      </c>
      <c r="L360" s="76" t="str">
        <f t="shared" si="65"/>
        <v/>
      </c>
      <c r="M360" s="54"/>
      <c r="N360" s="54" t="str">
        <f t="shared" si="66"/>
        <v/>
      </c>
      <c r="O360" s="54" t="str">
        <f t="shared" si="67"/>
        <v/>
      </c>
      <c r="P360" s="54" t="str">
        <f t="shared" si="68"/>
        <v/>
      </c>
      <c r="Q360" s="54" t="str">
        <f>+IF(A360="","",CONCATENATE(YEAR(A360),"-",VLOOKUP(MONTH(A360),INFO_CALENDRIER!$I$1:$J$13,2,FALSE)))</f>
        <v/>
      </c>
      <c r="R360" s="54" t="str">
        <f t="shared" si="69"/>
        <v/>
      </c>
      <c r="S360" s="76" t="str">
        <f t="shared" si="70"/>
        <v/>
      </c>
      <c r="T360" s="54" t="str">
        <f>IF(H360="","",IF(I360=INFO_CALENDRIER!$AB$2,IF(BD!H360="COMMANDE","ALBAN1","ALBAN2"),IF(I360=INFO_CALENDRIER!$AB$3,IF(BD!H360="COMMANDE","ALICE1","ALICE2"),IF(I360=INFO_CALENDRIER!$AB$4,IF(BD!H360="COMMANDE","EUGENIE1","EUGENIE2"),IF(I360=INFO_CALENDRIER!$AB$5,IF(BD!H360="COMMANDE","FRED1","FRED2"),IF(I360=INFO_CALENDRIER!$AB$6,IF(BD!H360="COMMANDE","HERVE1","HERVE2"),IF(I360=INFO_CALENDRIER!$AB$7,IF(BD!H360="COMMANDE","MARIA1","MARIA2"),IF(I360=INFO_CALENDRIER!$AB$8,IF(BD!H360="COMMANDE","MARIE1","MARIE2"),IF(I360=INFO_CALENDRIER!$AB$9,IF(BD!H360="COMMANDE","VALERIE1","VALERIE2"),"erreur")))))))))</f>
        <v/>
      </c>
      <c r="U360" s="54"/>
      <c r="V360" s="54"/>
      <c r="W360" s="76" t="str">
        <f t="shared" si="71"/>
        <v/>
      </c>
      <c r="X360" s="76" t="str">
        <f t="shared" si="72"/>
        <v/>
      </c>
      <c r="Y360" s="76" t="str">
        <f t="shared" si="73"/>
        <v/>
      </c>
    </row>
    <row r="361" spans="1:25">
      <c r="A361" s="75"/>
      <c r="B361" s="77"/>
      <c r="C361" s="75"/>
      <c r="D361" s="77"/>
      <c r="E361" s="54"/>
      <c r="F361" s="54"/>
      <c r="G361" s="81"/>
      <c r="H361" s="54"/>
      <c r="I361" s="54"/>
      <c r="J361" s="76" t="str">
        <f t="shared" si="63"/>
        <v/>
      </c>
      <c r="K361" s="76" t="str">
        <f t="shared" si="64"/>
        <v/>
      </c>
      <c r="L361" s="76" t="str">
        <f t="shared" si="65"/>
        <v/>
      </c>
      <c r="M361" s="54"/>
      <c r="N361" s="54" t="str">
        <f t="shared" si="66"/>
        <v/>
      </c>
      <c r="O361" s="54" t="str">
        <f t="shared" si="67"/>
        <v/>
      </c>
      <c r="P361" s="54" t="str">
        <f t="shared" si="68"/>
        <v/>
      </c>
      <c r="Q361" s="54" t="str">
        <f>+IF(A361="","",CONCATENATE(YEAR(A361),"-",VLOOKUP(MONTH(A361),INFO_CALENDRIER!$I$1:$J$13,2,FALSE)))</f>
        <v/>
      </c>
      <c r="R361" s="54" t="str">
        <f t="shared" si="69"/>
        <v/>
      </c>
      <c r="S361" s="76" t="str">
        <f t="shared" si="70"/>
        <v/>
      </c>
      <c r="T361" s="54" t="str">
        <f>IF(H361="","",IF(I361=INFO_CALENDRIER!$AB$2,IF(BD!H361="COMMANDE","ALBAN1","ALBAN2"),IF(I361=INFO_CALENDRIER!$AB$3,IF(BD!H361="COMMANDE","ALICE1","ALICE2"),IF(I361=INFO_CALENDRIER!$AB$4,IF(BD!H361="COMMANDE","EUGENIE1","EUGENIE2"),IF(I361=INFO_CALENDRIER!$AB$5,IF(BD!H361="COMMANDE","FRED1","FRED2"),IF(I361=INFO_CALENDRIER!$AB$6,IF(BD!H361="COMMANDE","HERVE1","HERVE2"),IF(I361=INFO_CALENDRIER!$AB$7,IF(BD!H361="COMMANDE","MARIA1","MARIA2"),IF(I361=INFO_CALENDRIER!$AB$8,IF(BD!H361="COMMANDE","MARIE1","MARIE2"),IF(I361=INFO_CALENDRIER!$AB$9,IF(BD!H361="COMMANDE","VALERIE1","VALERIE2"),"erreur")))))))))</f>
        <v/>
      </c>
      <c r="U361" s="54"/>
      <c r="V361" s="54"/>
      <c r="W361" s="76" t="str">
        <f t="shared" si="71"/>
        <v/>
      </c>
      <c r="X361" s="76" t="str">
        <f t="shared" si="72"/>
        <v/>
      </c>
      <c r="Y361" s="76" t="str">
        <f t="shared" si="73"/>
        <v/>
      </c>
    </row>
    <row r="362" spans="1:25">
      <c r="A362" s="75"/>
      <c r="B362" s="77"/>
      <c r="C362" s="75"/>
      <c r="D362" s="77"/>
      <c r="E362" s="54"/>
      <c r="F362" s="54"/>
      <c r="G362" s="81"/>
      <c r="H362" s="54"/>
      <c r="I362" s="54"/>
      <c r="J362" s="76" t="str">
        <f t="shared" si="63"/>
        <v/>
      </c>
      <c r="K362" s="76" t="str">
        <f t="shared" si="64"/>
        <v/>
      </c>
      <c r="L362" s="76" t="str">
        <f t="shared" si="65"/>
        <v/>
      </c>
      <c r="M362" s="54"/>
      <c r="N362" s="54" t="str">
        <f t="shared" si="66"/>
        <v/>
      </c>
      <c r="O362" s="54" t="str">
        <f t="shared" si="67"/>
        <v/>
      </c>
      <c r="P362" s="54" t="str">
        <f t="shared" si="68"/>
        <v/>
      </c>
      <c r="Q362" s="54" t="str">
        <f>+IF(A362="","",CONCATENATE(YEAR(A362),"-",VLOOKUP(MONTH(A362),INFO_CALENDRIER!$I$1:$J$13,2,FALSE)))</f>
        <v/>
      </c>
      <c r="R362" s="54" t="str">
        <f t="shared" si="69"/>
        <v/>
      </c>
      <c r="S362" s="76" t="str">
        <f t="shared" si="70"/>
        <v/>
      </c>
      <c r="T362" s="54" t="str">
        <f>IF(H362="","",IF(I362=INFO_CALENDRIER!$AB$2,IF(BD!H362="COMMANDE","ALBAN1","ALBAN2"),IF(I362=INFO_CALENDRIER!$AB$3,IF(BD!H362="COMMANDE","ALICE1","ALICE2"),IF(I362=INFO_CALENDRIER!$AB$4,IF(BD!H362="COMMANDE","EUGENIE1","EUGENIE2"),IF(I362=INFO_CALENDRIER!$AB$5,IF(BD!H362="COMMANDE","FRED1","FRED2"),IF(I362=INFO_CALENDRIER!$AB$6,IF(BD!H362="COMMANDE","HERVE1","HERVE2"),IF(I362=INFO_CALENDRIER!$AB$7,IF(BD!H362="COMMANDE","MARIA1","MARIA2"),IF(I362=INFO_CALENDRIER!$AB$8,IF(BD!H362="COMMANDE","MARIE1","MARIE2"),IF(I362=INFO_CALENDRIER!$AB$9,IF(BD!H362="COMMANDE","VALERIE1","VALERIE2"),"erreur")))))))))</f>
        <v/>
      </c>
      <c r="U362" s="54"/>
      <c r="V362" s="54"/>
      <c r="W362" s="76" t="str">
        <f t="shared" si="71"/>
        <v/>
      </c>
      <c r="X362" s="76" t="str">
        <f t="shared" si="72"/>
        <v/>
      </c>
      <c r="Y362" s="76" t="str">
        <f t="shared" si="73"/>
        <v/>
      </c>
    </row>
    <row r="363" spans="1:25">
      <c r="A363" s="75"/>
      <c r="B363" s="77"/>
      <c r="C363" s="75"/>
      <c r="D363" s="77"/>
      <c r="E363" s="54"/>
      <c r="F363" s="54"/>
      <c r="G363" s="81"/>
      <c r="H363" s="54"/>
      <c r="I363" s="54"/>
      <c r="J363" s="76" t="str">
        <f t="shared" si="63"/>
        <v/>
      </c>
      <c r="K363" s="76" t="str">
        <f t="shared" si="64"/>
        <v/>
      </c>
      <c r="L363" s="76" t="str">
        <f t="shared" si="65"/>
        <v/>
      </c>
      <c r="M363" s="54"/>
      <c r="N363" s="54" t="str">
        <f t="shared" si="66"/>
        <v/>
      </c>
      <c r="O363" s="54" t="str">
        <f t="shared" si="67"/>
        <v/>
      </c>
      <c r="P363" s="54" t="str">
        <f t="shared" si="68"/>
        <v/>
      </c>
      <c r="Q363" s="54" t="str">
        <f>+IF(A363="","",CONCATENATE(YEAR(A363),"-",VLOOKUP(MONTH(A363),INFO_CALENDRIER!$I$1:$J$13,2,FALSE)))</f>
        <v/>
      </c>
      <c r="R363" s="54" t="str">
        <f t="shared" si="69"/>
        <v/>
      </c>
      <c r="S363" s="76" t="str">
        <f t="shared" si="70"/>
        <v/>
      </c>
      <c r="T363" s="54" t="str">
        <f>IF(H363="","",IF(I363=INFO_CALENDRIER!$AB$2,IF(BD!H363="COMMANDE","ALBAN1","ALBAN2"),IF(I363=INFO_CALENDRIER!$AB$3,IF(BD!H363="COMMANDE","ALICE1","ALICE2"),IF(I363=INFO_CALENDRIER!$AB$4,IF(BD!H363="COMMANDE","EUGENIE1","EUGENIE2"),IF(I363=INFO_CALENDRIER!$AB$5,IF(BD!H363="COMMANDE","FRED1","FRED2"),IF(I363=INFO_CALENDRIER!$AB$6,IF(BD!H363="COMMANDE","HERVE1","HERVE2"),IF(I363=INFO_CALENDRIER!$AB$7,IF(BD!H363="COMMANDE","MARIA1","MARIA2"),IF(I363=INFO_CALENDRIER!$AB$8,IF(BD!H363="COMMANDE","MARIE1","MARIE2"),IF(I363=INFO_CALENDRIER!$AB$9,IF(BD!H363="COMMANDE","VALERIE1","VALERIE2"),"erreur")))))))))</f>
        <v/>
      </c>
      <c r="U363" s="54"/>
      <c r="V363" s="54"/>
      <c r="W363" s="76" t="str">
        <f t="shared" si="71"/>
        <v/>
      </c>
      <c r="X363" s="76" t="str">
        <f t="shared" si="72"/>
        <v/>
      </c>
      <c r="Y363" s="76" t="str">
        <f t="shared" si="73"/>
        <v/>
      </c>
    </row>
    <row r="364" spans="1:25">
      <c r="A364" s="75"/>
      <c r="B364" s="77"/>
      <c r="C364" s="75"/>
      <c r="D364" s="77"/>
      <c r="E364" s="54"/>
      <c r="F364" s="54"/>
      <c r="G364" s="81"/>
      <c r="H364" s="54"/>
      <c r="I364" s="54"/>
      <c r="J364" s="76" t="str">
        <f t="shared" si="63"/>
        <v/>
      </c>
      <c r="K364" s="76" t="str">
        <f t="shared" si="64"/>
        <v/>
      </c>
      <c r="L364" s="76" t="str">
        <f t="shared" si="65"/>
        <v/>
      </c>
      <c r="M364" s="54"/>
      <c r="N364" s="54" t="str">
        <f t="shared" si="66"/>
        <v/>
      </c>
      <c r="O364" s="54" t="str">
        <f t="shared" si="67"/>
        <v/>
      </c>
      <c r="P364" s="54" t="str">
        <f t="shared" si="68"/>
        <v/>
      </c>
      <c r="Q364" s="54" t="str">
        <f>+IF(A364="","",CONCATENATE(YEAR(A364),"-",VLOOKUP(MONTH(A364),INFO_CALENDRIER!$I$1:$J$13,2,FALSE)))</f>
        <v/>
      </c>
      <c r="R364" s="54" t="str">
        <f t="shared" si="69"/>
        <v/>
      </c>
      <c r="S364" s="76" t="str">
        <f t="shared" si="70"/>
        <v/>
      </c>
      <c r="T364" s="54" t="str">
        <f>IF(H364="","",IF(I364=INFO_CALENDRIER!$AB$2,IF(BD!H364="COMMANDE","ALBAN1","ALBAN2"),IF(I364=INFO_CALENDRIER!$AB$3,IF(BD!H364="COMMANDE","ALICE1","ALICE2"),IF(I364=INFO_CALENDRIER!$AB$4,IF(BD!H364="COMMANDE","EUGENIE1","EUGENIE2"),IF(I364=INFO_CALENDRIER!$AB$5,IF(BD!H364="COMMANDE","FRED1","FRED2"),IF(I364=INFO_CALENDRIER!$AB$6,IF(BD!H364="COMMANDE","HERVE1","HERVE2"),IF(I364=INFO_CALENDRIER!$AB$7,IF(BD!H364="COMMANDE","MARIA1","MARIA2"),IF(I364=INFO_CALENDRIER!$AB$8,IF(BD!H364="COMMANDE","MARIE1","MARIE2"),IF(I364=INFO_CALENDRIER!$AB$9,IF(BD!H364="COMMANDE","VALERIE1","VALERIE2"),"erreur")))))))))</f>
        <v/>
      </c>
      <c r="U364" s="54"/>
      <c r="V364" s="54"/>
      <c r="W364" s="76" t="str">
        <f t="shared" si="71"/>
        <v/>
      </c>
      <c r="X364" s="76" t="str">
        <f t="shared" si="72"/>
        <v/>
      </c>
      <c r="Y364" s="76" t="str">
        <f t="shared" si="73"/>
        <v/>
      </c>
    </row>
    <row r="365" spans="1:25">
      <c r="A365" s="75"/>
      <c r="B365" s="77"/>
      <c r="C365" s="75"/>
      <c r="D365" s="77"/>
      <c r="E365" s="54"/>
      <c r="F365" s="54"/>
      <c r="G365" s="81"/>
      <c r="H365" s="54"/>
      <c r="I365" s="54"/>
      <c r="J365" s="76" t="str">
        <f t="shared" si="63"/>
        <v/>
      </c>
      <c r="K365" s="76" t="str">
        <f t="shared" si="64"/>
        <v/>
      </c>
      <c r="L365" s="76" t="str">
        <f t="shared" si="65"/>
        <v/>
      </c>
      <c r="M365" s="54"/>
      <c r="N365" s="54" t="str">
        <f t="shared" si="66"/>
        <v/>
      </c>
      <c r="O365" s="54" t="str">
        <f t="shared" si="67"/>
        <v/>
      </c>
      <c r="P365" s="54" t="str">
        <f t="shared" si="68"/>
        <v/>
      </c>
      <c r="Q365" s="54" t="str">
        <f>+IF(A365="","",CONCATENATE(YEAR(A365),"-",VLOOKUP(MONTH(A365),INFO_CALENDRIER!$I$1:$J$13,2,FALSE)))</f>
        <v/>
      </c>
      <c r="R365" s="54" t="str">
        <f t="shared" si="69"/>
        <v/>
      </c>
      <c r="S365" s="76" t="str">
        <f t="shared" si="70"/>
        <v/>
      </c>
      <c r="T365" s="54" t="str">
        <f>IF(H365="","",IF(I365=INFO_CALENDRIER!$AB$2,IF(BD!H365="COMMANDE","ALBAN1","ALBAN2"),IF(I365=INFO_CALENDRIER!$AB$3,IF(BD!H365="COMMANDE","ALICE1","ALICE2"),IF(I365=INFO_CALENDRIER!$AB$4,IF(BD!H365="COMMANDE","EUGENIE1","EUGENIE2"),IF(I365=INFO_CALENDRIER!$AB$5,IF(BD!H365="COMMANDE","FRED1","FRED2"),IF(I365=INFO_CALENDRIER!$AB$6,IF(BD!H365="COMMANDE","HERVE1","HERVE2"),IF(I365=INFO_CALENDRIER!$AB$7,IF(BD!H365="COMMANDE","MARIA1","MARIA2"),IF(I365=INFO_CALENDRIER!$AB$8,IF(BD!H365="COMMANDE","MARIE1","MARIE2"),IF(I365=INFO_CALENDRIER!$AB$9,IF(BD!H365="COMMANDE","VALERIE1","VALERIE2"),"erreur")))))))))</f>
        <v/>
      </c>
      <c r="U365" s="54"/>
      <c r="V365" s="54"/>
      <c r="W365" s="76" t="str">
        <f t="shared" si="71"/>
        <v/>
      </c>
      <c r="X365" s="76" t="str">
        <f t="shared" si="72"/>
        <v/>
      </c>
      <c r="Y365" s="76" t="str">
        <f t="shared" si="73"/>
        <v/>
      </c>
    </row>
    <row r="366" spans="1:25">
      <c r="A366" s="75"/>
      <c r="B366" s="77"/>
      <c r="C366" s="75"/>
      <c r="D366" s="77"/>
      <c r="E366" s="54"/>
      <c r="F366" s="54"/>
      <c r="G366" s="81"/>
      <c r="H366" s="54"/>
      <c r="I366" s="54"/>
      <c r="J366" s="76" t="str">
        <f t="shared" si="63"/>
        <v/>
      </c>
      <c r="K366" s="76" t="str">
        <f t="shared" si="64"/>
        <v/>
      </c>
      <c r="L366" s="76" t="str">
        <f t="shared" si="65"/>
        <v/>
      </c>
      <c r="M366" s="54"/>
      <c r="N366" s="54" t="str">
        <f t="shared" si="66"/>
        <v/>
      </c>
      <c r="O366" s="54" t="str">
        <f t="shared" si="67"/>
        <v/>
      </c>
      <c r="P366" s="54" t="str">
        <f t="shared" si="68"/>
        <v/>
      </c>
      <c r="Q366" s="54" t="str">
        <f>+IF(A366="","",CONCATENATE(YEAR(A366),"-",VLOOKUP(MONTH(A366),INFO_CALENDRIER!$I$1:$J$13,2,FALSE)))</f>
        <v/>
      </c>
      <c r="R366" s="54" t="str">
        <f t="shared" si="69"/>
        <v/>
      </c>
      <c r="S366" s="76" t="str">
        <f t="shared" si="70"/>
        <v/>
      </c>
      <c r="T366" s="54" t="str">
        <f>IF(H366="","",IF(I366=INFO_CALENDRIER!$AB$2,IF(BD!H366="COMMANDE","ALBAN1","ALBAN2"),IF(I366=INFO_CALENDRIER!$AB$3,IF(BD!H366="COMMANDE","ALICE1","ALICE2"),IF(I366=INFO_CALENDRIER!$AB$4,IF(BD!H366="COMMANDE","EUGENIE1","EUGENIE2"),IF(I366=INFO_CALENDRIER!$AB$5,IF(BD!H366="COMMANDE","FRED1","FRED2"),IF(I366=INFO_CALENDRIER!$AB$6,IF(BD!H366="COMMANDE","HERVE1","HERVE2"),IF(I366=INFO_CALENDRIER!$AB$7,IF(BD!H366="COMMANDE","MARIA1","MARIA2"),IF(I366=INFO_CALENDRIER!$AB$8,IF(BD!H366="COMMANDE","MARIE1","MARIE2"),IF(I366=INFO_CALENDRIER!$AB$9,IF(BD!H366="COMMANDE","VALERIE1","VALERIE2"),"erreur")))))))))</f>
        <v/>
      </c>
      <c r="U366" s="54"/>
      <c r="V366" s="54"/>
      <c r="W366" s="76" t="str">
        <f t="shared" si="71"/>
        <v/>
      </c>
      <c r="X366" s="76" t="str">
        <f t="shared" si="72"/>
        <v/>
      </c>
      <c r="Y366" s="76" t="str">
        <f t="shared" si="73"/>
        <v/>
      </c>
    </row>
    <row r="367" spans="1:25">
      <c r="A367" s="75"/>
      <c r="B367" s="77"/>
      <c r="C367" s="75"/>
      <c r="D367" s="77"/>
      <c r="E367" s="54"/>
      <c r="F367" s="54"/>
      <c r="G367" s="81"/>
      <c r="H367" s="54"/>
      <c r="I367" s="54"/>
      <c r="J367" s="76" t="str">
        <f t="shared" si="63"/>
        <v/>
      </c>
      <c r="K367" s="76" t="str">
        <f t="shared" si="64"/>
        <v/>
      </c>
      <c r="L367" s="76" t="str">
        <f t="shared" si="65"/>
        <v/>
      </c>
      <c r="M367" s="54"/>
      <c r="N367" s="54" t="str">
        <f t="shared" si="66"/>
        <v/>
      </c>
      <c r="O367" s="54" t="str">
        <f t="shared" si="67"/>
        <v/>
      </c>
      <c r="P367" s="54" t="str">
        <f t="shared" si="68"/>
        <v/>
      </c>
      <c r="Q367" s="54" t="str">
        <f>+IF(A367="","",CONCATENATE(YEAR(A367),"-",VLOOKUP(MONTH(A367),INFO_CALENDRIER!$I$1:$J$13,2,FALSE)))</f>
        <v/>
      </c>
      <c r="R367" s="54" t="str">
        <f t="shared" si="69"/>
        <v/>
      </c>
      <c r="S367" s="76" t="str">
        <f t="shared" si="70"/>
        <v/>
      </c>
      <c r="T367" s="54" t="str">
        <f>IF(H367="","",IF(I367=INFO_CALENDRIER!$AB$2,IF(BD!H367="COMMANDE","ALBAN1","ALBAN2"),IF(I367=INFO_CALENDRIER!$AB$3,IF(BD!H367="COMMANDE","ALICE1","ALICE2"),IF(I367=INFO_CALENDRIER!$AB$4,IF(BD!H367="COMMANDE","EUGENIE1","EUGENIE2"),IF(I367=INFO_CALENDRIER!$AB$5,IF(BD!H367="COMMANDE","FRED1","FRED2"),IF(I367=INFO_CALENDRIER!$AB$6,IF(BD!H367="COMMANDE","HERVE1","HERVE2"),IF(I367=INFO_CALENDRIER!$AB$7,IF(BD!H367="COMMANDE","MARIA1","MARIA2"),IF(I367=INFO_CALENDRIER!$AB$8,IF(BD!H367="COMMANDE","MARIE1","MARIE2"),IF(I367=INFO_CALENDRIER!$AB$9,IF(BD!H367="COMMANDE","VALERIE1","VALERIE2"),"erreur")))))))))</f>
        <v/>
      </c>
      <c r="U367" s="54"/>
      <c r="V367" s="54"/>
      <c r="W367" s="76" t="str">
        <f t="shared" si="71"/>
        <v/>
      </c>
      <c r="X367" s="76" t="str">
        <f t="shared" si="72"/>
        <v/>
      </c>
      <c r="Y367" s="76" t="str">
        <f t="shared" si="73"/>
        <v/>
      </c>
    </row>
    <row r="368" spans="1:25">
      <c r="A368" s="75"/>
      <c r="B368" s="77"/>
      <c r="C368" s="75"/>
      <c r="D368" s="77"/>
      <c r="E368" s="54"/>
      <c r="F368" s="54"/>
      <c r="G368" s="81"/>
      <c r="H368" s="54"/>
      <c r="I368" s="54"/>
      <c r="J368" s="76" t="str">
        <f t="shared" si="63"/>
        <v/>
      </c>
      <c r="K368" s="76" t="str">
        <f t="shared" si="64"/>
        <v/>
      </c>
      <c r="L368" s="76" t="str">
        <f t="shared" si="65"/>
        <v/>
      </c>
      <c r="M368" s="54"/>
      <c r="N368" s="54" t="str">
        <f t="shared" si="66"/>
        <v/>
      </c>
      <c r="O368" s="54" t="str">
        <f t="shared" si="67"/>
        <v/>
      </c>
      <c r="P368" s="54" t="str">
        <f t="shared" si="68"/>
        <v/>
      </c>
      <c r="Q368" s="54" t="str">
        <f>+IF(A368="","",CONCATENATE(YEAR(A368),"-",VLOOKUP(MONTH(A368),INFO_CALENDRIER!$I$1:$J$13,2,FALSE)))</f>
        <v/>
      </c>
      <c r="R368" s="54" t="str">
        <f t="shared" si="69"/>
        <v/>
      </c>
      <c r="S368" s="76" t="str">
        <f t="shared" si="70"/>
        <v/>
      </c>
      <c r="T368" s="54" t="str">
        <f>IF(H368="","",IF(I368=INFO_CALENDRIER!$AB$2,IF(BD!H368="COMMANDE","ALBAN1","ALBAN2"),IF(I368=INFO_CALENDRIER!$AB$3,IF(BD!H368="COMMANDE","ALICE1","ALICE2"),IF(I368=INFO_CALENDRIER!$AB$4,IF(BD!H368="COMMANDE","EUGENIE1","EUGENIE2"),IF(I368=INFO_CALENDRIER!$AB$5,IF(BD!H368="COMMANDE","FRED1","FRED2"),IF(I368=INFO_CALENDRIER!$AB$6,IF(BD!H368="COMMANDE","HERVE1","HERVE2"),IF(I368=INFO_CALENDRIER!$AB$7,IF(BD!H368="COMMANDE","MARIA1","MARIA2"),IF(I368=INFO_CALENDRIER!$AB$8,IF(BD!H368="COMMANDE","MARIE1","MARIE2"),IF(I368=INFO_CALENDRIER!$AB$9,IF(BD!H368="COMMANDE","VALERIE1","VALERIE2"),"erreur")))))))))</f>
        <v/>
      </c>
      <c r="U368" s="54"/>
      <c r="V368" s="54"/>
      <c r="W368" s="76" t="str">
        <f t="shared" si="71"/>
        <v/>
      </c>
      <c r="X368" s="76" t="str">
        <f t="shared" si="72"/>
        <v/>
      </c>
      <c r="Y368" s="76" t="str">
        <f t="shared" si="73"/>
        <v/>
      </c>
    </row>
    <row r="369" spans="1:25">
      <c r="A369" s="75"/>
      <c r="B369" s="77"/>
      <c r="C369" s="75"/>
      <c r="D369" s="77"/>
      <c r="E369" s="54"/>
      <c r="F369" s="54"/>
      <c r="G369" s="81"/>
      <c r="H369" s="54"/>
      <c r="I369" s="54"/>
      <c r="J369" s="76" t="str">
        <f t="shared" si="63"/>
        <v/>
      </c>
      <c r="K369" s="76" t="str">
        <f t="shared" si="64"/>
        <v/>
      </c>
      <c r="L369" s="76" t="str">
        <f t="shared" si="65"/>
        <v/>
      </c>
      <c r="M369" s="54"/>
      <c r="N369" s="54" t="str">
        <f t="shared" si="66"/>
        <v/>
      </c>
      <c r="O369" s="54" t="str">
        <f t="shared" si="67"/>
        <v/>
      </c>
      <c r="P369" s="54" t="str">
        <f t="shared" si="68"/>
        <v/>
      </c>
      <c r="Q369" s="54" t="str">
        <f>+IF(A369="","",CONCATENATE(YEAR(A369),"-",VLOOKUP(MONTH(A369),INFO_CALENDRIER!$I$1:$J$13,2,FALSE)))</f>
        <v/>
      </c>
      <c r="R369" s="54" t="str">
        <f t="shared" si="69"/>
        <v/>
      </c>
      <c r="S369" s="76" t="str">
        <f t="shared" si="70"/>
        <v/>
      </c>
      <c r="T369" s="54" t="str">
        <f>IF(H369="","",IF(I369=INFO_CALENDRIER!$AB$2,IF(BD!H369="COMMANDE","ALBAN1","ALBAN2"),IF(I369=INFO_CALENDRIER!$AB$3,IF(BD!H369="COMMANDE","ALICE1","ALICE2"),IF(I369=INFO_CALENDRIER!$AB$4,IF(BD!H369="COMMANDE","EUGENIE1","EUGENIE2"),IF(I369=INFO_CALENDRIER!$AB$5,IF(BD!H369="COMMANDE","FRED1","FRED2"),IF(I369=INFO_CALENDRIER!$AB$6,IF(BD!H369="COMMANDE","HERVE1","HERVE2"),IF(I369=INFO_CALENDRIER!$AB$7,IF(BD!H369="COMMANDE","MARIA1","MARIA2"),IF(I369=INFO_CALENDRIER!$AB$8,IF(BD!H369="COMMANDE","MARIE1","MARIE2"),IF(I369=INFO_CALENDRIER!$AB$9,IF(BD!H369="COMMANDE","VALERIE1","VALERIE2"),"erreur")))))))))</f>
        <v/>
      </c>
      <c r="U369" s="54"/>
      <c r="V369" s="54"/>
      <c r="W369" s="76" t="str">
        <f t="shared" si="71"/>
        <v/>
      </c>
      <c r="X369" s="76" t="str">
        <f t="shared" si="72"/>
        <v/>
      </c>
      <c r="Y369" s="76" t="str">
        <f t="shared" si="73"/>
        <v/>
      </c>
    </row>
    <row r="370" spans="1:25">
      <c r="A370" s="75"/>
      <c r="B370" s="77"/>
      <c r="C370" s="75"/>
      <c r="D370" s="77"/>
      <c r="E370" s="54"/>
      <c r="F370" s="54"/>
      <c r="G370" s="81"/>
      <c r="H370" s="54"/>
      <c r="I370" s="54"/>
      <c r="J370" s="76" t="str">
        <f t="shared" si="63"/>
        <v/>
      </c>
      <c r="K370" s="76" t="str">
        <f t="shared" si="64"/>
        <v/>
      </c>
      <c r="L370" s="76" t="str">
        <f t="shared" si="65"/>
        <v/>
      </c>
      <c r="M370" s="54"/>
      <c r="N370" s="54" t="str">
        <f t="shared" si="66"/>
        <v/>
      </c>
      <c r="O370" s="54" t="str">
        <f t="shared" si="67"/>
        <v/>
      </c>
      <c r="P370" s="54" t="str">
        <f t="shared" si="68"/>
        <v/>
      </c>
      <c r="Q370" s="54" t="str">
        <f>+IF(A370="","",CONCATENATE(YEAR(A370),"-",VLOOKUP(MONTH(A370),INFO_CALENDRIER!$I$1:$J$13,2,FALSE)))</f>
        <v/>
      </c>
      <c r="R370" s="54" t="str">
        <f t="shared" si="69"/>
        <v/>
      </c>
      <c r="S370" s="76" t="str">
        <f t="shared" si="70"/>
        <v/>
      </c>
      <c r="T370" s="54" t="str">
        <f>IF(H370="","",IF(I370=INFO_CALENDRIER!$AB$2,IF(BD!H370="COMMANDE","ALBAN1","ALBAN2"),IF(I370=INFO_CALENDRIER!$AB$3,IF(BD!H370="COMMANDE","ALICE1","ALICE2"),IF(I370=INFO_CALENDRIER!$AB$4,IF(BD!H370="COMMANDE","EUGENIE1","EUGENIE2"),IF(I370=INFO_CALENDRIER!$AB$5,IF(BD!H370="COMMANDE","FRED1","FRED2"),IF(I370=INFO_CALENDRIER!$AB$6,IF(BD!H370="COMMANDE","HERVE1","HERVE2"),IF(I370=INFO_CALENDRIER!$AB$7,IF(BD!H370="COMMANDE","MARIA1","MARIA2"),IF(I370=INFO_CALENDRIER!$AB$8,IF(BD!H370="COMMANDE","MARIE1","MARIE2"),IF(I370=INFO_CALENDRIER!$AB$9,IF(BD!H370="COMMANDE","VALERIE1","VALERIE2"),"erreur")))))))))</f>
        <v/>
      </c>
      <c r="U370" s="54"/>
      <c r="V370" s="54"/>
      <c r="W370" s="76" t="str">
        <f t="shared" si="71"/>
        <v/>
      </c>
      <c r="X370" s="76" t="str">
        <f t="shared" si="72"/>
        <v/>
      </c>
      <c r="Y370" s="76" t="str">
        <f t="shared" si="73"/>
        <v/>
      </c>
    </row>
    <row r="371" spans="1:25">
      <c r="A371" s="75"/>
      <c r="B371" s="77"/>
      <c r="C371" s="75"/>
      <c r="D371" s="77"/>
      <c r="E371" s="54"/>
      <c r="F371" s="54"/>
      <c r="G371" s="81"/>
      <c r="H371" s="54"/>
      <c r="I371" s="54"/>
      <c r="J371" s="76" t="str">
        <f t="shared" si="63"/>
        <v/>
      </c>
      <c r="K371" s="76" t="str">
        <f t="shared" si="64"/>
        <v/>
      </c>
      <c r="L371" s="76" t="str">
        <f t="shared" si="65"/>
        <v/>
      </c>
      <c r="M371" s="54"/>
      <c r="N371" s="54" t="str">
        <f t="shared" si="66"/>
        <v/>
      </c>
      <c r="O371" s="54" t="str">
        <f t="shared" si="67"/>
        <v/>
      </c>
      <c r="P371" s="54" t="str">
        <f t="shared" si="68"/>
        <v/>
      </c>
      <c r="Q371" s="54" t="str">
        <f>+IF(A371="","",CONCATENATE(YEAR(A371),"-",VLOOKUP(MONTH(A371),INFO_CALENDRIER!$I$1:$J$13,2,FALSE)))</f>
        <v/>
      </c>
      <c r="R371" s="54" t="str">
        <f t="shared" si="69"/>
        <v/>
      </c>
      <c r="S371" s="76" t="str">
        <f t="shared" si="70"/>
        <v/>
      </c>
      <c r="T371" s="54" t="str">
        <f>IF(H371="","",IF(I371=INFO_CALENDRIER!$AB$2,IF(BD!H371="COMMANDE","ALBAN1","ALBAN2"),IF(I371=INFO_CALENDRIER!$AB$3,IF(BD!H371="COMMANDE","ALICE1","ALICE2"),IF(I371=INFO_CALENDRIER!$AB$4,IF(BD!H371="COMMANDE","EUGENIE1","EUGENIE2"),IF(I371=INFO_CALENDRIER!$AB$5,IF(BD!H371="COMMANDE","FRED1","FRED2"),IF(I371=INFO_CALENDRIER!$AB$6,IF(BD!H371="COMMANDE","HERVE1","HERVE2"),IF(I371=INFO_CALENDRIER!$AB$7,IF(BD!H371="COMMANDE","MARIA1","MARIA2"),IF(I371=INFO_CALENDRIER!$AB$8,IF(BD!H371="COMMANDE","MARIE1","MARIE2"),IF(I371=INFO_CALENDRIER!$AB$9,IF(BD!H371="COMMANDE","VALERIE1","VALERIE2"),"erreur")))))))))</f>
        <v/>
      </c>
      <c r="U371" s="54"/>
      <c r="V371" s="54"/>
      <c r="W371" s="76" t="str">
        <f t="shared" si="71"/>
        <v/>
      </c>
      <c r="X371" s="76" t="str">
        <f t="shared" si="72"/>
        <v/>
      </c>
      <c r="Y371" s="76" t="str">
        <f t="shared" si="73"/>
        <v/>
      </c>
    </row>
    <row r="372" spans="1:25">
      <c r="A372" s="75"/>
      <c r="B372" s="77"/>
      <c r="C372" s="75"/>
      <c r="D372" s="77"/>
      <c r="E372" s="54"/>
      <c r="F372" s="54"/>
      <c r="G372" s="81"/>
      <c r="H372" s="54"/>
      <c r="I372" s="54"/>
      <c r="J372" s="76" t="str">
        <f t="shared" si="63"/>
        <v/>
      </c>
      <c r="K372" s="76" t="str">
        <f t="shared" si="64"/>
        <v/>
      </c>
      <c r="L372" s="76" t="str">
        <f t="shared" si="65"/>
        <v/>
      </c>
      <c r="M372" s="54"/>
      <c r="N372" s="54" t="str">
        <f t="shared" si="66"/>
        <v/>
      </c>
      <c r="O372" s="54" t="str">
        <f t="shared" si="67"/>
        <v/>
      </c>
      <c r="P372" s="54" t="str">
        <f t="shared" si="68"/>
        <v/>
      </c>
      <c r="Q372" s="54" t="str">
        <f>+IF(A372="","",CONCATENATE(YEAR(A372),"-",VLOOKUP(MONTH(A372),INFO_CALENDRIER!$I$1:$J$13,2,FALSE)))</f>
        <v/>
      </c>
      <c r="R372" s="54" t="str">
        <f t="shared" si="69"/>
        <v/>
      </c>
      <c r="S372" s="76" t="str">
        <f t="shared" si="70"/>
        <v/>
      </c>
      <c r="T372" s="54" t="str">
        <f>IF(H372="","",IF(I372=INFO_CALENDRIER!$AB$2,IF(BD!H372="COMMANDE","ALBAN1","ALBAN2"),IF(I372=INFO_CALENDRIER!$AB$3,IF(BD!H372="COMMANDE","ALICE1","ALICE2"),IF(I372=INFO_CALENDRIER!$AB$4,IF(BD!H372="COMMANDE","EUGENIE1","EUGENIE2"),IF(I372=INFO_CALENDRIER!$AB$5,IF(BD!H372="COMMANDE","FRED1","FRED2"),IF(I372=INFO_CALENDRIER!$AB$6,IF(BD!H372="COMMANDE","HERVE1","HERVE2"),IF(I372=INFO_CALENDRIER!$AB$7,IF(BD!H372="COMMANDE","MARIA1","MARIA2"),IF(I372=INFO_CALENDRIER!$AB$8,IF(BD!H372="COMMANDE","MARIE1","MARIE2"),IF(I372=INFO_CALENDRIER!$AB$9,IF(BD!H372="COMMANDE","VALERIE1","VALERIE2"),"erreur")))))))))</f>
        <v/>
      </c>
      <c r="U372" s="54"/>
      <c r="V372" s="54"/>
      <c r="W372" s="76" t="str">
        <f t="shared" si="71"/>
        <v/>
      </c>
      <c r="X372" s="76" t="str">
        <f t="shared" si="72"/>
        <v/>
      </c>
      <c r="Y372" s="76" t="str">
        <f t="shared" si="73"/>
        <v/>
      </c>
    </row>
    <row r="373" spans="1:25">
      <c r="A373" s="75"/>
      <c r="B373" s="77"/>
      <c r="C373" s="75"/>
      <c r="D373" s="77"/>
      <c r="E373" s="54"/>
      <c r="F373" s="54"/>
      <c r="G373" s="81"/>
      <c r="H373" s="54"/>
      <c r="I373" s="54"/>
      <c r="J373" s="76" t="str">
        <f t="shared" si="63"/>
        <v/>
      </c>
      <c r="K373" s="76" t="str">
        <f t="shared" si="64"/>
        <v/>
      </c>
      <c r="L373" s="76" t="str">
        <f t="shared" si="65"/>
        <v/>
      </c>
      <c r="M373" s="54"/>
      <c r="N373" s="54" t="str">
        <f t="shared" si="66"/>
        <v/>
      </c>
      <c r="O373" s="54" t="str">
        <f t="shared" si="67"/>
        <v/>
      </c>
      <c r="P373" s="54" t="str">
        <f t="shared" si="68"/>
        <v/>
      </c>
      <c r="Q373" s="54" t="str">
        <f>+IF(A373="","",CONCATENATE(YEAR(A373),"-",VLOOKUP(MONTH(A373),INFO_CALENDRIER!$I$1:$J$13,2,FALSE)))</f>
        <v/>
      </c>
      <c r="R373" s="54" t="str">
        <f t="shared" si="69"/>
        <v/>
      </c>
      <c r="S373" s="76" t="str">
        <f t="shared" si="70"/>
        <v/>
      </c>
      <c r="T373" s="54" t="str">
        <f>IF(H373="","",IF(I373=INFO_CALENDRIER!$AB$2,IF(BD!H373="COMMANDE","ALBAN1","ALBAN2"),IF(I373=INFO_CALENDRIER!$AB$3,IF(BD!H373="COMMANDE","ALICE1","ALICE2"),IF(I373=INFO_CALENDRIER!$AB$4,IF(BD!H373="COMMANDE","EUGENIE1","EUGENIE2"),IF(I373=INFO_CALENDRIER!$AB$5,IF(BD!H373="COMMANDE","FRED1","FRED2"),IF(I373=INFO_CALENDRIER!$AB$6,IF(BD!H373="COMMANDE","HERVE1","HERVE2"),IF(I373=INFO_CALENDRIER!$AB$7,IF(BD!H373="COMMANDE","MARIA1","MARIA2"),IF(I373=INFO_CALENDRIER!$AB$8,IF(BD!H373="COMMANDE","MARIE1","MARIE2"),IF(I373=INFO_CALENDRIER!$AB$9,IF(BD!H373="COMMANDE","VALERIE1","VALERIE2"),"erreur")))))))))</f>
        <v/>
      </c>
      <c r="U373" s="54"/>
      <c r="V373" s="54"/>
      <c r="W373" s="76" t="str">
        <f t="shared" si="71"/>
        <v/>
      </c>
      <c r="X373" s="76" t="str">
        <f t="shared" si="72"/>
        <v/>
      </c>
      <c r="Y373" s="76" t="str">
        <f t="shared" si="73"/>
        <v/>
      </c>
    </row>
    <row r="374" spans="1:25">
      <c r="A374" s="75"/>
      <c r="B374" s="77"/>
      <c r="C374" s="75"/>
      <c r="D374" s="77"/>
      <c r="E374" s="54"/>
      <c r="F374" s="54"/>
      <c r="G374" s="81"/>
      <c r="H374" s="54"/>
      <c r="I374" s="54"/>
      <c r="J374" s="76" t="str">
        <f t="shared" si="63"/>
        <v/>
      </c>
      <c r="K374" s="76" t="str">
        <f t="shared" si="64"/>
        <v/>
      </c>
      <c r="L374" s="76" t="str">
        <f t="shared" si="65"/>
        <v/>
      </c>
      <c r="M374" s="54"/>
      <c r="N374" s="54" t="str">
        <f t="shared" si="66"/>
        <v/>
      </c>
      <c r="O374" s="54" t="str">
        <f t="shared" si="67"/>
        <v/>
      </c>
      <c r="P374" s="54" t="str">
        <f t="shared" si="68"/>
        <v/>
      </c>
      <c r="Q374" s="54" t="str">
        <f>+IF(A374="","",CONCATENATE(YEAR(A374),"-",VLOOKUP(MONTH(A374),INFO_CALENDRIER!$I$1:$J$13,2,FALSE)))</f>
        <v/>
      </c>
      <c r="R374" s="54" t="str">
        <f t="shared" si="69"/>
        <v/>
      </c>
      <c r="S374" s="76" t="str">
        <f t="shared" si="70"/>
        <v/>
      </c>
      <c r="T374" s="54" t="str">
        <f>IF(H374="","",IF(I374=INFO_CALENDRIER!$AB$2,IF(BD!H374="COMMANDE","ALBAN1","ALBAN2"),IF(I374=INFO_CALENDRIER!$AB$3,IF(BD!H374="COMMANDE","ALICE1","ALICE2"),IF(I374=INFO_CALENDRIER!$AB$4,IF(BD!H374="COMMANDE","EUGENIE1","EUGENIE2"),IF(I374=INFO_CALENDRIER!$AB$5,IF(BD!H374="COMMANDE","FRED1","FRED2"),IF(I374=INFO_CALENDRIER!$AB$6,IF(BD!H374="COMMANDE","HERVE1","HERVE2"),IF(I374=INFO_CALENDRIER!$AB$7,IF(BD!H374="COMMANDE","MARIA1","MARIA2"),IF(I374=INFO_CALENDRIER!$AB$8,IF(BD!H374="COMMANDE","MARIE1","MARIE2"),IF(I374=INFO_CALENDRIER!$AB$9,IF(BD!H374="COMMANDE","VALERIE1","VALERIE2"),"erreur")))))))))</f>
        <v/>
      </c>
      <c r="U374" s="54"/>
      <c r="V374" s="54"/>
      <c r="W374" s="76" t="str">
        <f t="shared" si="71"/>
        <v/>
      </c>
      <c r="X374" s="76" t="str">
        <f t="shared" si="72"/>
        <v/>
      </c>
      <c r="Y374" s="76" t="str">
        <f t="shared" si="73"/>
        <v/>
      </c>
    </row>
    <row r="375" spans="1:25">
      <c r="A375" s="75"/>
      <c r="B375" s="77"/>
      <c r="C375" s="75"/>
      <c r="D375" s="77"/>
      <c r="E375" s="54"/>
      <c r="F375" s="54"/>
      <c r="G375" s="81"/>
      <c r="H375" s="54"/>
      <c r="I375" s="54"/>
      <c r="J375" s="76" t="str">
        <f t="shared" si="63"/>
        <v/>
      </c>
      <c r="K375" s="76" t="str">
        <f t="shared" si="64"/>
        <v/>
      </c>
      <c r="L375" s="76" t="str">
        <f t="shared" si="65"/>
        <v/>
      </c>
      <c r="M375" s="54"/>
      <c r="N375" s="54" t="str">
        <f t="shared" si="66"/>
        <v/>
      </c>
      <c r="O375" s="54" t="str">
        <f t="shared" si="67"/>
        <v/>
      </c>
      <c r="P375" s="54" t="str">
        <f t="shared" si="68"/>
        <v/>
      </c>
      <c r="Q375" s="54" t="str">
        <f>+IF(A375="","",CONCATENATE(YEAR(A375),"-",VLOOKUP(MONTH(A375),INFO_CALENDRIER!$I$1:$J$13,2,FALSE)))</f>
        <v/>
      </c>
      <c r="R375" s="54" t="str">
        <f t="shared" si="69"/>
        <v/>
      </c>
      <c r="S375" s="76" t="str">
        <f t="shared" si="70"/>
        <v/>
      </c>
      <c r="T375" s="54" t="str">
        <f>IF(H375="","",IF(I375=INFO_CALENDRIER!$AB$2,IF(BD!H375="COMMANDE","ALBAN1","ALBAN2"),IF(I375=INFO_CALENDRIER!$AB$3,IF(BD!H375="COMMANDE","ALICE1","ALICE2"),IF(I375=INFO_CALENDRIER!$AB$4,IF(BD!H375="COMMANDE","EUGENIE1","EUGENIE2"),IF(I375=INFO_CALENDRIER!$AB$5,IF(BD!H375="COMMANDE","FRED1","FRED2"),IF(I375=INFO_CALENDRIER!$AB$6,IF(BD!H375="COMMANDE","HERVE1","HERVE2"),IF(I375=INFO_CALENDRIER!$AB$7,IF(BD!H375="COMMANDE","MARIA1","MARIA2"),IF(I375=INFO_CALENDRIER!$AB$8,IF(BD!H375="COMMANDE","MARIE1","MARIE2"),IF(I375=INFO_CALENDRIER!$AB$9,IF(BD!H375="COMMANDE","VALERIE1","VALERIE2"),"erreur")))))))))</f>
        <v/>
      </c>
      <c r="U375" s="54"/>
      <c r="V375" s="54"/>
      <c r="W375" s="76" t="str">
        <f t="shared" si="71"/>
        <v/>
      </c>
      <c r="X375" s="76" t="str">
        <f t="shared" si="72"/>
        <v/>
      </c>
      <c r="Y375" s="76" t="str">
        <f t="shared" si="73"/>
        <v/>
      </c>
    </row>
    <row r="376" spans="1:25">
      <c r="A376" s="75"/>
      <c r="B376" s="77"/>
      <c r="C376" s="75"/>
      <c r="D376" s="77"/>
      <c r="E376" s="54"/>
      <c r="F376" s="54"/>
      <c r="G376" s="81"/>
      <c r="H376" s="54"/>
      <c r="I376" s="54"/>
      <c r="J376" s="76" t="str">
        <f t="shared" si="63"/>
        <v/>
      </c>
      <c r="K376" s="76" t="str">
        <f t="shared" si="64"/>
        <v/>
      </c>
      <c r="L376" s="76" t="str">
        <f t="shared" si="65"/>
        <v/>
      </c>
      <c r="M376" s="54"/>
      <c r="N376" s="54" t="str">
        <f t="shared" si="66"/>
        <v/>
      </c>
      <c r="O376" s="54" t="str">
        <f t="shared" si="67"/>
        <v/>
      </c>
      <c r="P376" s="54" t="str">
        <f t="shared" si="68"/>
        <v/>
      </c>
      <c r="Q376" s="54" t="str">
        <f>+IF(A376="","",CONCATENATE(YEAR(A376),"-",VLOOKUP(MONTH(A376),INFO_CALENDRIER!$I$1:$J$13,2,FALSE)))</f>
        <v/>
      </c>
      <c r="R376" s="54" t="str">
        <f t="shared" si="69"/>
        <v/>
      </c>
      <c r="S376" s="76" t="str">
        <f t="shared" si="70"/>
        <v/>
      </c>
      <c r="T376" s="54" t="str">
        <f>IF(H376="","",IF(I376=INFO_CALENDRIER!$AB$2,IF(BD!H376="COMMANDE","ALBAN1","ALBAN2"),IF(I376=INFO_CALENDRIER!$AB$3,IF(BD!H376="COMMANDE","ALICE1","ALICE2"),IF(I376=INFO_CALENDRIER!$AB$4,IF(BD!H376="COMMANDE","EUGENIE1","EUGENIE2"),IF(I376=INFO_CALENDRIER!$AB$5,IF(BD!H376="COMMANDE","FRED1","FRED2"),IF(I376=INFO_CALENDRIER!$AB$6,IF(BD!H376="COMMANDE","HERVE1","HERVE2"),IF(I376=INFO_CALENDRIER!$AB$7,IF(BD!H376="COMMANDE","MARIA1","MARIA2"),IF(I376=INFO_CALENDRIER!$AB$8,IF(BD!H376="COMMANDE","MARIE1","MARIE2"),IF(I376=INFO_CALENDRIER!$AB$9,IF(BD!H376="COMMANDE","VALERIE1","VALERIE2"),"erreur")))))))))</f>
        <v/>
      </c>
      <c r="U376" s="54"/>
      <c r="V376" s="54"/>
      <c r="W376" s="76" t="str">
        <f t="shared" si="71"/>
        <v/>
      </c>
      <c r="X376" s="76" t="str">
        <f t="shared" si="72"/>
        <v/>
      </c>
      <c r="Y376" s="76" t="str">
        <f t="shared" si="73"/>
        <v/>
      </c>
    </row>
    <row r="377" spans="1:25">
      <c r="A377" s="75"/>
      <c r="B377" s="77"/>
      <c r="C377" s="75"/>
      <c r="D377" s="77"/>
      <c r="E377" s="54"/>
      <c r="F377" s="54"/>
      <c r="G377" s="81"/>
      <c r="H377" s="54"/>
      <c r="I377" s="54"/>
      <c r="J377" s="76" t="str">
        <f t="shared" si="63"/>
        <v/>
      </c>
      <c r="K377" s="76" t="str">
        <f t="shared" si="64"/>
        <v/>
      </c>
      <c r="L377" s="76" t="str">
        <f t="shared" si="65"/>
        <v/>
      </c>
      <c r="M377" s="54"/>
      <c r="N377" s="54" t="str">
        <f t="shared" si="66"/>
        <v/>
      </c>
      <c r="O377" s="54" t="str">
        <f t="shared" si="67"/>
        <v/>
      </c>
      <c r="P377" s="54" t="str">
        <f t="shared" si="68"/>
        <v/>
      </c>
      <c r="Q377" s="54" t="str">
        <f>+IF(A377="","",CONCATENATE(YEAR(A377),"-",VLOOKUP(MONTH(A377),INFO_CALENDRIER!$I$1:$J$13,2,FALSE)))</f>
        <v/>
      </c>
      <c r="R377" s="54" t="str">
        <f t="shared" si="69"/>
        <v/>
      </c>
      <c r="S377" s="76" t="str">
        <f t="shared" si="70"/>
        <v/>
      </c>
      <c r="T377" s="54" t="str">
        <f>IF(H377="","",IF(I377=INFO_CALENDRIER!$AB$2,IF(BD!H377="COMMANDE","ALBAN1","ALBAN2"),IF(I377=INFO_CALENDRIER!$AB$3,IF(BD!H377="COMMANDE","ALICE1","ALICE2"),IF(I377=INFO_CALENDRIER!$AB$4,IF(BD!H377="COMMANDE","EUGENIE1","EUGENIE2"),IF(I377=INFO_CALENDRIER!$AB$5,IF(BD!H377="COMMANDE","FRED1","FRED2"),IF(I377=INFO_CALENDRIER!$AB$6,IF(BD!H377="COMMANDE","HERVE1","HERVE2"),IF(I377=INFO_CALENDRIER!$AB$7,IF(BD!H377="COMMANDE","MARIA1","MARIA2"),IF(I377=INFO_CALENDRIER!$AB$8,IF(BD!H377="COMMANDE","MARIE1","MARIE2"),IF(I377=INFO_CALENDRIER!$AB$9,IF(BD!H377="COMMANDE","VALERIE1","VALERIE2"),"erreur")))))))))</f>
        <v/>
      </c>
      <c r="U377" s="54"/>
      <c r="V377" s="54"/>
      <c r="W377" s="76" t="str">
        <f t="shared" si="71"/>
        <v/>
      </c>
      <c r="X377" s="76" t="str">
        <f t="shared" si="72"/>
        <v/>
      </c>
      <c r="Y377" s="76" t="str">
        <f t="shared" si="73"/>
        <v/>
      </c>
    </row>
    <row r="378" spans="1:25">
      <c r="A378" s="75"/>
      <c r="B378" s="77"/>
      <c r="C378" s="75"/>
      <c r="D378" s="77"/>
      <c r="E378" s="54"/>
      <c r="F378" s="54"/>
      <c r="G378" s="81"/>
      <c r="H378" s="54"/>
      <c r="I378" s="54"/>
      <c r="J378" s="76" t="str">
        <f t="shared" si="63"/>
        <v/>
      </c>
      <c r="K378" s="76" t="str">
        <f t="shared" si="64"/>
        <v/>
      </c>
      <c r="L378" s="76" t="str">
        <f t="shared" si="65"/>
        <v/>
      </c>
      <c r="M378" s="54"/>
      <c r="N378" s="54" t="str">
        <f t="shared" si="66"/>
        <v/>
      </c>
      <c r="O378" s="54" t="str">
        <f t="shared" si="67"/>
        <v/>
      </c>
      <c r="P378" s="54" t="str">
        <f t="shared" si="68"/>
        <v/>
      </c>
      <c r="Q378" s="54" t="str">
        <f>+IF(A378="","",CONCATENATE(YEAR(A378),"-",VLOOKUP(MONTH(A378),INFO_CALENDRIER!$I$1:$J$13,2,FALSE)))</f>
        <v/>
      </c>
      <c r="R378" s="54" t="str">
        <f t="shared" si="69"/>
        <v/>
      </c>
      <c r="S378" s="76" t="str">
        <f t="shared" si="70"/>
        <v/>
      </c>
      <c r="T378" s="54" t="str">
        <f>IF(H378="","",IF(I378=INFO_CALENDRIER!$AB$2,IF(BD!H378="COMMANDE","ALBAN1","ALBAN2"),IF(I378=INFO_CALENDRIER!$AB$3,IF(BD!H378="COMMANDE","ALICE1","ALICE2"),IF(I378=INFO_CALENDRIER!$AB$4,IF(BD!H378="COMMANDE","EUGENIE1","EUGENIE2"),IF(I378=INFO_CALENDRIER!$AB$5,IF(BD!H378="COMMANDE","FRED1","FRED2"),IF(I378=INFO_CALENDRIER!$AB$6,IF(BD!H378="COMMANDE","HERVE1","HERVE2"),IF(I378=INFO_CALENDRIER!$AB$7,IF(BD!H378="COMMANDE","MARIA1","MARIA2"),IF(I378=INFO_CALENDRIER!$AB$8,IF(BD!H378="COMMANDE","MARIE1","MARIE2"),IF(I378=INFO_CALENDRIER!$AB$9,IF(BD!H378="COMMANDE","VALERIE1","VALERIE2"),"erreur")))))))))</f>
        <v/>
      </c>
      <c r="U378" s="54"/>
      <c r="V378" s="54"/>
      <c r="W378" s="76" t="str">
        <f t="shared" si="71"/>
        <v/>
      </c>
      <c r="X378" s="76" t="str">
        <f t="shared" si="72"/>
        <v/>
      </c>
      <c r="Y378" s="76" t="str">
        <f t="shared" si="73"/>
        <v/>
      </c>
    </row>
    <row r="379" spans="1:25">
      <c r="A379" s="75"/>
      <c r="B379" s="77"/>
      <c r="C379" s="75"/>
      <c r="D379" s="77"/>
      <c r="E379" s="54"/>
      <c r="F379" s="54"/>
      <c r="G379" s="81"/>
      <c r="H379" s="54"/>
      <c r="I379" s="54"/>
      <c r="J379" s="76" t="str">
        <f t="shared" si="63"/>
        <v/>
      </c>
      <c r="K379" s="76" t="str">
        <f t="shared" si="64"/>
        <v/>
      </c>
      <c r="L379" s="76" t="str">
        <f t="shared" si="65"/>
        <v/>
      </c>
      <c r="M379" s="54"/>
      <c r="N379" s="54" t="str">
        <f t="shared" si="66"/>
        <v/>
      </c>
      <c r="O379" s="54" t="str">
        <f t="shared" si="67"/>
        <v/>
      </c>
      <c r="P379" s="54" t="str">
        <f t="shared" si="68"/>
        <v/>
      </c>
      <c r="Q379" s="54" t="str">
        <f>+IF(A379="","",CONCATENATE(YEAR(A379),"-",VLOOKUP(MONTH(A379),INFO_CALENDRIER!$I$1:$J$13,2,FALSE)))</f>
        <v/>
      </c>
      <c r="R379" s="54" t="str">
        <f t="shared" si="69"/>
        <v/>
      </c>
      <c r="S379" s="76" t="str">
        <f t="shared" si="70"/>
        <v/>
      </c>
      <c r="T379" s="54" t="str">
        <f>IF(H379="","",IF(I379=INFO_CALENDRIER!$AB$2,IF(BD!H379="COMMANDE","ALBAN1","ALBAN2"),IF(I379=INFO_CALENDRIER!$AB$3,IF(BD!H379="COMMANDE","ALICE1","ALICE2"),IF(I379=INFO_CALENDRIER!$AB$4,IF(BD!H379="COMMANDE","EUGENIE1","EUGENIE2"),IF(I379=INFO_CALENDRIER!$AB$5,IF(BD!H379="COMMANDE","FRED1","FRED2"),IF(I379=INFO_CALENDRIER!$AB$6,IF(BD!H379="COMMANDE","HERVE1","HERVE2"),IF(I379=INFO_CALENDRIER!$AB$7,IF(BD!H379="COMMANDE","MARIA1","MARIA2"),IF(I379=INFO_CALENDRIER!$AB$8,IF(BD!H379="COMMANDE","MARIE1","MARIE2"),IF(I379=INFO_CALENDRIER!$AB$9,IF(BD!H379="COMMANDE","VALERIE1","VALERIE2"),"erreur")))))))))</f>
        <v/>
      </c>
      <c r="U379" s="54"/>
      <c r="V379" s="54"/>
      <c r="W379" s="76" t="str">
        <f t="shared" si="71"/>
        <v/>
      </c>
      <c r="X379" s="76" t="str">
        <f t="shared" si="72"/>
        <v/>
      </c>
      <c r="Y379" s="76" t="str">
        <f t="shared" si="73"/>
        <v/>
      </c>
    </row>
    <row r="380" spans="1:25">
      <c r="A380" s="75"/>
      <c r="B380" s="77"/>
      <c r="C380" s="75"/>
      <c r="D380" s="77"/>
      <c r="E380" s="54"/>
      <c r="F380" s="54"/>
      <c r="G380" s="81"/>
      <c r="H380" s="54"/>
      <c r="I380" s="54"/>
      <c r="J380" s="76" t="str">
        <f t="shared" si="63"/>
        <v/>
      </c>
      <c r="K380" s="76" t="str">
        <f t="shared" si="64"/>
        <v/>
      </c>
      <c r="L380" s="76" t="str">
        <f t="shared" si="65"/>
        <v/>
      </c>
      <c r="M380" s="54"/>
      <c r="N380" s="54" t="str">
        <f t="shared" si="66"/>
        <v/>
      </c>
      <c r="O380" s="54" t="str">
        <f t="shared" si="67"/>
        <v/>
      </c>
      <c r="P380" s="54" t="str">
        <f t="shared" si="68"/>
        <v/>
      </c>
      <c r="Q380" s="54" t="str">
        <f>+IF(A380="","",CONCATENATE(YEAR(A380),"-",VLOOKUP(MONTH(A380),INFO_CALENDRIER!$I$1:$J$13,2,FALSE)))</f>
        <v/>
      </c>
      <c r="R380" s="54" t="str">
        <f t="shared" si="69"/>
        <v/>
      </c>
      <c r="S380" s="76" t="str">
        <f t="shared" si="70"/>
        <v/>
      </c>
      <c r="T380" s="54" t="str">
        <f>IF(H380="","",IF(I380=INFO_CALENDRIER!$AB$2,IF(BD!H380="COMMANDE","ALBAN1","ALBAN2"),IF(I380=INFO_CALENDRIER!$AB$3,IF(BD!H380="COMMANDE","ALICE1","ALICE2"),IF(I380=INFO_CALENDRIER!$AB$4,IF(BD!H380="COMMANDE","EUGENIE1","EUGENIE2"),IF(I380=INFO_CALENDRIER!$AB$5,IF(BD!H380="COMMANDE","FRED1","FRED2"),IF(I380=INFO_CALENDRIER!$AB$6,IF(BD!H380="COMMANDE","HERVE1","HERVE2"),IF(I380=INFO_CALENDRIER!$AB$7,IF(BD!H380="COMMANDE","MARIA1","MARIA2"),IF(I380=INFO_CALENDRIER!$AB$8,IF(BD!H380="COMMANDE","MARIE1","MARIE2"),IF(I380=INFO_CALENDRIER!$AB$9,IF(BD!H380="COMMANDE","VALERIE1","VALERIE2"),"erreur")))))))))</f>
        <v/>
      </c>
      <c r="U380" s="54"/>
      <c r="V380" s="54"/>
      <c r="W380" s="76" t="str">
        <f t="shared" si="71"/>
        <v/>
      </c>
      <c r="X380" s="76" t="str">
        <f t="shared" si="72"/>
        <v/>
      </c>
      <c r="Y380" s="76" t="str">
        <f t="shared" si="73"/>
        <v/>
      </c>
    </row>
    <row r="381" spans="1:25">
      <c r="A381" s="75"/>
      <c r="B381" s="77"/>
      <c r="C381" s="75"/>
      <c r="D381" s="77"/>
      <c r="E381" s="54"/>
      <c r="F381" s="54"/>
      <c r="G381" s="81"/>
      <c r="H381" s="54"/>
      <c r="I381" s="54"/>
      <c r="J381" s="76" t="str">
        <f t="shared" si="63"/>
        <v/>
      </c>
      <c r="K381" s="76" t="str">
        <f t="shared" si="64"/>
        <v/>
      </c>
      <c r="L381" s="76" t="str">
        <f t="shared" si="65"/>
        <v/>
      </c>
      <c r="M381" s="54"/>
      <c r="N381" s="54" t="str">
        <f t="shared" si="66"/>
        <v/>
      </c>
      <c r="O381" s="54" t="str">
        <f t="shared" si="67"/>
        <v/>
      </c>
      <c r="P381" s="54" t="str">
        <f t="shared" si="68"/>
        <v/>
      </c>
      <c r="Q381" s="54" t="str">
        <f>+IF(A381="","",CONCATENATE(YEAR(A381),"-",VLOOKUP(MONTH(A381),INFO_CALENDRIER!$I$1:$J$13,2,FALSE)))</f>
        <v/>
      </c>
      <c r="R381" s="54" t="str">
        <f t="shared" si="69"/>
        <v/>
      </c>
      <c r="S381" s="76" t="str">
        <f t="shared" si="70"/>
        <v/>
      </c>
      <c r="T381" s="54" t="str">
        <f>IF(H381="","",IF(I381=INFO_CALENDRIER!$AB$2,IF(BD!H381="COMMANDE","ALBAN1","ALBAN2"),IF(I381=INFO_CALENDRIER!$AB$3,IF(BD!H381="COMMANDE","ALICE1","ALICE2"),IF(I381=INFO_CALENDRIER!$AB$4,IF(BD!H381="COMMANDE","EUGENIE1","EUGENIE2"),IF(I381=INFO_CALENDRIER!$AB$5,IF(BD!H381="COMMANDE","FRED1","FRED2"),IF(I381=INFO_CALENDRIER!$AB$6,IF(BD!H381="COMMANDE","HERVE1","HERVE2"),IF(I381=INFO_CALENDRIER!$AB$7,IF(BD!H381="COMMANDE","MARIA1","MARIA2"),IF(I381=INFO_CALENDRIER!$AB$8,IF(BD!H381="COMMANDE","MARIE1","MARIE2"),IF(I381=INFO_CALENDRIER!$AB$9,IF(BD!H381="COMMANDE","VALERIE1","VALERIE2"),"erreur")))))))))</f>
        <v/>
      </c>
      <c r="U381" s="54"/>
      <c r="V381" s="54"/>
      <c r="W381" s="76" t="str">
        <f t="shared" si="71"/>
        <v/>
      </c>
      <c r="X381" s="76" t="str">
        <f t="shared" si="72"/>
        <v/>
      </c>
      <c r="Y381" s="76" t="str">
        <f t="shared" si="73"/>
        <v/>
      </c>
    </row>
    <row r="382" spans="1:25">
      <c r="A382" s="75"/>
      <c r="B382" s="77"/>
      <c r="C382" s="75"/>
      <c r="D382" s="77"/>
      <c r="E382" s="54"/>
      <c r="F382" s="54"/>
      <c r="G382" s="81"/>
      <c r="H382" s="54"/>
      <c r="I382" s="54"/>
      <c r="J382" s="76" t="str">
        <f t="shared" si="63"/>
        <v/>
      </c>
      <c r="K382" s="76" t="str">
        <f t="shared" si="64"/>
        <v/>
      </c>
      <c r="L382" s="76" t="str">
        <f t="shared" si="65"/>
        <v/>
      </c>
      <c r="M382" s="54"/>
      <c r="N382" s="54" t="str">
        <f t="shared" si="66"/>
        <v/>
      </c>
      <c r="O382" s="54" t="str">
        <f t="shared" si="67"/>
        <v/>
      </c>
      <c r="P382" s="54" t="str">
        <f t="shared" si="68"/>
        <v/>
      </c>
      <c r="Q382" s="54" t="str">
        <f>+IF(A382="","",CONCATENATE(YEAR(A382),"-",VLOOKUP(MONTH(A382),INFO_CALENDRIER!$I$1:$J$13,2,FALSE)))</f>
        <v/>
      </c>
      <c r="R382" s="54" t="str">
        <f t="shared" si="69"/>
        <v/>
      </c>
      <c r="S382" s="76" t="str">
        <f t="shared" si="70"/>
        <v/>
      </c>
      <c r="T382" s="54" t="str">
        <f>IF(H382="","",IF(I382=INFO_CALENDRIER!$AB$2,IF(BD!H382="COMMANDE","ALBAN1","ALBAN2"),IF(I382=INFO_CALENDRIER!$AB$3,IF(BD!H382="COMMANDE","ALICE1","ALICE2"),IF(I382=INFO_CALENDRIER!$AB$4,IF(BD!H382="COMMANDE","EUGENIE1","EUGENIE2"),IF(I382=INFO_CALENDRIER!$AB$5,IF(BD!H382="COMMANDE","FRED1","FRED2"),IF(I382=INFO_CALENDRIER!$AB$6,IF(BD!H382="COMMANDE","HERVE1","HERVE2"),IF(I382=INFO_CALENDRIER!$AB$7,IF(BD!H382="COMMANDE","MARIA1","MARIA2"),IF(I382=INFO_CALENDRIER!$AB$8,IF(BD!H382="COMMANDE","MARIE1","MARIE2"),IF(I382=INFO_CALENDRIER!$AB$9,IF(BD!H382="COMMANDE","VALERIE1","VALERIE2"),"erreur")))))))))</f>
        <v/>
      </c>
      <c r="U382" s="54"/>
      <c r="V382" s="54"/>
      <c r="W382" s="76" t="str">
        <f t="shared" si="71"/>
        <v/>
      </c>
      <c r="X382" s="76" t="str">
        <f t="shared" si="72"/>
        <v/>
      </c>
      <c r="Y382" s="76" t="str">
        <f t="shared" si="73"/>
        <v/>
      </c>
    </row>
    <row r="383" spans="1:25">
      <c r="A383" s="75"/>
      <c r="B383" s="77"/>
      <c r="C383" s="75"/>
      <c r="D383" s="77"/>
      <c r="E383" s="54"/>
      <c r="F383" s="54"/>
      <c r="G383" s="81"/>
      <c r="H383" s="54"/>
      <c r="I383" s="54"/>
      <c r="J383" s="76" t="str">
        <f t="shared" si="63"/>
        <v/>
      </c>
      <c r="K383" s="76" t="str">
        <f t="shared" si="64"/>
        <v/>
      </c>
      <c r="L383" s="76" t="str">
        <f t="shared" si="65"/>
        <v/>
      </c>
      <c r="M383" s="54"/>
      <c r="N383" s="54" t="str">
        <f t="shared" si="66"/>
        <v/>
      </c>
      <c r="O383" s="54" t="str">
        <f t="shared" si="67"/>
        <v/>
      </c>
      <c r="P383" s="54" t="str">
        <f t="shared" si="68"/>
        <v/>
      </c>
      <c r="Q383" s="54" t="str">
        <f>+IF(A383="","",CONCATENATE(YEAR(A383),"-",VLOOKUP(MONTH(A383),INFO_CALENDRIER!$I$1:$J$13,2,FALSE)))</f>
        <v/>
      </c>
      <c r="R383" s="54" t="str">
        <f t="shared" si="69"/>
        <v/>
      </c>
      <c r="S383" s="76" t="str">
        <f t="shared" si="70"/>
        <v/>
      </c>
      <c r="T383" s="54" t="str">
        <f>IF(H383="","",IF(I383=INFO_CALENDRIER!$AB$2,IF(BD!H383="COMMANDE","ALBAN1","ALBAN2"),IF(I383=INFO_CALENDRIER!$AB$3,IF(BD!H383="COMMANDE","ALICE1","ALICE2"),IF(I383=INFO_CALENDRIER!$AB$4,IF(BD!H383="COMMANDE","EUGENIE1","EUGENIE2"),IF(I383=INFO_CALENDRIER!$AB$5,IF(BD!H383="COMMANDE","FRED1","FRED2"),IF(I383=INFO_CALENDRIER!$AB$6,IF(BD!H383="COMMANDE","HERVE1","HERVE2"),IF(I383=INFO_CALENDRIER!$AB$7,IF(BD!H383="COMMANDE","MARIA1","MARIA2"),IF(I383=INFO_CALENDRIER!$AB$8,IF(BD!H383="COMMANDE","MARIE1","MARIE2"),IF(I383=INFO_CALENDRIER!$AB$9,IF(BD!H383="COMMANDE","VALERIE1","VALERIE2"),"erreur")))))))))</f>
        <v/>
      </c>
      <c r="U383" s="54"/>
      <c r="V383" s="54"/>
      <c r="W383" s="76" t="str">
        <f t="shared" si="71"/>
        <v/>
      </c>
      <c r="X383" s="76" t="str">
        <f t="shared" si="72"/>
        <v/>
      </c>
      <c r="Y383" s="76" t="str">
        <f t="shared" si="73"/>
        <v/>
      </c>
    </row>
    <row r="384" spans="1:25">
      <c r="A384" s="75"/>
      <c r="B384" s="77"/>
      <c r="C384" s="75"/>
      <c r="D384" s="77"/>
      <c r="E384" s="54"/>
      <c r="F384" s="54"/>
      <c r="G384" s="81"/>
      <c r="H384" s="54"/>
      <c r="I384" s="54"/>
      <c r="J384" s="76" t="str">
        <f t="shared" si="63"/>
        <v/>
      </c>
      <c r="K384" s="76" t="str">
        <f t="shared" si="64"/>
        <v/>
      </c>
      <c r="L384" s="76" t="str">
        <f t="shared" si="65"/>
        <v/>
      </c>
      <c r="M384" s="54"/>
      <c r="N384" s="54" t="str">
        <f t="shared" si="66"/>
        <v/>
      </c>
      <c r="O384" s="54" t="str">
        <f t="shared" si="67"/>
        <v/>
      </c>
      <c r="P384" s="54" t="str">
        <f t="shared" si="68"/>
        <v/>
      </c>
      <c r="Q384" s="54" t="str">
        <f>+IF(A384="","",CONCATENATE(YEAR(A384),"-",VLOOKUP(MONTH(A384),INFO_CALENDRIER!$I$1:$J$13,2,FALSE)))</f>
        <v/>
      </c>
      <c r="R384" s="54" t="str">
        <f t="shared" si="69"/>
        <v/>
      </c>
      <c r="S384" s="76" t="str">
        <f t="shared" si="70"/>
        <v/>
      </c>
      <c r="T384" s="54" t="str">
        <f>IF(H384="","",IF(I384=INFO_CALENDRIER!$AB$2,IF(BD!H384="COMMANDE","ALBAN1","ALBAN2"),IF(I384=INFO_CALENDRIER!$AB$3,IF(BD!H384="COMMANDE","ALICE1","ALICE2"),IF(I384=INFO_CALENDRIER!$AB$4,IF(BD!H384="COMMANDE","EUGENIE1","EUGENIE2"),IF(I384=INFO_CALENDRIER!$AB$5,IF(BD!H384="COMMANDE","FRED1","FRED2"),IF(I384=INFO_CALENDRIER!$AB$6,IF(BD!H384="COMMANDE","HERVE1","HERVE2"),IF(I384=INFO_CALENDRIER!$AB$7,IF(BD!H384="COMMANDE","MARIA1","MARIA2"),IF(I384=INFO_CALENDRIER!$AB$8,IF(BD!H384="COMMANDE","MARIE1","MARIE2"),IF(I384=INFO_CALENDRIER!$AB$9,IF(BD!H384="COMMANDE","VALERIE1","VALERIE2"),"erreur")))))))))</f>
        <v/>
      </c>
      <c r="U384" s="54"/>
      <c r="V384" s="54"/>
      <c r="W384" s="76" t="str">
        <f t="shared" si="71"/>
        <v/>
      </c>
      <c r="X384" s="76" t="str">
        <f t="shared" si="72"/>
        <v/>
      </c>
      <c r="Y384" s="76" t="str">
        <f t="shared" si="73"/>
        <v/>
      </c>
    </row>
    <row r="385" spans="1:25">
      <c r="A385" s="75"/>
      <c r="B385" s="77"/>
      <c r="C385" s="75"/>
      <c r="D385" s="77"/>
      <c r="E385" s="54"/>
      <c r="F385" s="54"/>
      <c r="G385" s="81"/>
      <c r="H385" s="54"/>
      <c r="I385" s="54"/>
      <c r="J385" s="76" t="str">
        <f t="shared" si="63"/>
        <v/>
      </c>
      <c r="K385" s="76" t="str">
        <f t="shared" si="64"/>
        <v/>
      </c>
      <c r="L385" s="76" t="str">
        <f t="shared" si="65"/>
        <v/>
      </c>
      <c r="M385" s="54"/>
      <c r="N385" s="54" t="str">
        <f t="shared" si="66"/>
        <v/>
      </c>
      <c r="O385" s="54" t="str">
        <f t="shared" si="67"/>
        <v/>
      </c>
      <c r="P385" s="54" t="str">
        <f t="shared" si="68"/>
        <v/>
      </c>
      <c r="Q385" s="54" t="str">
        <f>+IF(A385="","",CONCATENATE(YEAR(A385),"-",VLOOKUP(MONTH(A385),INFO_CALENDRIER!$I$1:$J$13,2,FALSE)))</f>
        <v/>
      </c>
      <c r="R385" s="54" t="str">
        <f t="shared" si="69"/>
        <v/>
      </c>
      <c r="S385" s="76" t="str">
        <f t="shared" si="70"/>
        <v/>
      </c>
      <c r="T385" s="54" t="str">
        <f>IF(H385="","",IF(I385=INFO_CALENDRIER!$AB$2,IF(BD!H385="COMMANDE","ALBAN1","ALBAN2"),IF(I385=INFO_CALENDRIER!$AB$3,IF(BD!H385="COMMANDE","ALICE1","ALICE2"),IF(I385=INFO_CALENDRIER!$AB$4,IF(BD!H385="COMMANDE","EUGENIE1","EUGENIE2"),IF(I385=INFO_CALENDRIER!$AB$5,IF(BD!H385="COMMANDE","FRED1","FRED2"),IF(I385=INFO_CALENDRIER!$AB$6,IF(BD!H385="COMMANDE","HERVE1","HERVE2"),IF(I385=INFO_CALENDRIER!$AB$7,IF(BD!H385="COMMANDE","MARIA1","MARIA2"),IF(I385=INFO_CALENDRIER!$AB$8,IF(BD!H385="COMMANDE","MARIE1","MARIE2"),IF(I385=INFO_CALENDRIER!$AB$9,IF(BD!H385="COMMANDE","VALERIE1","VALERIE2"),"erreur")))))))))</f>
        <v/>
      </c>
      <c r="U385" s="54"/>
      <c r="V385" s="54"/>
      <c r="W385" s="76" t="str">
        <f t="shared" si="71"/>
        <v/>
      </c>
      <c r="X385" s="76" t="str">
        <f t="shared" si="72"/>
        <v/>
      </c>
      <c r="Y385" s="76" t="str">
        <f t="shared" si="73"/>
        <v/>
      </c>
    </row>
    <row r="386" spans="1:25">
      <c r="A386" s="75"/>
      <c r="B386" s="77"/>
      <c r="C386" s="75"/>
      <c r="D386" s="77"/>
      <c r="E386" s="54"/>
      <c r="F386" s="54"/>
      <c r="G386" s="81"/>
      <c r="H386" s="54"/>
      <c r="I386" s="54"/>
      <c r="J386" s="76" t="str">
        <f t="shared" si="63"/>
        <v/>
      </c>
      <c r="K386" s="76" t="str">
        <f t="shared" si="64"/>
        <v/>
      </c>
      <c r="L386" s="76" t="str">
        <f t="shared" si="65"/>
        <v/>
      </c>
      <c r="M386" s="54"/>
      <c r="N386" s="54" t="str">
        <f t="shared" si="66"/>
        <v/>
      </c>
      <c r="O386" s="54" t="str">
        <f t="shared" si="67"/>
        <v/>
      </c>
      <c r="P386" s="54" t="str">
        <f t="shared" si="68"/>
        <v/>
      </c>
      <c r="Q386" s="54" t="str">
        <f>+IF(A386="","",CONCATENATE(YEAR(A386),"-",VLOOKUP(MONTH(A386),INFO_CALENDRIER!$I$1:$J$13,2,FALSE)))</f>
        <v/>
      </c>
      <c r="R386" s="54" t="str">
        <f t="shared" si="69"/>
        <v/>
      </c>
      <c r="S386" s="76" t="str">
        <f t="shared" si="70"/>
        <v/>
      </c>
      <c r="T386" s="54" t="str">
        <f>IF(H386="","",IF(I386=INFO_CALENDRIER!$AB$2,IF(BD!H386="COMMANDE","ALBAN1","ALBAN2"),IF(I386=INFO_CALENDRIER!$AB$3,IF(BD!H386="COMMANDE","ALICE1","ALICE2"),IF(I386=INFO_CALENDRIER!$AB$4,IF(BD!H386="COMMANDE","EUGENIE1","EUGENIE2"),IF(I386=INFO_CALENDRIER!$AB$5,IF(BD!H386="COMMANDE","FRED1","FRED2"),IF(I386=INFO_CALENDRIER!$AB$6,IF(BD!H386="COMMANDE","HERVE1","HERVE2"),IF(I386=INFO_CALENDRIER!$AB$7,IF(BD!H386="COMMANDE","MARIA1","MARIA2"),IF(I386=INFO_CALENDRIER!$AB$8,IF(BD!H386="COMMANDE","MARIE1","MARIE2"),IF(I386=INFO_CALENDRIER!$AB$9,IF(BD!H386="COMMANDE","VALERIE1","VALERIE2"),"erreur")))))))))</f>
        <v/>
      </c>
      <c r="U386" s="54"/>
      <c r="V386" s="54"/>
      <c r="W386" s="76" t="str">
        <f t="shared" si="71"/>
        <v/>
      </c>
      <c r="X386" s="76" t="str">
        <f t="shared" si="72"/>
        <v/>
      </c>
      <c r="Y386" s="76" t="str">
        <f t="shared" si="73"/>
        <v/>
      </c>
    </row>
    <row r="387" spans="1:25">
      <c r="A387" s="75"/>
      <c r="B387" s="77"/>
      <c r="C387" s="75"/>
      <c r="D387" s="77"/>
      <c r="E387" s="54"/>
      <c r="F387" s="54"/>
      <c r="G387" s="81"/>
      <c r="H387" s="54"/>
      <c r="I387" s="54"/>
      <c r="J387" s="76" t="str">
        <f t="shared" ref="J387:J450" si="74">IF($A387="","",DAY(A387))</f>
        <v/>
      </c>
      <c r="K387" s="76" t="str">
        <f t="shared" ref="K387:K450" si="75">IF($A387="","",MONTH(A387))</f>
        <v/>
      </c>
      <c r="L387" s="76" t="str">
        <f t="shared" ref="L387:L450" si="76">IF($A387="","",YEAR(A387))</f>
        <v/>
      </c>
      <c r="M387" s="54"/>
      <c r="N387" s="54" t="str">
        <f t="shared" ref="N387:N450" si="77">+IF($A387="","",IF(OR(ISERR(K387),ISNA(K387)),1,0))</f>
        <v/>
      </c>
      <c r="O387" s="54" t="str">
        <f t="shared" ref="O387:O450" si="78">+IF($A387="","",IF(OR(ISERR(J387),ISNA(J387)),1,0))</f>
        <v/>
      </c>
      <c r="P387" s="54" t="str">
        <f t="shared" ref="P387:P450" si="79">IF($A387="","",IF(OR(ISERR(L387),ISNA(L387)),1,0))</f>
        <v/>
      </c>
      <c r="Q387" s="54" t="str">
        <f>+IF(A387="","",CONCATENATE(YEAR(A387),"-",VLOOKUP(MONTH(A387),INFO_CALENDRIER!$I$1:$J$13,2,FALSE)))</f>
        <v/>
      </c>
      <c r="R387" s="54" t="str">
        <f t="shared" ref="R387:R450" si="80">+IF($A387="","",IF(OR(ISERR(E387),ISNA(E387)),1,0))</f>
        <v/>
      </c>
      <c r="S387" s="76" t="str">
        <f t="shared" ref="S387:S450" si="81">IF($A387="","",IF(OR(ISERR(I387),ISNA(I387)),1,0))</f>
        <v/>
      </c>
      <c r="T387" s="54" t="str">
        <f>IF(H387="","",IF(I387=INFO_CALENDRIER!$AB$2,IF(BD!H387="COMMANDE","ALBAN1","ALBAN2"),IF(I387=INFO_CALENDRIER!$AB$3,IF(BD!H387="COMMANDE","ALICE1","ALICE2"),IF(I387=INFO_CALENDRIER!$AB$4,IF(BD!H387="COMMANDE","EUGENIE1","EUGENIE2"),IF(I387=INFO_CALENDRIER!$AB$5,IF(BD!H387="COMMANDE","FRED1","FRED2"),IF(I387=INFO_CALENDRIER!$AB$6,IF(BD!H387="COMMANDE","HERVE1","HERVE2"),IF(I387=INFO_CALENDRIER!$AB$7,IF(BD!H387="COMMANDE","MARIA1","MARIA2"),IF(I387=INFO_CALENDRIER!$AB$8,IF(BD!H387="COMMANDE","MARIE1","MARIE2"),IF(I387=INFO_CALENDRIER!$AB$9,IF(BD!H387="COMMANDE","VALERIE1","VALERIE2"),"erreur")))))))))</f>
        <v/>
      </c>
      <c r="U387" s="54"/>
      <c r="V387" s="54"/>
      <c r="W387" s="76" t="str">
        <f t="shared" ref="W387:W450" si="82">IF($C387="","",DAY(C387))</f>
        <v/>
      </c>
      <c r="X387" s="76" t="str">
        <f t="shared" ref="X387:X450" si="83">IF($C387="","",MONTH(C387))</f>
        <v/>
      </c>
      <c r="Y387" s="76" t="str">
        <f t="shared" ref="Y387:Y450" si="84">IF($C387="","",YEAR(C387))</f>
        <v/>
      </c>
    </row>
    <row r="388" spans="1:25">
      <c r="A388" s="75"/>
      <c r="B388" s="77"/>
      <c r="C388" s="75"/>
      <c r="D388" s="77"/>
      <c r="E388" s="54"/>
      <c r="F388" s="54"/>
      <c r="G388" s="81"/>
      <c r="H388" s="54"/>
      <c r="I388" s="54"/>
      <c r="J388" s="76" t="str">
        <f t="shared" si="74"/>
        <v/>
      </c>
      <c r="K388" s="76" t="str">
        <f t="shared" si="75"/>
        <v/>
      </c>
      <c r="L388" s="76" t="str">
        <f t="shared" si="76"/>
        <v/>
      </c>
      <c r="M388" s="54"/>
      <c r="N388" s="54" t="str">
        <f t="shared" si="77"/>
        <v/>
      </c>
      <c r="O388" s="54" t="str">
        <f t="shared" si="78"/>
        <v/>
      </c>
      <c r="P388" s="54" t="str">
        <f t="shared" si="79"/>
        <v/>
      </c>
      <c r="Q388" s="54" t="str">
        <f>+IF(A388="","",CONCATENATE(YEAR(A388),"-",VLOOKUP(MONTH(A388),INFO_CALENDRIER!$I$1:$J$13,2,FALSE)))</f>
        <v/>
      </c>
      <c r="R388" s="54" t="str">
        <f t="shared" si="80"/>
        <v/>
      </c>
      <c r="S388" s="76" t="str">
        <f t="shared" si="81"/>
        <v/>
      </c>
      <c r="T388" s="54" t="str">
        <f>IF(H388="","",IF(I388=INFO_CALENDRIER!$AB$2,IF(BD!H388="COMMANDE","ALBAN1","ALBAN2"),IF(I388=INFO_CALENDRIER!$AB$3,IF(BD!H388="COMMANDE","ALICE1","ALICE2"),IF(I388=INFO_CALENDRIER!$AB$4,IF(BD!H388="COMMANDE","EUGENIE1","EUGENIE2"),IF(I388=INFO_CALENDRIER!$AB$5,IF(BD!H388="COMMANDE","FRED1","FRED2"),IF(I388=INFO_CALENDRIER!$AB$6,IF(BD!H388="COMMANDE","HERVE1","HERVE2"),IF(I388=INFO_CALENDRIER!$AB$7,IF(BD!H388="COMMANDE","MARIA1","MARIA2"),IF(I388=INFO_CALENDRIER!$AB$8,IF(BD!H388="COMMANDE","MARIE1","MARIE2"),IF(I388=INFO_CALENDRIER!$AB$9,IF(BD!H388="COMMANDE","VALERIE1","VALERIE2"),"erreur")))))))))</f>
        <v/>
      </c>
      <c r="U388" s="54"/>
      <c r="V388" s="54"/>
      <c r="W388" s="76" t="str">
        <f t="shared" si="82"/>
        <v/>
      </c>
      <c r="X388" s="76" t="str">
        <f t="shared" si="83"/>
        <v/>
      </c>
      <c r="Y388" s="76" t="str">
        <f t="shared" si="84"/>
        <v/>
      </c>
    </row>
    <row r="389" spans="1:25">
      <c r="A389" s="75"/>
      <c r="B389" s="77"/>
      <c r="C389" s="75"/>
      <c r="D389" s="77"/>
      <c r="E389" s="54"/>
      <c r="F389" s="54"/>
      <c r="G389" s="81"/>
      <c r="H389" s="54"/>
      <c r="I389" s="54"/>
      <c r="J389" s="76" t="str">
        <f t="shared" si="74"/>
        <v/>
      </c>
      <c r="K389" s="76" t="str">
        <f t="shared" si="75"/>
        <v/>
      </c>
      <c r="L389" s="76" t="str">
        <f t="shared" si="76"/>
        <v/>
      </c>
      <c r="M389" s="54"/>
      <c r="N389" s="54" t="str">
        <f t="shared" si="77"/>
        <v/>
      </c>
      <c r="O389" s="54" t="str">
        <f t="shared" si="78"/>
        <v/>
      </c>
      <c r="P389" s="54" t="str">
        <f t="shared" si="79"/>
        <v/>
      </c>
      <c r="Q389" s="54" t="str">
        <f>+IF(A389="","",CONCATENATE(YEAR(A389),"-",VLOOKUP(MONTH(A389),INFO_CALENDRIER!$I$1:$J$13,2,FALSE)))</f>
        <v/>
      </c>
      <c r="R389" s="54" t="str">
        <f t="shared" si="80"/>
        <v/>
      </c>
      <c r="S389" s="76" t="str">
        <f t="shared" si="81"/>
        <v/>
      </c>
      <c r="T389" s="54" t="str">
        <f>IF(H389="","",IF(I389=INFO_CALENDRIER!$AB$2,IF(BD!H389="COMMANDE","ALBAN1","ALBAN2"),IF(I389=INFO_CALENDRIER!$AB$3,IF(BD!H389="COMMANDE","ALICE1","ALICE2"),IF(I389=INFO_CALENDRIER!$AB$4,IF(BD!H389="COMMANDE","EUGENIE1","EUGENIE2"),IF(I389=INFO_CALENDRIER!$AB$5,IF(BD!H389="COMMANDE","FRED1","FRED2"),IF(I389=INFO_CALENDRIER!$AB$6,IF(BD!H389="COMMANDE","HERVE1","HERVE2"),IF(I389=INFO_CALENDRIER!$AB$7,IF(BD!H389="COMMANDE","MARIA1","MARIA2"),IF(I389=INFO_CALENDRIER!$AB$8,IF(BD!H389="COMMANDE","MARIE1","MARIE2"),IF(I389=INFO_CALENDRIER!$AB$9,IF(BD!H389="COMMANDE","VALERIE1","VALERIE2"),"erreur")))))))))</f>
        <v/>
      </c>
      <c r="U389" s="54"/>
      <c r="V389" s="54"/>
      <c r="W389" s="76" t="str">
        <f t="shared" si="82"/>
        <v/>
      </c>
      <c r="X389" s="76" t="str">
        <f t="shared" si="83"/>
        <v/>
      </c>
      <c r="Y389" s="76" t="str">
        <f t="shared" si="84"/>
        <v/>
      </c>
    </row>
    <row r="390" spans="1:25">
      <c r="A390" s="75"/>
      <c r="B390" s="77"/>
      <c r="C390" s="75"/>
      <c r="D390" s="77"/>
      <c r="E390" s="54"/>
      <c r="F390" s="54"/>
      <c r="G390" s="81"/>
      <c r="H390" s="54"/>
      <c r="I390" s="54"/>
      <c r="J390" s="76" t="str">
        <f t="shared" si="74"/>
        <v/>
      </c>
      <c r="K390" s="76" t="str">
        <f t="shared" si="75"/>
        <v/>
      </c>
      <c r="L390" s="76" t="str">
        <f t="shared" si="76"/>
        <v/>
      </c>
      <c r="M390" s="54"/>
      <c r="N390" s="54" t="str">
        <f t="shared" si="77"/>
        <v/>
      </c>
      <c r="O390" s="54" t="str">
        <f t="shared" si="78"/>
        <v/>
      </c>
      <c r="P390" s="54" t="str">
        <f t="shared" si="79"/>
        <v/>
      </c>
      <c r="Q390" s="54" t="str">
        <f>+IF(A390="","",CONCATENATE(YEAR(A390),"-",VLOOKUP(MONTH(A390),INFO_CALENDRIER!$I$1:$J$13,2,FALSE)))</f>
        <v/>
      </c>
      <c r="R390" s="54" t="str">
        <f t="shared" si="80"/>
        <v/>
      </c>
      <c r="S390" s="76" t="str">
        <f t="shared" si="81"/>
        <v/>
      </c>
      <c r="T390" s="54" t="str">
        <f>IF(H390="","",IF(I390=INFO_CALENDRIER!$AB$2,IF(BD!H390="COMMANDE","ALBAN1","ALBAN2"),IF(I390=INFO_CALENDRIER!$AB$3,IF(BD!H390="COMMANDE","ALICE1","ALICE2"),IF(I390=INFO_CALENDRIER!$AB$4,IF(BD!H390="COMMANDE","EUGENIE1","EUGENIE2"),IF(I390=INFO_CALENDRIER!$AB$5,IF(BD!H390="COMMANDE","FRED1","FRED2"),IF(I390=INFO_CALENDRIER!$AB$6,IF(BD!H390="COMMANDE","HERVE1","HERVE2"),IF(I390=INFO_CALENDRIER!$AB$7,IF(BD!H390="COMMANDE","MARIA1","MARIA2"),IF(I390=INFO_CALENDRIER!$AB$8,IF(BD!H390="COMMANDE","MARIE1","MARIE2"),IF(I390=INFO_CALENDRIER!$AB$9,IF(BD!H390="COMMANDE","VALERIE1","VALERIE2"),"erreur")))))))))</f>
        <v/>
      </c>
      <c r="U390" s="54"/>
      <c r="V390" s="54"/>
      <c r="W390" s="76" t="str">
        <f t="shared" si="82"/>
        <v/>
      </c>
      <c r="X390" s="76" t="str">
        <f t="shared" si="83"/>
        <v/>
      </c>
      <c r="Y390" s="76" t="str">
        <f t="shared" si="84"/>
        <v/>
      </c>
    </row>
    <row r="391" spans="1:25">
      <c r="A391" s="75"/>
      <c r="B391" s="77"/>
      <c r="C391" s="75"/>
      <c r="D391" s="77"/>
      <c r="E391" s="54"/>
      <c r="F391" s="54"/>
      <c r="G391" s="81"/>
      <c r="H391" s="54"/>
      <c r="I391" s="54"/>
      <c r="J391" s="76" t="str">
        <f t="shared" si="74"/>
        <v/>
      </c>
      <c r="K391" s="76" t="str">
        <f t="shared" si="75"/>
        <v/>
      </c>
      <c r="L391" s="76" t="str">
        <f t="shared" si="76"/>
        <v/>
      </c>
      <c r="M391" s="54"/>
      <c r="N391" s="54" t="str">
        <f t="shared" si="77"/>
        <v/>
      </c>
      <c r="O391" s="54" t="str">
        <f t="shared" si="78"/>
        <v/>
      </c>
      <c r="P391" s="54" t="str">
        <f t="shared" si="79"/>
        <v/>
      </c>
      <c r="Q391" s="54" t="str">
        <f>+IF(A391="","",CONCATENATE(YEAR(A391),"-",VLOOKUP(MONTH(A391),INFO_CALENDRIER!$I$1:$J$13,2,FALSE)))</f>
        <v/>
      </c>
      <c r="R391" s="54" t="str">
        <f t="shared" si="80"/>
        <v/>
      </c>
      <c r="S391" s="76" t="str">
        <f t="shared" si="81"/>
        <v/>
      </c>
      <c r="T391" s="54" t="str">
        <f>IF(H391="","",IF(I391=INFO_CALENDRIER!$AB$2,IF(BD!H391="COMMANDE","ALBAN1","ALBAN2"),IF(I391=INFO_CALENDRIER!$AB$3,IF(BD!H391="COMMANDE","ALICE1","ALICE2"),IF(I391=INFO_CALENDRIER!$AB$4,IF(BD!H391="COMMANDE","EUGENIE1","EUGENIE2"),IF(I391=INFO_CALENDRIER!$AB$5,IF(BD!H391="COMMANDE","FRED1","FRED2"),IF(I391=INFO_CALENDRIER!$AB$6,IF(BD!H391="COMMANDE","HERVE1","HERVE2"),IF(I391=INFO_CALENDRIER!$AB$7,IF(BD!H391="COMMANDE","MARIA1","MARIA2"),IF(I391=INFO_CALENDRIER!$AB$8,IF(BD!H391="COMMANDE","MARIE1","MARIE2"),IF(I391=INFO_CALENDRIER!$AB$9,IF(BD!H391="COMMANDE","VALERIE1","VALERIE2"),"erreur")))))))))</f>
        <v/>
      </c>
      <c r="U391" s="54"/>
      <c r="V391" s="54"/>
      <c r="W391" s="76" t="str">
        <f t="shared" si="82"/>
        <v/>
      </c>
      <c r="X391" s="76" t="str">
        <f t="shared" si="83"/>
        <v/>
      </c>
      <c r="Y391" s="76" t="str">
        <f t="shared" si="84"/>
        <v/>
      </c>
    </row>
    <row r="392" spans="1:25">
      <c r="A392" s="75"/>
      <c r="B392" s="77"/>
      <c r="C392" s="75"/>
      <c r="D392" s="77"/>
      <c r="E392" s="54"/>
      <c r="F392" s="54"/>
      <c r="G392" s="81"/>
      <c r="H392" s="54"/>
      <c r="I392" s="54"/>
      <c r="J392" s="76" t="str">
        <f t="shared" si="74"/>
        <v/>
      </c>
      <c r="K392" s="76" t="str">
        <f t="shared" si="75"/>
        <v/>
      </c>
      <c r="L392" s="76" t="str">
        <f t="shared" si="76"/>
        <v/>
      </c>
      <c r="M392" s="54"/>
      <c r="N392" s="54" t="str">
        <f t="shared" si="77"/>
        <v/>
      </c>
      <c r="O392" s="54" t="str">
        <f t="shared" si="78"/>
        <v/>
      </c>
      <c r="P392" s="54" t="str">
        <f t="shared" si="79"/>
        <v/>
      </c>
      <c r="Q392" s="54" t="str">
        <f>+IF(A392="","",CONCATENATE(YEAR(A392),"-",VLOOKUP(MONTH(A392),INFO_CALENDRIER!$I$1:$J$13,2,FALSE)))</f>
        <v/>
      </c>
      <c r="R392" s="54" t="str">
        <f t="shared" si="80"/>
        <v/>
      </c>
      <c r="S392" s="76" t="str">
        <f t="shared" si="81"/>
        <v/>
      </c>
      <c r="T392" s="54" t="str">
        <f>IF(H392="","",IF(I392=INFO_CALENDRIER!$AB$2,IF(BD!H392="COMMANDE","ALBAN1","ALBAN2"),IF(I392=INFO_CALENDRIER!$AB$3,IF(BD!H392="COMMANDE","ALICE1","ALICE2"),IF(I392=INFO_CALENDRIER!$AB$4,IF(BD!H392="COMMANDE","EUGENIE1","EUGENIE2"),IF(I392=INFO_CALENDRIER!$AB$5,IF(BD!H392="COMMANDE","FRED1","FRED2"),IF(I392=INFO_CALENDRIER!$AB$6,IF(BD!H392="COMMANDE","HERVE1","HERVE2"),IF(I392=INFO_CALENDRIER!$AB$7,IF(BD!H392="COMMANDE","MARIA1","MARIA2"),IF(I392=INFO_CALENDRIER!$AB$8,IF(BD!H392="COMMANDE","MARIE1","MARIE2"),IF(I392=INFO_CALENDRIER!$AB$9,IF(BD!H392="COMMANDE","VALERIE1","VALERIE2"),"erreur")))))))))</f>
        <v/>
      </c>
      <c r="U392" s="54"/>
      <c r="V392" s="54"/>
      <c r="W392" s="76" t="str">
        <f t="shared" si="82"/>
        <v/>
      </c>
      <c r="X392" s="76" t="str">
        <f t="shared" si="83"/>
        <v/>
      </c>
      <c r="Y392" s="76" t="str">
        <f t="shared" si="84"/>
        <v/>
      </c>
    </row>
    <row r="393" spans="1:25">
      <c r="A393" s="75"/>
      <c r="B393" s="77"/>
      <c r="C393" s="75"/>
      <c r="D393" s="77"/>
      <c r="E393" s="54"/>
      <c r="F393" s="54"/>
      <c r="G393" s="81"/>
      <c r="H393" s="54"/>
      <c r="I393" s="54"/>
      <c r="J393" s="76" t="str">
        <f t="shared" si="74"/>
        <v/>
      </c>
      <c r="K393" s="76" t="str">
        <f t="shared" si="75"/>
        <v/>
      </c>
      <c r="L393" s="76" t="str">
        <f t="shared" si="76"/>
        <v/>
      </c>
      <c r="M393" s="54"/>
      <c r="N393" s="54" t="str">
        <f t="shared" si="77"/>
        <v/>
      </c>
      <c r="O393" s="54" t="str">
        <f t="shared" si="78"/>
        <v/>
      </c>
      <c r="P393" s="54" t="str">
        <f t="shared" si="79"/>
        <v/>
      </c>
      <c r="Q393" s="54" t="str">
        <f>+IF(A393="","",CONCATENATE(YEAR(A393),"-",VLOOKUP(MONTH(A393),INFO_CALENDRIER!$I$1:$J$13,2,FALSE)))</f>
        <v/>
      </c>
      <c r="R393" s="54" t="str">
        <f t="shared" si="80"/>
        <v/>
      </c>
      <c r="S393" s="76" t="str">
        <f t="shared" si="81"/>
        <v/>
      </c>
      <c r="T393" s="54" t="str">
        <f>IF(H393="","",IF(I393=INFO_CALENDRIER!$AB$2,IF(BD!H393="COMMANDE","ALBAN1","ALBAN2"),IF(I393=INFO_CALENDRIER!$AB$3,IF(BD!H393="COMMANDE","ALICE1","ALICE2"),IF(I393=INFO_CALENDRIER!$AB$4,IF(BD!H393="COMMANDE","EUGENIE1","EUGENIE2"),IF(I393=INFO_CALENDRIER!$AB$5,IF(BD!H393="COMMANDE","FRED1","FRED2"),IF(I393=INFO_CALENDRIER!$AB$6,IF(BD!H393="COMMANDE","HERVE1","HERVE2"),IF(I393=INFO_CALENDRIER!$AB$7,IF(BD!H393="COMMANDE","MARIA1","MARIA2"),IF(I393=INFO_CALENDRIER!$AB$8,IF(BD!H393="COMMANDE","MARIE1","MARIE2"),IF(I393=INFO_CALENDRIER!$AB$9,IF(BD!H393="COMMANDE","VALERIE1","VALERIE2"),"erreur")))))))))</f>
        <v/>
      </c>
      <c r="U393" s="54"/>
      <c r="V393" s="54"/>
      <c r="W393" s="76" t="str">
        <f t="shared" si="82"/>
        <v/>
      </c>
      <c r="X393" s="76" t="str">
        <f t="shared" si="83"/>
        <v/>
      </c>
      <c r="Y393" s="76" t="str">
        <f t="shared" si="84"/>
        <v/>
      </c>
    </row>
    <row r="394" spans="1:25">
      <c r="A394" s="75"/>
      <c r="B394" s="77"/>
      <c r="C394" s="75"/>
      <c r="D394" s="77"/>
      <c r="E394" s="54"/>
      <c r="F394" s="54"/>
      <c r="G394" s="81"/>
      <c r="H394" s="54"/>
      <c r="I394" s="54"/>
      <c r="J394" s="76" t="str">
        <f t="shared" si="74"/>
        <v/>
      </c>
      <c r="K394" s="76" t="str">
        <f t="shared" si="75"/>
        <v/>
      </c>
      <c r="L394" s="76" t="str">
        <f t="shared" si="76"/>
        <v/>
      </c>
      <c r="M394" s="54"/>
      <c r="N394" s="54" t="str">
        <f t="shared" si="77"/>
        <v/>
      </c>
      <c r="O394" s="54" t="str">
        <f t="shared" si="78"/>
        <v/>
      </c>
      <c r="P394" s="54" t="str">
        <f t="shared" si="79"/>
        <v/>
      </c>
      <c r="Q394" s="54" t="str">
        <f>+IF(A394="","",CONCATENATE(YEAR(A394),"-",VLOOKUP(MONTH(A394),INFO_CALENDRIER!$I$1:$J$13,2,FALSE)))</f>
        <v/>
      </c>
      <c r="R394" s="54" t="str">
        <f t="shared" si="80"/>
        <v/>
      </c>
      <c r="S394" s="76" t="str">
        <f t="shared" si="81"/>
        <v/>
      </c>
      <c r="T394" s="54" t="str">
        <f>IF(H394="","",IF(I394=INFO_CALENDRIER!$AB$2,IF(BD!H394="COMMANDE","ALBAN1","ALBAN2"),IF(I394=INFO_CALENDRIER!$AB$3,IF(BD!H394="COMMANDE","ALICE1","ALICE2"),IF(I394=INFO_CALENDRIER!$AB$4,IF(BD!H394="COMMANDE","EUGENIE1","EUGENIE2"),IF(I394=INFO_CALENDRIER!$AB$5,IF(BD!H394="COMMANDE","FRED1","FRED2"),IF(I394=INFO_CALENDRIER!$AB$6,IF(BD!H394="COMMANDE","HERVE1","HERVE2"),IF(I394=INFO_CALENDRIER!$AB$7,IF(BD!H394="COMMANDE","MARIA1","MARIA2"),IF(I394=INFO_CALENDRIER!$AB$8,IF(BD!H394="COMMANDE","MARIE1","MARIE2"),IF(I394=INFO_CALENDRIER!$AB$9,IF(BD!H394="COMMANDE","VALERIE1","VALERIE2"),"erreur")))))))))</f>
        <v/>
      </c>
      <c r="U394" s="54"/>
      <c r="V394" s="54"/>
      <c r="W394" s="76" t="str">
        <f t="shared" si="82"/>
        <v/>
      </c>
      <c r="X394" s="76" t="str">
        <f t="shared" si="83"/>
        <v/>
      </c>
      <c r="Y394" s="76" t="str">
        <f t="shared" si="84"/>
        <v/>
      </c>
    </row>
    <row r="395" spans="1:25">
      <c r="A395" s="75"/>
      <c r="B395" s="77"/>
      <c r="C395" s="75"/>
      <c r="D395" s="77"/>
      <c r="E395" s="54"/>
      <c r="F395" s="54"/>
      <c r="G395" s="81"/>
      <c r="H395" s="54"/>
      <c r="I395" s="54"/>
      <c r="J395" s="76" t="str">
        <f t="shared" si="74"/>
        <v/>
      </c>
      <c r="K395" s="76" t="str">
        <f t="shared" si="75"/>
        <v/>
      </c>
      <c r="L395" s="76" t="str">
        <f t="shared" si="76"/>
        <v/>
      </c>
      <c r="M395" s="54"/>
      <c r="N395" s="54" t="str">
        <f t="shared" si="77"/>
        <v/>
      </c>
      <c r="O395" s="54" t="str">
        <f t="shared" si="78"/>
        <v/>
      </c>
      <c r="P395" s="54" t="str">
        <f t="shared" si="79"/>
        <v/>
      </c>
      <c r="Q395" s="54" t="str">
        <f>+IF(A395="","",CONCATENATE(YEAR(A395),"-",VLOOKUP(MONTH(A395),INFO_CALENDRIER!$I$1:$J$13,2,FALSE)))</f>
        <v/>
      </c>
      <c r="R395" s="54" t="str">
        <f t="shared" si="80"/>
        <v/>
      </c>
      <c r="S395" s="76" t="str">
        <f t="shared" si="81"/>
        <v/>
      </c>
      <c r="T395" s="54" t="str">
        <f>IF(H395="","",IF(I395=INFO_CALENDRIER!$AB$2,IF(BD!H395="COMMANDE","ALBAN1","ALBAN2"),IF(I395=INFO_CALENDRIER!$AB$3,IF(BD!H395="COMMANDE","ALICE1","ALICE2"),IF(I395=INFO_CALENDRIER!$AB$4,IF(BD!H395="COMMANDE","EUGENIE1","EUGENIE2"),IF(I395=INFO_CALENDRIER!$AB$5,IF(BD!H395="COMMANDE","FRED1","FRED2"),IF(I395=INFO_CALENDRIER!$AB$6,IF(BD!H395="COMMANDE","HERVE1","HERVE2"),IF(I395=INFO_CALENDRIER!$AB$7,IF(BD!H395="COMMANDE","MARIA1","MARIA2"),IF(I395=INFO_CALENDRIER!$AB$8,IF(BD!H395="COMMANDE","MARIE1","MARIE2"),IF(I395=INFO_CALENDRIER!$AB$9,IF(BD!H395="COMMANDE","VALERIE1","VALERIE2"),"erreur")))))))))</f>
        <v/>
      </c>
      <c r="U395" s="54"/>
      <c r="V395" s="54"/>
      <c r="W395" s="76" t="str">
        <f t="shared" si="82"/>
        <v/>
      </c>
      <c r="X395" s="76" t="str">
        <f t="shared" si="83"/>
        <v/>
      </c>
      <c r="Y395" s="76" t="str">
        <f t="shared" si="84"/>
        <v/>
      </c>
    </row>
    <row r="396" spans="1:25">
      <c r="A396" s="75"/>
      <c r="B396" s="77"/>
      <c r="C396" s="75"/>
      <c r="D396" s="77"/>
      <c r="E396" s="54"/>
      <c r="F396" s="54"/>
      <c r="G396" s="81"/>
      <c r="H396" s="54"/>
      <c r="I396" s="54"/>
      <c r="J396" s="76" t="str">
        <f t="shared" si="74"/>
        <v/>
      </c>
      <c r="K396" s="76" t="str">
        <f t="shared" si="75"/>
        <v/>
      </c>
      <c r="L396" s="76" t="str">
        <f t="shared" si="76"/>
        <v/>
      </c>
      <c r="M396" s="54"/>
      <c r="N396" s="54" t="str">
        <f t="shared" si="77"/>
        <v/>
      </c>
      <c r="O396" s="54" t="str">
        <f t="shared" si="78"/>
        <v/>
      </c>
      <c r="P396" s="54" t="str">
        <f t="shared" si="79"/>
        <v/>
      </c>
      <c r="Q396" s="54" t="str">
        <f>+IF(A396="","",CONCATENATE(YEAR(A396),"-",VLOOKUP(MONTH(A396),INFO_CALENDRIER!$I$1:$J$13,2,FALSE)))</f>
        <v/>
      </c>
      <c r="R396" s="54" t="str">
        <f t="shared" si="80"/>
        <v/>
      </c>
      <c r="S396" s="76" t="str">
        <f t="shared" si="81"/>
        <v/>
      </c>
      <c r="T396" s="54" t="str">
        <f>IF(H396="","",IF(I396=INFO_CALENDRIER!$AB$2,IF(BD!H396="COMMANDE","ALBAN1","ALBAN2"),IF(I396=INFO_CALENDRIER!$AB$3,IF(BD!H396="COMMANDE","ALICE1","ALICE2"),IF(I396=INFO_CALENDRIER!$AB$4,IF(BD!H396="COMMANDE","EUGENIE1","EUGENIE2"),IF(I396=INFO_CALENDRIER!$AB$5,IF(BD!H396="COMMANDE","FRED1","FRED2"),IF(I396=INFO_CALENDRIER!$AB$6,IF(BD!H396="COMMANDE","HERVE1","HERVE2"),IF(I396=INFO_CALENDRIER!$AB$7,IF(BD!H396="COMMANDE","MARIA1","MARIA2"),IF(I396=INFO_CALENDRIER!$AB$8,IF(BD!H396="COMMANDE","MARIE1","MARIE2"),IF(I396=INFO_CALENDRIER!$AB$9,IF(BD!H396="COMMANDE","VALERIE1","VALERIE2"),"erreur")))))))))</f>
        <v/>
      </c>
      <c r="U396" s="54"/>
      <c r="V396" s="54"/>
      <c r="W396" s="76" t="str">
        <f t="shared" si="82"/>
        <v/>
      </c>
      <c r="X396" s="76" t="str">
        <f t="shared" si="83"/>
        <v/>
      </c>
      <c r="Y396" s="76" t="str">
        <f t="shared" si="84"/>
        <v/>
      </c>
    </row>
    <row r="397" spans="1:25">
      <c r="A397" s="75"/>
      <c r="B397" s="77"/>
      <c r="C397" s="75"/>
      <c r="D397" s="77"/>
      <c r="E397" s="54"/>
      <c r="F397" s="54"/>
      <c r="G397" s="81"/>
      <c r="H397" s="54"/>
      <c r="I397" s="54"/>
      <c r="J397" s="76" t="str">
        <f t="shared" si="74"/>
        <v/>
      </c>
      <c r="K397" s="76" t="str">
        <f t="shared" si="75"/>
        <v/>
      </c>
      <c r="L397" s="76" t="str">
        <f t="shared" si="76"/>
        <v/>
      </c>
      <c r="M397" s="54"/>
      <c r="N397" s="54" t="str">
        <f t="shared" si="77"/>
        <v/>
      </c>
      <c r="O397" s="54" t="str">
        <f t="shared" si="78"/>
        <v/>
      </c>
      <c r="P397" s="54" t="str">
        <f t="shared" si="79"/>
        <v/>
      </c>
      <c r="Q397" s="54" t="str">
        <f>+IF(A397="","",CONCATENATE(YEAR(A397),"-",VLOOKUP(MONTH(A397),INFO_CALENDRIER!$I$1:$J$13,2,FALSE)))</f>
        <v/>
      </c>
      <c r="R397" s="54" t="str">
        <f t="shared" si="80"/>
        <v/>
      </c>
      <c r="S397" s="76" t="str">
        <f t="shared" si="81"/>
        <v/>
      </c>
      <c r="T397" s="54" t="str">
        <f>IF(H397="","",IF(I397=INFO_CALENDRIER!$AB$2,IF(BD!H397="COMMANDE","ALBAN1","ALBAN2"),IF(I397=INFO_CALENDRIER!$AB$3,IF(BD!H397="COMMANDE","ALICE1","ALICE2"),IF(I397=INFO_CALENDRIER!$AB$4,IF(BD!H397="COMMANDE","EUGENIE1","EUGENIE2"),IF(I397=INFO_CALENDRIER!$AB$5,IF(BD!H397="COMMANDE","FRED1","FRED2"),IF(I397=INFO_CALENDRIER!$AB$6,IF(BD!H397="COMMANDE","HERVE1","HERVE2"),IF(I397=INFO_CALENDRIER!$AB$7,IF(BD!H397="COMMANDE","MARIA1","MARIA2"),IF(I397=INFO_CALENDRIER!$AB$8,IF(BD!H397="COMMANDE","MARIE1","MARIE2"),IF(I397=INFO_CALENDRIER!$AB$9,IF(BD!H397="COMMANDE","VALERIE1","VALERIE2"),"erreur")))))))))</f>
        <v/>
      </c>
      <c r="U397" s="54"/>
      <c r="V397" s="54"/>
      <c r="W397" s="76" t="str">
        <f t="shared" si="82"/>
        <v/>
      </c>
      <c r="X397" s="76" t="str">
        <f t="shared" si="83"/>
        <v/>
      </c>
      <c r="Y397" s="76" t="str">
        <f t="shared" si="84"/>
        <v/>
      </c>
    </row>
    <row r="398" spans="1:25">
      <c r="A398" s="75"/>
      <c r="B398" s="77"/>
      <c r="C398" s="75"/>
      <c r="D398" s="77"/>
      <c r="E398" s="54"/>
      <c r="F398" s="54"/>
      <c r="G398" s="81"/>
      <c r="H398" s="54"/>
      <c r="I398" s="54"/>
      <c r="J398" s="76" t="str">
        <f t="shared" si="74"/>
        <v/>
      </c>
      <c r="K398" s="76" t="str">
        <f t="shared" si="75"/>
        <v/>
      </c>
      <c r="L398" s="76" t="str">
        <f t="shared" si="76"/>
        <v/>
      </c>
      <c r="M398" s="54"/>
      <c r="N398" s="54" t="str">
        <f t="shared" si="77"/>
        <v/>
      </c>
      <c r="O398" s="54" t="str">
        <f t="shared" si="78"/>
        <v/>
      </c>
      <c r="P398" s="54" t="str">
        <f t="shared" si="79"/>
        <v/>
      </c>
      <c r="Q398" s="54" t="str">
        <f>+IF(A398="","",CONCATENATE(YEAR(A398),"-",VLOOKUP(MONTH(A398),INFO_CALENDRIER!$I$1:$J$13,2,FALSE)))</f>
        <v/>
      </c>
      <c r="R398" s="54" t="str">
        <f t="shared" si="80"/>
        <v/>
      </c>
      <c r="S398" s="76" t="str">
        <f t="shared" si="81"/>
        <v/>
      </c>
      <c r="T398" s="54" t="str">
        <f>IF(H398="","",IF(I398=INFO_CALENDRIER!$AB$2,IF(BD!H398="COMMANDE","ALBAN1","ALBAN2"),IF(I398=INFO_CALENDRIER!$AB$3,IF(BD!H398="COMMANDE","ALICE1","ALICE2"),IF(I398=INFO_CALENDRIER!$AB$4,IF(BD!H398="COMMANDE","EUGENIE1","EUGENIE2"),IF(I398=INFO_CALENDRIER!$AB$5,IF(BD!H398="COMMANDE","FRED1","FRED2"),IF(I398=INFO_CALENDRIER!$AB$6,IF(BD!H398="COMMANDE","HERVE1","HERVE2"),IF(I398=INFO_CALENDRIER!$AB$7,IF(BD!H398="COMMANDE","MARIA1","MARIA2"),IF(I398=INFO_CALENDRIER!$AB$8,IF(BD!H398="COMMANDE","MARIE1","MARIE2"),IF(I398=INFO_CALENDRIER!$AB$9,IF(BD!H398="COMMANDE","VALERIE1","VALERIE2"),"erreur")))))))))</f>
        <v/>
      </c>
      <c r="U398" s="54"/>
      <c r="V398" s="54"/>
      <c r="W398" s="76" t="str">
        <f t="shared" si="82"/>
        <v/>
      </c>
      <c r="X398" s="76" t="str">
        <f t="shared" si="83"/>
        <v/>
      </c>
      <c r="Y398" s="76" t="str">
        <f t="shared" si="84"/>
        <v/>
      </c>
    </row>
    <row r="399" spans="1:25">
      <c r="A399" s="75"/>
      <c r="B399" s="77"/>
      <c r="C399" s="75"/>
      <c r="D399" s="77"/>
      <c r="E399" s="54"/>
      <c r="F399" s="54"/>
      <c r="G399" s="81"/>
      <c r="H399" s="54"/>
      <c r="I399" s="54"/>
      <c r="J399" s="76" t="str">
        <f t="shared" si="74"/>
        <v/>
      </c>
      <c r="K399" s="76" t="str">
        <f t="shared" si="75"/>
        <v/>
      </c>
      <c r="L399" s="76" t="str">
        <f t="shared" si="76"/>
        <v/>
      </c>
      <c r="M399" s="54"/>
      <c r="N399" s="54" t="str">
        <f t="shared" si="77"/>
        <v/>
      </c>
      <c r="O399" s="54" t="str">
        <f t="shared" si="78"/>
        <v/>
      </c>
      <c r="P399" s="54" t="str">
        <f t="shared" si="79"/>
        <v/>
      </c>
      <c r="Q399" s="54" t="str">
        <f>+IF(A399="","",CONCATENATE(YEAR(A399),"-",VLOOKUP(MONTH(A399),INFO_CALENDRIER!$I$1:$J$13,2,FALSE)))</f>
        <v/>
      </c>
      <c r="R399" s="54" t="str">
        <f t="shared" si="80"/>
        <v/>
      </c>
      <c r="S399" s="76" t="str">
        <f t="shared" si="81"/>
        <v/>
      </c>
      <c r="T399" s="54" t="str">
        <f>IF(H399="","",IF(I399=INFO_CALENDRIER!$AB$2,IF(BD!H399="COMMANDE","ALBAN1","ALBAN2"),IF(I399=INFO_CALENDRIER!$AB$3,IF(BD!H399="COMMANDE","ALICE1","ALICE2"),IF(I399=INFO_CALENDRIER!$AB$4,IF(BD!H399="COMMANDE","EUGENIE1","EUGENIE2"),IF(I399=INFO_CALENDRIER!$AB$5,IF(BD!H399="COMMANDE","FRED1","FRED2"),IF(I399=INFO_CALENDRIER!$AB$6,IF(BD!H399="COMMANDE","HERVE1","HERVE2"),IF(I399=INFO_CALENDRIER!$AB$7,IF(BD!H399="COMMANDE","MARIA1","MARIA2"),IF(I399=INFO_CALENDRIER!$AB$8,IF(BD!H399="COMMANDE","MARIE1","MARIE2"),IF(I399=INFO_CALENDRIER!$AB$9,IF(BD!H399="COMMANDE","VALERIE1","VALERIE2"),"erreur")))))))))</f>
        <v/>
      </c>
      <c r="U399" s="54"/>
      <c r="V399" s="54"/>
      <c r="W399" s="76" t="str">
        <f t="shared" si="82"/>
        <v/>
      </c>
      <c r="X399" s="76" t="str">
        <f t="shared" si="83"/>
        <v/>
      </c>
      <c r="Y399" s="76" t="str">
        <f t="shared" si="84"/>
        <v/>
      </c>
    </row>
    <row r="400" spans="1:25">
      <c r="A400" s="75"/>
      <c r="B400" s="77"/>
      <c r="C400" s="75"/>
      <c r="D400" s="77"/>
      <c r="E400" s="54"/>
      <c r="F400" s="54"/>
      <c r="G400" s="81"/>
      <c r="H400" s="54"/>
      <c r="I400" s="54"/>
      <c r="J400" s="76" t="str">
        <f t="shared" si="74"/>
        <v/>
      </c>
      <c r="K400" s="76" t="str">
        <f t="shared" si="75"/>
        <v/>
      </c>
      <c r="L400" s="76" t="str">
        <f t="shared" si="76"/>
        <v/>
      </c>
      <c r="M400" s="54"/>
      <c r="N400" s="54" t="str">
        <f t="shared" si="77"/>
        <v/>
      </c>
      <c r="O400" s="54" t="str">
        <f t="shared" si="78"/>
        <v/>
      </c>
      <c r="P400" s="54" t="str">
        <f t="shared" si="79"/>
        <v/>
      </c>
      <c r="Q400" s="54" t="str">
        <f>+IF(A400="","",CONCATENATE(YEAR(A400),"-",VLOOKUP(MONTH(A400),INFO_CALENDRIER!$I$1:$J$13,2,FALSE)))</f>
        <v/>
      </c>
      <c r="R400" s="54" t="str">
        <f t="shared" si="80"/>
        <v/>
      </c>
      <c r="S400" s="76" t="str">
        <f t="shared" si="81"/>
        <v/>
      </c>
      <c r="T400" s="54" t="str">
        <f>IF(H400="","",IF(I400=INFO_CALENDRIER!$AB$2,IF(BD!H400="COMMANDE","ALBAN1","ALBAN2"),IF(I400=INFO_CALENDRIER!$AB$3,IF(BD!H400="COMMANDE","ALICE1","ALICE2"),IF(I400=INFO_CALENDRIER!$AB$4,IF(BD!H400="COMMANDE","EUGENIE1","EUGENIE2"),IF(I400=INFO_CALENDRIER!$AB$5,IF(BD!H400="COMMANDE","FRED1","FRED2"),IF(I400=INFO_CALENDRIER!$AB$6,IF(BD!H400="COMMANDE","HERVE1","HERVE2"),IF(I400=INFO_CALENDRIER!$AB$7,IF(BD!H400="COMMANDE","MARIA1","MARIA2"),IF(I400=INFO_CALENDRIER!$AB$8,IF(BD!H400="COMMANDE","MARIE1","MARIE2"),IF(I400=INFO_CALENDRIER!$AB$9,IF(BD!H400="COMMANDE","VALERIE1","VALERIE2"),"erreur")))))))))</f>
        <v/>
      </c>
      <c r="U400" s="54"/>
      <c r="V400" s="54"/>
      <c r="W400" s="76" t="str">
        <f t="shared" si="82"/>
        <v/>
      </c>
      <c r="X400" s="76" t="str">
        <f t="shared" si="83"/>
        <v/>
      </c>
      <c r="Y400" s="76" t="str">
        <f t="shared" si="84"/>
        <v/>
      </c>
    </row>
    <row r="401" spans="1:25">
      <c r="A401" s="75"/>
      <c r="B401" s="77"/>
      <c r="C401" s="75"/>
      <c r="D401" s="77"/>
      <c r="E401" s="54"/>
      <c r="F401" s="54"/>
      <c r="G401" s="81"/>
      <c r="H401" s="54"/>
      <c r="I401" s="54"/>
      <c r="J401" s="76" t="str">
        <f t="shared" si="74"/>
        <v/>
      </c>
      <c r="K401" s="76" t="str">
        <f t="shared" si="75"/>
        <v/>
      </c>
      <c r="L401" s="76" t="str">
        <f t="shared" si="76"/>
        <v/>
      </c>
      <c r="M401" s="54"/>
      <c r="N401" s="54" t="str">
        <f t="shared" si="77"/>
        <v/>
      </c>
      <c r="O401" s="54" t="str">
        <f t="shared" si="78"/>
        <v/>
      </c>
      <c r="P401" s="54" t="str">
        <f t="shared" si="79"/>
        <v/>
      </c>
      <c r="Q401" s="54" t="str">
        <f>+IF(A401="","",CONCATENATE(YEAR(A401),"-",VLOOKUP(MONTH(A401),INFO_CALENDRIER!$I$1:$J$13,2,FALSE)))</f>
        <v/>
      </c>
      <c r="R401" s="54" t="str">
        <f t="shared" si="80"/>
        <v/>
      </c>
      <c r="S401" s="76" t="str">
        <f t="shared" si="81"/>
        <v/>
      </c>
      <c r="T401" s="54" t="str">
        <f>IF(H401="","",IF(I401=INFO_CALENDRIER!$AB$2,IF(BD!H401="COMMANDE","ALBAN1","ALBAN2"),IF(I401=INFO_CALENDRIER!$AB$3,IF(BD!H401="COMMANDE","ALICE1","ALICE2"),IF(I401=INFO_CALENDRIER!$AB$4,IF(BD!H401="COMMANDE","EUGENIE1","EUGENIE2"),IF(I401=INFO_CALENDRIER!$AB$5,IF(BD!H401="COMMANDE","FRED1","FRED2"),IF(I401=INFO_CALENDRIER!$AB$6,IF(BD!H401="COMMANDE","HERVE1","HERVE2"),IF(I401=INFO_CALENDRIER!$AB$7,IF(BD!H401="COMMANDE","MARIA1","MARIA2"),IF(I401=INFO_CALENDRIER!$AB$8,IF(BD!H401="COMMANDE","MARIE1","MARIE2"),IF(I401=INFO_CALENDRIER!$AB$9,IF(BD!H401="COMMANDE","VALERIE1","VALERIE2"),"erreur")))))))))</f>
        <v/>
      </c>
      <c r="U401" s="54"/>
      <c r="V401" s="54"/>
      <c r="W401" s="76" t="str">
        <f t="shared" si="82"/>
        <v/>
      </c>
      <c r="X401" s="76" t="str">
        <f t="shared" si="83"/>
        <v/>
      </c>
      <c r="Y401" s="76" t="str">
        <f t="shared" si="84"/>
        <v/>
      </c>
    </row>
    <row r="402" spans="1:25">
      <c r="A402" s="75"/>
      <c r="B402" s="77"/>
      <c r="C402" s="75"/>
      <c r="D402" s="77"/>
      <c r="E402" s="54"/>
      <c r="F402" s="54"/>
      <c r="G402" s="81"/>
      <c r="H402" s="54"/>
      <c r="I402" s="54"/>
      <c r="J402" s="76" t="str">
        <f t="shared" si="74"/>
        <v/>
      </c>
      <c r="K402" s="76" t="str">
        <f t="shared" si="75"/>
        <v/>
      </c>
      <c r="L402" s="76" t="str">
        <f t="shared" si="76"/>
        <v/>
      </c>
      <c r="M402" s="54"/>
      <c r="N402" s="54" t="str">
        <f t="shared" si="77"/>
        <v/>
      </c>
      <c r="O402" s="54" t="str">
        <f t="shared" si="78"/>
        <v/>
      </c>
      <c r="P402" s="54" t="str">
        <f t="shared" si="79"/>
        <v/>
      </c>
      <c r="Q402" s="54" t="str">
        <f>+IF(A402="","",CONCATENATE(YEAR(A402),"-",VLOOKUP(MONTH(A402),INFO_CALENDRIER!$I$1:$J$13,2,FALSE)))</f>
        <v/>
      </c>
      <c r="R402" s="54" t="str">
        <f t="shared" si="80"/>
        <v/>
      </c>
      <c r="S402" s="76" t="str">
        <f t="shared" si="81"/>
        <v/>
      </c>
      <c r="T402" s="54" t="str">
        <f>IF(H402="","",IF(I402=INFO_CALENDRIER!$AB$2,IF(BD!H402="COMMANDE","ALBAN1","ALBAN2"),IF(I402=INFO_CALENDRIER!$AB$3,IF(BD!H402="COMMANDE","ALICE1","ALICE2"),IF(I402=INFO_CALENDRIER!$AB$4,IF(BD!H402="COMMANDE","EUGENIE1","EUGENIE2"),IF(I402=INFO_CALENDRIER!$AB$5,IF(BD!H402="COMMANDE","FRED1","FRED2"),IF(I402=INFO_CALENDRIER!$AB$6,IF(BD!H402="COMMANDE","HERVE1","HERVE2"),IF(I402=INFO_CALENDRIER!$AB$7,IF(BD!H402="COMMANDE","MARIA1","MARIA2"),IF(I402=INFO_CALENDRIER!$AB$8,IF(BD!H402="COMMANDE","MARIE1","MARIE2"),IF(I402=INFO_CALENDRIER!$AB$9,IF(BD!H402="COMMANDE","VALERIE1","VALERIE2"),"erreur")))))))))</f>
        <v/>
      </c>
      <c r="U402" s="54"/>
      <c r="V402" s="54"/>
      <c r="W402" s="76" t="str">
        <f t="shared" si="82"/>
        <v/>
      </c>
      <c r="X402" s="76" t="str">
        <f t="shared" si="83"/>
        <v/>
      </c>
      <c r="Y402" s="76" t="str">
        <f t="shared" si="84"/>
        <v/>
      </c>
    </row>
    <row r="403" spans="1:25">
      <c r="A403" s="75"/>
      <c r="B403" s="77"/>
      <c r="C403" s="75"/>
      <c r="D403" s="77"/>
      <c r="E403" s="54"/>
      <c r="F403" s="54"/>
      <c r="G403" s="81"/>
      <c r="H403" s="54"/>
      <c r="I403" s="54"/>
      <c r="J403" s="76" t="str">
        <f t="shared" si="74"/>
        <v/>
      </c>
      <c r="K403" s="76" t="str">
        <f t="shared" si="75"/>
        <v/>
      </c>
      <c r="L403" s="76" t="str">
        <f t="shared" si="76"/>
        <v/>
      </c>
      <c r="M403" s="54"/>
      <c r="N403" s="54" t="str">
        <f t="shared" si="77"/>
        <v/>
      </c>
      <c r="O403" s="54" t="str">
        <f t="shared" si="78"/>
        <v/>
      </c>
      <c r="P403" s="54" t="str">
        <f t="shared" si="79"/>
        <v/>
      </c>
      <c r="Q403" s="54" t="str">
        <f>+IF(A403="","",CONCATENATE(YEAR(A403),"-",VLOOKUP(MONTH(A403),INFO_CALENDRIER!$I$1:$J$13,2,FALSE)))</f>
        <v/>
      </c>
      <c r="R403" s="54" t="str">
        <f t="shared" si="80"/>
        <v/>
      </c>
      <c r="S403" s="76" t="str">
        <f t="shared" si="81"/>
        <v/>
      </c>
      <c r="T403" s="54" t="str">
        <f>IF(H403="","",IF(I403=INFO_CALENDRIER!$AB$2,IF(BD!H403="COMMANDE","ALBAN1","ALBAN2"),IF(I403=INFO_CALENDRIER!$AB$3,IF(BD!H403="COMMANDE","ALICE1","ALICE2"),IF(I403=INFO_CALENDRIER!$AB$4,IF(BD!H403="COMMANDE","EUGENIE1","EUGENIE2"),IF(I403=INFO_CALENDRIER!$AB$5,IF(BD!H403="COMMANDE","FRED1","FRED2"),IF(I403=INFO_CALENDRIER!$AB$6,IF(BD!H403="COMMANDE","HERVE1","HERVE2"),IF(I403=INFO_CALENDRIER!$AB$7,IF(BD!H403="COMMANDE","MARIA1","MARIA2"),IF(I403=INFO_CALENDRIER!$AB$8,IF(BD!H403="COMMANDE","MARIE1","MARIE2"),IF(I403=INFO_CALENDRIER!$AB$9,IF(BD!H403="COMMANDE","VALERIE1","VALERIE2"),"erreur")))))))))</f>
        <v/>
      </c>
      <c r="U403" s="54"/>
      <c r="V403" s="54"/>
      <c r="W403" s="76" t="str">
        <f t="shared" si="82"/>
        <v/>
      </c>
      <c r="X403" s="76" t="str">
        <f t="shared" si="83"/>
        <v/>
      </c>
      <c r="Y403" s="76" t="str">
        <f t="shared" si="84"/>
        <v/>
      </c>
    </row>
    <row r="404" spans="1:25">
      <c r="A404" s="75"/>
      <c r="B404" s="77"/>
      <c r="C404" s="75"/>
      <c r="D404" s="77"/>
      <c r="E404" s="54"/>
      <c r="F404" s="54"/>
      <c r="G404" s="81"/>
      <c r="H404" s="54"/>
      <c r="I404" s="54"/>
      <c r="J404" s="76" t="str">
        <f t="shared" si="74"/>
        <v/>
      </c>
      <c r="K404" s="76" t="str">
        <f t="shared" si="75"/>
        <v/>
      </c>
      <c r="L404" s="76" t="str">
        <f t="shared" si="76"/>
        <v/>
      </c>
      <c r="M404" s="54"/>
      <c r="N404" s="54" t="str">
        <f t="shared" si="77"/>
        <v/>
      </c>
      <c r="O404" s="54" t="str">
        <f t="shared" si="78"/>
        <v/>
      </c>
      <c r="P404" s="54" t="str">
        <f t="shared" si="79"/>
        <v/>
      </c>
      <c r="Q404" s="54" t="str">
        <f>+IF(A404="","",CONCATENATE(YEAR(A404),"-",VLOOKUP(MONTH(A404),INFO_CALENDRIER!$I$1:$J$13,2,FALSE)))</f>
        <v/>
      </c>
      <c r="R404" s="54" t="str">
        <f t="shared" si="80"/>
        <v/>
      </c>
      <c r="S404" s="76" t="str">
        <f t="shared" si="81"/>
        <v/>
      </c>
      <c r="T404" s="54" t="str">
        <f>IF(H404="","",IF(I404=INFO_CALENDRIER!$AB$2,IF(BD!H404="COMMANDE","ALBAN1","ALBAN2"),IF(I404=INFO_CALENDRIER!$AB$3,IF(BD!H404="COMMANDE","ALICE1","ALICE2"),IF(I404=INFO_CALENDRIER!$AB$4,IF(BD!H404="COMMANDE","EUGENIE1","EUGENIE2"),IF(I404=INFO_CALENDRIER!$AB$5,IF(BD!H404="COMMANDE","FRED1","FRED2"),IF(I404=INFO_CALENDRIER!$AB$6,IF(BD!H404="COMMANDE","HERVE1","HERVE2"),IF(I404=INFO_CALENDRIER!$AB$7,IF(BD!H404="COMMANDE","MARIA1","MARIA2"),IF(I404=INFO_CALENDRIER!$AB$8,IF(BD!H404="COMMANDE","MARIE1","MARIE2"),IF(I404=INFO_CALENDRIER!$AB$9,IF(BD!H404="COMMANDE","VALERIE1","VALERIE2"),"erreur")))))))))</f>
        <v/>
      </c>
      <c r="U404" s="54"/>
      <c r="V404" s="54"/>
      <c r="W404" s="76" t="str">
        <f t="shared" si="82"/>
        <v/>
      </c>
      <c r="X404" s="76" t="str">
        <f t="shared" si="83"/>
        <v/>
      </c>
      <c r="Y404" s="76" t="str">
        <f t="shared" si="84"/>
        <v/>
      </c>
    </row>
    <row r="405" spans="1:25">
      <c r="A405" s="75"/>
      <c r="B405" s="77"/>
      <c r="C405" s="75"/>
      <c r="D405" s="77"/>
      <c r="E405" s="54"/>
      <c r="F405" s="54"/>
      <c r="G405" s="81"/>
      <c r="H405" s="54"/>
      <c r="I405" s="54"/>
      <c r="J405" s="76" t="str">
        <f t="shared" si="74"/>
        <v/>
      </c>
      <c r="K405" s="76" t="str">
        <f t="shared" si="75"/>
        <v/>
      </c>
      <c r="L405" s="76" t="str">
        <f t="shared" si="76"/>
        <v/>
      </c>
      <c r="M405" s="54"/>
      <c r="N405" s="54" t="str">
        <f t="shared" si="77"/>
        <v/>
      </c>
      <c r="O405" s="54" t="str">
        <f t="shared" si="78"/>
        <v/>
      </c>
      <c r="P405" s="54" t="str">
        <f t="shared" si="79"/>
        <v/>
      </c>
      <c r="Q405" s="54" t="str">
        <f>+IF(A405="","",CONCATENATE(YEAR(A405),"-",VLOOKUP(MONTH(A405),INFO_CALENDRIER!$I$1:$J$13,2,FALSE)))</f>
        <v/>
      </c>
      <c r="R405" s="54" t="str">
        <f t="shared" si="80"/>
        <v/>
      </c>
      <c r="S405" s="76" t="str">
        <f t="shared" si="81"/>
        <v/>
      </c>
      <c r="T405" s="54" t="str">
        <f>IF(H405="","",IF(I405=INFO_CALENDRIER!$AB$2,IF(BD!H405="COMMANDE","ALBAN1","ALBAN2"),IF(I405=INFO_CALENDRIER!$AB$3,IF(BD!H405="COMMANDE","ALICE1","ALICE2"),IF(I405=INFO_CALENDRIER!$AB$4,IF(BD!H405="COMMANDE","EUGENIE1","EUGENIE2"),IF(I405=INFO_CALENDRIER!$AB$5,IF(BD!H405="COMMANDE","FRED1","FRED2"),IF(I405=INFO_CALENDRIER!$AB$6,IF(BD!H405="COMMANDE","HERVE1","HERVE2"),IF(I405=INFO_CALENDRIER!$AB$7,IF(BD!H405="COMMANDE","MARIA1","MARIA2"),IF(I405=INFO_CALENDRIER!$AB$8,IF(BD!H405="COMMANDE","MARIE1","MARIE2"),IF(I405=INFO_CALENDRIER!$AB$9,IF(BD!H405="COMMANDE","VALERIE1","VALERIE2"),"erreur")))))))))</f>
        <v/>
      </c>
      <c r="U405" s="54"/>
      <c r="V405" s="54"/>
      <c r="W405" s="76" t="str">
        <f t="shared" si="82"/>
        <v/>
      </c>
      <c r="X405" s="76" t="str">
        <f t="shared" si="83"/>
        <v/>
      </c>
      <c r="Y405" s="76" t="str">
        <f t="shared" si="84"/>
        <v/>
      </c>
    </row>
    <row r="406" spans="1:25">
      <c r="A406" s="75"/>
      <c r="B406" s="77"/>
      <c r="C406" s="75"/>
      <c r="D406" s="77"/>
      <c r="E406" s="54"/>
      <c r="F406" s="54"/>
      <c r="G406" s="81"/>
      <c r="H406" s="54"/>
      <c r="I406" s="54"/>
      <c r="J406" s="76" t="str">
        <f t="shared" si="74"/>
        <v/>
      </c>
      <c r="K406" s="76" t="str">
        <f t="shared" si="75"/>
        <v/>
      </c>
      <c r="L406" s="76" t="str">
        <f t="shared" si="76"/>
        <v/>
      </c>
      <c r="M406" s="54"/>
      <c r="N406" s="54" t="str">
        <f t="shared" si="77"/>
        <v/>
      </c>
      <c r="O406" s="54" t="str">
        <f t="shared" si="78"/>
        <v/>
      </c>
      <c r="P406" s="54" t="str">
        <f t="shared" si="79"/>
        <v/>
      </c>
      <c r="Q406" s="54" t="str">
        <f>+IF(A406="","",CONCATENATE(YEAR(A406),"-",VLOOKUP(MONTH(A406),INFO_CALENDRIER!$I$1:$J$13,2,FALSE)))</f>
        <v/>
      </c>
      <c r="R406" s="54" t="str">
        <f t="shared" si="80"/>
        <v/>
      </c>
      <c r="S406" s="76" t="str">
        <f t="shared" si="81"/>
        <v/>
      </c>
      <c r="T406" s="54" t="str">
        <f>IF(H406="","",IF(I406=INFO_CALENDRIER!$AB$2,IF(BD!H406="COMMANDE","ALBAN1","ALBAN2"),IF(I406=INFO_CALENDRIER!$AB$3,IF(BD!H406="COMMANDE","ALICE1","ALICE2"),IF(I406=INFO_CALENDRIER!$AB$4,IF(BD!H406="COMMANDE","EUGENIE1","EUGENIE2"),IF(I406=INFO_CALENDRIER!$AB$5,IF(BD!H406="COMMANDE","FRED1","FRED2"),IF(I406=INFO_CALENDRIER!$AB$6,IF(BD!H406="COMMANDE","HERVE1","HERVE2"),IF(I406=INFO_CALENDRIER!$AB$7,IF(BD!H406="COMMANDE","MARIA1","MARIA2"),IF(I406=INFO_CALENDRIER!$AB$8,IF(BD!H406="COMMANDE","MARIE1","MARIE2"),IF(I406=INFO_CALENDRIER!$AB$9,IF(BD!H406="COMMANDE","VALERIE1","VALERIE2"),"erreur")))))))))</f>
        <v/>
      </c>
      <c r="U406" s="54"/>
      <c r="V406" s="54"/>
      <c r="W406" s="76" t="str">
        <f t="shared" si="82"/>
        <v/>
      </c>
      <c r="X406" s="76" t="str">
        <f t="shared" si="83"/>
        <v/>
      </c>
      <c r="Y406" s="76" t="str">
        <f t="shared" si="84"/>
        <v/>
      </c>
    </row>
    <row r="407" spans="1:25">
      <c r="A407" s="75"/>
      <c r="B407" s="77"/>
      <c r="C407" s="75"/>
      <c r="D407" s="77"/>
      <c r="E407" s="54"/>
      <c r="F407" s="54"/>
      <c r="G407" s="81"/>
      <c r="H407" s="54"/>
      <c r="I407" s="54"/>
      <c r="J407" s="76" t="str">
        <f t="shared" si="74"/>
        <v/>
      </c>
      <c r="K407" s="76" t="str">
        <f t="shared" si="75"/>
        <v/>
      </c>
      <c r="L407" s="76" t="str">
        <f t="shared" si="76"/>
        <v/>
      </c>
      <c r="M407" s="54"/>
      <c r="N407" s="54" t="str">
        <f t="shared" si="77"/>
        <v/>
      </c>
      <c r="O407" s="54" t="str">
        <f t="shared" si="78"/>
        <v/>
      </c>
      <c r="P407" s="54" t="str">
        <f t="shared" si="79"/>
        <v/>
      </c>
      <c r="Q407" s="54" t="str">
        <f>+IF(A407="","",CONCATENATE(YEAR(A407),"-",VLOOKUP(MONTH(A407),INFO_CALENDRIER!$I$1:$J$13,2,FALSE)))</f>
        <v/>
      </c>
      <c r="R407" s="54" t="str">
        <f t="shared" si="80"/>
        <v/>
      </c>
      <c r="S407" s="76" t="str">
        <f t="shared" si="81"/>
        <v/>
      </c>
      <c r="T407" s="54" t="str">
        <f>IF(H407="","",IF(I407=INFO_CALENDRIER!$AB$2,IF(BD!H407="COMMANDE","ALBAN1","ALBAN2"),IF(I407=INFO_CALENDRIER!$AB$3,IF(BD!H407="COMMANDE","ALICE1","ALICE2"),IF(I407=INFO_CALENDRIER!$AB$4,IF(BD!H407="COMMANDE","EUGENIE1","EUGENIE2"),IF(I407=INFO_CALENDRIER!$AB$5,IF(BD!H407="COMMANDE","FRED1","FRED2"),IF(I407=INFO_CALENDRIER!$AB$6,IF(BD!H407="COMMANDE","HERVE1","HERVE2"),IF(I407=INFO_CALENDRIER!$AB$7,IF(BD!H407="COMMANDE","MARIA1","MARIA2"),IF(I407=INFO_CALENDRIER!$AB$8,IF(BD!H407="COMMANDE","MARIE1","MARIE2"),IF(I407=INFO_CALENDRIER!$AB$9,IF(BD!H407="COMMANDE","VALERIE1","VALERIE2"),"erreur")))))))))</f>
        <v/>
      </c>
      <c r="U407" s="54"/>
      <c r="V407" s="54"/>
      <c r="W407" s="76" t="str">
        <f t="shared" si="82"/>
        <v/>
      </c>
      <c r="X407" s="76" t="str">
        <f t="shared" si="83"/>
        <v/>
      </c>
      <c r="Y407" s="76" t="str">
        <f t="shared" si="84"/>
        <v/>
      </c>
    </row>
    <row r="408" spans="1:25">
      <c r="A408" s="75"/>
      <c r="B408" s="77"/>
      <c r="C408" s="75"/>
      <c r="D408" s="77"/>
      <c r="E408" s="54"/>
      <c r="F408" s="54"/>
      <c r="G408" s="81"/>
      <c r="H408" s="54"/>
      <c r="I408" s="54"/>
      <c r="J408" s="76" t="str">
        <f t="shared" si="74"/>
        <v/>
      </c>
      <c r="K408" s="76" t="str">
        <f t="shared" si="75"/>
        <v/>
      </c>
      <c r="L408" s="76" t="str">
        <f t="shared" si="76"/>
        <v/>
      </c>
      <c r="M408" s="54"/>
      <c r="N408" s="54" t="str">
        <f t="shared" si="77"/>
        <v/>
      </c>
      <c r="O408" s="54" t="str">
        <f t="shared" si="78"/>
        <v/>
      </c>
      <c r="P408" s="54" t="str">
        <f t="shared" si="79"/>
        <v/>
      </c>
      <c r="Q408" s="54" t="str">
        <f>+IF(A408="","",CONCATENATE(YEAR(A408),"-",VLOOKUP(MONTH(A408),INFO_CALENDRIER!$I$1:$J$13,2,FALSE)))</f>
        <v/>
      </c>
      <c r="R408" s="54" t="str">
        <f t="shared" si="80"/>
        <v/>
      </c>
      <c r="S408" s="76" t="str">
        <f t="shared" si="81"/>
        <v/>
      </c>
      <c r="T408" s="54" t="str">
        <f>IF(H408="","",IF(I408=INFO_CALENDRIER!$AB$2,IF(BD!H408="COMMANDE","ALBAN1","ALBAN2"),IF(I408=INFO_CALENDRIER!$AB$3,IF(BD!H408="COMMANDE","ALICE1","ALICE2"),IF(I408=INFO_CALENDRIER!$AB$4,IF(BD!H408="COMMANDE","EUGENIE1","EUGENIE2"),IF(I408=INFO_CALENDRIER!$AB$5,IF(BD!H408="COMMANDE","FRED1","FRED2"),IF(I408=INFO_CALENDRIER!$AB$6,IF(BD!H408="COMMANDE","HERVE1","HERVE2"),IF(I408=INFO_CALENDRIER!$AB$7,IF(BD!H408="COMMANDE","MARIA1","MARIA2"),IF(I408=INFO_CALENDRIER!$AB$8,IF(BD!H408="COMMANDE","MARIE1","MARIE2"),IF(I408=INFO_CALENDRIER!$AB$9,IF(BD!H408="COMMANDE","VALERIE1","VALERIE2"),"erreur")))))))))</f>
        <v/>
      </c>
      <c r="U408" s="54"/>
      <c r="V408" s="54"/>
      <c r="W408" s="76" t="str">
        <f t="shared" si="82"/>
        <v/>
      </c>
      <c r="X408" s="76" t="str">
        <f t="shared" si="83"/>
        <v/>
      </c>
      <c r="Y408" s="76" t="str">
        <f t="shared" si="84"/>
        <v/>
      </c>
    </row>
    <row r="409" spans="1:25">
      <c r="A409" s="75"/>
      <c r="B409" s="77"/>
      <c r="C409" s="75"/>
      <c r="D409" s="77"/>
      <c r="E409" s="54"/>
      <c r="F409" s="54"/>
      <c r="G409" s="81"/>
      <c r="H409" s="54"/>
      <c r="I409" s="54"/>
      <c r="J409" s="76" t="str">
        <f t="shared" si="74"/>
        <v/>
      </c>
      <c r="K409" s="76" t="str">
        <f t="shared" si="75"/>
        <v/>
      </c>
      <c r="L409" s="76" t="str">
        <f t="shared" si="76"/>
        <v/>
      </c>
      <c r="M409" s="54"/>
      <c r="N409" s="54" t="str">
        <f t="shared" si="77"/>
        <v/>
      </c>
      <c r="O409" s="54" t="str">
        <f t="shared" si="78"/>
        <v/>
      </c>
      <c r="P409" s="54" t="str">
        <f t="shared" si="79"/>
        <v/>
      </c>
      <c r="Q409" s="54" t="str">
        <f>+IF(A409="","",CONCATENATE(YEAR(A409),"-",VLOOKUP(MONTH(A409),INFO_CALENDRIER!$I$1:$J$13,2,FALSE)))</f>
        <v/>
      </c>
      <c r="R409" s="54" t="str">
        <f t="shared" si="80"/>
        <v/>
      </c>
      <c r="S409" s="76" t="str">
        <f t="shared" si="81"/>
        <v/>
      </c>
      <c r="T409" s="54" t="str">
        <f>IF(H409="","",IF(I409=INFO_CALENDRIER!$AB$2,IF(BD!H409="COMMANDE","ALBAN1","ALBAN2"),IF(I409=INFO_CALENDRIER!$AB$3,IF(BD!H409="COMMANDE","ALICE1","ALICE2"),IF(I409=INFO_CALENDRIER!$AB$4,IF(BD!H409="COMMANDE","EUGENIE1","EUGENIE2"),IF(I409=INFO_CALENDRIER!$AB$5,IF(BD!H409="COMMANDE","FRED1","FRED2"),IF(I409=INFO_CALENDRIER!$AB$6,IF(BD!H409="COMMANDE","HERVE1","HERVE2"),IF(I409=INFO_CALENDRIER!$AB$7,IF(BD!H409="COMMANDE","MARIA1","MARIA2"),IF(I409=INFO_CALENDRIER!$AB$8,IF(BD!H409="COMMANDE","MARIE1","MARIE2"),IF(I409=INFO_CALENDRIER!$AB$9,IF(BD!H409="COMMANDE","VALERIE1","VALERIE2"),"erreur")))))))))</f>
        <v/>
      </c>
      <c r="U409" s="54"/>
      <c r="V409" s="54"/>
      <c r="W409" s="76" t="str">
        <f t="shared" si="82"/>
        <v/>
      </c>
      <c r="X409" s="76" t="str">
        <f t="shared" si="83"/>
        <v/>
      </c>
      <c r="Y409" s="76" t="str">
        <f t="shared" si="84"/>
        <v/>
      </c>
    </row>
    <row r="410" spans="1:25">
      <c r="A410" s="75"/>
      <c r="B410" s="77"/>
      <c r="C410" s="75"/>
      <c r="D410" s="77"/>
      <c r="E410" s="54"/>
      <c r="F410" s="54"/>
      <c r="G410" s="81"/>
      <c r="H410" s="54"/>
      <c r="I410" s="54"/>
      <c r="J410" s="76" t="str">
        <f t="shared" si="74"/>
        <v/>
      </c>
      <c r="K410" s="76" t="str">
        <f t="shared" si="75"/>
        <v/>
      </c>
      <c r="L410" s="76" t="str">
        <f t="shared" si="76"/>
        <v/>
      </c>
      <c r="M410" s="54"/>
      <c r="N410" s="54" t="str">
        <f t="shared" si="77"/>
        <v/>
      </c>
      <c r="O410" s="54" t="str">
        <f t="shared" si="78"/>
        <v/>
      </c>
      <c r="P410" s="54" t="str">
        <f t="shared" si="79"/>
        <v/>
      </c>
      <c r="Q410" s="54" t="str">
        <f>+IF(A410="","",CONCATENATE(YEAR(A410),"-",VLOOKUP(MONTH(A410),INFO_CALENDRIER!$I$1:$J$13,2,FALSE)))</f>
        <v/>
      </c>
      <c r="R410" s="54" t="str">
        <f t="shared" si="80"/>
        <v/>
      </c>
      <c r="S410" s="76" t="str">
        <f t="shared" si="81"/>
        <v/>
      </c>
      <c r="T410" s="54" t="str">
        <f>IF(H410="","",IF(I410=INFO_CALENDRIER!$AB$2,IF(BD!H410="COMMANDE","ALBAN1","ALBAN2"),IF(I410=INFO_CALENDRIER!$AB$3,IF(BD!H410="COMMANDE","ALICE1","ALICE2"),IF(I410=INFO_CALENDRIER!$AB$4,IF(BD!H410="COMMANDE","EUGENIE1","EUGENIE2"),IF(I410=INFO_CALENDRIER!$AB$5,IF(BD!H410="COMMANDE","FRED1","FRED2"),IF(I410=INFO_CALENDRIER!$AB$6,IF(BD!H410="COMMANDE","HERVE1","HERVE2"),IF(I410=INFO_CALENDRIER!$AB$7,IF(BD!H410="COMMANDE","MARIA1","MARIA2"),IF(I410=INFO_CALENDRIER!$AB$8,IF(BD!H410="COMMANDE","MARIE1","MARIE2"),IF(I410=INFO_CALENDRIER!$AB$9,IF(BD!H410="COMMANDE","VALERIE1","VALERIE2"),"erreur")))))))))</f>
        <v/>
      </c>
      <c r="U410" s="54"/>
      <c r="V410" s="54"/>
      <c r="W410" s="76" t="str">
        <f t="shared" si="82"/>
        <v/>
      </c>
      <c r="X410" s="76" t="str">
        <f t="shared" si="83"/>
        <v/>
      </c>
      <c r="Y410" s="76" t="str">
        <f t="shared" si="84"/>
        <v/>
      </c>
    </row>
    <row r="411" spans="1:25">
      <c r="A411" s="75"/>
      <c r="B411" s="77"/>
      <c r="C411" s="75"/>
      <c r="D411" s="77"/>
      <c r="E411" s="54"/>
      <c r="F411" s="54"/>
      <c r="G411" s="81"/>
      <c r="H411" s="54"/>
      <c r="I411" s="54"/>
      <c r="J411" s="76" t="str">
        <f t="shared" si="74"/>
        <v/>
      </c>
      <c r="K411" s="76" t="str">
        <f t="shared" si="75"/>
        <v/>
      </c>
      <c r="L411" s="76" t="str">
        <f t="shared" si="76"/>
        <v/>
      </c>
      <c r="M411" s="54"/>
      <c r="N411" s="54" t="str">
        <f t="shared" si="77"/>
        <v/>
      </c>
      <c r="O411" s="54" t="str">
        <f t="shared" si="78"/>
        <v/>
      </c>
      <c r="P411" s="54" t="str">
        <f t="shared" si="79"/>
        <v/>
      </c>
      <c r="Q411" s="54" t="str">
        <f>+IF(A411="","",CONCATENATE(YEAR(A411),"-",VLOOKUP(MONTH(A411),INFO_CALENDRIER!$I$1:$J$13,2,FALSE)))</f>
        <v/>
      </c>
      <c r="R411" s="54" t="str">
        <f t="shared" si="80"/>
        <v/>
      </c>
      <c r="S411" s="76" t="str">
        <f t="shared" si="81"/>
        <v/>
      </c>
      <c r="T411" s="54" t="str">
        <f>IF(H411="","",IF(I411=INFO_CALENDRIER!$AB$2,IF(BD!H411="COMMANDE","ALBAN1","ALBAN2"),IF(I411=INFO_CALENDRIER!$AB$3,IF(BD!H411="COMMANDE","ALICE1","ALICE2"),IF(I411=INFO_CALENDRIER!$AB$4,IF(BD!H411="COMMANDE","EUGENIE1","EUGENIE2"),IF(I411=INFO_CALENDRIER!$AB$5,IF(BD!H411="COMMANDE","FRED1","FRED2"),IF(I411=INFO_CALENDRIER!$AB$6,IF(BD!H411="COMMANDE","HERVE1","HERVE2"),IF(I411=INFO_CALENDRIER!$AB$7,IF(BD!H411="COMMANDE","MARIA1","MARIA2"),IF(I411=INFO_CALENDRIER!$AB$8,IF(BD!H411="COMMANDE","MARIE1","MARIE2"),IF(I411=INFO_CALENDRIER!$AB$9,IF(BD!H411="COMMANDE","VALERIE1","VALERIE2"),"erreur")))))))))</f>
        <v/>
      </c>
      <c r="U411" s="54"/>
      <c r="V411" s="54"/>
      <c r="W411" s="76" t="str">
        <f t="shared" si="82"/>
        <v/>
      </c>
      <c r="X411" s="76" t="str">
        <f t="shared" si="83"/>
        <v/>
      </c>
      <c r="Y411" s="76" t="str">
        <f t="shared" si="84"/>
        <v/>
      </c>
    </row>
    <row r="412" spans="1:25">
      <c r="A412" s="75"/>
      <c r="B412" s="77"/>
      <c r="C412" s="75"/>
      <c r="D412" s="77"/>
      <c r="E412" s="54"/>
      <c r="F412" s="54"/>
      <c r="G412" s="81"/>
      <c r="H412" s="54"/>
      <c r="I412" s="54"/>
      <c r="J412" s="76" t="str">
        <f t="shared" si="74"/>
        <v/>
      </c>
      <c r="K412" s="76" t="str">
        <f t="shared" si="75"/>
        <v/>
      </c>
      <c r="L412" s="76" t="str">
        <f t="shared" si="76"/>
        <v/>
      </c>
      <c r="M412" s="54"/>
      <c r="N412" s="54" t="str">
        <f t="shared" si="77"/>
        <v/>
      </c>
      <c r="O412" s="54" t="str">
        <f t="shared" si="78"/>
        <v/>
      </c>
      <c r="P412" s="54" t="str">
        <f t="shared" si="79"/>
        <v/>
      </c>
      <c r="Q412" s="54" t="str">
        <f>+IF(A412="","",CONCATENATE(YEAR(A412),"-",VLOOKUP(MONTH(A412),INFO_CALENDRIER!$I$1:$J$13,2,FALSE)))</f>
        <v/>
      </c>
      <c r="R412" s="54" t="str">
        <f t="shared" si="80"/>
        <v/>
      </c>
      <c r="S412" s="76" t="str">
        <f t="shared" si="81"/>
        <v/>
      </c>
      <c r="T412" s="54" t="str">
        <f>IF(H412="","",IF(I412=INFO_CALENDRIER!$AB$2,IF(BD!H412="COMMANDE","ALBAN1","ALBAN2"),IF(I412=INFO_CALENDRIER!$AB$3,IF(BD!H412="COMMANDE","ALICE1","ALICE2"),IF(I412=INFO_CALENDRIER!$AB$4,IF(BD!H412="COMMANDE","EUGENIE1","EUGENIE2"),IF(I412=INFO_CALENDRIER!$AB$5,IF(BD!H412="COMMANDE","FRED1","FRED2"),IF(I412=INFO_CALENDRIER!$AB$6,IF(BD!H412="COMMANDE","HERVE1","HERVE2"),IF(I412=INFO_CALENDRIER!$AB$7,IF(BD!H412="COMMANDE","MARIA1","MARIA2"),IF(I412=INFO_CALENDRIER!$AB$8,IF(BD!H412="COMMANDE","MARIE1","MARIE2"),IF(I412=INFO_CALENDRIER!$AB$9,IF(BD!H412="COMMANDE","VALERIE1","VALERIE2"),"erreur")))))))))</f>
        <v/>
      </c>
      <c r="U412" s="54"/>
      <c r="V412" s="54"/>
      <c r="W412" s="76" t="str">
        <f t="shared" si="82"/>
        <v/>
      </c>
      <c r="X412" s="76" t="str">
        <f t="shared" si="83"/>
        <v/>
      </c>
      <c r="Y412" s="76" t="str">
        <f t="shared" si="84"/>
        <v/>
      </c>
    </row>
    <row r="413" spans="1:25">
      <c r="A413" s="75"/>
      <c r="B413" s="77"/>
      <c r="C413" s="75"/>
      <c r="D413" s="77"/>
      <c r="E413" s="54"/>
      <c r="F413" s="54"/>
      <c r="G413" s="81"/>
      <c r="H413" s="54"/>
      <c r="I413" s="54"/>
      <c r="J413" s="76" t="str">
        <f t="shared" si="74"/>
        <v/>
      </c>
      <c r="K413" s="76" t="str">
        <f t="shared" si="75"/>
        <v/>
      </c>
      <c r="L413" s="76" t="str">
        <f t="shared" si="76"/>
        <v/>
      </c>
      <c r="M413" s="54"/>
      <c r="N413" s="54" t="str">
        <f t="shared" si="77"/>
        <v/>
      </c>
      <c r="O413" s="54" t="str">
        <f t="shared" si="78"/>
        <v/>
      </c>
      <c r="P413" s="54" t="str">
        <f t="shared" si="79"/>
        <v/>
      </c>
      <c r="Q413" s="54" t="str">
        <f>+IF(A413="","",CONCATENATE(YEAR(A413),"-",VLOOKUP(MONTH(A413),INFO_CALENDRIER!$I$1:$J$13,2,FALSE)))</f>
        <v/>
      </c>
      <c r="R413" s="54" t="str">
        <f t="shared" si="80"/>
        <v/>
      </c>
      <c r="S413" s="76" t="str">
        <f t="shared" si="81"/>
        <v/>
      </c>
      <c r="T413" s="54" t="str">
        <f>IF(H413="","",IF(I413=INFO_CALENDRIER!$AB$2,IF(BD!H413="COMMANDE","ALBAN1","ALBAN2"),IF(I413=INFO_CALENDRIER!$AB$3,IF(BD!H413="COMMANDE","ALICE1","ALICE2"),IF(I413=INFO_CALENDRIER!$AB$4,IF(BD!H413="COMMANDE","EUGENIE1","EUGENIE2"),IF(I413=INFO_CALENDRIER!$AB$5,IF(BD!H413="COMMANDE","FRED1","FRED2"),IF(I413=INFO_CALENDRIER!$AB$6,IF(BD!H413="COMMANDE","HERVE1","HERVE2"),IF(I413=INFO_CALENDRIER!$AB$7,IF(BD!H413="COMMANDE","MARIA1","MARIA2"),IF(I413=INFO_CALENDRIER!$AB$8,IF(BD!H413="COMMANDE","MARIE1","MARIE2"),IF(I413=INFO_CALENDRIER!$AB$9,IF(BD!H413="COMMANDE","VALERIE1","VALERIE2"),"erreur")))))))))</f>
        <v/>
      </c>
      <c r="U413" s="54"/>
      <c r="V413" s="54"/>
      <c r="W413" s="76" t="str">
        <f t="shared" si="82"/>
        <v/>
      </c>
      <c r="X413" s="76" t="str">
        <f t="shared" si="83"/>
        <v/>
      </c>
      <c r="Y413" s="76" t="str">
        <f t="shared" si="84"/>
        <v/>
      </c>
    </row>
    <row r="414" spans="1:25">
      <c r="A414" s="75"/>
      <c r="B414" s="77"/>
      <c r="C414" s="75"/>
      <c r="D414" s="77"/>
      <c r="E414" s="54"/>
      <c r="F414" s="54"/>
      <c r="G414" s="81"/>
      <c r="H414" s="54"/>
      <c r="I414" s="54"/>
      <c r="J414" s="76" t="str">
        <f t="shared" si="74"/>
        <v/>
      </c>
      <c r="K414" s="76" t="str">
        <f t="shared" si="75"/>
        <v/>
      </c>
      <c r="L414" s="76" t="str">
        <f t="shared" si="76"/>
        <v/>
      </c>
      <c r="M414" s="54"/>
      <c r="N414" s="54" t="str">
        <f t="shared" si="77"/>
        <v/>
      </c>
      <c r="O414" s="54" t="str">
        <f t="shared" si="78"/>
        <v/>
      </c>
      <c r="P414" s="54" t="str">
        <f t="shared" si="79"/>
        <v/>
      </c>
      <c r="Q414" s="54" t="str">
        <f>+IF(A414="","",CONCATENATE(YEAR(A414),"-",VLOOKUP(MONTH(A414),INFO_CALENDRIER!$I$1:$J$13,2,FALSE)))</f>
        <v/>
      </c>
      <c r="R414" s="54" t="str">
        <f t="shared" si="80"/>
        <v/>
      </c>
      <c r="S414" s="76" t="str">
        <f t="shared" si="81"/>
        <v/>
      </c>
      <c r="T414" s="54" t="str">
        <f>IF(H414="","",IF(I414=INFO_CALENDRIER!$AB$2,IF(BD!H414="COMMANDE","ALBAN1","ALBAN2"),IF(I414=INFO_CALENDRIER!$AB$3,IF(BD!H414="COMMANDE","ALICE1","ALICE2"),IF(I414=INFO_CALENDRIER!$AB$4,IF(BD!H414="COMMANDE","EUGENIE1","EUGENIE2"),IF(I414=INFO_CALENDRIER!$AB$5,IF(BD!H414="COMMANDE","FRED1","FRED2"),IF(I414=INFO_CALENDRIER!$AB$6,IF(BD!H414="COMMANDE","HERVE1","HERVE2"),IF(I414=INFO_CALENDRIER!$AB$7,IF(BD!H414="COMMANDE","MARIA1","MARIA2"),IF(I414=INFO_CALENDRIER!$AB$8,IF(BD!H414="COMMANDE","MARIE1","MARIE2"),IF(I414=INFO_CALENDRIER!$AB$9,IF(BD!H414="COMMANDE","VALERIE1","VALERIE2"),"erreur")))))))))</f>
        <v/>
      </c>
      <c r="U414" s="54"/>
      <c r="V414" s="54"/>
      <c r="W414" s="76" t="str">
        <f t="shared" si="82"/>
        <v/>
      </c>
      <c r="X414" s="76" t="str">
        <f t="shared" si="83"/>
        <v/>
      </c>
      <c r="Y414" s="76" t="str">
        <f t="shared" si="84"/>
        <v/>
      </c>
    </row>
    <row r="415" spans="1:25">
      <c r="A415" s="75"/>
      <c r="B415" s="77"/>
      <c r="C415" s="75"/>
      <c r="D415" s="77"/>
      <c r="E415" s="54"/>
      <c r="F415" s="54"/>
      <c r="G415" s="81"/>
      <c r="H415" s="54"/>
      <c r="I415" s="54"/>
      <c r="J415" s="76" t="str">
        <f t="shared" si="74"/>
        <v/>
      </c>
      <c r="K415" s="76" t="str">
        <f t="shared" si="75"/>
        <v/>
      </c>
      <c r="L415" s="76" t="str">
        <f t="shared" si="76"/>
        <v/>
      </c>
      <c r="M415" s="54"/>
      <c r="N415" s="54" t="str">
        <f t="shared" si="77"/>
        <v/>
      </c>
      <c r="O415" s="54" t="str">
        <f t="shared" si="78"/>
        <v/>
      </c>
      <c r="P415" s="54" t="str">
        <f t="shared" si="79"/>
        <v/>
      </c>
      <c r="Q415" s="54" t="str">
        <f>+IF(A415="","",CONCATENATE(YEAR(A415),"-",VLOOKUP(MONTH(A415),INFO_CALENDRIER!$I$1:$J$13,2,FALSE)))</f>
        <v/>
      </c>
      <c r="R415" s="54" t="str">
        <f t="shared" si="80"/>
        <v/>
      </c>
      <c r="S415" s="76" t="str">
        <f t="shared" si="81"/>
        <v/>
      </c>
      <c r="T415" s="54" t="str">
        <f>IF(H415="","",IF(I415=INFO_CALENDRIER!$AB$2,IF(BD!H415="COMMANDE","ALBAN1","ALBAN2"),IF(I415=INFO_CALENDRIER!$AB$3,IF(BD!H415="COMMANDE","ALICE1","ALICE2"),IF(I415=INFO_CALENDRIER!$AB$4,IF(BD!H415="COMMANDE","EUGENIE1","EUGENIE2"),IF(I415=INFO_CALENDRIER!$AB$5,IF(BD!H415="COMMANDE","FRED1","FRED2"),IF(I415=INFO_CALENDRIER!$AB$6,IF(BD!H415="COMMANDE","HERVE1","HERVE2"),IF(I415=INFO_CALENDRIER!$AB$7,IF(BD!H415="COMMANDE","MARIA1","MARIA2"),IF(I415=INFO_CALENDRIER!$AB$8,IF(BD!H415="COMMANDE","MARIE1","MARIE2"),IF(I415=INFO_CALENDRIER!$AB$9,IF(BD!H415="COMMANDE","VALERIE1","VALERIE2"),"erreur")))))))))</f>
        <v/>
      </c>
      <c r="U415" s="54"/>
      <c r="V415" s="54"/>
      <c r="W415" s="76" t="str">
        <f t="shared" si="82"/>
        <v/>
      </c>
      <c r="X415" s="76" t="str">
        <f t="shared" si="83"/>
        <v/>
      </c>
      <c r="Y415" s="76" t="str">
        <f t="shared" si="84"/>
        <v/>
      </c>
    </row>
    <row r="416" spans="1:25">
      <c r="A416" s="75"/>
      <c r="B416" s="77"/>
      <c r="C416" s="75"/>
      <c r="D416" s="77"/>
      <c r="E416" s="54"/>
      <c r="F416" s="54"/>
      <c r="G416" s="81"/>
      <c r="H416" s="54"/>
      <c r="I416" s="54"/>
      <c r="J416" s="76" t="str">
        <f t="shared" si="74"/>
        <v/>
      </c>
      <c r="K416" s="76" t="str">
        <f t="shared" si="75"/>
        <v/>
      </c>
      <c r="L416" s="76" t="str">
        <f t="shared" si="76"/>
        <v/>
      </c>
      <c r="M416" s="54"/>
      <c r="N416" s="54" t="str">
        <f t="shared" si="77"/>
        <v/>
      </c>
      <c r="O416" s="54" t="str">
        <f t="shared" si="78"/>
        <v/>
      </c>
      <c r="P416" s="54" t="str">
        <f t="shared" si="79"/>
        <v/>
      </c>
      <c r="Q416" s="54" t="str">
        <f>+IF(A416="","",CONCATENATE(YEAR(A416),"-",VLOOKUP(MONTH(A416),INFO_CALENDRIER!$I$1:$J$13,2,FALSE)))</f>
        <v/>
      </c>
      <c r="R416" s="54" t="str">
        <f t="shared" si="80"/>
        <v/>
      </c>
      <c r="S416" s="76" t="str">
        <f t="shared" si="81"/>
        <v/>
      </c>
      <c r="T416" s="54" t="str">
        <f>IF(H416="","",IF(I416=INFO_CALENDRIER!$AB$2,IF(BD!H416="COMMANDE","ALBAN1","ALBAN2"),IF(I416=INFO_CALENDRIER!$AB$3,IF(BD!H416="COMMANDE","ALICE1","ALICE2"),IF(I416=INFO_CALENDRIER!$AB$4,IF(BD!H416="COMMANDE","EUGENIE1","EUGENIE2"),IF(I416=INFO_CALENDRIER!$AB$5,IF(BD!H416="COMMANDE","FRED1","FRED2"),IF(I416=INFO_CALENDRIER!$AB$6,IF(BD!H416="COMMANDE","HERVE1","HERVE2"),IF(I416=INFO_CALENDRIER!$AB$7,IF(BD!H416="COMMANDE","MARIA1","MARIA2"),IF(I416=INFO_CALENDRIER!$AB$8,IF(BD!H416="COMMANDE","MARIE1","MARIE2"),IF(I416=INFO_CALENDRIER!$AB$9,IF(BD!H416="COMMANDE","VALERIE1","VALERIE2"),"erreur")))))))))</f>
        <v/>
      </c>
      <c r="U416" s="54"/>
      <c r="V416" s="54"/>
      <c r="W416" s="76" t="str">
        <f t="shared" si="82"/>
        <v/>
      </c>
      <c r="X416" s="76" t="str">
        <f t="shared" si="83"/>
        <v/>
      </c>
      <c r="Y416" s="76" t="str">
        <f t="shared" si="84"/>
        <v/>
      </c>
    </row>
    <row r="417" spans="1:25">
      <c r="A417" s="75"/>
      <c r="B417" s="77"/>
      <c r="C417" s="75"/>
      <c r="D417" s="77"/>
      <c r="E417" s="54"/>
      <c r="F417" s="54"/>
      <c r="G417" s="81"/>
      <c r="H417" s="54"/>
      <c r="I417" s="54"/>
      <c r="J417" s="76" t="str">
        <f t="shared" si="74"/>
        <v/>
      </c>
      <c r="K417" s="76" t="str">
        <f t="shared" si="75"/>
        <v/>
      </c>
      <c r="L417" s="76" t="str">
        <f t="shared" si="76"/>
        <v/>
      </c>
      <c r="M417" s="54"/>
      <c r="N417" s="54" t="str">
        <f t="shared" si="77"/>
        <v/>
      </c>
      <c r="O417" s="54" t="str">
        <f t="shared" si="78"/>
        <v/>
      </c>
      <c r="P417" s="54" t="str">
        <f t="shared" si="79"/>
        <v/>
      </c>
      <c r="Q417" s="54" t="str">
        <f>+IF(A417="","",CONCATENATE(YEAR(A417),"-",VLOOKUP(MONTH(A417),INFO_CALENDRIER!$I$1:$J$13,2,FALSE)))</f>
        <v/>
      </c>
      <c r="R417" s="54" t="str">
        <f t="shared" si="80"/>
        <v/>
      </c>
      <c r="S417" s="76" t="str">
        <f t="shared" si="81"/>
        <v/>
      </c>
      <c r="T417" s="54" t="str">
        <f>IF(H417="","",IF(I417=INFO_CALENDRIER!$AB$2,IF(BD!H417="COMMANDE","ALBAN1","ALBAN2"),IF(I417=INFO_CALENDRIER!$AB$3,IF(BD!H417="COMMANDE","ALICE1","ALICE2"),IF(I417=INFO_CALENDRIER!$AB$4,IF(BD!H417="COMMANDE","EUGENIE1","EUGENIE2"),IF(I417=INFO_CALENDRIER!$AB$5,IF(BD!H417="COMMANDE","FRED1","FRED2"),IF(I417=INFO_CALENDRIER!$AB$6,IF(BD!H417="COMMANDE","HERVE1","HERVE2"),IF(I417=INFO_CALENDRIER!$AB$7,IF(BD!H417="COMMANDE","MARIA1","MARIA2"),IF(I417=INFO_CALENDRIER!$AB$8,IF(BD!H417="COMMANDE","MARIE1","MARIE2"),IF(I417=INFO_CALENDRIER!$AB$9,IF(BD!H417="COMMANDE","VALERIE1","VALERIE2"),"erreur")))))))))</f>
        <v/>
      </c>
      <c r="U417" s="54"/>
      <c r="V417" s="54"/>
      <c r="W417" s="76" t="str">
        <f t="shared" si="82"/>
        <v/>
      </c>
      <c r="X417" s="76" t="str">
        <f t="shared" si="83"/>
        <v/>
      </c>
      <c r="Y417" s="76" t="str">
        <f t="shared" si="84"/>
        <v/>
      </c>
    </row>
    <row r="418" spans="1:25">
      <c r="A418" s="75"/>
      <c r="B418" s="77"/>
      <c r="C418" s="75"/>
      <c r="D418" s="77"/>
      <c r="E418" s="54"/>
      <c r="F418" s="54"/>
      <c r="G418" s="81"/>
      <c r="H418" s="54"/>
      <c r="I418" s="54"/>
      <c r="J418" s="76" t="str">
        <f t="shared" si="74"/>
        <v/>
      </c>
      <c r="K418" s="76" t="str">
        <f t="shared" si="75"/>
        <v/>
      </c>
      <c r="L418" s="76" t="str">
        <f t="shared" si="76"/>
        <v/>
      </c>
      <c r="M418" s="54"/>
      <c r="N418" s="54" t="str">
        <f t="shared" si="77"/>
        <v/>
      </c>
      <c r="O418" s="54" t="str">
        <f t="shared" si="78"/>
        <v/>
      </c>
      <c r="P418" s="54" t="str">
        <f t="shared" si="79"/>
        <v/>
      </c>
      <c r="Q418" s="54" t="str">
        <f>+IF(A418="","",CONCATENATE(YEAR(A418),"-",VLOOKUP(MONTH(A418),INFO_CALENDRIER!$I$1:$J$13,2,FALSE)))</f>
        <v/>
      </c>
      <c r="R418" s="54" t="str">
        <f t="shared" si="80"/>
        <v/>
      </c>
      <c r="S418" s="76" t="str">
        <f t="shared" si="81"/>
        <v/>
      </c>
      <c r="T418" s="54" t="str">
        <f>IF(H418="","",IF(I418=INFO_CALENDRIER!$AB$2,IF(BD!H418="COMMANDE","ALBAN1","ALBAN2"),IF(I418=INFO_CALENDRIER!$AB$3,IF(BD!H418="COMMANDE","ALICE1","ALICE2"),IF(I418=INFO_CALENDRIER!$AB$4,IF(BD!H418="COMMANDE","EUGENIE1","EUGENIE2"),IF(I418=INFO_CALENDRIER!$AB$5,IF(BD!H418="COMMANDE","FRED1","FRED2"),IF(I418=INFO_CALENDRIER!$AB$6,IF(BD!H418="COMMANDE","HERVE1","HERVE2"),IF(I418=INFO_CALENDRIER!$AB$7,IF(BD!H418="COMMANDE","MARIA1","MARIA2"),IF(I418=INFO_CALENDRIER!$AB$8,IF(BD!H418="COMMANDE","MARIE1","MARIE2"),IF(I418=INFO_CALENDRIER!$AB$9,IF(BD!H418="COMMANDE","VALERIE1","VALERIE2"),"erreur")))))))))</f>
        <v/>
      </c>
      <c r="U418" s="54"/>
      <c r="V418" s="54"/>
      <c r="W418" s="76" t="str">
        <f t="shared" si="82"/>
        <v/>
      </c>
      <c r="X418" s="76" t="str">
        <f t="shared" si="83"/>
        <v/>
      </c>
      <c r="Y418" s="76" t="str">
        <f t="shared" si="84"/>
        <v/>
      </c>
    </row>
    <row r="419" spans="1:25">
      <c r="A419" s="75"/>
      <c r="B419" s="77"/>
      <c r="C419" s="75"/>
      <c r="D419" s="77"/>
      <c r="E419" s="54"/>
      <c r="F419" s="54"/>
      <c r="G419" s="81"/>
      <c r="H419" s="54"/>
      <c r="I419" s="54"/>
      <c r="J419" s="76" t="str">
        <f t="shared" si="74"/>
        <v/>
      </c>
      <c r="K419" s="76" t="str">
        <f t="shared" si="75"/>
        <v/>
      </c>
      <c r="L419" s="76" t="str">
        <f t="shared" si="76"/>
        <v/>
      </c>
      <c r="M419" s="54"/>
      <c r="N419" s="54" t="str">
        <f t="shared" si="77"/>
        <v/>
      </c>
      <c r="O419" s="54" t="str">
        <f t="shared" si="78"/>
        <v/>
      </c>
      <c r="P419" s="54" t="str">
        <f t="shared" si="79"/>
        <v/>
      </c>
      <c r="Q419" s="54" t="str">
        <f>+IF(A419="","",CONCATENATE(YEAR(A419),"-",VLOOKUP(MONTH(A419),INFO_CALENDRIER!$I$1:$J$13,2,FALSE)))</f>
        <v/>
      </c>
      <c r="R419" s="54" t="str">
        <f t="shared" si="80"/>
        <v/>
      </c>
      <c r="S419" s="76" t="str">
        <f t="shared" si="81"/>
        <v/>
      </c>
      <c r="T419" s="54" t="str">
        <f>IF(H419="","",IF(I419=INFO_CALENDRIER!$AB$2,IF(BD!H419="COMMANDE","ALBAN1","ALBAN2"),IF(I419=INFO_CALENDRIER!$AB$3,IF(BD!H419="COMMANDE","ALICE1","ALICE2"),IF(I419=INFO_CALENDRIER!$AB$4,IF(BD!H419="COMMANDE","EUGENIE1","EUGENIE2"),IF(I419=INFO_CALENDRIER!$AB$5,IF(BD!H419="COMMANDE","FRED1","FRED2"),IF(I419=INFO_CALENDRIER!$AB$6,IF(BD!H419="COMMANDE","HERVE1","HERVE2"),IF(I419=INFO_CALENDRIER!$AB$7,IF(BD!H419="COMMANDE","MARIA1","MARIA2"),IF(I419=INFO_CALENDRIER!$AB$8,IF(BD!H419="COMMANDE","MARIE1","MARIE2"),IF(I419=INFO_CALENDRIER!$AB$9,IF(BD!H419="COMMANDE","VALERIE1","VALERIE2"),"erreur")))))))))</f>
        <v/>
      </c>
      <c r="U419" s="54"/>
      <c r="V419" s="54"/>
      <c r="W419" s="76" t="str">
        <f t="shared" si="82"/>
        <v/>
      </c>
      <c r="X419" s="76" t="str">
        <f t="shared" si="83"/>
        <v/>
      </c>
      <c r="Y419" s="76" t="str">
        <f t="shared" si="84"/>
        <v/>
      </c>
    </row>
    <row r="420" spans="1:25">
      <c r="A420" s="75"/>
      <c r="B420" s="77"/>
      <c r="C420" s="75"/>
      <c r="D420" s="77"/>
      <c r="E420" s="54"/>
      <c r="F420" s="54"/>
      <c r="G420" s="81"/>
      <c r="H420" s="54"/>
      <c r="I420" s="54"/>
      <c r="J420" s="76" t="str">
        <f t="shared" si="74"/>
        <v/>
      </c>
      <c r="K420" s="76" t="str">
        <f t="shared" si="75"/>
        <v/>
      </c>
      <c r="L420" s="76" t="str">
        <f t="shared" si="76"/>
        <v/>
      </c>
      <c r="M420" s="54"/>
      <c r="N420" s="54" t="str">
        <f t="shared" si="77"/>
        <v/>
      </c>
      <c r="O420" s="54" t="str">
        <f t="shared" si="78"/>
        <v/>
      </c>
      <c r="P420" s="54" t="str">
        <f t="shared" si="79"/>
        <v/>
      </c>
      <c r="Q420" s="54" t="str">
        <f>+IF(A420="","",CONCATENATE(YEAR(A420),"-",VLOOKUP(MONTH(A420),INFO_CALENDRIER!$I$1:$J$13,2,FALSE)))</f>
        <v/>
      </c>
      <c r="R420" s="54" t="str">
        <f t="shared" si="80"/>
        <v/>
      </c>
      <c r="S420" s="76" t="str">
        <f t="shared" si="81"/>
        <v/>
      </c>
      <c r="T420" s="54" t="str">
        <f>IF(H420="","",IF(I420=INFO_CALENDRIER!$AB$2,IF(BD!H420="COMMANDE","ALBAN1","ALBAN2"),IF(I420=INFO_CALENDRIER!$AB$3,IF(BD!H420="COMMANDE","ALICE1","ALICE2"),IF(I420=INFO_CALENDRIER!$AB$4,IF(BD!H420="COMMANDE","EUGENIE1","EUGENIE2"),IF(I420=INFO_CALENDRIER!$AB$5,IF(BD!H420="COMMANDE","FRED1","FRED2"),IF(I420=INFO_CALENDRIER!$AB$6,IF(BD!H420="COMMANDE","HERVE1","HERVE2"),IF(I420=INFO_CALENDRIER!$AB$7,IF(BD!H420="COMMANDE","MARIA1","MARIA2"),IF(I420=INFO_CALENDRIER!$AB$8,IF(BD!H420="COMMANDE","MARIE1","MARIE2"),IF(I420=INFO_CALENDRIER!$AB$9,IF(BD!H420="COMMANDE","VALERIE1","VALERIE2"),"erreur")))))))))</f>
        <v/>
      </c>
      <c r="U420" s="54"/>
      <c r="V420" s="54"/>
      <c r="W420" s="76" t="str">
        <f t="shared" si="82"/>
        <v/>
      </c>
      <c r="X420" s="76" t="str">
        <f t="shared" si="83"/>
        <v/>
      </c>
      <c r="Y420" s="76" t="str">
        <f t="shared" si="84"/>
        <v/>
      </c>
    </row>
    <row r="421" spans="1:25">
      <c r="A421" s="75"/>
      <c r="B421" s="77"/>
      <c r="C421" s="75"/>
      <c r="D421" s="77"/>
      <c r="E421" s="54"/>
      <c r="F421" s="54"/>
      <c r="G421" s="81"/>
      <c r="H421" s="54"/>
      <c r="I421" s="54"/>
      <c r="J421" s="76" t="str">
        <f t="shared" si="74"/>
        <v/>
      </c>
      <c r="K421" s="76" t="str">
        <f t="shared" si="75"/>
        <v/>
      </c>
      <c r="L421" s="76" t="str">
        <f t="shared" si="76"/>
        <v/>
      </c>
      <c r="M421" s="54"/>
      <c r="N421" s="54" t="str">
        <f t="shared" si="77"/>
        <v/>
      </c>
      <c r="O421" s="54" t="str">
        <f t="shared" si="78"/>
        <v/>
      </c>
      <c r="P421" s="54" t="str">
        <f t="shared" si="79"/>
        <v/>
      </c>
      <c r="Q421" s="54" t="str">
        <f>+IF(A421="","",CONCATENATE(YEAR(A421),"-",VLOOKUP(MONTH(A421),INFO_CALENDRIER!$I$1:$J$13,2,FALSE)))</f>
        <v/>
      </c>
      <c r="R421" s="54" t="str">
        <f t="shared" si="80"/>
        <v/>
      </c>
      <c r="S421" s="76" t="str">
        <f t="shared" si="81"/>
        <v/>
      </c>
      <c r="T421" s="54" t="str">
        <f>IF(H421="","",IF(I421=INFO_CALENDRIER!$AB$2,IF(BD!H421="COMMANDE","ALBAN1","ALBAN2"),IF(I421=INFO_CALENDRIER!$AB$3,IF(BD!H421="COMMANDE","ALICE1","ALICE2"),IF(I421=INFO_CALENDRIER!$AB$4,IF(BD!H421="COMMANDE","EUGENIE1","EUGENIE2"),IF(I421=INFO_CALENDRIER!$AB$5,IF(BD!H421="COMMANDE","FRED1","FRED2"),IF(I421=INFO_CALENDRIER!$AB$6,IF(BD!H421="COMMANDE","HERVE1","HERVE2"),IF(I421=INFO_CALENDRIER!$AB$7,IF(BD!H421="COMMANDE","MARIA1","MARIA2"),IF(I421=INFO_CALENDRIER!$AB$8,IF(BD!H421="COMMANDE","MARIE1","MARIE2"),IF(I421=INFO_CALENDRIER!$AB$9,IF(BD!H421="COMMANDE","VALERIE1","VALERIE2"),"erreur")))))))))</f>
        <v/>
      </c>
      <c r="U421" s="54"/>
      <c r="V421" s="54"/>
      <c r="W421" s="76" t="str">
        <f t="shared" si="82"/>
        <v/>
      </c>
      <c r="X421" s="76" t="str">
        <f t="shared" si="83"/>
        <v/>
      </c>
      <c r="Y421" s="76" t="str">
        <f t="shared" si="84"/>
        <v/>
      </c>
    </row>
    <row r="422" spans="1:25">
      <c r="A422" s="75"/>
      <c r="B422" s="77"/>
      <c r="C422" s="75"/>
      <c r="D422" s="77"/>
      <c r="E422" s="54"/>
      <c r="F422" s="54"/>
      <c r="G422" s="81"/>
      <c r="H422" s="54"/>
      <c r="I422" s="54"/>
      <c r="J422" s="76" t="str">
        <f t="shared" si="74"/>
        <v/>
      </c>
      <c r="K422" s="76" t="str">
        <f t="shared" si="75"/>
        <v/>
      </c>
      <c r="L422" s="76" t="str">
        <f t="shared" si="76"/>
        <v/>
      </c>
      <c r="M422" s="54"/>
      <c r="N422" s="54" t="str">
        <f t="shared" si="77"/>
        <v/>
      </c>
      <c r="O422" s="54" t="str">
        <f t="shared" si="78"/>
        <v/>
      </c>
      <c r="P422" s="54" t="str">
        <f t="shared" si="79"/>
        <v/>
      </c>
      <c r="Q422" s="54" t="str">
        <f>+IF(A422="","",CONCATENATE(YEAR(A422),"-",VLOOKUP(MONTH(A422),INFO_CALENDRIER!$I$1:$J$13,2,FALSE)))</f>
        <v/>
      </c>
      <c r="R422" s="54" t="str">
        <f t="shared" si="80"/>
        <v/>
      </c>
      <c r="S422" s="76" t="str">
        <f t="shared" si="81"/>
        <v/>
      </c>
      <c r="T422" s="54" t="str">
        <f>IF(H422="","",IF(I422=INFO_CALENDRIER!$AB$2,IF(BD!H422="COMMANDE","ALBAN1","ALBAN2"),IF(I422=INFO_CALENDRIER!$AB$3,IF(BD!H422="COMMANDE","ALICE1","ALICE2"),IF(I422=INFO_CALENDRIER!$AB$4,IF(BD!H422="COMMANDE","EUGENIE1","EUGENIE2"),IF(I422=INFO_CALENDRIER!$AB$5,IF(BD!H422="COMMANDE","FRED1","FRED2"),IF(I422=INFO_CALENDRIER!$AB$6,IF(BD!H422="COMMANDE","HERVE1","HERVE2"),IF(I422=INFO_CALENDRIER!$AB$7,IF(BD!H422="COMMANDE","MARIA1","MARIA2"),IF(I422=INFO_CALENDRIER!$AB$8,IF(BD!H422="COMMANDE","MARIE1","MARIE2"),IF(I422=INFO_CALENDRIER!$AB$9,IF(BD!H422="COMMANDE","VALERIE1","VALERIE2"),"erreur")))))))))</f>
        <v/>
      </c>
      <c r="U422" s="54"/>
      <c r="V422" s="54"/>
      <c r="W422" s="76" t="str">
        <f t="shared" si="82"/>
        <v/>
      </c>
      <c r="X422" s="76" t="str">
        <f t="shared" si="83"/>
        <v/>
      </c>
      <c r="Y422" s="76" t="str">
        <f t="shared" si="84"/>
        <v/>
      </c>
    </row>
    <row r="423" spans="1:25">
      <c r="A423" s="75"/>
      <c r="B423" s="77"/>
      <c r="C423" s="75"/>
      <c r="D423" s="77"/>
      <c r="E423" s="54"/>
      <c r="F423" s="54"/>
      <c r="G423" s="81"/>
      <c r="H423" s="54"/>
      <c r="I423" s="54"/>
      <c r="J423" s="76" t="str">
        <f t="shared" si="74"/>
        <v/>
      </c>
      <c r="K423" s="76" t="str">
        <f t="shared" si="75"/>
        <v/>
      </c>
      <c r="L423" s="76" t="str">
        <f t="shared" si="76"/>
        <v/>
      </c>
      <c r="M423" s="54"/>
      <c r="N423" s="54" t="str">
        <f t="shared" si="77"/>
        <v/>
      </c>
      <c r="O423" s="54" t="str">
        <f t="shared" si="78"/>
        <v/>
      </c>
      <c r="P423" s="54" t="str">
        <f t="shared" si="79"/>
        <v/>
      </c>
      <c r="Q423" s="54" t="str">
        <f>+IF(A423="","",CONCATENATE(YEAR(A423),"-",VLOOKUP(MONTH(A423),INFO_CALENDRIER!$I$1:$J$13,2,FALSE)))</f>
        <v/>
      </c>
      <c r="R423" s="54" t="str">
        <f t="shared" si="80"/>
        <v/>
      </c>
      <c r="S423" s="76" t="str">
        <f t="shared" si="81"/>
        <v/>
      </c>
      <c r="T423" s="54" t="str">
        <f>IF(H423="","",IF(I423=INFO_CALENDRIER!$AB$2,IF(BD!H423="COMMANDE","ALBAN1","ALBAN2"),IF(I423=INFO_CALENDRIER!$AB$3,IF(BD!H423="COMMANDE","ALICE1","ALICE2"),IF(I423=INFO_CALENDRIER!$AB$4,IF(BD!H423="COMMANDE","EUGENIE1","EUGENIE2"),IF(I423=INFO_CALENDRIER!$AB$5,IF(BD!H423="COMMANDE","FRED1","FRED2"),IF(I423=INFO_CALENDRIER!$AB$6,IF(BD!H423="COMMANDE","HERVE1","HERVE2"),IF(I423=INFO_CALENDRIER!$AB$7,IF(BD!H423="COMMANDE","MARIA1","MARIA2"),IF(I423=INFO_CALENDRIER!$AB$8,IF(BD!H423="COMMANDE","MARIE1","MARIE2"),IF(I423=INFO_CALENDRIER!$AB$9,IF(BD!H423="COMMANDE","VALERIE1","VALERIE2"),"erreur")))))))))</f>
        <v/>
      </c>
      <c r="U423" s="54"/>
      <c r="V423" s="54"/>
      <c r="W423" s="76" t="str">
        <f t="shared" si="82"/>
        <v/>
      </c>
      <c r="X423" s="76" t="str">
        <f t="shared" si="83"/>
        <v/>
      </c>
      <c r="Y423" s="76" t="str">
        <f t="shared" si="84"/>
        <v/>
      </c>
    </row>
    <row r="424" spans="1:25">
      <c r="A424" s="75"/>
      <c r="B424" s="77"/>
      <c r="C424" s="75"/>
      <c r="D424" s="77"/>
      <c r="E424" s="54"/>
      <c r="F424" s="54"/>
      <c r="G424" s="81"/>
      <c r="H424" s="54"/>
      <c r="I424" s="54"/>
      <c r="J424" s="76" t="str">
        <f t="shared" si="74"/>
        <v/>
      </c>
      <c r="K424" s="76" t="str">
        <f t="shared" si="75"/>
        <v/>
      </c>
      <c r="L424" s="76" t="str">
        <f t="shared" si="76"/>
        <v/>
      </c>
      <c r="M424" s="54"/>
      <c r="N424" s="54" t="str">
        <f t="shared" si="77"/>
        <v/>
      </c>
      <c r="O424" s="54" t="str">
        <f t="shared" si="78"/>
        <v/>
      </c>
      <c r="P424" s="54" t="str">
        <f t="shared" si="79"/>
        <v/>
      </c>
      <c r="Q424" s="54" t="str">
        <f>+IF(A424="","",CONCATENATE(YEAR(A424),"-",VLOOKUP(MONTH(A424),INFO_CALENDRIER!$I$1:$J$13,2,FALSE)))</f>
        <v/>
      </c>
      <c r="R424" s="54" t="str">
        <f t="shared" si="80"/>
        <v/>
      </c>
      <c r="S424" s="76" t="str">
        <f t="shared" si="81"/>
        <v/>
      </c>
      <c r="T424" s="54" t="str">
        <f>IF(H424="","",IF(I424=INFO_CALENDRIER!$AB$2,IF(BD!H424="COMMANDE","ALBAN1","ALBAN2"),IF(I424=INFO_CALENDRIER!$AB$3,IF(BD!H424="COMMANDE","ALICE1","ALICE2"),IF(I424=INFO_CALENDRIER!$AB$4,IF(BD!H424="COMMANDE","EUGENIE1","EUGENIE2"),IF(I424=INFO_CALENDRIER!$AB$5,IF(BD!H424="COMMANDE","FRED1","FRED2"),IF(I424=INFO_CALENDRIER!$AB$6,IF(BD!H424="COMMANDE","HERVE1","HERVE2"),IF(I424=INFO_CALENDRIER!$AB$7,IF(BD!H424="COMMANDE","MARIA1","MARIA2"),IF(I424=INFO_CALENDRIER!$AB$8,IF(BD!H424="COMMANDE","MARIE1","MARIE2"),IF(I424=INFO_CALENDRIER!$AB$9,IF(BD!H424="COMMANDE","VALERIE1","VALERIE2"),"erreur")))))))))</f>
        <v/>
      </c>
      <c r="U424" s="54"/>
      <c r="V424" s="54"/>
      <c r="W424" s="76" t="str">
        <f t="shared" si="82"/>
        <v/>
      </c>
      <c r="X424" s="76" t="str">
        <f t="shared" si="83"/>
        <v/>
      </c>
      <c r="Y424" s="76" t="str">
        <f t="shared" si="84"/>
        <v/>
      </c>
    </row>
    <row r="425" spans="1:25">
      <c r="A425" s="75"/>
      <c r="B425" s="77"/>
      <c r="C425" s="75"/>
      <c r="D425" s="77"/>
      <c r="E425" s="54"/>
      <c r="F425" s="54"/>
      <c r="G425" s="81"/>
      <c r="H425" s="54"/>
      <c r="I425" s="54"/>
      <c r="J425" s="76" t="str">
        <f t="shared" si="74"/>
        <v/>
      </c>
      <c r="K425" s="76" t="str">
        <f t="shared" si="75"/>
        <v/>
      </c>
      <c r="L425" s="76" t="str">
        <f t="shared" si="76"/>
        <v/>
      </c>
      <c r="M425" s="54"/>
      <c r="N425" s="54" t="str">
        <f t="shared" si="77"/>
        <v/>
      </c>
      <c r="O425" s="54" t="str">
        <f t="shared" si="78"/>
        <v/>
      </c>
      <c r="P425" s="54" t="str">
        <f t="shared" si="79"/>
        <v/>
      </c>
      <c r="Q425" s="54" t="str">
        <f>+IF(A425="","",CONCATENATE(YEAR(A425),"-",VLOOKUP(MONTH(A425),INFO_CALENDRIER!$I$1:$J$13,2,FALSE)))</f>
        <v/>
      </c>
      <c r="R425" s="54" t="str">
        <f t="shared" si="80"/>
        <v/>
      </c>
      <c r="S425" s="76" t="str">
        <f t="shared" si="81"/>
        <v/>
      </c>
      <c r="T425" s="54" t="str">
        <f>IF(H425="","",IF(I425=INFO_CALENDRIER!$AB$2,IF(BD!H425="COMMANDE","ALBAN1","ALBAN2"),IF(I425=INFO_CALENDRIER!$AB$3,IF(BD!H425="COMMANDE","ALICE1","ALICE2"),IF(I425=INFO_CALENDRIER!$AB$4,IF(BD!H425="COMMANDE","EUGENIE1","EUGENIE2"),IF(I425=INFO_CALENDRIER!$AB$5,IF(BD!H425="COMMANDE","FRED1","FRED2"),IF(I425=INFO_CALENDRIER!$AB$6,IF(BD!H425="COMMANDE","HERVE1","HERVE2"),IF(I425=INFO_CALENDRIER!$AB$7,IF(BD!H425="COMMANDE","MARIA1","MARIA2"),IF(I425=INFO_CALENDRIER!$AB$8,IF(BD!H425="COMMANDE","MARIE1","MARIE2"),IF(I425=INFO_CALENDRIER!$AB$9,IF(BD!H425="COMMANDE","VALERIE1","VALERIE2"),"erreur")))))))))</f>
        <v/>
      </c>
      <c r="U425" s="54"/>
      <c r="V425" s="54"/>
      <c r="W425" s="76" t="str">
        <f t="shared" si="82"/>
        <v/>
      </c>
      <c r="X425" s="76" t="str">
        <f t="shared" si="83"/>
        <v/>
      </c>
      <c r="Y425" s="76" t="str">
        <f t="shared" si="84"/>
        <v/>
      </c>
    </row>
    <row r="426" spans="1:25">
      <c r="A426" s="75"/>
      <c r="B426" s="77"/>
      <c r="C426" s="75"/>
      <c r="D426" s="77"/>
      <c r="E426" s="54"/>
      <c r="F426" s="54"/>
      <c r="G426" s="81"/>
      <c r="H426" s="54"/>
      <c r="I426" s="54"/>
      <c r="J426" s="76" t="str">
        <f t="shared" si="74"/>
        <v/>
      </c>
      <c r="K426" s="76" t="str">
        <f t="shared" si="75"/>
        <v/>
      </c>
      <c r="L426" s="76" t="str">
        <f t="shared" si="76"/>
        <v/>
      </c>
      <c r="M426" s="54"/>
      <c r="N426" s="54" t="str">
        <f t="shared" si="77"/>
        <v/>
      </c>
      <c r="O426" s="54" t="str">
        <f t="shared" si="78"/>
        <v/>
      </c>
      <c r="P426" s="54" t="str">
        <f t="shared" si="79"/>
        <v/>
      </c>
      <c r="Q426" s="54" t="str">
        <f>+IF(A426="","",CONCATENATE(YEAR(A426),"-",VLOOKUP(MONTH(A426),INFO_CALENDRIER!$I$1:$J$13,2,FALSE)))</f>
        <v/>
      </c>
      <c r="R426" s="54" t="str">
        <f t="shared" si="80"/>
        <v/>
      </c>
      <c r="S426" s="76" t="str">
        <f t="shared" si="81"/>
        <v/>
      </c>
      <c r="T426" s="54" t="str">
        <f>IF(H426="","",IF(I426=INFO_CALENDRIER!$AB$2,IF(BD!H426="COMMANDE","ALBAN1","ALBAN2"),IF(I426=INFO_CALENDRIER!$AB$3,IF(BD!H426="COMMANDE","ALICE1","ALICE2"),IF(I426=INFO_CALENDRIER!$AB$4,IF(BD!H426="COMMANDE","EUGENIE1","EUGENIE2"),IF(I426=INFO_CALENDRIER!$AB$5,IF(BD!H426="COMMANDE","FRED1","FRED2"),IF(I426=INFO_CALENDRIER!$AB$6,IF(BD!H426="COMMANDE","HERVE1","HERVE2"),IF(I426=INFO_CALENDRIER!$AB$7,IF(BD!H426="COMMANDE","MARIA1","MARIA2"),IF(I426=INFO_CALENDRIER!$AB$8,IF(BD!H426="COMMANDE","MARIE1","MARIE2"),IF(I426=INFO_CALENDRIER!$AB$9,IF(BD!H426="COMMANDE","VALERIE1","VALERIE2"),"erreur")))))))))</f>
        <v/>
      </c>
      <c r="U426" s="54"/>
      <c r="V426" s="54"/>
      <c r="W426" s="76" t="str">
        <f t="shared" si="82"/>
        <v/>
      </c>
      <c r="X426" s="76" t="str">
        <f t="shared" si="83"/>
        <v/>
      </c>
      <c r="Y426" s="76" t="str">
        <f t="shared" si="84"/>
        <v/>
      </c>
    </row>
    <row r="427" spans="1:25">
      <c r="A427" s="75"/>
      <c r="B427" s="77"/>
      <c r="C427" s="75"/>
      <c r="D427" s="77"/>
      <c r="E427" s="54"/>
      <c r="F427" s="54"/>
      <c r="G427" s="81"/>
      <c r="H427" s="54"/>
      <c r="I427" s="54"/>
      <c r="J427" s="76" t="str">
        <f t="shared" si="74"/>
        <v/>
      </c>
      <c r="K427" s="76" t="str">
        <f t="shared" si="75"/>
        <v/>
      </c>
      <c r="L427" s="76" t="str">
        <f t="shared" si="76"/>
        <v/>
      </c>
      <c r="M427" s="54"/>
      <c r="N427" s="54" t="str">
        <f t="shared" si="77"/>
        <v/>
      </c>
      <c r="O427" s="54" t="str">
        <f t="shared" si="78"/>
        <v/>
      </c>
      <c r="P427" s="54" t="str">
        <f t="shared" si="79"/>
        <v/>
      </c>
      <c r="Q427" s="54" t="str">
        <f>+IF(A427="","",CONCATENATE(YEAR(A427),"-",VLOOKUP(MONTH(A427),INFO_CALENDRIER!$I$1:$J$13,2,FALSE)))</f>
        <v/>
      </c>
      <c r="R427" s="54" t="str">
        <f t="shared" si="80"/>
        <v/>
      </c>
      <c r="S427" s="76" t="str">
        <f t="shared" si="81"/>
        <v/>
      </c>
      <c r="T427" s="54" t="str">
        <f>IF(H427="","",IF(I427=INFO_CALENDRIER!$AB$2,IF(BD!H427="COMMANDE","ALBAN1","ALBAN2"),IF(I427=INFO_CALENDRIER!$AB$3,IF(BD!H427="COMMANDE","ALICE1","ALICE2"),IF(I427=INFO_CALENDRIER!$AB$4,IF(BD!H427="COMMANDE","EUGENIE1","EUGENIE2"),IF(I427=INFO_CALENDRIER!$AB$5,IF(BD!H427="COMMANDE","FRED1","FRED2"),IF(I427=INFO_CALENDRIER!$AB$6,IF(BD!H427="COMMANDE","HERVE1","HERVE2"),IF(I427=INFO_CALENDRIER!$AB$7,IF(BD!H427="COMMANDE","MARIA1","MARIA2"),IF(I427=INFO_CALENDRIER!$AB$8,IF(BD!H427="COMMANDE","MARIE1","MARIE2"),IF(I427=INFO_CALENDRIER!$AB$9,IF(BD!H427="COMMANDE","VALERIE1","VALERIE2"),"erreur")))))))))</f>
        <v/>
      </c>
      <c r="U427" s="54"/>
      <c r="V427" s="54"/>
      <c r="W427" s="76" t="str">
        <f t="shared" si="82"/>
        <v/>
      </c>
      <c r="X427" s="76" t="str">
        <f t="shared" si="83"/>
        <v/>
      </c>
      <c r="Y427" s="76" t="str">
        <f t="shared" si="84"/>
        <v/>
      </c>
    </row>
    <row r="428" spans="1:25">
      <c r="A428" s="75"/>
      <c r="B428" s="77"/>
      <c r="C428" s="75"/>
      <c r="D428" s="77"/>
      <c r="E428" s="54"/>
      <c r="F428" s="54"/>
      <c r="G428" s="81"/>
      <c r="H428" s="54"/>
      <c r="I428" s="54"/>
      <c r="J428" s="76" t="str">
        <f t="shared" si="74"/>
        <v/>
      </c>
      <c r="K428" s="76" t="str">
        <f t="shared" si="75"/>
        <v/>
      </c>
      <c r="L428" s="76" t="str">
        <f t="shared" si="76"/>
        <v/>
      </c>
      <c r="M428" s="54"/>
      <c r="N428" s="54" t="str">
        <f t="shared" si="77"/>
        <v/>
      </c>
      <c r="O428" s="54" t="str">
        <f t="shared" si="78"/>
        <v/>
      </c>
      <c r="P428" s="54" t="str">
        <f t="shared" si="79"/>
        <v/>
      </c>
      <c r="Q428" s="54" t="str">
        <f>+IF(A428="","",CONCATENATE(YEAR(A428),"-",VLOOKUP(MONTH(A428),INFO_CALENDRIER!$I$1:$J$13,2,FALSE)))</f>
        <v/>
      </c>
      <c r="R428" s="54" t="str">
        <f t="shared" si="80"/>
        <v/>
      </c>
      <c r="S428" s="76" t="str">
        <f t="shared" si="81"/>
        <v/>
      </c>
      <c r="T428" s="54" t="str">
        <f>IF(H428="","",IF(I428=INFO_CALENDRIER!$AB$2,IF(BD!H428="COMMANDE","ALBAN1","ALBAN2"),IF(I428=INFO_CALENDRIER!$AB$3,IF(BD!H428="COMMANDE","ALICE1","ALICE2"),IF(I428=INFO_CALENDRIER!$AB$4,IF(BD!H428="COMMANDE","EUGENIE1","EUGENIE2"),IF(I428=INFO_CALENDRIER!$AB$5,IF(BD!H428="COMMANDE","FRED1","FRED2"),IF(I428=INFO_CALENDRIER!$AB$6,IF(BD!H428="COMMANDE","HERVE1","HERVE2"),IF(I428=INFO_CALENDRIER!$AB$7,IF(BD!H428="COMMANDE","MARIA1","MARIA2"),IF(I428=INFO_CALENDRIER!$AB$8,IF(BD!H428="COMMANDE","MARIE1","MARIE2"),IF(I428=INFO_CALENDRIER!$AB$9,IF(BD!H428="COMMANDE","VALERIE1","VALERIE2"),"erreur")))))))))</f>
        <v/>
      </c>
      <c r="U428" s="54"/>
      <c r="V428" s="54"/>
      <c r="W428" s="76" t="str">
        <f t="shared" si="82"/>
        <v/>
      </c>
      <c r="X428" s="76" t="str">
        <f t="shared" si="83"/>
        <v/>
      </c>
      <c r="Y428" s="76" t="str">
        <f t="shared" si="84"/>
        <v/>
      </c>
    </row>
    <row r="429" spans="1:25">
      <c r="A429" s="75"/>
      <c r="B429" s="77"/>
      <c r="C429" s="75"/>
      <c r="D429" s="77"/>
      <c r="E429" s="54"/>
      <c r="F429" s="54"/>
      <c r="G429" s="81"/>
      <c r="H429" s="54"/>
      <c r="I429" s="54"/>
      <c r="J429" s="76" t="str">
        <f t="shared" si="74"/>
        <v/>
      </c>
      <c r="K429" s="76" t="str">
        <f t="shared" si="75"/>
        <v/>
      </c>
      <c r="L429" s="76" t="str">
        <f t="shared" si="76"/>
        <v/>
      </c>
      <c r="M429" s="54"/>
      <c r="N429" s="54" t="str">
        <f t="shared" si="77"/>
        <v/>
      </c>
      <c r="O429" s="54" t="str">
        <f t="shared" si="78"/>
        <v/>
      </c>
      <c r="P429" s="54" t="str">
        <f t="shared" si="79"/>
        <v/>
      </c>
      <c r="Q429" s="54" t="str">
        <f>+IF(A429="","",CONCATENATE(YEAR(A429),"-",VLOOKUP(MONTH(A429),INFO_CALENDRIER!$I$1:$J$13,2,FALSE)))</f>
        <v/>
      </c>
      <c r="R429" s="54" t="str">
        <f t="shared" si="80"/>
        <v/>
      </c>
      <c r="S429" s="76" t="str">
        <f t="shared" si="81"/>
        <v/>
      </c>
      <c r="T429" s="54" t="str">
        <f>IF(H429="","",IF(I429=INFO_CALENDRIER!$AB$2,IF(BD!H429="COMMANDE","ALBAN1","ALBAN2"),IF(I429=INFO_CALENDRIER!$AB$3,IF(BD!H429="COMMANDE","ALICE1","ALICE2"),IF(I429=INFO_CALENDRIER!$AB$4,IF(BD!H429="COMMANDE","EUGENIE1","EUGENIE2"),IF(I429=INFO_CALENDRIER!$AB$5,IF(BD!H429="COMMANDE","FRED1","FRED2"),IF(I429=INFO_CALENDRIER!$AB$6,IF(BD!H429="COMMANDE","HERVE1","HERVE2"),IF(I429=INFO_CALENDRIER!$AB$7,IF(BD!H429="COMMANDE","MARIA1","MARIA2"),IF(I429=INFO_CALENDRIER!$AB$8,IF(BD!H429="COMMANDE","MARIE1","MARIE2"),IF(I429=INFO_CALENDRIER!$AB$9,IF(BD!H429="COMMANDE","VALERIE1","VALERIE2"),"erreur")))))))))</f>
        <v/>
      </c>
      <c r="U429" s="54"/>
      <c r="V429" s="54"/>
      <c r="W429" s="76" t="str">
        <f t="shared" si="82"/>
        <v/>
      </c>
      <c r="X429" s="76" t="str">
        <f t="shared" si="83"/>
        <v/>
      </c>
      <c r="Y429" s="76" t="str">
        <f t="shared" si="84"/>
        <v/>
      </c>
    </row>
    <row r="430" spans="1:25">
      <c r="A430" s="75"/>
      <c r="B430" s="77"/>
      <c r="C430" s="75"/>
      <c r="D430" s="77"/>
      <c r="E430" s="54"/>
      <c r="F430" s="54"/>
      <c r="G430" s="81"/>
      <c r="H430" s="54"/>
      <c r="I430" s="54"/>
      <c r="J430" s="76" t="str">
        <f t="shared" si="74"/>
        <v/>
      </c>
      <c r="K430" s="76" t="str">
        <f t="shared" si="75"/>
        <v/>
      </c>
      <c r="L430" s="76" t="str">
        <f t="shared" si="76"/>
        <v/>
      </c>
      <c r="M430" s="54"/>
      <c r="N430" s="54" t="str">
        <f t="shared" si="77"/>
        <v/>
      </c>
      <c r="O430" s="54" t="str">
        <f t="shared" si="78"/>
        <v/>
      </c>
      <c r="P430" s="54" t="str">
        <f t="shared" si="79"/>
        <v/>
      </c>
      <c r="Q430" s="54" t="str">
        <f>+IF(A430="","",CONCATENATE(YEAR(A430),"-",VLOOKUP(MONTH(A430),INFO_CALENDRIER!$I$1:$J$13,2,FALSE)))</f>
        <v/>
      </c>
      <c r="R430" s="54" t="str">
        <f t="shared" si="80"/>
        <v/>
      </c>
      <c r="S430" s="76" t="str">
        <f t="shared" si="81"/>
        <v/>
      </c>
      <c r="T430" s="54" t="str">
        <f>IF(H430="","",IF(I430=INFO_CALENDRIER!$AB$2,IF(BD!H430="COMMANDE","ALBAN1","ALBAN2"),IF(I430=INFO_CALENDRIER!$AB$3,IF(BD!H430="COMMANDE","ALICE1","ALICE2"),IF(I430=INFO_CALENDRIER!$AB$4,IF(BD!H430="COMMANDE","EUGENIE1","EUGENIE2"),IF(I430=INFO_CALENDRIER!$AB$5,IF(BD!H430="COMMANDE","FRED1","FRED2"),IF(I430=INFO_CALENDRIER!$AB$6,IF(BD!H430="COMMANDE","HERVE1","HERVE2"),IF(I430=INFO_CALENDRIER!$AB$7,IF(BD!H430="COMMANDE","MARIA1","MARIA2"),IF(I430=INFO_CALENDRIER!$AB$8,IF(BD!H430="COMMANDE","MARIE1","MARIE2"),IF(I430=INFO_CALENDRIER!$AB$9,IF(BD!H430="COMMANDE","VALERIE1","VALERIE2"),"erreur")))))))))</f>
        <v/>
      </c>
      <c r="U430" s="54"/>
      <c r="V430" s="54"/>
      <c r="W430" s="76" t="str">
        <f t="shared" si="82"/>
        <v/>
      </c>
      <c r="X430" s="76" t="str">
        <f t="shared" si="83"/>
        <v/>
      </c>
      <c r="Y430" s="76" t="str">
        <f t="shared" si="84"/>
        <v/>
      </c>
    </row>
    <row r="431" spans="1:25">
      <c r="A431" s="75"/>
      <c r="B431" s="77"/>
      <c r="C431" s="75"/>
      <c r="D431" s="77"/>
      <c r="E431" s="54"/>
      <c r="F431" s="54"/>
      <c r="G431" s="81"/>
      <c r="H431" s="54"/>
      <c r="I431" s="54"/>
      <c r="J431" s="76" t="str">
        <f t="shared" si="74"/>
        <v/>
      </c>
      <c r="K431" s="76" t="str">
        <f t="shared" si="75"/>
        <v/>
      </c>
      <c r="L431" s="76" t="str">
        <f t="shared" si="76"/>
        <v/>
      </c>
      <c r="M431" s="54"/>
      <c r="N431" s="54" t="str">
        <f t="shared" si="77"/>
        <v/>
      </c>
      <c r="O431" s="54" t="str">
        <f t="shared" si="78"/>
        <v/>
      </c>
      <c r="P431" s="54" t="str">
        <f t="shared" si="79"/>
        <v/>
      </c>
      <c r="Q431" s="54" t="str">
        <f>+IF(A431="","",CONCATENATE(YEAR(A431),"-",VLOOKUP(MONTH(A431),INFO_CALENDRIER!$I$1:$J$13,2,FALSE)))</f>
        <v/>
      </c>
      <c r="R431" s="54" t="str">
        <f t="shared" si="80"/>
        <v/>
      </c>
      <c r="S431" s="76" t="str">
        <f t="shared" si="81"/>
        <v/>
      </c>
      <c r="T431" s="54" t="str">
        <f>IF(H431="","",IF(I431=INFO_CALENDRIER!$AB$2,IF(BD!H431="COMMANDE","ALBAN1","ALBAN2"),IF(I431=INFO_CALENDRIER!$AB$3,IF(BD!H431="COMMANDE","ALICE1","ALICE2"),IF(I431=INFO_CALENDRIER!$AB$4,IF(BD!H431="COMMANDE","EUGENIE1","EUGENIE2"),IF(I431=INFO_CALENDRIER!$AB$5,IF(BD!H431="COMMANDE","FRED1","FRED2"),IF(I431=INFO_CALENDRIER!$AB$6,IF(BD!H431="COMMANDE","HERVE1","HERVE2"),IF(I431=INFO_CALENDRIER!$AB$7,IF(BD!H431="COMMANDE","MARIA1","MARIA2"),IF(I431=INFO_CALENDRIER!$AB$8,IF(BD!H431="COMMANDE","MARIE1","MARIE2"),IF(I431=INFO_CALENDRIER!$AB$9,IF(BD!H431="COMMANDE","VALERIE1","VALERIE2"),"erreur")))))))))</f>
        <v/>
      </c>
      <c r="U431" s="54"/>
      <c r="V431" s="54"/>
      <c r="W431" s="76" t="str">
        <f t="shared" si="82"/>
        <v/>
      </c>
      <c r="X431" s="76" t="str">
        <f t="shared" si="83"/>
        <v/>
      </c>
      <c r="Y431" s="76" t="str">
        <f t="shared" si="84"/>
        <v/>
      </c>
    </row>
    <row r="432" spans="1:25">
      <c r="A432" s="75"/>
      <c r="B432" s="77"/>
      <c r="C432" s="75"/>
      <c r="D432" s="77"/>
      <c r="E432" s="54"/>
      <c r="F432" s="54"/>
      <c r="G432" s="81"/>
      <c r="H432" s="54"/>
      <c r="I432" s="54"/>
      <c r="J432" s="76" t="str">
        <f t="shared" si="74"/>
        <v/>
      </c>
      <c r="K432" s="76" t="str">
        <f t="shared" si="75"/>
        <v/>
      </c>
      <c r="L432" s="76" t="str">
        <f t="shared" si="76"/>
        <v/>
      </c>
      <c r="M432" s="54"/>
      <c r="N432" s="54" t="str">
        <f t="shared" si="77"/>
        <v/>
      </c>
      <c r="O432" s="54" t="str">
        <f t="shared" si="78"/>
        <v/>
      </c>
      <c r="P432" s="54" t="str">
        <f t="shared" si="79"/>
        <v/>
      </c>
      <c r="Q432" s="54" t="str">
        <f>+IF(A432="","",CONCATENATE(YEAR(A432),"-",VLOOKUP(MONTH(A432),INFO_CALENDRIER!$I$1:$J$13,2,FALSE)))</f>
        <v/>
      </c>
      <c r="R432" s="54" t="str">
        <f t="shared" si="80"/>
        <v/>
      </c>
      <c r="S432" s="76" t="str">
        <f t="shared" si="81"/>
        <v/>
      </c>
      <c r="T432" s="54" t="str">
        <f>IF(H432="","",IF(I432=INFO_CALENDRIER!$AB$2,IF(BD!H432="COMMANDE","ALBAN1","ALBAN2"),IF(I432=INFO_CALENDRIER!$AB$3,IF(BD!H432="COMMANDE","ALICE1","ALICE2"),IF(I432=INFO_CALENDRIER!$AB$4,IF(BD!H432="COMMANDE","EUGENIE1","EUGENIE2"),IF(I432=INFO_CALENDRIER!$AB$5,IF(BD!H432="COMMANDE","FRED1","FRED2"),IF(I432=INFO_CALENDRIER!$AB$6,IF(BD!H432="COMMANDE","HERVE1","HERVE2"),IF(I432=INFO_CALENDRIER!$AB$7,IF(BD!H432="COMMANDE","MARIA1","MARIA2"),IF(I432=INFO_CALENDRIER!$AB$8,IF(BD!H432="COMMANDE","MARIE1","MARIE2"),IF(I432=INFO_CALENDRIER!$AB$9,IF(BD!H432="COMMANDE","VALERIE1","VALERIE2"),"erreur")))))))))</f>
        <v/>
      </c>
      <c r="U432" s="54"/>
      <c r="V432" s="54"/>
      <c r="W432" s="76" t="str">
        <f t="shared" si="82"/>
        <v/>
      </c>
      <c r="X432" s="76" t="str">
        <f t="shared" si="83"/>
        <v/>
      </c>
      <c r="Y432" s="76" t="str">
        <f t="shared" si="84"/>
        <v/>
      </c>
    </row>
    <row r="433" spans="1:25">
      <c r="A433" s="75"/>
      <c r="B433" s="77"/>
      <c r="C433" s="75"/>
      <c r="D433" s="77"/>
      <c r="E433" s="54"/>
      <c r="F433" s="54"/>
      <c r="G433" s="81"/>
      <c r="H433" s="54"/>
      <c r="I433" s="54"/>
      <c r="J433" s="76" t="str">
        <f t="shared" si="74"/>
        <v/>
      </c>
      <c r="K433" s="76" t="str">
        <f t="shared" si="75"/>
        <v/>
      </c>
      <c r="L433" s="76" t="str">
        <f t="shared" si="76"/>
        <v/>
      </c>
      <c r="M433" s="54"/>
      <c r="N433" s="54" t="str">
        <f t="shared" si="77"/>
        <v/>
      </c>
      <c r="O433" s="54" t="str">
        <f t="shared" si="78"/>
        <v/>
      </c>
      <c r="P433" s="54" t="str">
        <f t="shared" si="79"/>
        <v/>
      </c>
      <c r="Q433" s="54" t="str">
        <f>+IF(A433="","",CONCATENATE(YEAR(A433),"-",VLOOKUP(MONTH(A433),INFO_CALENDRIER!$I$1:$J$13,2,FALSE)))</f>
        <v/>
      </c>
      <c r="R433" s="54" t="str">
        <f t="shared" si="80"/>
        <v/>
      </c>
      <c r="S433" s="76" t="str">
        <f t="shared" si="81"/>
        <v/>
      </c>
      <c r="T433" s="54" t="str">
        <f>IF(H433="","",IF(I433=INFO_CALENDRIER!$AB$2,IF(BD!H433="COMMANDE","ALBAN1","ALBAN2"),IF(I433=INFO_CALENDRIER!$AB$3,IF(BD!H433="COMMANDE","ALICE1","ALICE2"),IF(I433=INFO_CALENDRIER!$AB$4,IF(BD!H433="COMMANDE","EUGENIE1","EUGENIE2"),IF(I433=INFO_CALENDRIER!$AB$5,IF(BD!H433="COMMANDE","FRED1","FRED2"),IF(I433=INFO_CALENDRIER!$AB$6,IF(BD!H433="COMMANDE","HERVE1","HERVE2"),IF(I433=INFO_CALENDRIER!$AB$7,IF(BD!H433="COMMANDE","MARIA1","MARIA2"),IF(I433=INFO_CALENDRIER!$AB$8,IF(BD!H433="COMMANDE","MARIE1","MARIE2"),IF(I433=INFO_CALENDRIER!$AB$9,IF(BD!H433="COMMANDE","VALERIE1","VALERIE2"),"erreur")))))))))</f>
        <v/>
      </c>
      <c r="U433" s="54"/>
      <c r="V433" s="54"/>
      <c r="W433" s="76" t="str">
        <f t="shared" si="82"/>
        <v/>
      </c>
      <c r="X433" s="76" t="str">
        <f t="shared" si="83"/>
        <v/>
      </c>
      <c r="Y433" s="76" t="str">
        <f t="shared" si="84"/>
        <v/>
      </c>
    </row>
    <row r="434" spans="1:25">
      <c r="A434" s="75"/>
      <c r="B434" s="77"/>
      <c r="C434" s="75"/>
      <c r="D434" s="77"/>
      <c r="E434" s="54"/>
      <c r="F434" s="54"/>
      <c r="G434" s="81"/>
      <c r="H434" s="54"/>
      <c r="I434" s="54"/>
      <c r="J434" s="76" t="str">
        <f t="shared" si="74"/>
        <v/>
      </c>
      <c r="K434" s="76" t="str">
        <f t="shared" si="75"/>
        <v/>
      </c>
      <c r="L434" s="76" t="str">
        <f t="shared" si="76"/>
        <v/>
      </c>
      <c r="M434" s="54"/>
      <c r="N434" s="54" t="str">
        <f t="shared" si="77"/>
        <v/>
      </c>
      <c r="O434" s="54" t="str">
        <f t="shared" si="78"/>
        <v/>
      </c>
      <c r="P434" s="54" t="str">
        <f t="shared" si="79"/>
        <v/>
      </c>
      <c r="Q434" s="54" t="str">
        <f>+IF(A434="","",CONCATENATE(YEAR(A434),"-",VLOOKUP(MONTH(A434),INFO_CALENDRIER!$I$1:$J$13,2,FALSE)))</f>
        <v/>
      </c>
      <c r="R434" s="54" t="str">
        <f t="shared" si="80"/>
        <v/>
      </c>
      <c r="S434" s="76" t="str">
        <f t="shared" si="81"/>
        <v/>
      </c>
      <c r="T434" s="54" t="str">
        <f>IF(H434="","",IF(I434=INFO_CALENDRIER!$AB$2,IF(BD!H434="COMMANDE","ALBAN1","ALBAN2"),IF(I434=INFO_CALENDRIER!$AB$3,IF(BD!H434="COMMANDE","ALICE1","ALICE2"),IF(I434=INFO_CALENDRIER!$AB$4,IF(BD!H434="COMMANDE","EUGENIE1","EUGENIE2"),IF(I434=INFO_CALENDRIER!$AB$5,IF(BD!H434="COMMANDE","FRED1","FRED2"),IF(I434=INFO_CALENDRIER!$AB$6,IF(BD!H434="COMMANDE","HERVE1","HERVE2"),IF(I434=INFO_CALENDRIER!$AB$7,IF(BD!H434="COMMANDE","MARIA1","MARIA2"),IF(I434=INFO_CALENDRIER!$AB$8,IF(BD!H434="COMMANDE","MARIE1","MARIE2"),IF(I434=INFO_CALENDRIER!$AB$9,IF(BD!H434="COMMANDE","VALERIE1","VALERIE2"),"erreur")))))))))</f>
        <v/>
      </c>
      <c r="U434" s="54"/>
      <c r="V434" s="54"/>
      <c r="W434" s="76" t="str">
        <f t="shared" si="82"/>
        <v/>
      </c>
      <c r="X434" s="76" t="str">
        <f t="shared" si="83"/>
        <v/>
      </c>
      <c r="Y434" s="76" t="str">
        <f t="shared" si="84"/>
        <v/>
      </c>
    </row>
    <row r="435" spans="1:25">
      <c r="A435" s="75"/>
      <c r="B435" s="77"/>
      <c r="C435" s="75"/>
      <c r="D435" s="77"/>
      <c r="E435" s="54"/>
      <c r="F435" s="54"/>
      <c r="G435" s="81"/>
      <c r="H435" s="54"/>
      <c r="I435" s="54"/>
      <c r="J435" s="76" t="str">
        <f t="shared" si="74"/>
        <v/>
      </c>
      <c r="K435" s="76" t="str">
        <f t="shared" si="75"/>
        <v/>
      </c>
      <c r="L435" s="76" t="str">
        <f t="shared" si="76"/>
        <v/>
      </c>
      <c r="M435" s="54"/>
      <c r="N435" s="54" t="str">
        <f t="shared" si="77"/>
        <v/>
      </c>
      <c r="O435" s="54" t="str">
        <f t="shared" si="78"/>
        <v/>
      </c>
      <c r="P435" s="54" t="str">
        <f t="shared" si="79"/>
        <v/>
      </c>
      <c r="Q435" s="54" t="str">
        <f>+IF(A435="","",CONCATENATE(YEAR(A435),"-",VLOOKUP(MONTH(A435),INFO_CALENDRIER!$I$1:$J$13,2,FALSE)))</f>
        <v/>
      </c>
      <c r="R435" s="54" t="str">
        <f t="shared" si="80"/>
        <v/>
      </c>
      <c r="S435" s="76" t="str">
        <f t="shared" si="81"/>
        <v/>
      </c>
      <c r="T435" s="54" t="str">
        <f>IF(H435="","",IF(I435=INFO_CALENDRIER!$AB$2,IF(BD!H435="COMMANDE","ALBAN1","ALBAN2"),IF(I435=INFO_CALENDRIER!$AB$3,IF(BD!H435="COMMANDE","ALICE1","ALICE2"),IF(I435=INFO_CALENDRIER!$AB$4,IF(BD!H435="COMMANDE","EUGENIE1","EUGENIE2"),IF(I435=INFO_CALENDRIER!$AB$5,IF(BD!H435="COMMANDE","FRED1","FRED2"),IF(I435=INFO_CALENDRIER!$AB$6,IF(BD!H435="COMMANDE","HERVE1","HERVE2"),IF(I435=INFO_CALENDRIER!$AB$7,IF(BD!H435="COMMANDE","MARIA1","MARIA2"),IF(I435=INFO_CALENDRIER!$AB$8,IF(BD!H435="COMMANDE","MARIE1","MARIE2"),IF(I435=INFO_CALENDRIER!$AB$9,IF(BD!H435="COMMANDE","VALERIE1","VALERIE2"),"erreur")))))))))</f>
        <v/>
      </c>
      <c r="U435" s="54"/>
      <c r="V435" s="54"/>
      <c r="W435" s="76" t="str">
        <f t="shared" si="82"/>
        <v/>
      </c>
      <c r="X435" s="76" t="str">
        <f t="shared" si="83"/>
        <v/>
      </c>
      <c r="Y435" s="76" t="str">
        <f t="shared" si="84"/>
        <v/>
      </c>
    </row>
    <row r="436" spans="1:25">
      <c r="A436" s="75"/>
      <c r="B436" s="77"/>
      <c r="C436" s="75"/>
      <c r="D436" s="77"/>
      <c r="E436" s="54"/>
      <c r="F436" s="54"/>
      <c r="G436" s="81"/>
      <c r="H436" s="54"/>
      <c r="I436" s="54"/>
      <c r="J436" s="76" t="str">
        <f t="shared" si="74"/>
        <v/>
      </c>
      <c r="K436" s="76" t="str">
        <f t="shared" si="75"/>
        <v/>
      </c>
      <c r="L436" s="76" t="str">
        <f t="shared" si="76"/>
        <v/>
      </c>
      <c r="M436" s="54"/>
      <c r="N436" s="54" t="str">
        <f t="shared" si="77"/>
        <v/>
      </c>
      <c r="O436" s="54" t="str">
        <f t="shared" si="78"/>
        <v/>
      </c>
      <c r="P436" s="54" t="str">
        <f t="shared" si="79"/>
        <v/>
      </c>
      <c r="Q436" s="54" t="str">
        <f>+IF(A436="","",CONCATENATE(YEAR(A436),"-",VLOOKUP(MONTH(A436),INFO_CALENDRIER!$I$1:$J$13,2,FALSE)))</f>
        <v/>
      </c>
      <c r="R436" s="54" t="str">
        <f t="shared" si="80"/>
        <v/>
      </c>
      <c r="S436" s="76" t="str">
        <f t="shared" si="81"/>
        <v/>
      </c>
      <c r="T436" s="54" t="str">
        <f>IF(H436="","",IF(I436=INFO_CALENDRIER!$AB$2,IF(BD!H436="COMMANDE","ALBAN1","ALBAN2"),IF(I436=INFO_CALENDRIER!$AB$3,IF(BD!H436="COMMANDE","ALICE1","ALICE2"),IF(I436=INFO_CALENDRIER!$AB$4,IF(BD!H436="COMMANDE","EUGENIE1","EUGENIE2"),IF(I436=INFO_CALENDRIER!$AB$5,IF(BD!H436="COMMANDE","FRED1","FRED2"),IF(I436=INFO_CALENDRIER!$AB$6,IF(BD!H436="COMMANDE","HERVE1","HERVE2"),IF(I436=INFO_CALENDRIER!$AB$7,IF(BD!H436="COMMANDE","MARIA1","MARIA2"),IF(I436=INFO_CALENDRIER!$AB$8,IF(BD!H436="COMMANDE","MARIE1","MARIE2"),IF(I436=INFO_CALENDRIER!$AB$9,IF(BD!H436="COMMANDE","VALERIE1","VALERIE2"),"erreur")))))))))</f>
        <v/>
      </c>
      <c r="U436" s="54"/>
      <c r="V436" s="54"/>
      <c r="W436" s="76" t="str">
        <f t="shared" si="82"/>
        <v/>
      </c>
      <c r="X436" s="76" t="str">
        <f t="shared" si="83"/>
        <v/>
      </c>
      <c r="Y436" s="76" t="str">
        <f t="shared" si="84"/>
        <v/>
      </c>
    </row>
    <row r="437" spans="1:25">
      <c r="A437" s="75"/>
      <c r="B437" s="77"/>
      <c r="C437" s="75"/>
      <c r="D437" s="77"/>
      <c r="E437" s="54"/>
      <c r="F437" s="54"/>
      <c r="G437" s="81"/>
      <c r="H437" s="54"/>
      <c r="I437" s="54"/>
      <c r="J437" s="76" t="str">
        <f t="shared" si="74"/>
        <v/>
      </c>
      <c r="K437" s="76" t="str">
        <f t="shared" si="75"/>
        <v/>
      </c>
      <c r="L437" s="76" t="str">
        <f t="shared" si="76"/>
        <v/>
      </c>
      <c r="M437" s="54"/>
      <c r="N437" s="54" t="str">
        <f t="shared" si="77"/>
        <v/>
      </c>
      <c r="O437" s="54" t="str">
        <f t="shared" si="78"/>
        <v/>
      </c>
      <c r="P437" s="54" t="str">
        <f t="shared" si="79"/>
        <v/>
      </c>
      <c r="Q437" s="54" t="str">
        <f>+IF(A437="","",CONCATENATE(YEAR(A437),"-",VLOOKUP(MONTH(A437),INFO_CALENDRIER!$I$1:$J$13,2,FALSE)))</f>
        <v/>
      </c>
      <c r="R437" s="54" t="str">
        <f t="shared" si="80"/>
        <v/>
      </c>
      <c r="S437" s="76" t="str">
        <f t="shared" si="81"/>
        <v/>
      </c>
      <c r="T437" s="54" t="str">
        <f>IF(H437="","",IF(I437=INFO_CALENDRIER!$AB$2,IF(BD!H437="COMMANDE","ALBAN1","ALBAN2"),IF(I437=INFO_CALENDRIER!$AB$3,IF(BD!H437="COMMANDE","ALICE1","ALICE2"),IF(I437=INFO_CALENDRIER!$AB$4,IF(BD!H437="COMMANDE","EUGENIE1","EUGENIE2"),IF(I437=INFO_CALENDRIER!$AB$5,IF(BD!H437="COMMANDE","FRED1","FRED2"),IF(I437=INFO_CALENDRIER!$AB$6,IF(BD!H437="COMMANDE","HERVE1","HERVE2"),IF(I437=INFO_CALENDRIER!$AB$7,IF(BD!H437="COMMANDE","MARIA1","MARIA2"),IF(I437=INFO_CALENDRIER!$AB$8,IF(BD!H437="COMMANDE","MARIE1","MARIE2"),IF(I437=INFO_CALENDRIER!$AB$9,IF(BD!H437="COMMANDE","VALERIE1","VALERIE2"),"erreur")))))))))</f>
        <v/>
      </c>
      <c r="U437" s="54"/>
      <c r="V437" s="54"/>
      <c r="W437" s="76" t="str">
        <f t="shared" si="82"/>
        <v/>
      </c>
      <c r="X437" s="76" t="str">
        <f t="shared" si="83"/>
        <v/>
      </c>
      <c r="Y437" s="76" t="str">
        <f t="shared" si="84"/>
        <v/>
      </c>
    </row>
    <row r="438" spans="1:25">
      <c r="A438" s="75"/>
      <c r="B438" s="77"/>
      <c r="C438" s="75"/>
      <c r="D438" s="77"/>
      <c r="E438" s="54"/>
      <c r="F438" s="54"/>
      <c r="G438" s="81"/>
      <c r="H438" s="54"/>
      <c r="I438" s="54"/>
      <c r="J438" s="76" t="str">
        <f t="shared" si="74"/>
        <v/>
      </c>
      <c r="K438" s="76" t="str">
        <f t="shared" si="75"/>
        <v/>
      </c>
      <c r="L438" s="76" t="str">
        <f t="shared" si="76"/>
        <v/>
      </c>
      <c r="M438" s="54"/>
      <c r="N438" s="54" t="str">
        <f t="shared" si="77"/>
        <v/>
      </c>
      <c r="O438" s="54" t="str">
        <f t="shared" si="78"/>
        <v/>
      </c>
      <c r="P438" s="54" t="str">
        <f t="shared" si="79"/>
        <v/>
      </c>
      <c r="Q438" s="54" t="str">
        <f>+IF(A438="","",CONCATENATE(YEAR(A438),"-",VLOOKUP(MONTH(A438),INFO_CALENDRIER!$I$1:$J$13,2,FALSE)))</f>
        <v/>
      </c>
      <c r="R438" s="54" t="str">
        <f t="shared" si="80"/>
        <v/>
      </c>
      <c r="S438" s="76" t="str">
        <f t="shared" si="81"/>
        <v/>
      </c>
      <c r="T438" s="54" t="str">
        <f>IF(H438="","",IF(I438=INFO_CALENDRIER!$AB$2,IF(BD!H438="COMMANDE","ALBAN1","ALBAN2"),IF(I438=INFO_CALENDRIER!$AB$3,IF(BD!H438="COMMANDE","ALICE1","ALICE2"),IF(I438=INFO_CALENDRIER!$AB$4,IF(BD!H438="COMMANDE","EUGENIE1","EUGENIE2"),IF(I438=INFO_CALENDRIER!$AB$5,IF(BD!H438="COMMANDE","FRED1","FRED2"),IF(I438=INFO_CALENDRIER!$AB$6,IF(BD!H438="COMMANDE","HERVE1","HERVE2"),IF(I438=INFO_CALENDRIER!$AB$7,IF(BD!H438="COMMANDE","MARIA1","MARIA2"),IF(I438=INFO_CALENDRIER!$AB$8,IF(BD!H438="COMMANDE","MARIE1","MARIE2"),IF(I438=INFO_CALENDRIER!$AB$9,IF(BD!H438="COMMANDE","VALERIE1","VALERIE2"),"erreur")))))))))</f>
        <v/>
      </c>
      <c r="U438" s="54"/>
      <c r="V438" s="54"/>
      <c r="W438" s="76" t="str">
        <f t="shared" si="82"/>
        <v/>
      </c>
      <c r="X438" s="76" t="str">
        <f t="shared" si="83"/>
        <v/>
      </c>
      <c r="Y438" s="76" t="str">
        <f t="shared" si="84"/>
        <v/>
      </c>
    </row>
    <row r="439" spans="1:25">
      <c r="A439" s="75"/>
      <c r="B439" s="77"/>
      <c r="C439" s="75"/>
      <c r="D439" s="77"/>
      <c r="E439" s="54"/>
      <c r="F439" s="54"/>
      <c r="G439" s="81"/>
      <c r="H439" s="54"/>
      <c r="I439" s="54"/>
      <c r="J439" s="76" t="str">
        <f t="shared" si="74"/>
        <v/>
      </c>
      <c r="K439" s="76" t="str">
        <f t="shared" si="75"/>
        <v/>
      </c>
      <c r="L439" s="76" t="str">
        <f t="shared" si="76"/>
        <v/>
      </c>
      <c r="M439" s="54"/>
      <c r="N439" s="54" t="str">
        <f t="shared" si="77"/>
        <v/>
      </c>
      <c r="O439" s="54" t="str">
        <f t="shared" si="78"/>
        <v/>
      </c>
      <c r="P439" s="54" t="str">
        <f t="shared" si="79"/>
        <v/>
      </c>
      <c r="Q439" s="54" t="str">
        <f>+IF(A439="","",CONCATENATE(YEAR(A439),"-",VLOOKUP(MONTH(A439),INFO_CALENDRIER!$I$1:$J$13,2,FALSE)))</f>
        <v/>
      </c>
      <c r="R439" s="54" t="str">
        <f t="shared" si="80"/>
        <v/>
      </c>
      <c r="S439" s="76" t="str">
        <f t="shared" si="81"/>
        <v/>
      </c>
      <c r="T439" s="54" t="str">
        <f>IF(H439="","",IF(I439=INFO_CALENDRIER!$AB$2,IF(BD!H439="COMMANDE","ALBAN1","ALBAN2"),IF(I439=INFO_CALENDRIER!$AB$3,IF(BD!H439="COMMANDE","ALICE1","ALICE2"),IF(I439=INFO_CALENDRIER!$AB$4,IF(BD!H439="COMMANDE","EUGENIE1","EUGENIE2"),IF(I439=INFO_CALENDRIER!$AB$5,IF(BD!H439="COMMANDE","FRED1","FRED2"),IF(I439=INFO_CALENDRIER!$AB$6,IF(BD!H439="COMMANDE","HERVE1","HERVE2"),IF(I439=INFO_CALENDRIER!$AB$7,IF(BD!H439="COMMANDE","MARIA1","MARIA2"),IF(I439=INFO_CALENDRIER!$AB$8,IF(BD!H439="COMMANDE","MARIE1","MARIE2"),IF(I439=INFO_CALENDRIER!$AB$9,IF(BD!H439="COMMANDE","VALERIE1","VALERIE2"),"erreur")))))))))</f>
        <v/>
      </c>
      <c r="U439" s="54"/>
      <c r="V439" s="54"/>
      <c r="W439" s="76" t="str">
        <f t="shared" si="82"/>
        <v/>
      </c>
      <c r="X439" s="76" t="str">
        <f t="shared" si="83"/>
        <v/>
      </c>
      <c r="Y439" s="76" t="str">
        <f t="shared" si="84"/>
        <v/>
      </c>
    </row>
    <row r="440" spans="1:25">
      <c r="A440" s="75"/>
      <c r="B440" s="77"/>
      <c r="C440" s="75"/>
      <c r="D440" s="77"/>
      <c r="E440" s="54"/>
      <c r="F440" s="54"/>
      <c r="G440" s="81"/>
      <c r="H440" s="54"/>
      <c r="I440" s="54"/>
      <c r="J440" s="76" t="str">
        <f t="shared" si="74"/>
        <v/>
      </c>
      <c r="K440" s="76" t="str">
        <f t="shared" si="75"/>
        <v/>
      </c>
      <c r="L440" s="76" t="str">
        <f t="shared" si="76"/>
        <v/>
      </c>
      <c r="M440" s="54"/>
      <c r="N440" s="54" t="str">
        <f t="shared" si="77"/>
        <v/>
      </c>
      <c r="O440" s="54" t="str">
        <f t="shared" si="78"/>
        <v/>
      </c>
      <c r="P440" s="54" t="str">
        <f t="shared" si="79"/>
        <v/>
      </c>
      <c r="Q440" s="54" t="str">
        <f>+IF(A440="","",CONCATENATE(YEAR(A440),"-",VLOOKUP(MONTH(A440),INFO_CALENDRIER!$I$1:$J$13,2,FALSE)))</f>
        <v/>
      </c>
      <c r="R440" s="54" t="str">
        <f t="shared" si="80"/>
        <v/>
      </c>
      <c r="S440" s="76" t="str">
        <f t="shared" si="81"/>
        <v/>
      </c>
      <c r="T440" s="54" t="str">
        <f>IF(H440="","",IF(I440=INFO_CALENDRIER!$AB$2,IF(BD!H440="COMMANDE","ALBAN1","ALBAN2"),IF(I440=INFO_CALENDRIER!$AB$3,IF(BD!H440="COMMANDE","ALICE1","ALICE2"),IF(I440=INFO_CALENDRIER!$AB$4,IF(BD!H440="COMMANDE","EUGENIE1","EUGENIE2"),IF(I440=INFO_CALENDRIER!$AB$5,IF(BD!H440="COMMANDE","FRED1","FRED2"),IF(I440=INFO_CALENDRIER!$AB$6,IF(BD!H440="COMMANDE","HERVE1","HERVE2"),IF(I440=INFO_CALENDRIER!$AB$7,IF(BD!H440="COMMANDE","MARIA1","MARIA2"),IF(I440=INFO_CALENDRIER!$AB$8,IF(BD!H440="COMMANDE","MARIE1","MARIE2"),IF(I440=INFO_CALENDRIER!$AB$9,IF(BD!H440="COMMANDE","VALERIE1","VALERIE2"),"erreur")))))))))</f>
        <v/>
      </c>
      <c r="U440" s="54"/>
      <c r="V440" s="54"/>
      <c r="W440" s="76" t="str">
        <f t="shared" si="82"/>
        <v/>
      </c>
      <c r="X440" s="76" t="str">
        <f t="shared" si="83"/>
        <v/>
      </c>
      <c r="Y440" s="76" t="str">
        <f t="shared" si="84"/>
        <v/>
      </c>
    </row>
    <row r="441" spans="1:25">
      <c r="A441" s="75"/>
      <c r="B441" s="77"/>
      <c r="C441" s="75"/>
      <c r="D441" s="77"/>
      <c r="E441" s="54"/>
      <c r="F441" s="54"/>
      <c r="G441" s="81"/>
      <c r="H441" s="54"/>
      <c r="I441" s="54"/>
      <c r="J441" s="76" t="str">
        <f t="shared" si="74"/>
        <v/>
      </c>
      <c r="K441" s="76" t="str">
        <f t="shared" si="75"/>
        <v/>
      </c>
      <c r="L441" s="76" t="str">
        <f t="shared" si="76"/>
        <v/>
      </c>
      <c r="M441" s="54"/>
      <c r="N441" s="54" t="str">
        <f t="shared" si="77"/>
        <v/>
      </c>
      <c r="O441" s="54" t="str">
        <f t="shared" si="78"/>
        <v/>
      </c>
      <c r="P441" s="54" t="str">
        <f t="shared" si="79"/>
        <v/>
      </c>
      <c r="Q441" s="54" t="str">
        <f>+IF(A441="","",CONCATENATE(YEAR(A441),"-",VLOOKUP(MONTH(A441),INFO_CALENDRIER!$I$1:$J$13,2,FALSE)))</f>
        <v/>
      </c>
      <c r="R441" s="54" t="str">
        <f t="shared" si="80"/>
        <v/>
      </c>
      <c r="S441" s="76" t="str">
        <f t="shared" si="81"/>
        <v/>
      </c>
      <c r="T441" s="54" t="str">
        <f>IF(H441="","",IF(I441=INFO_CALENDRIER!$AB$2,IF(BD!H441="COMMANDE","ALBAN1","ALBAN2"),IF(I441=INFO_CALENDRIER!$AB$3,IF(BD!H441="COMMANDE","ALICE1","ALICE2"),IF(I441=INFO_CALENDRIER!$AB$4,IF(BD!H441="COMMANDE","EUGENIE1","EUGENIE2"),IF(I441=INFO_CALENDRIER!$AB$5,IF(BD!H441="COMMANDE","FRED1","FRED2"),IF(I441=INFO_CALENDRIER!$AB$6,IF(BD!H441="COMMANDE","HERVE1","HERVE2"),IF(I441=INFO_CALENDRIER!$AB$7,IF(BD!H441="COMMANDE","MARIA1","MARIA2"),IF(I441=INFO_CALENDRIER!$AB$8,IF(BD!H441="COMMANDE","MARIE1","MARIE2"),IF(I441=INFO_CALENDRIER!$AB$9,IF(BD!H441="COMMANDE","VALERIE1","VALERIE2"),"erreur")))))))))</f>
        <v/>
      </c>
      <c r="U441" s="54"/>
      <c r="V441" s="54"/>
      <c r="W441" s="76" t="str">
        <f t="shared" si="82"/>
        <v/>
      </c>
      <c r="X441" s="76" t="str">
        <f t="shared" si="83"/>
        <v/>
      </c>
      <c r="Y441" s="76" t="str">
        <f t="shared" si="84"/>
        <v/>
      </c>
    </row>
    <row r="442" spans="1:25">
      <c r="A442" s="75"/>
      <c r="B442" s="77"/>
      <c r="C442" s="75"/>
      <c r="D442" s="77"/>
      <c r="E442" s="54"/>
      <c r="F442" s="54"/>
      <c r="G442" s="81"/>
      <c r="H442" s="54"/>
      <c r="I442" s="54"/>
      <c r="J442" s="76" t="str">
        <f t="shared" si="74"/>
        <v/>
      </c>
      <c r="K442" s="76" t="str">
        <f t="shared" si="75"/>
        <v/>
      </c>
      <c r="L442" s="76" t="str">
        <f t="shared" si="76"/>
        <v/>
      </c>
      <c r="M442" s="54"/>
      <c r="N442" s="54" t="str">
        <f t="shared" si="77"/>
        <v/>
      </c>
      <c r="O442" s="54" t="str">
        <f t="shared" si="78"/>
        <v/>
      </c>
      <c r="P442" s="54" t="str">
        <f t="shared" si="79"/>
        <v/>
      </c>
      <c r="Q442" s="54" t="str">
        <f>+IF(A442="","",CONCATENATE(YEAR(A442),"-",VLOOKUP(MONTH(A442),INFO_CALENDRIER!$I$1:$J$13,2,FALSE)))</f>
        <v/>
      </c>
      <c r="R442" s="54" t="str">
        <f t="shared" si="80"/>
        <v/>
      </c>
      <c r="S442" s="76" t="str">
        <f t="shared" si="81"/>
        <v/>
      </c>
      <c r="T442" s="54" t="str">
        <f>IF(H442="","",IF(I442=INFO_CALENDRIER!$AB$2,IF(BD!H442="COMMANDE","ALBAN1","ALBAN2"),IF(I442=INFO_CALENDRIER!$AB$3,IF(BD!H442="COMMANDE","ALICE1","ALICE2"),IF(I442=INFO_CALENDRIER!$AB$4,IF(BD!H442="COMMANDE","EUGENIE1","EUGENIE2"),IF(I442=INFO_CALENDRIER!$AB$5,IF(BD!H442="COMMANDE","FRED1","FRED2"),IF(I442=INFO_CALENDRIER!$AB$6,IF(BD!H442="COMMANDE","HERVE1","HERVE2"),IF(I442=INFO_CALENDRIER!$AB$7,IF(BD!H442="COMMANDE","MARIA1","MARIA2"),IF(I442=INFO_CALENDRIER!$AB$8,IF(BD!H442="COMMANDE","MARIE1","MARIE2"),IF(I442=INFO_CALENDRIER!$AB$9,IF(BD!H442="COMMANDE","VALERIE1","VALERIE2"),"erreur")))))))))</f>
        <v/>
      </c>
      <c r="U442" s="54"/>
      <c r="V442" s="54"/>
      <c r="W442" s="76" t="str">
        <f t="shared" si="82"/>
        <v/>
      </c>
      <c r="X442" s="76" t="str">
        <f t="shared" si="83"/>
        <v/>
      </c>
      <c r="Y442" s="76" t="str">
        <f t="shared" si="84"/>
        <v/>
      </c>
    </row>
    <row r="443" spans="1:25">
      <c r="A443" s="75"/>
      <c r="B443" s="77"/>
      <c r="C443" s="75"/>
      <c r="D443" s="77"/>
      <c r="E443" s="54"/>
      <c r="F443" s="54"/>
      <c r="G443" s="81"/>
      <c r="H443" s="54"/>
      <c r="I443" s="54"/>
      <c r="J443" s="76" t="str">
        <f t="shared" si="74"/>
        <v/>
      </c>
      <c r="K443" s="76" t="str">
        <f t="shared" si="75"/>
        <v/>
      </c>
      <c r="L443" s="76" t="str">
        <f t="shared" si="76"/>
        <v/>
      </c>
      <c r="M443" s="54"/>
      <c r="N443" s="54" t="str">
        <f t="shared" si="77"/>
        <v/>
      </c>
      <c r="O443" s="54" t="str">
        <f t="shared" si="78"/>
        <v/>
      </c>
      <c r="P443" s="54" t="str">
        <f t="shared" si="79"/>
        <v/>
      </c>
      <c r="Q443" s="54" t="str">
        <f>+IF(A443="","",CONCATENATE(YEAR(A443),"-",VLOOKUP(MONTH(A443),INFO_CALENDRIER!$I$1:$J$13,2,FALSE)))</f>
        <v/>
      </c>
      <c r="R443" s="54" t="str">
        <f t="shared" si="80"/>
        <v/>
      </c>
      <c r="S443" s="76" t="str">
        <f t="shared" si="81"/>
        <v/>
      </c>
      <c r="T443" s="54" t="str">
        <f>IF(H443="","",IF(I443=INFO_CALENDRIER!$AB$2,IF(BD!H443="COMMANDE","ALBAN1","ALBAN2"),IF(I443=INFO_CALENDRIER!$AB$3,IF(BD!H443="COMMANDE","ALICE1","ALICE2"),IF(I443=INFO_CALENDRIER!$AB$4,IF(BD!H443="COMMANDE","EUGENIE1","EUGENIE2"),IF(I443=INFO_CALENDRIER!$AB$5,IF(BD!H443="COMMANDE","FRED1","FRED2"),IF(I443=INFO_CALENDRIER!$AB$6,IF(BD!H443="COMMANDE","HERVE1","HERVE2"),IF(I443=INFO_CALENDRIER!$AB$7,IF(BD!H443="COMMANDE","MARIA1","MARIA2"),IF(I443=INFO_CALENDRIER!$AB$8,IF(BD!H443="COMMANDE","MARIE1","MARIE2"),IF(I443=INFO_CALENDRIER!$AB$9,IF(BD!H443="COMMANDE","VALERIE1","VALERIE2"),"erreur")))))))))</f>
        <v/>
      </c>
      <c r="U443" s="54"/>
      <c r="V443" s="54"/>
      <c r="W443" s="76" t="str">
        <f t="shared" si="82"/>
        <v/>
      </c>
      <c r="X443" s="76" t="str">
        <f t="shared" si="83"/>
        <v/>
      </c>
      <c r="Y443" s="76" t="str">
        <f t="shared" si="84"/>
        <v/>
      </c>
    </row>
    <row r="444" spans="1:25">
      <c r="A444" s="75"/>
      <c r="B444" s="77"/>
      <c r="C444" s="75"/>
      <c r="D444" s="77"/>
      <c r="E444" s="54"/>
      <c r="F444" s="54"/>
      <c r="G444" s="81"/>
      <c r="H444" s="54"/>
      <c r="I444" s="54"/>
      <c r="J444" s="76" t="str">
        <f t="shared" si="74"/>
        <v/>
      </c>
      <c r="K444" s="76" t="str">
        <f t="shared" si="75"/>
        <v/>
      </c>
      <c r="L444" s="76" t="str">
        <f t="shared" si="76"/>
        <v/>
      </c>
      <c r="M444" s="54"/>
      <c r="N444" s="54" t="str">
        <f t="shared" si="77"/>
        <v/>
      </c>
      <c r="O444" s="54" t="str">
        <f t="shared" si="78"/>
        <v/>
      </c>
      <c r="P444" s="54" t="str">
        <f t="shared" si="79"/>
        <v/>
      </c>
      <c r="Q444" s="54" t="str">
        <f>+IF(A444="","",CONCATENATE(YEAR(A444),"-",VLOOKUP(MONTH(A444),INFO_CALENDRIER!$I$1:$J$13,2,FALSE)))</f>
        <v/>
      </c>
      <c r="R444" s="54" t="str">
        <f t="shared" si="80"/>
        <v/>
      </c>
      <c r="S444" s="76" t="str">
        <f t="shared" si="81"/>
        <v/>
      </c>
      <c r="T444" s="54" t="str">
        <f>IF(H444="","",IF(I444=INFO_CALENDRIER!$AB$2,IF(BD!H444="COMMANDE","ALBAN1","ALBAN2"),IF(I444=INFO_CALENDRIER!$AB$3,IF(BD!H444="COMMANDE","ALICE1","ALICE2"),IF(I444=INFO_CALENDRIER!$AB$4,IF(BD!H444="COMMANDE","EUGENIE1","EUGENIE2"),IF(I444=INFO_CALENDRIER!$AB$5,IF(BD!H444="COMMANDE","FRED1","FRED2"),IF(I444=INFO_CALENDRIER!$AB$6,IF(BD!H444="COMMANDE","HERVE1","HERVE2"),IF(I444=INFO_CALENDRIER!$AB$7,IF(BD!H444="COMMANDE","MARIA1","MARIA2"),IF(I444=INFO_CALENDRIER!$AB$8,IF(BD!H444="COMMANDE","MARIE1","MARIE2"),IF(I444=INFO_CALENDRIER!$AB$9,IF(BD!H444="COMMANDE","VALERIE1","VALERIE2"),"erreur")))))))))</f>
        <v/>
      </c>
      <c r="U444" s="54"/>
      <c r="V444" s="54"/>
      <c r="W444" s="76" t="str">
        <f t="shared" si="82"/>
        <v/>
      </c>
      <c r="X444" s="76" t="str">
        <f t="shared" si="83"/>
        <v/>
      </c>
      <c r="Y444" s="76" t="str">
        <f t="shared" si="84"/>
        <v/>
      </c>
    </row>
    <row r="445" spans="1:25">
      <c r="A445" s="75"/>
      <c r="B445" s="77"/>
      <c r="C445" s="75"/>
      <c r="D445" s="77"/>
      <c r="E445" s="54"/>
      <c r="F445" s="54"/>
      <c r="G445" s="81"/>
      <c r="H445" s="54"/>
      <c r="I445" s="54"/>
      <c r="J445" s="76" t="str">
        <f t="shared" si="74"/>
        <v/>
      </c>
      <c r="K445" s="76" t="str">
        <f t="shared" si="75"/>
        <v/>
      </c>
      <c r="L445" s="76" t="str">
        <f t="shared" si="76"/>
        <v/>
      </c>
      <c r="M445" s="54"/>
      <c r="N445" s="54" t="str">
        <f t="shared" si="77"/>
        <v/>
      </c>
      <c r="O445" s="54" t="str">
        <f t="shared" si="78"/>
        <v/>
      </c>
      <c r="P445" s="54" t="str">
        <f t="shared" si="79"/>
        <v/>
      </c>
      <c r="Q445" s="54" t="str">
        <f>+IF(A445="","",CONCATENATE(YEAR(A445),"-",VLOOKUP(MONTH(A445),INFO_CALENDRIER!$I$1:$J$13,2,FALSE)))</f>
        <v/>
      </c>
      <c r="R445" s="54" t="str">
        <f t="shared" si="80"/>
        <v/>
      </c>
      <c r="S445" s="76" t="str">
        <f t="shared" si="81"/>
        <v/>
      </c>
      <c r="T445" s="54" t="str">
        <f>IF(H445="","",IF(I445=INFO_CALENDRIER!$AB$2,IF(BD!H445="COMMANDE","ALBAN1","ALBAN2"),IF(I445=INFO_CALENDRIER!$AB$3,IF(BD!H445="COMMANDE","ALICE1","ALICE2"),IF(I445=INFO_CALENDRIER!$AB$4,IF(BD!H445="COMMANDE","EUGENIE1","EUGENIE2"),IF(I445=INFO_CALENDRIER!$AB$5,IF(BD!H445="COMMANDE","FRED1","FRED2"),IF(I445=INFO_CALENDRIER!$AB$6,IF(BD!H445="COMMANDE","HERVE1","HERVE2"),IF(I445=INFO_CALENDRIER!$AB$7,IF(BD!H445="COMMANDE","MARIA1","MARIA2"),IF(I445=INFO_CALENDRIER!$AB$8,IF(BD!H445="COMMANDE","MARIE1","MARIE2"),IF(I445=INFO_CALENDRIER!$AB$9,IF(BD!H445="COMMANDE","VALERIE1","VALERIE2"),"erreur")))))))))</f>
        <v/>
      </c>
      <c r="U445" s="54"/>
      <c r="V445" s="54"/>
      <c r="W445" s="76" t="str">
        <f t="shared" si="82"/>
        <v/>
      </c>
      <c r="X445" s="76" t="str">
        <f t="shared" si="83"/>
        <v/>
      </c>
      <c r="Y445" s="76" t="str">
        <f t="shared" si="84"/>
        <v/>
      </c>
    </row>
    <row r="446" spans="1:25">
      <c r="A446" s="75"/>
      <c r="B446" s="77"/>
      <c r="C446" s="75"/>
      <c r="D446" s="77"/>
      <c r="E446" s="54"/>
      <c r="F446" s="54"/>
      <c r="G446" s="81"/>
      <c r="H446" s="54"/>
      <c r="I446" s="54"/>
      <c r="J446" s="76" t="str">
        <f t="shared" si="74"/>
        <v/>
      </c>
      <c r="K446" s="76" t="str">
        <f t="shared" si="75"/>
        <v/>
      </c>
      <c r="L446" s="76" t="str">
        <f t="shared" si="76"/>
        <v/>
      </c>
      <c r="M446" s="54"/>
      <c r="N446" s="54" t="str">
        <f t="shared" si="77"/>
        <v/>
      </c>
      <c r="O446" s="54" t="str">
        <f t="shared" si="78"/>
        <v/>
      </c>
      <c r="P446" s="54" t="str">
        <f t="shared" si="79"/>
        <v/>
      </c>
      <c r="Q446" s="54" t="str">
        <f>+IF(A446="","",CONCATENATE(YEAR(A446),"-",VLOOKUP(MONTH(A446),INFO_CALENDRIER!$I$1:$J$13,2,FALSE)))</f>
        <v/>
      </c>
      <c r="R446" s="54" t="str">
        <f t="shared" si="80"/>
        <v/>
      </c>
      <c r="S446" s="76" t="str">
        <f t="shared" si="81"/>
        <v/>
      </c>
      <c r="T446" s="54" t="str">
        <f>IF(H446="","",IF(I446=INFO_CALENDRIER!$AB$2,IF(BD!H446="COMMANDE","ALBAN1","ALBAN2"),IF(I446=INFO_CALENDRIER!$AB$3,IF(BD!H446="COMMANDE","ALICE1","ALICE2"),IF(I446=INFO_CALENDRIER!$AB$4,IF(BD!H446="COMMANDE","EUGENIE1","EUGENIE2"),IF(I446=INFO_CALENDRIER!$AB$5,IF(BD!H446="COMMANDE","FRED1","FRED2"),IF(I446=INFO_CALENDRIER!$AB$6,IF(BD!H446="COMMANDE","HERVE1","HERVE2"),IF(I446=INFO_CALENDRIER!$AB$7,IF(BD!H446="COMMANDE","MARIA1","MARIA2"),IF(I446=INFO_CALENDRIER!$AB$8,IF(BD!H446="COMMANDE","MARIE1","MARIE2"),IF(I446=INFO_CALENDRIER!$AB$9,IF(BD!H446="COMMANDE","VALERIE1","VALERIE2"),"erreur")))))))))</f>
        <v/>
      </c>
      <c r="U446" s="54"/>
      <c r="V446" s="54"/>
      <c r="W446" s="76" t="str">
        <f t="shared" si="82"/>
        <v/>
      </c>
      <c r="X446" s="76" t="str">
        <f t="shared" si="83"/>
        <v/>
      </c>
      <c r="Y446" s="76" t="str">
        <f t="shared" si="84"/>
        <v/>
      </c>
    </row>
    <row r="447" spans="1:25">
      <c r="A447" s="75"/>
      <c r="B447" s="77"/>
      <c r="C447" s="75"/>
      <c r="D447" s="77"/>
      <c r="E447" s="54"/>
      <c r="F447" s="54"/>
      <c r="G447" s="81"/>
      <c r="H447" s="54"/>
      <c r="I447" s="54"/>
      <c r="J447" s="76" t="str">
        <f t="shared" si="74"/>
        <v/>
      </c>
      <c r="K447" s="76" t="str">
        <f t="shared" si="75"/>
        <v/>
      </c>
      <c r="L447" s="76" t="str">
        <f t="shared" si="76"/>
        <v/>
      </c>
      <c r="M447" s="54"/>
      <c r="N447" s="54" t="str">
        <f t="shared" si="77"/>
        <v/>
      </c>
      <c r="O447" s="54" t="str">
        <f t="shared" si="78"/>
        <v/>
      </c>
      <c r="P447" s="54" t="str">
        <f t="shared" si="79"/>
        <v/>
      </c>
      <c r="Q447" s="54" t="str">
        <f>+IF(A447="","",CONCATENATE(YEAR(A447),"-",VLOOKUP(MONTH(A447),INFO_CALENDRIER!$I$1:$J$13,2,FALSE)))</f>
        <v/>
      </c>
      <c r="R447" s="54" t="str">
        <f t="shared" si="80"/>
        <v/>
      </c>
      <c r="S447" s="76" t="str">
        <f t="shared" si="81"/>
        <v/>
      </c>
      <c r="T447" s="54" t="str">
        <f>IF(H447="","",IF(I447=INFO_CALENDRIER!$AB$2,IF(BD!H447="COMMANDE","ALBAN1","ALBAN2"),IF(I447=INFO_CALENDRIER!$AB$3,IF(BD!H447="COMMANDE","ALICE1","ALICE2"),IF(I447=INFO_CALENDRIER!$AB$4,IF(BD!H447="COMMANDE","EUGENIE1","EUGENIE2"),IF(I447=INFO_CALENDRIER!$AB$5,IF(BD!H447="COMMANDE","FRED1","FRED2"),IF(I447=INFO_CALENDRIER!$AB$6,IF(BD!H447="COMMANDE","HERVE1","HERVE2"),IF(I447=INFO_CALENDRIER!$AB$7,IF(BD!H447="COMMANDE","MARIA1","MARIA2"),IF(I447=INFO_CALENDRIER!$AB$8,IF(BD!H447="COMMANDE","MARIE1","MARIE2"),IF(I447=INFO_CALENDRIER!$AB$9,IF(BD!H447="COMMANDE","VALERIE1","VALERIE2"),"erreur")))))))))</f>
        <v/>
      </c>
      <c r="U447" s="54"/>
      <c r="V447" s="54"/>
      <c r="W447" s="76" t="str">
        <f t="shared" si="82"/>
        <v/>
      </c>
      <c r="X447" s="76" t="str">
        <f t="shared" si="83"/>
        <v/>
      </c>
      <c r="Y447" s="76" t="str">
        <f t="shared" si="84"/>
        <v/>
      </c>
    </row>
    <row r="448" spans="1:25">
      <c r="A448" s="75"/>
      <c r="B448" s="77"/>
      <c r="C448" s="75"/>
      <c r="D448" s="77"/>
      <c r="E448" s="54"/>
      <c r="F448" s="54"/>
      <c r="G448" s="81"/>
      <c r="H448" s="54"/>
      <c r="I448" s="54"/>
      <c r="J448" s="76" t="str">
        <f t="shared" si="74"/>
        <v/>
      </c>
      <c r="K448" s="76" t="str">
        <f t="shared" si="75"/>
        <v/>
      </c>
      <c r="L448" s="76" t="str">
        <f t="shared" si="76"/>
        <v/>
      </c>
      <c r="M448" s="54"/>
      <c r="N448" s="54" t="str">
        <f t="shared" si="77"/>
        <v/>
      </c>
      <c r="O448" s="54" t="str">
        <f t="shared" si="78"/>
        <v/>
      </c>
      <c r="P448" s="54" t="str">
        <f t="shared" si="79"/>
        <v/>
      </c>
      <c r="Q448" s="54" t="str">
        <f>+IF(A448="","",CONCATENATE(YEAR(A448),"-",VLOOKUP(MONTH(A448),INFO_CALENDRIER!$I$1:$J$13,2,FALSE)))</f>
        <v/>
      </c>
      <c r="R448" s="54" t="str">
        <f t="shared" si="80"/>
        <v/>
      </c>
      <c r="S448" s="76" t="str">
        <f t="shared" si="81"/>
        <v/>
      </c>
      <c r="T448" s="54" t="str">
        <f>IF(H448="","",IF(I448=INFO_CALENDRIER!$AB$2,IF(BD!H448="COMMANDE","ALBAN1","ALBAN2"),IF(I448=INFO_CALENDRIER!$AB$3,IF(BD!H448="COMMANDE","ALICE1","ALICE2"),IF(I448=INFO_CALENDRIER!$AB$4,IF(BD!H448="COMMANDE","EUGENIE1","EUGENIE2"),IF(I448=INFO_CALENDRIER!$AB$5,IF(BD!H448="COMMANDE","FRED1","FRED2"),IF(I448=INFO_CALENDRIER!$AB$6,IF(BD!H448="COMMANDE","HERVE1","HERVE2"),IF(I448=INFO_CALENDRIER!$AB$7,IF(BD!H448="COMMANDE","MARIA1","MARIA2"),IF(I448=INFO_CALENDRIER!$AB$8,IF(BD!H448="COMMANDE","MARIE1","MARIE2"),IF(I448=INFO_CALENDRIER!$AB$9,IF(BD!H448="COMMANDE","VALERIE1","VALERIE2"),"erreur")))))))))</f>
        <v/>
      </c>
      <c r="U448" s="54"/>
      <c r="V448" s="54"/>
      <c r="W448" s="76" t="str">
        <f t="shared" si="82"/>
        <v/>
      </c>
      <c r="X448" s="76" t="str">
        <f t="shared" si="83"/>
        <v/>
      </c>
      <c r="Y448" s="76" t="str">
        <f t="shared" si="84"/>
        <v/>
      </c>
    </row>
    <row r="449" spans="1:25">
      <c r="A449" s="75"/>
      <c r="B449" s="77"/>
      <c r="C449" s="75"/>
      <c r="D449" s="77"/>
      <c r="E449" s="54"/>
      <c r="F449" s="54"/>
      <c r="G449" s="81"/>
      <c r="H449" s="54"/>
      <c r="I449" s="54"/>
      <c r="J449" s="76" t="str">
        <f t="shared" si="74"/>
        <v/>
      </c>
      <c r="K449" s="76" t="str">
        <f t="shared" si="75"/>
        <v/>
      </c>
      <c r="L449" s="76" t="str">
        <f t="shared" si="76"/>
        <v/>
      </c>
      <c r="M449" s="54"/>
      <c r="N449" s="54" t="str">
        <f t="shared" si="77"/>
        <v/>
      </c>
      <c r="O449" s="54" t="str">
        <f t="shared" si="78"/>
        <v/>
      </c>
      <c r="P449" s="54" t="str">
        <f t="shared" si="79"/>
        <v/>
      </c>
      <c r="Q449" s="54" t="str">
        <f>+IF(A449="","",CONCATENATE(YEAR(A449),"-",VLOOKUP(MONTH(A449),INFO_CALENDRIER!$I$1:$J$13,2,FALSE)))</f>
        <v/>
      </c>
      <c r="R449" s="54" t="str">
        <f t="shared" si="80"/>
        <v/>
      </c>
      <c r="S449" s="76" t="str">
        <f t="shared" si="81"/>
        <v/>
      </c>
      <c r="T449" s="54" t="str">
        <f>IF(H449="","",IF(I449=INFO_CALENDRIER!$AB$2,IF(BD!H449="COMMANDE","ALBAN1","ALBAN2"),IF(I449=INFO_CALENDRIER!$AB$3,IF(BD!H449="COMMANDE","ALICE1","ALICE2"),IF(I449=INFO_CALENDRIER!$AB$4,IF(BD!H449="COMMANDE","EUGENIE1","EUGENIE2"),IF(I449=INFO_CALENDRIER!$AB$5,IF(BD!H449="COMMANDE","FRED1","FRED2"),IF(I449=INFO_CALENDRIER!$AB$6,IF(BD!H449="COMMANDE","HERVE1","HERVE2"),IF(I449=INFO_CALENDRIER!$AB$7,IF(BD!H449="COMMANDE","MARIA1","MARIA2"),IF(I449=INFO_CALENDRIER!$AB$8,IF(BD!H449="COMMANDE","MARIE1","MARIE2"),IF(I449=INFO_CALENDRIER!$AB$9,IF(BD!H449="COMMANDE","VALERIE1","VALERIE2"),"erreur")))))))))</f>
        <v/>
      </c>
      <c r="U449" s="54"/>
      <c r="V449" s="54"/>
      <c r="W449" s="76" t="str">
        <f t="shared" si="82"/>
        <v/>
      </c>
      <c r="X449" s="76" t="str">
        <f t="shared" si="83"/>
        <v/>
      </c>
      <c r="Y449" s="76" t="str">
        <f t="shared" si="84"/>
        <v/>
      </c>
    </row>
    <row r="450" spans="1:25">
      <c r="A450" s="75"/>
      <c r="B450" s="77"/>
      <c r="C450" s="75"/>
      <c r="D450" s="77"/>
      <c r="E450" s="54"/>
      <c r="F450" s="54"/>
      <c r="G450" s="81"/>
      <c r="H450" s="54"/>
      <c r="I450" s="54"/>
      <c r="J450" s="76" t="str">
        <f t="shared" si="74"/>
        <v/>
      </c>
      <c r="K450" s="76" t="str">
        <f t="shared" si="75"/>
        <v/>
      </c>
      <c r="L450" s="76" t="str">
        <f t="shared" si="76"/>
        <v/>
      </c>
      <c r="M450" s="54"/>
      <c r="N450" s="54" t="str">
        <f t="shared" si="77"/>
        <v/>
      </c>
      <c r="O450" s="54" t="str">
        <f t="shared" si="78"/>
        <v/>
      </c>
      <c r="P450" s="54" t="str">
        <f t="shared" si="79"/>
        <v/>
      </c>
      <c r="Q450" s="54" t="str">
        <f>+IF(A450="","",CONCATENATE(YEAR(A450),"-",VLOOKUP(MONTH(A450),INFO_CALENDRIER!$I$1:$J$13,2,FALSE)))</f>
        <v/>
      </c>
      <c r="R450" s="54" t="str">
        <f t="shared" si="80"/>
        <v/>
      </c>
      <c r="S450" s="76" t="str">
        <f t="shared" si="81"/>
        <v/>
      </c>
      <c r="T450" s="54" t="str">
        <f>IF(H450="","",IF(I450=INFO_CALENDRIER!$AB$2,IF(BD!H450="COMMANDE","ALBAN1","ALBAN2"),IF(I450=INFO_CALENDRIER!$AB$3,IF(BD!H450="COMMANDE","ALICE1","ALICE2"),IF(I450=INFO_CALENDRIER!$AB$4,IF(BD!H450="COMMANDE","EUGENIE1","EUGENIE2"),IF(I450=INFO_CALENDRIER!$AB$5,IF(BD!H450="COMMANDE","FRED1","FRED2"),IF(I450=INFO_CALENDRIER!$AB$6,IF(BD!H450="COMMANDE","HERVE1","HERVE2"),IF(I450=INFO_CALENDRIER!$AB$7,IF(BD!H450="COMMANDE","MARIA1","MARIA2"),IF(I450=INFO_CALENDRIER!$AB$8,IF(BD!H450="COMMANDE","MARIE1","MARIE2"),IF(I450=INFO_CALENDRIER!$AB$9,IF(BD!H450="COMMANDE","VALERIE1","VALERIE2"),"erreur")))))))))</f>
        <v/>
      </c>
      <c r="U450" s="54"/>
      <c r="V450" s="54"/>
      <c r="W450" s="76" t="str">
        <f t="shared" si="82"/>
        <v/>
      </c>
      <c r="X450" s="76" t="str">
        <f t="shared" si="83"/>
        <v/>
      </c>
      <c r="Y450" s="76" t="str">
        <f t="shared" si="84"/>
        <v/>
      </c>
    </row>
    <row r="451" spans="1:25">
      <c r="A451" s="75"/>
      <c r="B451" s="77"/>
      <c r="C451" s="75"/>
      <c r="D451" s="77"/>
      <c r="E451" s="54"/>
      <c r="F451" s="54"/>
      <c r="G451" s="81"/>
      <c r="H451" s="54"/>
      <c r="I451" s="54"/>
      <c r="J451" s="76" t="str">
        <f t="shared" ref="J451:J514" si="85">IF($A451="","",DAY(A451))</f>
        <v/>
      </c>
      <c r="K451" s="76" t="str">
        <f t="shared" ref="K451:K514" si="86">IF($A451="","",MONTH(A451))</f>
        <v/>
      </c>
      <c r="L451" s="76" t="str">
        <f t="shared" ref="L451:L514" si="87">IF($A451="","",YEAR(A451))</f>
        <v/>
      </c>
      <c r="M451" s="54"/>
      <c r="N451" s="54" t="str">
        <f t="shared" ref="N451:N514" si="88">+IF($A451="","",IF(OR(ISERR(K451),ISNA(K451)),1,0))</f>
        <v/>
      </c>
      <c r="O451" s="54" t="str">
        <f t="shared" ref="O451:O514" si="89">+IF($A451="","",IF(OR(ISERR(J451),ISNA(J451)),1,0))</f>
        <v/>
      </c>
      <c r="P451" s="54" t="str">
        <f t="shared" ref="P451:P514" si="90">IF($A451="","",IF(OR(ISERR(L451),ISNA(L451)),1,0))</f>
        <v/>
      </c>
      <c r="Q451" s="54" t="str">
        <f>+IF(A451="","",CONCATENATE(YEAR(A451),"-",VLOOKUP(MONTH(A451),INFO_CALENDRIER!$I$1:$J$13,2,FALSE)))</f>
        <v/>
      </c>
      <c r="R451" s="54" t="str">
        <f t="shared" ref="R451:R514" si="91">+IF($A451="","",IF(OR(ISERR(E451),ISNA(E451)),1,0))</f>
        <v/>
      </c>
      <c r="S451" s="76" t="str">
        <f t="shared" ref="S451:S514" si="92">IF($A451="","",IF(OR(ISERR(I451),ISNA(I451)),1,0))</f>
        <v/>
      </c>
      <c r="T451" s="54" t="str">
        <f>IF(H451="","",IF(I451=INFO_CALENDRIER!$AB$2,IF(BD!H451="COMMANDE","ALBAN1","ALBAN2"),IF(I451=INFO_CALENDRIER!$AB$3,IF(BD!H451="COMMANDE","ALICE1","ALICE2"),IF(I451=INFO_CALENDRIER!$AB$4,IF(BD!H451="COMMANDE","EUGENIE1","EUGENIE2"),IF(I451=INFO_CALENDRIER!$AB$5,IF(BD!H451="COMMANDE","FRED1","FRED2"),IF(I451=INFO_CALENDRIER!$AB$6,IF(BD!H451="COMMANDE","HERVE1","HERVE2"),IF(I451=INFO_CALENDRIER!$AB$7,IF(BD!H451="COMMANDE","MARIA1","MARIA2"),IF(I451=INFO_CALENDRIER!$AB$8,IF(BD!H451="COMMANDE","MARIE1","MARIE2"),IF(I451=INFO_CALENDRIER!$AB$9,IF(BD!H451="COMMANDE","VALERIE1","VALERIE2"),"erreur")))))))))</f>
        <v/>
      </c>
      <c r="U451" s="54"/>
      <c r="V451" s="54"/>
      <c r="W451" s="76" t="str">
        <f t="shared" ref="W451:W514" si="93">IF($C451="","",DAY(C451))</f>
        <v/>
      </c>
      <c r="X451" s="76" t="str">
        <f t="shared" ref="X451:X514" si="94">IF($C451="","",MONTH(C451))</f>
        <v/>
      </c>
      <c r="Y451" s="76" t="str">
        <f t="shared" ref="Y451:Y514" si="95">IF($C451="","",YEAR(C451))</f>
        <v/>
      </c>
    </row>
    <row r="452" spans="1:25">
      <c r="A452" s="75"/>
      <c r="B452" s="77"/>
      <c r="C452" s="75"/>
      <c r="D452" s="77"/>
      <c r="E452" s="54"/>
      <c r="F452" s="54"/>
      <c r="G452" s="81"/>
      <c r="H452" s="54"/>
      <c r="I452" s="54"/>
      <c r="J452" s="76" t="str">
        <f t="shared" si="85"/>
        <v/>
      </c>
      <c r="K452" s="76" t="str">
        <f t="shared" si="86"/>
        <v/>
      </c>
      <c r="L452" s="76" t="str">
        <f t="shared" si="87"/>
        <v/>
      </c>
      <c r="M452" s="54"/>
      <c r="N452" s="54" t="str">
        <f t="shared" si="88"/>
        <v/>
      </c>
      <c r="O452" s="54" t="str">
        <f t="shared" si="89"/>
        <v/>
      </c>
      <c r="P452" s="54" t="str">
        <f t="shared" si="90"/>
        <v/>
      </c>
      <c r="Q452" s="54" t="str">
        <f>+IF(A452="","",CONCATENATE(YEAR(A452),"-",VLOOKUP(MONTH(A452),INFO_CALENDRIER!$I$1:$J$13,2,FALSE)))</f>
        <v/>
      </c>
      <c r="R452" s="54" t="str">
        <f t="shared" si="91"/>
        <v/>
      </c>
      <c r="S452" s="76" t="str">
        <f t="shared" si="92"/>
        <v/>
      </c>
      <c r="T452" s="54" t="str">
        <f>IF(H452="","",IF(I452=INFO_CALENDRIER!$AB$2,IF(BD!H452="COMMANDE","ALBAN1","ALBAN2"),IF(I452=INFO_CALENDRIER!$AB$3,IF(BD!H452="COMMANDE","ALICE1","ALICE2"),IF(I452=INFO_CALENDRIER!$AB$4,IF(BD!H452="COMMANDE","EUGENIE1","EUGENIE2"),IF(I452=INFO_CALENDRIER!$AB$5,IF(BD!H452="COMMANDE","FRED1","FRED2"),IF(I452=INFO_CALENDRIER!$AB$6,IF(BD!H452="COMMANDE","HERVE1","HERVE2"),IF(I452=INFO_CALENDRIER!$AB$7,IF(BD!H452="COMMANDE","MARIA1","MARIA2"),IF(I452=INFO_CALENDRIER!$AB$8,IF(BD!H452="COMMANDE","MARIE1","MARIE2"),IF(I452=INFO_CALENDRIER!$AB$9,IF(BD!H452="COMMANDE","VALERIE1","VALERIE2"),"erreur")))))))))</f>
        <v/>
      </c>
      <c r="U452" s="54"/>
      <c r="V452" s="54"/>
      <c r="W452" s="76" t="str">
        <f t="shared" si="93"/>
        <v/>
      </c>
      <c r="X452" s="76" t="str">
        <f t="shared" si="94"/>
        <v/>
      </c>
      <c r="Y452" s="76" t="str">
        <f t="shared" si="95"/>
        <v/>
      </c>
    </row>
    <row r="453" spans="1:25">
      <c r="A453" s="75"/>
      <c r="B453" s="77"/>
      <c r="C453" s="75"/>
      <c r="D453" s="77"/>
      <c r="E453" s="54"/>
      <c r="F453" s="54"/>
      <c r="G453" s="81"/>
      <c r="H453" s="54"/>
      <c r="I453" s="54"/>
      <c r="J453" s="76" t="str">
        <f t="shared" si="85"/>
        <v/>
      </c>
      <c r="K453" s="76" t="str">
        <f t="shared" si="86"/>
        <v/>
      </c>
      <c r="L453" s="76" t="str">
        <f t="shared" si="87"/>
        <v/>
      </c>
      <c r="M453" s="54"/>
      <c r="N453" s="54" t="str">
        <f t="shared" si="88"/>
        <v/>
      </c>
      <c r="O453" s="54" t="str">
        <f t="shared" si="89"/>
        <v/>
      </c>
      <c r="P453" s="54" t="str">
        <f t="shared" si="90"/>
        <v/>
      </c>
      <c r="Q453" s="54" t="str">
        <f>+IF(A453="","",CONCATENATE(YEAR(A453),"-",VLOOKUP(MONTH(A453),INFO_CALENDRIER!$I$1:$J$13,2,FALSE)))</f>
        <v/>
      </c>
      <c r="R453" s="54" t="str">
        <f t="shared" si="91"/>
        <v/>
      </c>
      <c r="S453" s="76" t="str">
        <f t="shared" si="92"/>
        <v/>
      </c>
      <c r="T453" s="54" t="str">
        <f>IF(H453="","",IF(I453=INFO_CALENDRIER!$AB$2,IF(BD!H453="COMMANDE","ALBAN1","ALBAN2"),IF(I453=INFO_CALENDRIER!$AB$3,IF(BD!H453="COMMANDE","ALICE1","ALICE2"),IF(I453=INFO_CALENDRIER!$AB$4,IF(BD!H453="COMMANDE","EUGENIE1","EUGENIE2"),IF(I453=INFO_CALENDRIER!$AB$5,IF(BD!H453="COMMANDE","FRED1","FRED2"),IF(I453=INFO_CALENDRIER!$AB$6,IF(BD!H453="COMMANDE","HERVE1","HERVE2"),IF(I453=INFO_CALENDRIER!$AB$7,IF(BD!H453="COMMANDE","MARIA1","MARIA2"),IF(I453=INFO_CALENDRIER!$AB$8,IF(BD!H453="COMMANDE","MARIE1","MARIE2"),IF(I453=INFO_CALENDRIER!$AB$9,IF(BD!H453="COMMANDE","VALERIE1","VALERIE2"),"erreur")))))))))</f>
        <v/>
      </c>
      <c r="U453" s="54"/>
      <c r="V453" s="54"/>
      <c r="W453" s="76" t="str">
        <f t="shared" si="93"/>
        <v/>
      </c>
      <c r="X453" s="76" t="str">
        <f t="shared" si="94"/>
        <v/>
      </c>
      <c r="Y453" s="76" t="str">
        <f t="shared" si="95"/>
        <v/>
      </c>
    </row>
    <row r="454" spans="1:25">
      <c r="A454" s="75"/>
      <c r="B454" s="77"/>
      <c r="C454" s="75"/>
      <c r="D454" s="77"/>
      <c r="E454" s="54"/>
      <c r="F454" s="54"/>
      <c r="G454" s="81"/>
      <c r="H454" s="54"/>
      <c r="I454" s="54"/>
      <c r="J454" s="76" t="str">
        <f t="shared" si="85"/>
        <v/>
      </c>
      <c r="K454" s="76" t="str">
        <f t="shared" si="86"/>
        <v/>
      </c>
      <c r="L454" s="76" t="str">
        <f t="shared" si="87"/>
        <v/>
      </c>
      <c r="M454" s="54"/>
      <c r="N454" s="54" t="str">
        <f t="shared" si="88"/>
        <v/>
      </c>
      <c r="O454" s="54" t="str">
        <f t="shared" si="89"/>
        <v/>
      </c>
      <c r="P454" s="54" t="str">
        <f t="shared" si="90"/>
        <v/>
      </c>
      <c r="Q454" s="54" t="str">
        <f>+IF(A454="","",CONCATENATE(YEAR(A454),"-",VLOOKUP(MONTH(A454),INFO_CALENDRIER!$I$1:$J$13,2,FALSE)))</f>
        <v/>
      </c>
      <c r="R454" s="54" t="str">
        <f t="shared" si="91"/>
        <v/>
      </c>
      <c r="S454" s="76" t="str">
        <f t="shared" si="92"/>
        <v/>
      </c>
      <c r="T454" s="54" t="str">
        <f>IF(H454="","",IF(I454=INFO_CALENDRIER!$AB$2,IF(BD!H454="COMMANDE","ALBAN1","ALBAN2"),IF(I454=INFO_CALENDRIER!$AB$3,IF(BD!H454="COMMANDE","ALICE1","ALICE2"),IF(I454=INFO_CALENDRIER!$AB$4,IF(BD!H454="COMMANDE","EUGENIE1","EUGENIE2"),IF(I454=INFO_CALENDRIER!$AB$5,IF(BD!H454="COMMANDE","FRED1","FRED2"),IF(I454=INFO_CALENDRIER!$AB$6,IF(BD!H454="COMMANDE","HERVE1","HERVE2"),IF(I454=INFO_CALENDRIER!$AB$7,IF(BD!H454="COMMANDE","MARIA1","MARIA2"),IF(I454=INFO_CALENDRIER!$AB$8,IF(BD!H454="COMMANDE","MARIE1","MARIE2"),IF(I454=INFO_CALENDRIER!$AB$9,IF(BD!H454="COMMANDE","VALERIE1","VALERIE2"),"erreur")))))))))</f>
        <v/>
      </c>
      <c r="U454" s="54"/>
      <c r="V454" s="54"/>
      <c r="W454" s="76" t="str">
        <f t="shared" si="93"/>
        <v/>
      </c>
      <c r="X454" s="76" t="str">
        <f t="shared" si="94"/>
        <v/>
      </c>
      <c r="Y454" s="76" t="str">
        <f t="shared" si="95"/>
        <v/>
      </c>
    </row>
    <row r="455" spans="1:25">
      <c r="A455" s="75"/>
      <c r="B455" s="77"/>
      <c r="C455" s="75"/>
      <c r="D455" s="77"/>
      <c r="E455" s="54"/>
      <c r="F455" s="54"/>
      <c r="G455" s="81"/>
      <c r="H455" s="54"/>
      <c r="I455" s="54"/>
      <c r="J455" s="76" t="str">
        <f t="shared" si="85"/>
        <v/>
      </c>
      <c r="K455" s="76" t="str">
        <f t="shared" si="86"/>
        <v/>
      </c>
      <c r="L455" s="76" t="str">
        <f t="shared" si="87"/>
        <v/>
      </c>
      <c r="M455" s="54"/>
      <c r="N455" s="54" t="str">
        <f t="shared" si="88"/>
        <v/>
      </c>
      <c r="O455" s="54" t="str">
        <f t="shared" si="89"/>
        <v/>
      </c>
      <c r="P455" s="54" t="str">
        <f t="shared" si="90"/>
        <v/>
      </c>
      <c r="Q455" s="54" t="str">
        <f>+IF(A455="","",CONCATENATE(YEAR(A455),"-",VLOOKUP(MONTH(A455),INFO_CALENDRIER!$I$1:$J$13,2,FALSE)))</f>
        <v/>
      </c>
      <c r="R455" s="54" t="str">
        <f t="shared" si="91"/>
        <v/>
      </c>
      <c r="S455" s="76" t="str">
        <f t="shared" si="92"/>
        <v/>
      </c>
      <c r="T455" s="54" t="str">
        <f>IF(H455="","",IF(I455=INFO_CALENDRIER!$AB$2,IF(BD!H455="COMMANDE","ALBAN1","ALBAN2"),IF(I455=INFO_CALENDRIER!$AB$3,IF(BD!H455="COMMANDE","ALICE1","ALICE2"),IF(I455=INFO_CALENDRIER!$AB$4,IF(BD!H455="COMMANDE","EUGENIE1","EUGENIE2"),IF(I455=INFO_CALENDRIER!$AB$5,IF(BD!H455="COMMANDE","FRED1","FRED2"),IF(I455=INFO_CALENDRIER!$AB$6,IF(BD!H455="COMMANDE","HERVE1","HERVE2"),IF(I455=INFO_CALENDRIER!$AB$7,IF(BD!H455="COMMANDE","MARIA1","MARIA2"),IF(I455=INFO_CALENDRIER!$AB$8,IF(BD!H455="COMMANDE","MARIE1","MARIE2"),IF(I455=INFO_CALENDRIER!$AB$9,IF(BD!H455="COMMANDE","VALERIE1","VALERIE2"),"erreur")))))))))</f>
        <v/>
      </c>
      <c r="U455" s="54"/>
      <c r="V455" s="54"/>
      <c r="W455" s="76" t="str">
        <f t="shared" si="93"/>
        <v/>
      </c>
      <c r="X455" s="76" t="str">
        <f t="shared" si="94"/>
        <v/>
      </c>
      <c r="Y455" s="76" t="str">
        <f t="shared" si="95"/>
        <v/>
      </c>
    </row>
    <row r="456" spans="1:25">
      <c r="A456" s="75"/>
      <c r="B456" s="77"/>
      <c r="C456" s="75"/>
      <c r="D456" s="77"/>
      <c r="E456" s="54"/>
      <c r="F456" s="54"/>
      <c r="G456" s="81"/>
      <c r="H456" s="54"/>
      <c r="I456" s="54"/>
      <c r="J456" s="76" t="str">
        <f t="shared" si="85"/>
        <v/>
      </c>
      <c r="K456" s="76" t="str">
        <f t="shared" si="86"/>
        <v/>
      </c>
      <c r="L456" s="76" t="str">
        <f t="shared" si="87"/>
        <v/>
      </c>
      <c r="M456" s="54"/>
      <c r="N456" s="54" t="str">
        <f t="shared" si="88"/>
        <v/>
      </c>
      <c r="O456" s="54" t="str">
        <f t="shared" si="89"/>
        <v/>
      </c>
      <c r="P456" s="54" t="str">
        <f t="shared" si="90"/>
        <v/>
      </c>
      <c r="Q456" s="54" t="str">
        <f>+IF(A456="","",CONCATENATE(YEAR(A456),"-",VLOOKUP(MONTH(A456),INFO_CALENDRIER!$I$1:$J$13,2,FALSE)))</f>
        <v/>
      </c>
      <c r="R456" s="54" t="str">
        <f t="shared" si="91"/>
        <v/>
      </c>
      <c r="S456" s="76" t="str">
        <f t="shared" si="92"/>
        <v/>
      </c>
      <c r="T456" s="54" t="str">
        <f>IF(H456="","",IF(I456=INFO_CALENDRIER!$AB$2,IF(BD!H456="COMMANDE","ALBAN1","ALBAN2"),IF(I456=INFO_CALENDRIER!$AB$3,IF(BD!H456="COMMANDE","ALICE1","ALICE2"),IF(I456=INFO_CALENDRIER!$AB$4,IF(BD!H456="COMMANDE","EUGENIE1","EUGENIE2"),IF(I456=INFO_CALENDRIER!$AB$5,IF(BD!H456="COMMANDE","FRED1","FRED2"),IF(I456=INFO_CALENDRIER!$AB$6,IF(BD!H456="COMMANDE","HERVE1","HERVE2"),IF(I456=INFO_CALENDRIER!$AB$7,IF(BD!H456="COMMANDE","MARIA1","MARIA2"),IF(I456=INFO_CALENDRIER!$AB$8,IF(BD!H456="COMMANDE","MARIE1","MARIE2"),IF(I456=INFO_CALENDRIER!$AB$9,IF(BD!H456="COMMANDE","VALERIE1","VALERIE2"),"erreur")))))))))</f>
        <v/>
      </c>
      <c r="U456" s="54"/>
      <c r="V456" s="54"/>
      <c r="W456" s="76" t="str">
        <f t="shared" si="93"/>
        <v/>
      </c>
      <c r="X456" s="76" t="str">
        <f t="shared" si="94"/>
        <v/>
      </c>
      <c r="Y456" s="76" t="str">
        <f t="shared" si="95"/>
        <v/>
      </c>
    </row>
    <row r="457" spans="1:25">
      <c r="A457" s="75"/>
      <c r="B457" s="77"/>
      <c r="C457" s="75"/>
      <c r="D457" s="77"/>
      <c r="E457" s="54"/>
      <c r="F457" s="54"/>
      <c r="G457" s="81"/>
      <c r="H457" s="54"/>
      <c r="I457" s="54"/>
      <c r="J457" s="76" t="str">
        <f t="shared" si="85"/>
        <v/>
      </c>
      <c r="K457" s="76" t="str">
        <f t="shared" si="86"/>
        <v/>
      </c>
      <c r="L457" s="76" t="str">
        <f t="shared" si="87"/>
        <v/>
      </c>
      <c r="M457" s="54"/>
      <c r="N457" s="54" t="str">
        <f t="shared" si="88"/>
        <v/>
      </c>
      <c r="O457" s="54" t="str">
        <f t="shared" si="89"/>
        <v/>
      </c>
      <c r="P457" s="54" t="str">
        <f t="shared" si="90"/>
        <v/>
      </c>
      <c r="Q457" s="54" t="str">
        <f>+IF(A457="","",CONCATENATE(YEAR(A457),"-",VLOOKUP(MONTH(A457),INFO_CALENDRIER!$I$1:$J$13,2,FALSE)))</f>
        <v/>
      </c>
      <c r="R457" s="54" t="str">
        <f t="shared" si="91"/>
        <v/>
      </c>
      <c r="S457" s="76" t="str">
        <f t="shared" si="92"/>
        <v/>
      </c>
      <c r="T457" s="54" t="str">
        <f>IF(H457="","",IF(I457=INFO_CALENDRIER!$AB$2,IF(BD!H457="COMMANDE","ALBAN1","ALBAN2"),IF(I457=INFO_CALENDRIER!$AB$3,IF(BD!H457="COMMANDE","ALICE1","ALICE2"),IF(I457=INFO_CALENDRIER!$AB$4,IF(BD!H457="COMMANDE","EUGENIE1","EUGENIE2"),IF(I457=INFO_CALENDRIER!$AB$5,IF(BD!H457="COMMANDE","FRED1","FRED2"),IF(I457=INFO_CALENDRIER!$AB$6,IF(BD!H457="COMMANDE","HERVE1","HERVE2"),IF(I457=INFO_CALENDRIER!$AB$7,IF(BD!H457="COMMANDE","MARIA1","MARIA2"),IF(I457=INFO_CALENDRIER!$AB$8,IF(BD!H457="COMMANDE","MARIE1","MARIE2"),IF(I457=INFO_CALENDRIER!$AB$9,IF(BD!H457="COMMANDE","VALERIE1","VALERIE2"),"erreur")))))))))</f>
        <v/>
      </c>
      <c r="U457" s="54"/>
      <c r="V457" s="54"/>
      <c r="W457" s="76" t="str">
        <f t="shared" si="93"/>
        <v/>
      </c>
      <c r="X457" s="76" t="str">
        <f t="shared" si="94"/>
        <v/>
      </c>
      <c r="Y457" s="76" t="str">
        <f t="shared" si="95"/>
        <v/>
      </c>
    </row>
    <row r="458" spans="1:25">
      <c r="A458" s="75"/>
      <c r="B458" s="77"/>
      <c r="C458" s="75"/>
      <c r="D458" s="77"/>
      <c r="E458" s="54"/>
      <c r="F458" s="54"/>
      <c r="G458" s="81"/>
      <c r="H458" s="54"/>
      <c r="I458" s="54"/>
      <c r="J458" s="76" t="str">
        <f t="shared" si="85"/>
        <v/>
      </c>
      <c r="K458" s="76" t="str">
        <f t="shared" si="86"/>
        <v/>
      </c>
      <c r="L458" s="76" t="str">
        <f t="shared" si="87"/>
        <v/>
      </c>
      <c r="M458" s="54"/>
      <c r="N458" s="54" t="str">
        <f t="shared" si="88"/>
        <v/>
      </c>
      <c r="O458" s="54" t="str">
        <f t="shared" si="89"/>
        <v/>
      </c>
      <c r="P458" s="54" t="str">
        <f t="shared" si="90"/>
        <v/>
      </c>
      <c r="Q458" s="54" t="str">
        <f>+IF(A458="","",CONCATENATE(YEAR(A458),"-",VLOOKUP(MONTH(A458),INFO_CALENDRIER!$I$1:$J$13,2,FALSE)))</f>
        <v/>
      </c>
      <c r="R458" s="54" t="str">
        <f t="shared" si="91"/>
        <v/>
      </c>
      <c r="S458" s="76" t="str">
        <f t="shared" si="92"/>
        <v/>
      </c>
      <c r="T458" s="54" t="str">
        <f>IF(H458="","",IF(I458=INFO_CALENDRIER!$AB$2,IF(BD!H458="COMMANDE","ALBAN1","ALBAN2"),IF(I458=INFO_CALENDRIER!$AB$3,IF(BD!H458="COMMANDE","ALICE1","ALICE2"),IF(I458=INFO_CALENDRIER!$AB$4,IF(BD!H458="COMMANDE","EUGENIE1","EUGENIE2"),IF(I458=INFO_CALENDRIER!$AB$5,IF(BD!H458="COMMANDE","FRED1","FRED2"),IF(I458=INFO_CALENDRIER!$AB$6,IF(BD!H458="COMMANDE","HERVE1","HERVE2"),IF(I458=INFO_CALENDRIER!$AB$7,IF(BD!H458="COMMANDE","MARIA1","MARIA2"),IF(I458=INFO_CALENDRIER!$AB$8,IF(BD!H458="COMMANDE","MARIE1","MARIE2"),IF(I458=INFO_CALENDRIER!$AB$9,IF(BD!H458="COMMANDE","VALERIE1","VALERIE2"),"erreur")))))))))</f>
        <v/>
      </c>
      <c r="U458" s="54"/>
      <c r="V458" s="54"/>
      <c r="W458" s="76" t="str">
        <f t="shared" si="93"/>
        <v/>
      </c>
      <c r="X458" s="76" t="str">
        <f t="shared" si="94"/>
        <v/>
      </c>
      <c r="Y458" s="76" t="str">
        <f t="shared" si="95"/>
        <v/>
      </c>
    </row>
    <row r="459" spans="1:25">
      <c r="A459" s="75"/>
      <c r="B459" s="77"/>
      <c r="C459" s="75"/>
      <c r="D459" s="77"/>
      <c r="E459" s="54"/>
      <c r="F459" s="54"/>
      <c r="G459" s="81"/>
      <c r="H459" s="54"/>
      <c r="I459" s="54"/>
      <c r="J459" s="76" t="str">
        <f t="shared" si="85"/>
        <v/>
      </c>
      <c r="K459" s="76" t="str">
        <f t="shared" si="86"/>
        <v/>
      </c>
      <c r="L459" s="76" t="str">
        <f t="shared" si="87"/>
        <v/>
      </c>
      <c r="M459" s="54"/>
      <c r="N459" s="54" t="str">
        <f t="shared" si="88"/>
        <v/>
      </c>
      <c r="O459" s="54" t="str">
        <f t="shared" si="89"/>
        <v/>
      </c>
      <c r="P459" s="54" t="str">
        <f t="shared" si="90"/>
        <v/>
      </c>
      <c r="Q459" s="54" t="str">
        <f>+IF(A459="","",CONCATENATE(YEAR(A459),"-",VLOOKUP(MONTH(A459),INFO_CALENDRIER!$I$1:$J$13,2,FALSE)))</f>
        <v/>
      </c>
      <c r="R459" s="54" t="str">
        <f t="shared" si="91"/>
        <v/>
      </c>
      <c r="S459" s="76" t="str">
        <f t="shared" si="92"/>
        <v/>
      </c>
      <c r="T459" s="54" t="str">
        <f>IF(H459="","",IF(I459=INFO_CALENDRIER!$AB$2,IF(BD!H459="COMMANDE","ALBAN1","ALBAN2"),IF(I459=INFO_CALENDRIER!$AB$3,IF(BD!H459="COMMANDE","ALICE1","ALICE2"),IF(I459=INFO_CALENDRIER!$AB$4,IF(BD!H459="COMMANDE","EUGENIE1","EUGENIE2"),IF(I459=INFO_CALENDRIER!$AB$5,IF(BD!H459="COMMANDE","FRED1","FRED2"),IF(I459=INFO_CALENDRIER!$AB$6,IF(BD!H459="COMMANDE","HERVE1","HERVE2"),IF(I459=INFO_CALENDRIER!$AB$7,IF(BD!H459="COMMANDE","MARIA1","MARIA2"),IF(I459=INFO_CALENDRIER!$AB$8,IF(BD!H459="COMMANDE","MARIE1","MARIE2"),IF(I459=INFO_CALENDRIER!$AB$9,IF(BD!H459="COMMANDE","VALERIE1","VALERIE2"),"erreur")))))))))</f>
        <v/>
      </c>
      <c r="U459" s="54"/>
      <c r="V459" s="54"/>
      <c r="W459" s="76" t="str">
        <f t="shared" si="93"/>
        <v/>
      </c>
      <c r="X459" s="76" t="str">
        <f t="shared" si="94"/>
        <v/>
      </c>
      <c r="Y459" s="76" t="str">
        <f t="shared" si="95"/>
        <v/>
      </c>
    </row>
    <row r="460" spans="1:25">
      <c r="A460" s="75"/>
      <c r="B460" s="77"/>
      <c r="C460" s="75"/>
      <c r="D460" s="77"/>
      <c r="E460" s="54"/>
      <c r="F460" s="54"/>
      <c r="G460" s="81"/>
      <c r="H460" s="54"/>
      <c r="I460" s="54"/>
      <c r="J460" s="76" t="str">
        <f t="shared" si="85"/>
        <v/>
      </c>
      <c r="K460" s="76" t="str">
        <f t="shared" si="86"/>
        <v/>
      </c>
      <c r="L460" s="76" t="str">
        <f t="shared" si="87"/>
        <v/>
      </c>
      <c r="M460" s="54"/>
      <c r="N460" s="54" t="str">
        <f t="shared" si="88"/>
        <v/>
      </c>
      <c r="O460" s="54" t="str">
        <f t="shared" si="89"/>
        <v/>
      </c>
      <c r="P460" s="54" t="str">
        <f t="shared" si="90"/>
        <v/>
      </c>
      <c r="Q460" s="54" t="str">
        <f>+IF(A460="","",CONCATENATE(YEAR(A460),"-",VLOOKUP(MONTH(A460),INFO_CALENDRIER!$I$1:$J$13,2,FALSE)))</f>
        <v/>
      </c>
      <c r="R460" s="54" t="str">
        <f t="shared" si="91"/>
        <v/>
      </c>
      <c r="S460" s="76" t="str">
        <f t="shared" si="92"/>
        <v/>
      </c>
      <c r="T460" s="54" t="str">
        <f>IF(H460="","",IF(I460=INFO_CALENDRIER!$AB$2,IF(BD!H460="COMMANDE","ALBAN1","ALBAN2"),IF(I460=INFO_CALENDRIER!$AB$3,IF(BD!H460="COMMANDE","ALICE1","ALICE2"),IF(I460=INFO_CALENDRIER!$AB$4,IF(BD!H460="COMMANDE","EUGENIE1","EUGENIE2"),IF(I460=INFO_CALENDRIER!$AB$5,IF(BD!H460="COMMANDE","FRED1","FRED2"),IF(I460=INFO_CALENDRIER!$AB$6,IF(BD!H460="COMMANDE","HERVE1","HERVE2"),IF(I460=INFO_CALENDRIER!$AB$7,IF(BD!H460="COMMANDE","MARIA1","MARIA2"),IF(I460=INFO_CALENDRIER!$AB$8,IF(BD!H460="COMMANDE","MARIE1","MARIE2"),IF(I460=INFO_CALENDRIER!$AB$9,IF(BD!H460="COMMANDE","VALERIE1","VALERIE2"),"erreur")))))))))</f>
        <v/>
      </c>
      <c r="U460" s="54"/>
      <c r="V460" s="54"/>
      <c r="W460" s="76" t="str">
        <f t="shared" si="93"/>
        <v/>
      </c>
      <c r="X460" s="76" t="str">
        <f t="shared" si="94"/>
        <v/>
      </c>
      <c r="Y460" s="76" t="str">
        <f t="shared" si="95"/>
        <v/>
      </c>
    </row>
    <row r="461" spans="1:25">
      <c r="A461" s="75"/>
      <c r="B461" s="77"/>
      <c r="C461" s="75"/>
      <c r="D461" s="77"/>
      <c r="E461" s="54"/>
      <c r="F461" s="54"/>
      <c r="G461" s="81"/>
      <c r="H461" s="54"/>
      <c r="I461" s="54"/>
      <c r="J461" s="76" t="str">
        <f t="shared" si="85"/>
        <v/>
      </c>
      <c r="K461" s="76" t="str">
        <f t="shared" si="86"/>
        <v/>
      </c>
      <c r="L461" s="76" t="str">
        <f t="shared" si="87"/>
        <v/>
      </c>
      <c r="M461" s="54"/>
      <c r="N461" s="54" t="str">
        <f t="shared" si="88"/>
        <v/>
      </c>
      <c r="O461" s="54" t="str">
        <f t="shared" si="89"/>
        <v/>
      </c>
      <c r="P461" s="54" t="str">
        <f t="shared" si="90"/>
        <v/>
      </c>
      <c r="Q461" s="54" t="str">
        <f>+IF(A461="","",CONCATENATE(YEAR(A461),"-",VLOOKUP(MONTH(A461),INFO_CALENDRIER!$I$1:$J$13,2,FALSE)))</f>
        <v/>
      </c>
      <c r="R461" s="54" t="str">
        <f t="shared" si="91"/>
        <v/>
      </c>
      <c r="S461" s="76" t="str">
        <f t="shared" si="92"/>
        <v/>
      </c>
      <c r="T461" s="54" t="str">
        <f>IF(H461="","",IF(I461=INFO_CALENDRIER!$AB$2,IF(BD!H461="COMMANDE","ALBAN1","ALBAN2"),IF(I461=INFO_CALENDRIER!$AB$3,IF(BD!H461="COMMANDE","ALICE1","ALICE2"),IF(I461=INFO_CALENDRIER!$AB$4,IF(BD!H461="COMMANDE","EUGENIE1","EUGENIE2"),IF(I461=INFO_CALENDRIER!$AB$5,IF(BD!H461="COMMANDE","FRED1","FRED2"),IF(I461=INFO_CALENDRIER!$AB$6,IF(BD!H461="COMMANDE","HERVE1","HERVE2"),IF(I461=INFO_CALENDRIER!$AB$7,IF(BD!H461="COMMANDE","MARIA1","MARIA2"),IF(I461=INFO_CALENDRIER!$AB$8,IF(BD!H461="COMMANDE","MARIE1","MARIE2"),IF(I461=INFO_CALENDRIER!$AB$9,IF(BD!H461="COMMANDE","VALERIE1","VALERIE2"),"erreur")))))))))</f>
        <v/>
      </c>
      <c r="U461" s="54"/>
      <c r="V461" s="54"/>
      <c r="W461" s="76" t="str">
        <f t="shared" si="93"/>
        <v/>
      </c>
      <c r="X461" s="76" t="str">
        <f t="shared" si="94"/>
        <v/>
      </c>
      <c r="Y461" s="76" t="str">
        <f t="shared" si="95"/>
        <v/>
      </c>
    </row>
    <row r="462" spans="1:25">
      <c r="A462" s="75"/>
      <c r="B462" s="77"/>
      <c r="C462" s="75"/>
      <c r="D462" s="77"/>
      <c r="E462" s="54"/>
      <c r="F462" s="54"/>
      <c r="G462" s="81"/>
      <c r="H462" s="54"/>
      <c r="I462" s="54"/>
      <c r="J462" s="76" t="str">
        <f t="shared" si="85"/>
        <v/>
      </c>
      <c r="K462" s="76" t="str">
        <f t="shared" si="86"/>
        <v/>
      </c>
      <c r="L462" s="76" t="str">
        <f t="shared" si="87"/>
        <v/>
      </c>
      <c r="M462" s="54"/>
      <c r="N462" s="54" t="str">
        <f t="shared" si="88"/>
        <v/>
      </c>
      <c r="O462" s="54" t="str">
        <f t="shared" si="89"/>
        <v/>
      </c>
      <c r="P462" s="54" t="str">
        <f t="shared" si="90"/>
        <v/>
      </c>
      <c r="Q462" s="54" t="str">
        <f>+IF(A462="","",CONCATENATE(YEAR(A462),"-",VLOOKUP(MONTH(A462),INFO_CALENDRIER!$I$1:$J$13,2,FALSE)))</f>
        <v/>
      </c>
      <c r="R462" s="54" t="str">
        <f t="shared" si="91"/>
        <v/>
      </c>
      <c r="S462" s="76" t="str">
        <f t="shared" si="92"/>
        <v/>
      </c>
      <c r="T462" s="54" t="str">
        <f>IF(H462="","",IF(I462=INFO_CALENDRIER!$AB$2,IF(BD!H462="COMMANDE","ALBAN1","ALBAN2"),IF(I462=INFO_CALENDRIER!$AB$3,IF(BD!H462="COMMANDE","ALICE1","ALICE2"),IF(I462=INFO_CALENDRIER!$AB$4,IF(BD!H462="COMMANDE","EUGENIE1","EUGENIE2"),IF(I462=INFO_CALENDRIER!$AB$5,IF(BD!H462="COMMANDE","FRED1","FRED2"),IF(I462=INFO_CALENDRIER!$AB$6,IF(BD!H462="COMMANDE","HERVE1","HERVE2"),IF(I462=INFO_CALENDRIER!$AB$7,IF(BD!H462="COMMANDE","MARIA1","MARIA2"),IF(I462=INFO_CALENDRIER!$AB$8,IF(BD!H462="COMMANDE","MARIE1","MARIE2"),IF(I462=INFO_CALENDRIER!$AB$9,IF(BD!H462="COMMANDE","VALERIE1","VALERIE2"),"erreur")))))))))</f>
        <v/>
      </c>
      <c r="U462" s="54"/>
      <c r="V462" s="54"/>
      <c r="W462" s="76" t="str">
        <f t="shared" si="93"/>
        <v/>
      </c>
      <c r="X462" s="76" t="str">
        <f t="shared" si="94"/>
        <v/>
      </c>
      <c r="Y462" s="76" t="str">
        <f t="shared" si="95"/>
        <v/>
      </c>
    </row>
    <row r="463" spans="1:25">
      <c r="A463" s="75"/>
      <c r="B463" s="77"/>
      <c r="C463" s="75"/>
      <c r="D463" s="77"/>
      <c r="E463" s="54"/>
      <c r="F463" s="54"/>
      <c r="G463" s="81"/>
      <c r="H463" s="54"/>
      <c r="I463" s="54"/>
      <c r="J463" s="76" t="str">
        <f t="shared" si="85"/>
        <v/>
      </c>
      <c r="K463" s="76" t="str">
        <f t="shared" si="86"/>
        <v/>
      </c>
      <c r="L463" s="76" t="str">
        <f t="shared" si="87"/>
        <v/>
      </c>
      <c r="M463" s="54"/>
      <c r="N463" s="54" t="str">
        <f t="shared" si="88"/>
        <v/>
      </c>
      <c r="O463" s="54" t="str">
        <f t="shared" si="89"/>
        <v/>
      </c>
      <c r="P463" s="54" t="str">
        <f t="shared" si="90"/>
        <v/>
      </c>
      <c r="Q463" s="54" t="str">
        <f>+IF(A463="","",CONCATENATE(YEAR(A463),"-",VLOOKUP(MONTH(A463),INFO_CALENDRIER!$I$1:$J$13,2,FALSE)))</f>
        <v/>
      </c>
      <c r="R463" s="54" t="str">
        <f t="shared" si="91"/>
        <v/>
      </c>
      <c r="S463" s="76" t="str">
        <f t="shared" si="92"/>
        <v/>
      </c>
      <c r="T463" s="54" t="str">
        <f>IF(H463="","",IF(I463=INFO_CALENDRIER!$AB$2,IF(BD!H463="COMMANDE","ALBAN1","ALBAN2"),IF(I463=INFO_CALENDRIER!$AB$3,IF(BD!H463="COMMANDE","ALICE1","ALICE2"),IF(I463=INFO_CALENDRIER!$AB$4,IF(BD!H463="COMMANDE","EUGENIE1","EUGENIE2"),IF(I463=INFO_CALENDRIER!$AB$5,IF(BD!H463="COMMANDE","FRED1","FRED2"),IF(I463=INFO_CALENDRIER!$AB$6,IF(BD!H463="COMMANDE","HERVE1","HERVE2"),IF(I463=INFO_CALENDRIER!$AB$7,IF(BD!H463="COMMANDE","MARIA1","MARIA2"),IF(I463=INFO_CALENDRIER!$AB$8,IF(BD!H463="COMMANDE","MARIE1","MARIE2"),IF(I463=INFO_CALENDRIER!$AB$9,IF(BD!H463="COMMANDE","VALERIE1","VALERIE2"),"erreur")))))))))</f>
        <v/>
      </c>
      <c r="U463" s="54"/>
      <c r="V463" s="54"/>
      <c r="W463" s="76" t="str">
        <f t="shared" si="93"/>
        <v/>
      </c>
      <c r="X463" s="76" t="str">
        <f t="shared" si="94"/>
        <v/>
      </c>
      <c r="Y463" s="76" t="str">
        <f t="shared" si="95"/>
        <v/>
      </c>
    </row>
    <row r="464" spans="1:25">
      <c r="A464" s="75"/>
      <c r="B464" s="77"/>
      <c r="C464" s="75"/>
      <c r="D464" s="77"/>
      <c r="E464" s="54"/>
      <c r="F464" s="54"/>
      <c r="G464" s="81"/>
      <c r="H464" s="54"/>
      <c r="I464" s="54"/>
      <c r="J464" s="76" t="str">
        <f t="shared" si="85"/>
        <v/>
      </c>
      <c r="K464" s="76" t="str">
        <f t="shared" si="86"/>
        <v/>
      </c>
      <c r="L464" s="76" t="str">
        <f t="shared" si="87"/>
        <v/>
      </c>
      <c r="M464" s="54"/>
      <c r="N464" s="54" t="str">
        <f t="shared" si="88"/>
        <v/>
      </c>
      <c r="O464" s="54" t="str">
        <f t="shared" si="89"/>
        <v/>
      </c>
      <c r="P464" s="54" t="str">
        <f t="shared" si="90"/>
        <v/>
      </c>
      <c r="Q464" s="54" t="str">
        <f>+IF(A464="","",CONCATENATE(YEAR(A464),"-",VLOOKUP(MONTH(A464),INFO_CALENDRIER!$I$1:$J$13,2,FALSE)))</f>
        <v/>
      </c>
      <c r="R464" s="54" t="str">
        <f t="shared" si="91"/>
        <v/>
      </c>
      <c r="S464" s="76" t="str">
        <f t="shared" si="92"/>
        <v/>
      </c>
      <c r="T464" s="54" t="str">
        <f>IF(H464="","",IF(I464=INFO_CALENDRIER!$AB$2,IF(BD!H464="COMMANDE","ALBAN1","ALBAN2"),IF(I464=INFO_CALENDRIER!$AB$3,IF(BD!H464="COMMANDE","ALICE1","ALICE2"),IF(I464=INFO_CALENDRIER!$AB$4,IF(BD!H464="COMMANDE","EUGENIE1","EUGENIE2"),IF(I464=INFO_CALENDRIER!$AB$5,IF(BD!H464="COMMANDE","FRED1","FRED2"),IF(I464=INFO_CALENDRIER!$AB$6,IF(BD!H464="COMMANDE","HERVE1","HERVE2"),IF(I464=INFO_CALENDRIER!$AB$7,IF(BD!H464="COMMANDE","MARIA1","MARIA2"),IF(I464=INFO_CALENDRIER!$AB$8,IF(BD!H464="COMMANDE","MARIE1","MARIE2"),IF(I464=INFO_CALENDRIER!$AB$9,IF(BD!H464="COMMANDE","VALERIE1","VALERIE2"),"erreur")))))))))</f>
        <v/>
      </c>
      <c r="U464" s="54"/>
      <c r="V464" s="54"/>
      <c r="W464" s="76" t="str">
        <f t="shared" si="93"/>
        <v/>
      </c>
      <c r="X464" s="76" t="str">
        <f t="shared" si="94"/>
        <v/>
      </c>
      <c r="Y464" s="76" t="str">
        <f t="shared" si="95"/>
        <v/>
      </c>
    </row>
    <row r="465" spans="1:25">
      <c r="A465" s="75"/>
      <c r="B465" s="77"/>
      <c r="C465" s="75"/>
      <c r="D465" s="77"/>
      <c r="E465" s="54"/>
      <c r="F465" s="54"/>
      <c r="G465" s="81"/>
      <c r="H465" s="54"/>
      <c r="I465" s="54"/>
      <c r="J465" s="76" t="str">
        <f t="shared" si="85"/>
        <v/>
      </c>
      <c r="K465" s="76" t="str">
        <f t="shared" si="86"/>
        <v/>
      </c>
      <c r="L465" s="76" t="str">
        <f t="shared" si="87"/>
        <v/>
      </c>
      <c r="M465" s="54"/>
      <c r="N465" s="54" t="str">
        <f t="shared" si="88"/>
        <v/>
      </c>
      <c r="O465" s="54" t="str">
        <f t="shared" si="89"/>
        <v/>
      </c>
      <c r="P465" s="54" t="str">
        <f t="shared" si="90"/>
        <v/>
      </c>
      <c r="Q465" s="54" t="str">
        <f>+IF(A465="","",CONCATENATE(YEAR(A465),"-",VLOOKUP(MONTH(A465),INFO_CALENDRIER!$I$1:$J$13,2,FALSE)))</f>
        <v/>
      </c>
      <c r="R465" s="54" t="str">
        <f t="shared" si="91"/>
        <v/>
      </c>
      <c r="S465" s="76" t="str">
        <f t="shared" si="92"/>
        <v/>
      </c>
      <c r="T465" s="54" t="str">
        <f>IF(H465="","",IF(I465=INFO_CALENDRIER!$AB$2,IF(BD!H465="COMMANDE","ALBAN1","ALBAN2"),IF(I465=INFO_CALENDRIER!$AB$3,IF(BD!H465="COMMANDE","ALICE1","ALICE2"),IF(I465=INFO_CALENDRIER!$AB$4,IF(BD!H465="COMMANDE","EUGENIE1","EUGENIE2"),IF(I465=INFO_CALENDRIER!$AB$5,IF(BD!H465="COMMANDE","FRED1","FRED2"),IF(I465=INFO_CALENDRIER!$AB$6,IF(BD!H465="COMMANDE","HERVE1","HERVE2"),IF(I465=INFO_CALENDRIER!$AB$7,IF(BD!H465="COMMANDE","MARIA1","MARIA2"),IF(I465=INFO_CALENDRIER!$AB$8,IF(BD!H465="COMMANDE","MARIE1","MARIE2"),IF(I465=INFO_CALENDRIER!$AB$9,IF(BD!H465="COMMANDE","VALERIE1","VALERIE2"),"erreur")))))))))</f>
        <v/>
      </c>
      <c r="U465" s="54"/>
      <c r="V465" s="54"/>
      <c r="W465" s="76" t="str">
        <f t="shared" si="93"/>
        <v/>
      </c>
      <c r="X465" s="76" t="str">
        <f t="shared" si="94"/>
        <v/>
      </c>
      <c r="Y465" s="76" t="str">
        <f t="shared" si="95"/>
        <v/>
      </c>
    </row>
    <row r="466" spans="1:25">
      <c r="A466" s="75"/>
      <c r="B466" s="77"/>
      <c r="C466" s="75"/>
      <c r="D466" s="77"/>
      <c r="E466" s="54"/>
      <c r="F466" s="54"/>
      <c r="G466" s="81"/>
      <c r="H466" s="54"/>
      <c r="I466" s="54"/>
      <c r="J466" s="76" t="str">
        <f t="shared" si="85"/>
        <v/>
      </c>
      <c r="K466" s="76" t="str">
        <f t="shared" si="86"/>
        <v/>
      </c>
      <c r="L466" s="76" t="str">
        <f t="shared" si="87"/>
        <v/>
      </c>
      <c r="M466" s="54"/>
      <c r="N466" s="54" t="str">
        <f t="shared" si="88"/>
        <v/>
      </c>
      <c r="O466" s="54" t="str">
        <f t="shared" si="89"/>
        <v/>
      </c>
      <c r="P466" s="54" t="str">
        <f t="shared" si="90"/>
        <v/>
      </c>
      <c r="Q466" s="54" t="str">
        <f>+IF(A466="","",CONCATENATE(YEAR(A466),"-",VLOOKUP(MONTH(A466),INFO_CALENDRIER!$I$1:$J$13,2,FALSE)))</f>
        <v/>
      </c>
      <c r="R466" s="54" t="str">
        <f t="shared" si="91"/>
        <v/>
      </c>
      <c r="S466" s="76" t="str">
        <f t="shared" si="92"/>
        <v/>
      </c>
      <c r="T466" s="54" t="str">
        <f>IF(H466="","",IF(I466=INFO_CALENDRIER!$AB$2,IF(BD!H466="COMMANDE","ALBAN1","ALBAN2"),IF(I466=INFO_CALENDRIER!$AB$3,IF(BD!H466="COMMANDE","ALICE1","ALICE2"),IF(I466=INFO_CALENDRIER!$AB$4,IF(BD!H466="COMMANDE","EUGENIE1","EUGENIE2"),IF(I466=INFO_CALENDRIER!$AB$5,IF(BD!H466="COMMANDE","FRED1","FRED2"),IF(I466=INFO_CALENDRIER!$AB$6,IF(BD!H466="COMMANDE","HERVE1","HERVE2"),IF(I466=INFO_CALENDRIER!$AB$7,IF(BD!H466="COMMANDE","MARIA1","MARIA2"),IF(I466=INFO_CALENDRIER!$AB$8,IF(BD!H466="COMMANDE","MARIE1","MARIE2"),IF(I466=INFO_CALENDRIER!$AB$9,IF(BD!H466="COMMANDE","VALERIE1","VALERIE2"),"erreur")))))))))</f>
        <v/>
      </c>
      <c r="U466" s="54"/>
      <c r="V466" s="54"/>
      <c r="W466" s="76" t="str">
        <f t="shared" si="93"/>
        <v/>
      </c>
      <c r="X466" s="76" t="str">
        <f t="shared" si="94"/>
        <v/>
      </c>
      <c r="Y466" s="76" t="str">
        <f t="shared" si="95"/>
        <v/>
      </c>
    </row>
    <row r="467" spans="1:25">
      <c r="A467" s="75"/>
      <c r="B467" s="77"/>
      <c r="C467" s="75"/>
      <c r="D467" s="77"/>
      <c r="E467" s="54"/>
      <c r="F467" s="54"/>
      <c r="G467" s="81"/>
      <c r="H467" s="54"/>
      <c r="I467" s="54"/>
      <c r="J467" s="76" t="str">
        <f t="shared" si="85"/>
        <v/>
      </c>
      <c r="K467" s="76" t="str">
        <f t="shared" si="86"/>
        <v/>
      </c>
      <c r="L467" s="76" t="str">
        <f t="shared" si="87"/>
        <v/>
      </c>
      <c r="M467" s="54"/>
      <c r="N467" s="54" t="str">
        <f t="shared" si="88"/>
        <v/>
      </c>
      <c r="O467" s="54" t="str">
        <f t="shared" si="89"/>
        <v/>
      </c>
      <c r="P467" s="54" t="str">
        <f t="shared" si="90"/>
        <v/>
      </c>
      <c r="Q467" s="54" t="str">
        <f>+IF(A467="","",CONCATENATE(YEAR(A467),"-",VLOOKUP(MONTH(A467),INFO_CALENDRIER!$I$1:$J$13,2,FALSE)))</f>
        <v/>
      </c>
      <c r="R467" s="54" t="str">
        <f t="shared" si="91"/>
        <v/>
      </c>
      <c r="S467" s="76" t="str">
        <f t="shared" si="92"/>
        <v/>
      </c>
      <c r="T467" s="54" t="str">
        <f>IF(H467="","",IF(I467=INFO_CALENDRIER!$AB$2,IF(BD!H467="COMMANDE","ALBAN1","ALBAN2"),IF(I467=INFO_CALENDRIER!$AB$3,IF(BD!H467="COMMANDE","ALICE1","ALICE2"),IF(I467=INFO_CALENDRIER!$AB$4,IF(BD!H467="COMMANDE","EUGENIE1","EUGENIE2"),IF(I467=INFO_CALENDRIER!$AB$5,IF(BD!H467="COMMANDE","FRED1","FRED2"),IF(I467=INFO_CALENDRIER!$AB$6,IF(BD!H467="COMMANDE","HERVE1","HERVE2"),IF(I467=INFO_CALENDRIER!$AB$7,IF(BD!H467="COMMANDE","MARIA1","MARIA2"),IF(I467=INFO_CALENDRIER!$AB$8,IF(BD!H467="COMMANDE","MARIE1","MARIE2"),IF(I467=INFO_CALENDRIER!$AB$9,IF(BD!H467="COMMANDE","VALERIE1","VALERIE2"),"erreur")))))))))</f>
        <v/>
      </c>
      <c r="U467" s="54"/>
      <c r="V467" s="54"/>
      <c r="W467" s="76" t="str">
        <f t="shared" si="93"/>
        <v/>
      </c>
      <c r="X467" s="76" t="str">
        <f t="shared" si="94"/>
        <v/>
      </c>
      <c r="Y467" s="76" t="str">
        <f t="shared" si="95"/>
        <v/>
      </c>
    </row>
    <row r="468" spans="1:25">
      <c r="A468" s="75"/>
      <c r="B468" s="77"/>
      <c r="C468" s="75"/>
      <c r="D468" s="77"/>
      <c r="E468" s="54"/>
      <c r="F468" s="54"/>
      <c r="G468" s="81"/>
      <c r="H468" s="54"/>
      <c r="I468" s="54"/>
      <c r="J468" s="76" t="str">
        <f t="shared" si="85"/>
        <v/>
      </c>
      <c r="K468" s="76" t="str">
        <f t="shared" si="86"/>
        <v/>
      </c>
      <c r="L468" s="76" t="str">
        <f t="shared" si="87"/>
        <v/>
      </c>
      <c r="M468" s="54"/>
      <c r="N468" s="54" t="str">
        <f t="shared" si="88"/>
        <v/>
      </c>
      <c r="O468" s="54" t="str">
        <f t="shared" si="89"/>
        <v/>
      </c>
      <c r="P468" s="54" t="str">
        <f t="shared" si="90"/>
        <v/>
      </c>
      <c r="Q468" s="54" t="str">
        <f>+IF(A468="","",CONCATENATE(YEAR(A468),"-",VLOOKUP(MONTH(A468),INFO_CALENDRIER!$I$1:$J$13,2,FALSE)))</f>
        <v/>
      </c>
      <c r="R468" s="54" t="str">
        <f t="shared" si="91"/>
        <v/>
      </c>
      <c r="S468" s="76" t="str">
        <f t="shared" si="92"/>
        <v/>
      </c>
      <c r="T468" s="54" t="str">
        <f>IF(H468="","",IF(I468=INFO_CALENDRIER!$AB$2,IF(BD!H468="COMMANDE","ALBAN1","ALBAN2"),IF(I468=INFO_CALENDRIER!$AB$3,IF(BD!H468="COMMANDE","ALICE1","ALICE2"),IF(I468=INFO_CALENDRIER!$AB$4,IF(BD!H468="COMMANDE","EUGENIE1","EUGENIE2"),IF(I468=INFO_CALENDRIER!$AB$5,IF(BD!H468="COMMANDE","FRED1","FRED2"),IF(I468=INFO_CALENDRIER!$AB$6,IF(BD!H468="COMMANDE","HERVE1","HERVE2"),IF(I468=INFO_CALENDRIER!$AB$7,IF(BD!H468="COMMANDE","MARIA1","MARIA2"),IF(I468=INFO_CALENDRIER!$AB$8,IF(BD!H468="COMMANDE","MARIE1","MARIE2"),IF(I468=INFO_CALENDRIER!$AB$9,IF(BD!H468="COMMANDE","VALERIE1","VALERIE2"),"erreur")))))))))</f>
        <v/>
      </c>
      <c r="U468" s="54"/>
      <c r="V468" s="54"/>
      <c r="W468" s="76" t="str">
        <f t="shared" si="93"/>
        <v/>
      </c>
      <c r="X468" s="76" t="str">
        <f t="shared" si="94"/>
        <v/>
      </c>
      <c r="Y468" s="76" t="str">
        <f t="shared" si="95"/>
        <v/>
      </c>
    </row>
    <row r="469" spans="1:25">
      <c r="A469" s="75"/>
      <c r="B469" s="77"/>
      <c r="C469" s="75"/>
      <c r="D469" s="77"/>
      <c r="E469" s="54"/>
      <c r="F469" s="54"/>
      <c r="G469" s="81"/>
      <c r="H469" s="54"/>
      <c r="I469" s="54"/>
      <c r="J469" s="76" t="str">
        <f t="shared" si="85"/>
        <v/>
      </c>
      <c r="K469" s="76" t="str">
        <f t="shared" si="86"/>
        <v/>
      </c>
      <c r="L469" s="76" t="str">
        <f t="shared" si="87"/>
        <v/>
      </c>
      <c r="M469" s="54"/>
      <c r="N469" s="54" t="str">
        <f t="shared" si="88"/>
        <v/>
      </c>
      <c r="O469" s="54" t="str">
        <f t="shared" si="89"/>
        <v/>
      </c>
      <c r="P469" s="54" t="str">
        <f t="shared" si="90"/>
        <v/>
      </c>
      <c r="Q469" s="54" t="str">
        <f>+IF(A469="","",CONCATENATE(YEAR(A469),"-",VLOOKUP(MONTH(A469),INFO_CALENDRIER!$I$1:$J$13,2,FALSE)))</f>
        <v/>
      </c>
      <c r="R469" s="54" t="str">
        <f t="shared" si="91"/>
        <v/>
      </c>
      <c r="S469" s="76" t="str">
        <f t="shared" si="92"/>
        <v/>
      </c>
      <c r="T469" s="54" t="str">
        <f>IF(H469="","",IF(I469=INFO_CALENDRIER!$AB$2,IF(BD!H469="COMMANDE","ALBAN1","ALBAN2"),IF(I469=INFO_CALENDRIER!$AB$3,IF(BD!H469="COMMANDE","ALICE1","ALICE2"),IF(I469=INFO_CALENDRIER!$AB$4,IF(BD!H469="COMMANDE","EUGENIE1","EUGENIE2"),IF(I469=INFO_CALENDRIER!$AB$5,IF(BD!H469="COMMANDE","FRED1","FRED2"),IF(I469=INFO_CALENDRIER!$AB$6,IF(BD!H469="COMMANDE","HERVE1","HERVE2"),IF(I469=INFO_CALENDRIER!$AB$7,IF(BD!H469="COMMANDE","MARIA1","MARIA2"),IF(I469=INFO_CALENDRIER!$AB$8,IF(BD!H469="COMMANDE","MARIE1","MARIE2"),IF(I469=INFO_CALENDRIER!$AB$9,IF(BD!H469="COMMANDE","VALERIE1","VALERIE2"),"erreur")))))))))</f>
        <v/>
      </c>
      <c r="U469" s="54"/>
      <c r="V469" s="54"/>
      <c r="W469" s="76" t="str">
        <f t="shared" si="93"/>
        <v/>
      </c>
      <c r="X469" s="76" t="str">
        <f t="shared" si="94"/>
        <v/>
      </c>
      <c r="Y469" s="76" t="str">
        <f t="shared" si="95"/>
        <v/>
      </c>
    </row>
    <row r="470" spans="1:25">
      <c r="A470" s="75"/>
      <c r="B470" s="77"/>
      <c r="C470" s="75"/>
      <c r="D470" s="77"/>
      <c r="E470" s="54"/>
      <c r="F470" s="54"/>
      <c r="G470" s="81"/>
      <c r="H470" s="54"/>
      <c r="I470" s="54"/>
      <c r="J470" s="76" t="str">
        <f t="shared" si="85"/>
        <v/>
      </c>
      <c r="K470" s="76" t="str">
        <f t="shared" si="86"/>
        <v/>
      </c>
      <c r="L470" s="76" t="str">
        <f t="shared" si="87"/>
        <v/>
      </c>
      <c r="M470" s="54"/>
      <c r="N470" s="54" t="str">
        <f t="shared" si="88"/>
        <v/>
      </c>
      <c r="O470" s="54" t="str">
        <f t="shared" si="89"/>
        <v/>
      </c>
      <c r="P470" s="54" t="str">
        <f t="shared" si="90"/>
        <v/>
      </c>
      <c r="Q470" s="54" t="str">
        <f>+IF(A470="","",CONCATENATE(YEAR(A470),"-",VLOOKUP(MONTH(A470),INFO_CALENDRIER!$I$1:$J$13,2,FALSE)))</f>
        <v/>
      </c>
      <c r="R470" s="54" t="str">
        <f t="shared" si="91"/>
        <v/>
      </c>
      <c r="S470" s="76" t="str">
        <f t="shared" si="92"/>
        <v/>
      </c>
      <c r="T470" s="54" t="str">
        <f>IF(H470="","",IF(I470=INFO_CALENDRIER!$AB$2,IF(BD!H470="COMMANDE","ALBAN1","ALBAN2"),IF(I470=INFO_CALENDRIER!$AB$3,IF(BD!H470="COMMANDE","ALICE1","ALICE2"),IF(I470=INFO_CALENDRIER!$AB$4,IF(BD!H470="COMMANDE","EUGENIE1","EUGENIE2"),IF(I470=INFO_CALENDRIER!$AB$5,IF(BD!H470="COMMANDE","FRED1","FRED2"),IF(I470=INFO_CALENDRIER!$AB$6,IF(BD!H470="COMMANDE","HERVE1","HERVE2"),IF(I470=INFO_CALENDRIER!$AB$7,IF(BD!H470="COMMANDE","MARIA1","MARIA2"),IF(I470=INFO_CALENDRIER!$AB$8,IF(BD!H470="COMMANDE","MARIE1","MARIE2"),IF(I470=INFO_CALENDRIER!$AB$9,IF(BD!H470="COMMANDE","VALERIE1","VALERIE2"),"erreur")))))))))</f>
        <v/>
      </c>
      <c r="U470" s="54"/>
      <c r="V470" s="54"/>
      <c r="W470" s="76" t="str">
        <f t="shared" si="93"/>
        <v/>
      </c>
      <c r="X470" s="76" t="str">
        <f t="shared" si="94"/>
        <v/>
      </c>
      <c r="Y470" s="76" t="str">
        <f t="shared" si="95"/>
        <v/>
      </c>
    </row>
    <row r="471" spans="1:25">
      <c r="A471" s="75"/>
      <c r="B471" s="77"/>
      <c r="C471" s="75"/>
      <c r="D471" s="77"/>
      <c r="E471" s="54"/>
      <c r="F471" s="54"/>
      <c r="G471" s="81"/>
      <c r="H471" s="54"/>
      <c r="I471" s="54"/>
      <c r="J471" s="76" t="str">
        <f t="shared" si="85"/>
        <v/>
      </c>
      <c r="K471" s="76" t="str">
        <f t="shared" si="86"/>
        <v/>
      </c>
      <c r="L471" s="76" t="str">
        <f t="shared" si="87"/>
        <v/>
      </c>
      <c r="M471" s="54"/>
      <c r="N471" s="54" t="str">
        <f t="shared" si="88"/>
        <v/>
      </c>
      <c r="O471" s="54" t="str">
        <f t="shared" si="89"/>
        <v/>
      </c>
      <c r="P471" s="54" t="str">
        <f t="shared" si="90"/>
        <v/>
      </c>
      <c r="Q471" s="54" t="str">
        <f>+IF(A471="","",CONCATENATE(YEAR(A471),"-",VLOOKUP(MONTH(A471),INFO_CALENDRIER!$I$1:$J$13,2,FALSE)))</f>
        <v/>
      </c>
      <c r="R471" s="54" t="str">
        <f t="shared" si="91"/>
        <v/>
      </c>
      <c r="S471" s="76" t="str">
        <f t="shared" si="92"/>
        <v/>
      </c>
      <c r="T471" s="54" t="str">
        <f>IF(H471="","",IF(I471=INFO_CALENDRIER!$AB$2,IF(BD!H471="COMMANDE","ALBAN1","ALBAN2"),IF(I471=INFO_CALENDRIER!$AB$3,IF(BD!H471="COMMANDE","ALICE1","ALICE2"),IF(I471=INFO_CALENDRIER!$AB$4,IF(BD!H471="COMMANDE","EUGENIE1","EUGENIE2"),IF(I471=INFO_CALENDRIER!$AB$5,IF(BD!H471="COMMANDE","FRED1","FRED2"),IF(I471=INFO_CALENDRIER!$AB$6,IF(BD!H471="COMMANDE","HERVE1","HERVE2"),IF(I471=INFO_CALENDRIER!$AB$7,IF(BD!H471="COMMANDE","MARIA1","MARIA2"),IF(I471=INFO_CALENDRIER!$AB$8,IF(BD!H471="COMMANDE","MARIE1","MARIE2"),IF(I471=INFO_CALENDRIER!$AB$9,IF(BD!H471="COMMANDE","VALERIE1","VALERIE2"),"erreur")))))))))</f>
        <v/>
      </c>
      <c r="U471" s="54"/>
      <c r="V471" s="54"/>
      <c r="W471" s="76" t="str">
        <f t="shared" si="93"/>
        <v/>
      </c>
      <c r="X471" s="76" t="str">
        <f t="shared" si="94"/>
        <v/>
      </c>
      <c r="Y471" s="76" t="str">
        <f t="shared" si="95"/>
        <v/>
      </c>
    </row>
    <row r="472" spans="1:25">
      <c r="A472" s="75"/>
      <c r="B472" s="77"/>
      <c r="C472" s="75"/>
      <c r="D472" s="77"/>
      <c r="E472" s="54"/>
      <c r="F472" s="54"/>
      <c r="G472" s="81"/>
      <c r="H472" s="54"/>
      <c r="I472" s="54"/>
      <c r="J472" s="76" t="str">
        <f t="shared" si="85"/>
        <v/>
      </c>
      <c r="K472" s="76" t="str">
        <f t="shared" si="86"/>
        <v/>
      </c>
      <c r="L472" s="76" t="str">
        <f t="shared" si="87"/>
        <v/>
      </c>
      <c r="M472" s="54"/>
      <c r="N472" s="54" t="str">
        <f t="shared" si="88"/>
        <v/>
      </c>
      <c r="O472" s="54" t="str">
        <f t="shared" si="89"/>
        <v/>
      </c>
      <c r="P472" s="54" t="str">
        <f t="shared" si="90"/>
        <v/>
      </c>
      <c r="Q472" s="54" t="str">
        <f>+IF(A472="","",CONCATENATE(YEAR(A472),"-",VLOOKUP(MONTH(A472),INFO_CALENDRIER!$I$1:$J$13,2,FALSE)))</f>
        <v/>
      </c>
      <c r="R472" s="54" t="str">
        <f t="shared" si="91"/>
        <v/>
      </c>
      <c r="S472" s="76" t="str">
        <f t="shared" si="92"/>
        <v/>
      </c>
      <c r="T472" s="54" t="str">
        <f>IF(H472="","",IF(I472=INFO_CALENDRIER!$AB$2,IF(BD!H472="COMMANDE","ALBAN1","ALBAN2"),IF(I472=INFO_CALENDRIER!$AB$3,IF(BD!H472="COMMANDE","ALICE1","ALICE2"),IF(I472=INFO_CALENDRIER!$AB$4,IF(BD!H472="COMMANDE","EUGENIE1","EUGENIE2"),IF(I472=INFO_CALENDRIER!$AB$5,IF(BD!H472="COMMANDE","FRED1","FRED2"),IF(I472=INFO_CALENDRIER!$AB$6,IF(BD!H472="COMMANDE","HERVE1","HERVE2"),IF(I472=INFO_CALENDRIER!$AB$7,IF(BD!H472="COMMANDE","MARIA1","MARIA2"),IF(I472=INFO_CALENDRIER!$AB$8,IF(BD!H472="COMMANDE","MARIE1","MARIE2"),IF(I472=INFO_CALENDRIER!$AB$9,IF(BD!H472="COMMANDE","VALERIE1","VALERIE2"),"erreur")))))))))</f>
        <v/>
      </c>
      <c r="U472" s="54"/>
      <c r="V472" s="54"/>
      <c r="W472" s="76" t="str">
        <f t="shared" si="93"/>
        <v/>
      </c>
      <c r="X472" s="76" t="str">
        <f t="shared" si="94"/>
        <v/>
      </c>
      <c r="Y472" s="76" t="str">
        <f t="shared" si="95"/>
        <v/>
      </c>
    </row>
    <row r="473" spans="1:25">
      <c r="A473" s="75"/>
      <c r="B473" s="77"/>
      <c r="C473" s="75"/>
      <c r="D473" s="77"/>
      <c r="E473" s="54"/>
      <c r="F473" s="54"/>
      <c r="G473" s="81"/>
      <c r="H473" s="54"/>
      <c r="I473" s="54"/>
      <c r="J473" s="76" t="str">
        <f t="shared" si="85"/>
        <v/>
      </c>
      <c r="K473" s="76" t="str">
        <f t="shared" si="86"/>
        <v/>
      </c>
      <c r="L473" s="76" t="str">
        <f t="shared" si="87"/>
        <v/>
      </c>
      <c r="M473" s="54"/>
      <c r="N473" s="54" t="str">
        <f t="shared" si="88"/>
        <v/>
      </c>
      <c r="O473" s="54" t="str">
        <f t="shared" si="89"/>
        <v/>
      </c>
      <c r="P473" s="54" t="str">
        <f t="shared" si="90"/>
        <v/>
      </c>
      <c r="Q473" s="54" t="str">
        <f>+IF(A473="","",CONCATENATE(YEAR(A473),"-",VLOOKUP(MONTH(A473),INFO_CALENDRIER!$I$1:$J$13,2,FALSE)))</f>
        <v/>
      </c>
      <c r="R473" s="54" t="str">
        <f t="shared" si="91"/>
        <v/>
      </c>
      <c r="S473" s="76" t="str">
        <f t="shared" si="92"/>
        <v/>
      </c>
      <c r="T473" s="54" t="str">
        <f>IF(H473="","",IF(I473=INFO_CALENDRIER!$AB$2,IF(BD!H473="COMMANDE","ALBAN1","ALBAN2"),IF(I473=INFO_CALENDRIER!$AB$3,IF(BD!H473="COMMANDE","ALICE1","ALICE2"),IF(I473=INFO_CALENDRIER!$AB$4,IF(BD!H473="COMMANDE","EUGENIE1","EUGENIE2"),IF(I473=INFO_CALENDRIER!$AB$5,IF(BD!H473="COMMANDE","FRED1","FRED2"),IF(I473=INFO_CALENDRIER!$AB$6,IF(BD!H473="COMMANDE","HERVE1","HERVE2"),IF(I473=INFO_CALENDRIER!$AB$7,IF(BD!H473="COMMANDE","MARIA1","MARIA2"),IF(I473=INFO_CALENDRIER!$AB$8,IF(BD!H473="COMMANDE","MARIE1","MARIE2"),IF(I473=INFO_CALENDRIER!$AB$9,IF(BD!H473="COMMANDE","VALERIE1","VALERIE2"),"erreur")))))))))</f>
        <v/>
      </c>
      <c r="U473" s="54"/>
      <c r="V473" s="54"/>
      <c r="W473" s="76" t="str">
        <f t="shared" si="93"/>
        <v/>
      </c>
      <c r="X473" s="76" t="str">
        <f t="shared" si="94"/>
        <v/>
      </c>
      <c r="Y473" s="76" t="str">
        <f t="shared" si="95"/>
        <v/>
      </c>
    </row>
    <row r="474" spans="1:25">
      <c r="A474" s="75"/>
      <c r="B474" s="77"/>
      <c r="C474" s="75"/>
      <c r="D474" s="77"/>
      <c r="E474" s="54"/>
      <c r="F474" s="54"/>
      <c r="G474" s="81"/>
      <c r="H474" s="54"/>
      <c r="I474" s="54"/>
      <c r="J474" s="76" t="str">
        <f t="shared" si="85"/>
        <v/>
      </c>
      <c r="K474" s="76" t="str">
        <f t="shared" si="86"/>
        <v/>
      </c>
      <c r="L474" s="76" t="str">
        <f t="shared" si="87"/>
        <v/>
      </c>
      <c r="M474" s="54"/>
      <c r="N474" s="54" t="str">
        <f t="shared" si="88"/>
        <v/>
      </c>
      <c r="O474" s="54" t="str">
        <f t="shared" si="89"/>
        <v/>
      </c>
      <c r="P474" s="54" t="str">
        <f t="shared" si="90"/>
        <v/>
      </c>
      <c r="Q474" s="54" t="str">
        <f>+IF(A474="","",CONCATENATE(YEAR(A474),"-",VLOOKUP(MONTH(A474),INFO_CALENDRIER!$I$1:$J$13,2,FALSE)))</f>
        <v/>
      </c>
      <c r="R474" s="54" t="str">
        <f t="shared" si="91"/>
        <v/>
      </c>
      <c r="S474" s="76" t="str">
        <f t="shared" si="92"/>
        <v/>
      </c>
      <c r="T474" s="54" t="str">
        <f>IF(H474="","",IF(I474=INFO_CALENDRIER!$AB$2,IF(BD!H474="COMMANDE","ALBAN1","ALBAN2"),IF(I474=INFO_CALENDRIER!$AB$3,IF(BD!H474="COMMANDE","ALICE1","ALICE2"),IF(I474=INFO_CALENDRIER!$AB$4,IF(BD!H474="COMMANDE","EUGENIE1","EUGENIE2"),IF(I474=INFO_CALENDRIER!$AB$5,IF(BD!H474="COMMANDE","FRED1","FRED2"),IF(I474=INFO_CALENDRIER!$AB$6,IF(BD!H474="COMMANDE","HERVE1","HERVE2"),IF(I474=INFO_CALENDRIER!$AB$7,IF(BD!H474="COMMANDE","MARIA1","MARIA2"),IF(I474=INFO_CALENDRIER!$AB$8,IF(BD!H474="COMMANDE","MARIE1","MARIE2"),IF(I474=INFO_CALENDRIER!$AB$9,IF(BD!H474="COMMANDE","VALERIE1","VALERIE2"),"erreur")))))))))</f>
        <v/>
      </c>
      <c r="U474" s="54"/>
      <c r="V474" s="54"/>
      <c r="W474" s="76" t="str">
        <f t="shared" si="93"/>
        <v/>
      </c>
      <c r="X474" s="76" t="str">
        <f t="shared" si="94"/>
        <v/>
      </c>
      <c r="Y474" s="76" t="str">
        <f t="shared" si="95"/>
        <v/>
      </c>
    </row>
    <row r="475" spans="1:25">
      <c r="A475" s="75"/>
      <c r="B475" s="77"/>
      <c r="C475" s="75"/>
      <c r="D475" s="77"/>
      <c r="E475" s="54"/>
      <c r="F475" s="54"/>
      <c r="G475" s="81"/>
      <c r="H475" s="54"/>
      <c r="I475" s="54"/>
      <c r="J475" s="76" t="str">
        <f t="shared" si="85"/>
        <v/>
      </c>
      <c r="K475" s="76" t="str">
        <f t="shared" si="86"/>
        <v/>
      </c>
      <c r="L475" s="76" t="str">
        <f t="shared" si="87"/>
        <v/>
      </c>
      <c r="M475" s="54"/>
      <c r="N475" s="54" t="str">
        <f t="shared" si="88"/>
        <v/>
      </c>
      <c r="O475" s="54" t="str">
        <f t="shared" si="89"/>
        <v/>
      </c>
      <c r="P475" s="54" t="str">
        <f t="shared" si="90"/>
        <v/>
      </c>
      <c r="Q475" s="54" t="str">
        <f>+IF(A475="","",CONCATENATE(YEAR(A475),"-",VLOOKUP(MONTH(A475),INFO_CALENDRIER!$I$1:$J$13,2,FALSE)))</f>
        <v/>
      </c>
      <c r="R475" s="54" t="str">
        <f t="shared" si="91"/>
        <v/>
      </c>
      <c r="S475" s="76" t="str">
        <f t="shared" si="92"/>
        <v/>
      </c>
      <c r="T475" s="54" t="str">
        <f>IF(H475="","",IF(I475=INFO_CALENDRIER!$AB$2,IF(BD!H475="COMMANDE","ALBAN1","ALBAN2"),IF(I475=INFO_CALENDRIER!$AB$3,IF(BD!H475="COMMANDE","ALICE1","ALICE2"),IF(I475=INFO_CALENDRIER!$AB$4,IF(BD!H475="COMMANDE","EUGENIE1","EUGENIE2"),IF(I475=INFO_CALENDRIER!$AB$5,IF(BD!H475="COMMANDE","FRED1","FRED2"),IF(I475=INFO_CALENDRIER!$AB$6,IF(BD!H475="COMMANDE","HERVE1","HERVE2"),IF(I475=INFO_CALENDRIER!$AB$7,IF(BD!H475="COMMANDE","MARIA1","MARIA2"),IF(I475=INFO_CALENDRIER!$AB$8,IF(BD!H475="COMMANDE","MARIE1","MARIE2"),IF(I475=INFO_CALENDRIER!$AB$9,IF(BD!H475="COMMANDE","VALERIE1","VALERIE2"),"erreur")))))))))</f>
        <v/>
      </c>
      <c r="U475" s="54"/>
      <c r="V475" s="54"/>
      <c r="W475" s="76" t="str">
        <f t="shared" si="93"/>
        <v/>
      </c>
      <c r="X475" s="76" t="str">
        <f t="shared" si="94"/>
        <v/>
      </c>
      <c r="Y475" s="76" t="str">
        <f t="shared" si="95"/>
        <v/>
      </c>
    </row>
    <row r="476" spans="1:25">
      <c r="A476" s="75"/>
      <c r="B476" s="77"/>
      <c r="C476" s="75"/>
      <c r="D476" s="77"/>
      <c r="E476" s="54"/>
      <c r="F476" s="54"/>
      <c r="G476" s="81"/>
      <c r="H476" s="54"/>
      <c r="I476" s="54"/>
      <c r="J476" s="76" t="str">
        <f t="shared" si="85"/>
        <v/>
      </c>
      <c r="K476" s="76" t="str">
        <f t="shared" si="86"/>
        <v/>
      </c>
      <c r="L476" s="76" t="str">
        <f t="shared" si="87"/>
        <v/>
      </c>
      <c r="M476" s="54"/>
      <c r="N476" s="54" t="str">
        <f t="shared" si="88"/>
        <v/>
      </c>
      <c r="O476" s="54" t="str">
        <f t="shared" si="89"/>
        <v/>
      </c>
      <c r="P476" s="54" t="str">
        <f t="shared" si="90"/>
        <v/>
      </c>
      <c r="Q476" s="54" t="str">
        <f>+IF(A476="","",CONCATENATE(YEAR(A476),"-",VLOOKUP(MONTH(A476),INFO_CALENDRIER!$I$1:$J$13,2,FALSE)))</f>
        <v/>
      </c>
      <c r="R476" s="54" t="str">
        <f t="shared" si="91"/>
        <v/>
      </c>
      <c r="S476" s="76" t="str">
        <f t="shared" si="92"/>
        <v/>
      </c>
      <c r="T476" s="54" t="str">
        <f>IF(H476="","",IF(I476=INFO_CALENDRIER!$AB$2,IF(BD!H476="COMMANDE","ALBAN1","ALBAN2"),IF(I476=INFO_CALENDRIER!$AB$3,IF(BD!H476="COMMANDE","ALICE1","ALICE2"),IF(I476=INFO_CALENDRIER!$AB$4,IF(BD!H476="COMMANDE","EUGENIE1","EUGENIE2"),IF(I476=INFO_CALENDRIER!$AB$5,IF(BD!H476="COMMANDE","FRED1","FRED2"),IF(I476=INFO_CALENDRIER!$AB$6,IF(BD!H476="COMMANDE","HERVE1","HERVE2"),IF(I476=INFO_CALENDRIER!$AB$7,IF(BD!H476="COMMANDE","MARIA1","MARIA2"),IF(I476=INFO_CALENDRIER!$AB$8,IF(BD!H476="COMMANDE","MARIE1","MARIE2"),IF(I476=INFO_CALENDRIER!$AB$9,IF(BD!H476="COMMANDE","VALERIE1","VALERIE2"),"erreur")))))))))</f>
        <v/>
      </c>
      <c r="U476" s="54"/>
      <c r="V476" s="54"/>
      <c r="W476" s="76" t="str">
        <f t="shared" si="93"/>
        <v/>
      </c>
      <c r="X476" s="76" t="str">
        <f t="shared" si="94"/>
        <v/>
      </c>
      <c r="Y476" s="76" t="str">
        <f t="shared" si="95"/>
        <v/>
      </c>
    </row>
    <row r="477" spans="1:25">
      <c r="A477" s="75"/>
      <c r="B477" s="77"/>
      <c r="C477" s="75"/>
      <c r="D477" s="77"/>
      <c r="E477" s="54"/>
      <c r="F477" s="54"/>
      <c r="G477" s="81"/>
      <c r="H477" s="54"/>
      <c r="I477" s="54"/>
      <c r="J477" s="76" t="str">
        <f t="shared" si="85"/>
        <v/>
      </c>
      <c r="K477" s="76" t="str">
        <f t="shared" si="86"/>
        <v/>
      </c>
      <c r="L477" s="76" t="str">
        <f t="shared" si="87"/>
        <v/>
      </c>
      <c r="M477" s="54"/>
      <c r="N477" s="54" t="str">
        <f t="shared" si="88"/>
        <v/>
      </c>
      <c r="O477" s="54" t="str">
        <f t="shared" si="89"/>
        <v/>
      </c>
      <c r="P477" s="54" t="str">
        <f t="shared" si="90"/>
        <v/>
      </c>
      <c r="Q477" s="54" t="str">
        <f>+IF(A477="","",CONCATENATE(YEAR(A477),"-",VLOOKUP(MONTH(A477),INFO_CALENDRIER!$I$1:$J$13,2,FALSE)))</f>
        <v/>
      </c>
      <c r="R477" s="54" t="str">
        <f t="shared" si="91"/>
        <v/>
      </c>
      <c r="S477" s="76" t="str">
        <f t="shared" si="92"/>
        <v/>
      </c>
      <c r="T477" s="54" t="str">
        <f>IF(H477="","",IF(I477=INFO_CALENDRIER!$AB$2,IF(BD!H477="COMMANDE","ALBAN1","ALBAN2"),IF(I477=INFO_CALENDRIER!$AB$3,IF(BD!H477="COMMANDE","ALICE1","ALICE2"),IF(I477=INFO_CALENDRIER!$AB$4,IF(BD!H477="COMMANDE","EUGENIE1","EUGENIE2"),IF(I477=INFO_CALENDRIER!$AB$5,IF(BD!H477="COMMANDE","FRED1","FRED2"),IF(I477=INFO_CALENDRIER!$AB$6,IF(BD!H477="COMMANDE","HERVE1","HERVE2"),IF(I477=INFO_CALENDRIER!$AB$7,IF(BD!H477="COMMANDE","MARIA1","MARIA2"),IF(I477=INFO_CALENDRIER!$AB$8,IF(BD!H477="COMMANDE","MARIE1","MARIE2"),IF(I477=INFO_CALENDRIER!$AB$9,IF(BD!H477="COMMANDE","VALERIE1","VALERIE2"),"erreur")))))))))</f>
        <v/>
      </c>
      <c r="U477" s="54"/>
      <c r="V477" s="54"/>
      <c r="W477" s="76" t="str">
        <f t="shared" si="93"/>
        <v/>
      </c>
      <c r="X477" s="76" t="str">
        <f t="shared" si="94"/>
        <v/>
      </c>
      <c r="Y477" s="76" t="str">
        <f t="shared" si="95"/>
        <v/>
      </c>
    </row>
    <row r="478" spans="1:25">
      <c r="A478" s="75"/>
      <c r="B478" s="77"/>
      <c r="C478" s="75"/>
      <c r="D478" s="77"/>
      <c r="E478" s="54"/>
      <c r="F478" s="54"/>
      <c r="G478" s="81"/>
      <c r="H478" s="54"/>
      <c r="I478" s="54"/>
      <c r="J478" s="76" t="str">
        <f t="shared" si="85"/>
        <v/>
      </c>
      <c r="K478" s="76" t="str">
        <f t="shared" si="86"/>
        <v/>
      </c>
      <c r="L478" s="76" t="str">
        <f t="shared" si="87"/>
        <v/>
      </c>
      <c r="M478" s="54"/>
      <c r="N478" s="54" t="str">
        <f t="shared" si="88"/>
        <v/>
      </c>
      <c r="O478" s="54" t="str">
        <f t="shared" si="89"/>
        <v/>
      </c>
      <c r="P478" s="54" t="str">
        <f t="shared" si="90"/>
        <v/>
      </c>
      <c r="Q478" s="54" t="str">
        <f>+IF(A478="","",CONCATENATE(YEAR(A478),"-",VLOOKUP(MONTH(A478),INFO_CALENDRIER!$I$1:$J$13,2,FALSE)))</f>
        <v/>
      </c>
      <c r="R478" s="54" t="str">
        <f t="shared" si="91"/>
        <v/>
      </c>
      <c r="S478" s="76" t="str">
        <f t="shared" si="92"/>
        <v/>
      </c>
      <c r="T478" s="54" t="str">
        <f>IF(H478="","",IF(I478=INFO_CALENDRIER!$AB$2,IF(BD!H478="COMMANDE","ALBAN1","ALBAN2"),IF(I478=INFO_CALENDRIER!$AB$3,IF(BD!H478="COMMANDE","ALICE1","ALICE2"),IF(I478=INFO_CALENDRIER!$AB$4,IF(BD!H478="COMMANDE","EUGENIE1","EUGENIE2"),IF(I478=INFO_CALENDRIER!$AB$5,IF(BD!H478="COMMANDE","FRED1","FRED2"),IF(I478=INFO_CALENDRIER!$AB$6,IF(BD!H478="COMMANDE","HERVE1","HERVE2"),IF(I478=INFO_CALENDRIER!$AB$7,IF(BD!H478="COMMANDE","MARIA1","MARIA2"),IF(I478=INFO_CALENDRIER!$AB$8,IF(BD!H478="COMMANDE","MARIE1","MARIE2"),IF(I478=INFO_CALENDRIER!$AB$9,IF(BD!H478="COMMANDE","VALERIE1","VALERIE2"),"erreur")))))))))</f>
        <v/>
      </c>
      <c r="U478" s="54"/>
      <c r="V478" s="54"/>
      <c r="W478" s="76" t="str">
        <f t="shared" si="93"/>
        <v/>
      </c>
      <c r="X478" s="76" t="str">
        <f t="shared" si="94"/>
        <v/>
      </c>
      <c r="Y478" s="76" t="str">
        <f t="shared" si="95"/>
        <v/>
      </c>
    </row>
    <row r="479" spans="1:25">
      <c r="A479" s="75"/>
      <c r="B479" s="77"/>
      <c r="C479" s="75"/>
      <c r="D479" s="77"/>
      <c r="E479" s="54"/>
      <c r="F479" s="54"/>
      <c r="G479" s="81"/>
      <c r="H479" s="54"/>
      <c r="I479" s="54"/>
      <c r="J479" s="76" t="str">
        <f t="shared" si="85"/>
        <v/>
      </c>
      <c r="K479" s="76" t="str">
        <f t="shared" si="86"/>
        <v/>
      </c>
      <c r="L479" s="76" t="str">
        <f t="shared" si="87"/>
        <v/>
      </c>
      <c r="M479" s="54"/>
      <c r="N479" s="54" t="str">
        <f t="shared" si="88"/>
        <v/>
      </c>
      <c r="O479" s="54" t="str">
        <f t="shared" si="89"/>
        <v/>
      </c>
      <c r="P479" s="54" t="str">
        <f t="shared" si="90"/>
        <v/>
      </c>
      <c r="Q479" s="54" t="str">
        <f>+IF(A479="","",CONCATENATE(YEAR(A479),"-",VLOOKUP(MONTH(A479),INFO_CALENDRIER!$I$1:$J$13,2,FALSE)))</f>
        <v/>
      </c>
      <c r="R479" s="54" t="str">
        <f t="shared" si="91"/>
        <v/>
      </c>
      <c r="S479" s="76" t="str">
        <f t="shared" si="92"/>
        <v/>
      </c>
      <c r="T479" s="54" t="str">
        <f>IF(H479="","",IF(I479=INFO_CALENDRIER!$AB$2,IF(BD!H479="COMMANDE","ALBAN1","ALBAN2"),IF(I479=INFO_CALENDRIER!$AB$3,IF(BD!H479="COMMANDE","ALICE1","ALICE2"),IF(I479=INFO_CALENDRIER!$AB$4,IF(BD!H479="COMMANDE","EUGENIE1","EUGENIE2"),IF(I479=INFO_CALENDRIER!$AB$5,IF(BD!H479="COMMANDE","FRED1","FRED2"),IF(I479=INFO_CALENDRIER!$AB$6,IF(BD!H479="COMMANDE","HERVE1","HERVE2"),IF(I479=INFO_CALENDRIER!$AB$7,IF(BD!H479="COMMANDE","MARIA1","MARIA2"),IF(I479=INFO_CALENDRIER!$AB$8,IF(BD!H479="COMMANDE","MARIE1","MARIE2"),IF(I479=INFO_CALENDRIER!$AB$9,IF(BD!H479="COMMANDE","VALERIE1","VALERIE2"),"erreur")))))))))</f>
        <v/>
      </c>
      <c r="U479" s="54"/>
      <c r="V479" s="54"/>
      <c r="W479" s="76" t="str">
        <f t="shared" si="93"/>
        <v/>
      </c>
      <c r="X479" s="76" t="str">
        <f t="shared" si="94"/>
        <v/>
      </c>
      <c r="Y479" s="76" t="str">
        <f t="shared" si="95"/>
        <v/>
      </c>
    </row>
    <row r="480" spans="1:25">
      <c r="A480" s="75"/>
      <c r="B480" s="77"/>
      <c r="C480" s="75"/>
      <c r="D480" s="77"/>
      <c r="E480" s="54"/>
      <c r="F480" s="54"/>
      <c r="G480" s="81"/>
      <c r="H480" s="54"/>
      <c r="I480" s="54"/>
      <c r="J480" s="76" t="str">
        <f t="shared" si="85"/>
        <v/>
      </c>
      <c r="K480" s="76" t="str">
        <f t="shared" si="86"/>
        <v/>
      </c>
      <c r="L480" s="76" t="str">
        <f t="shared" si="87"/>
        <v/>
      </c>
      <c r="M480" s="54"/>
      <c r="N480" s="54" t="str">
        <f t="shared" si="88"/>
        <v/>
      </c>
      <c r="O480" s="54" t="str">
        <f t="shared" si="89"/>
        <v/>
      </c>
      <c r="P480" s="54" t="str">
        <f t="shared" si="90"/>
        <v/>
      </c>
      <c r="Q480" s="54" t="str">
        <f>+IF(A480="","",CONCATENATE(YEAR(A480),"-",VLOOKUP(MONTH(A480),INFO_CALENDRIER!$I$1:$J$13,2,FALSE)))</f>
        <v/>
      </c>
      <c r="R480" s="54" t="str">
        <f t="shared" si="91"/>
        <v/>
      </c>
      <c r="S480" s="76" t="str">
        <f t="shared" si="92"/>
        <v/>
      </c>
      <c r="T480" s="54" t="str">
        <f>IF(H480="","",IF(I480=INFO_CALENDRIER!$AB$2,IF(BD!H480="COMMANDE","ALBAN1","ALBAN2"),IF(I480=INFO_CALENDRIER!$AB$3,IF(BD!H480="COMMANDE","ALICE1","ALICE2"),IF(I480=INFO_CALENDRIER!$AB$4,IF(BD!H480="COMMANDE","EUGENIE1","EUGENIE2"),IF(I480=INFO_CALENDRIER!$AB$5,IF(BD!H480="COMMANDE","FRED1","FRED2"),IF(I480=INFO_CALENDRIER!$AB$6,IF(BD!H480="COMMANDE","HERVE1","HERVE2"),IF(I480=INFO_CALENDRIER!$AB$7,IF(BD!H480="COMMANDE","MARIA1","MARIA2"),IF(I480=INFO_CALENDRIER!$AB$8,IF(BD!H480="COMMANDE","MARIE1","MARIE2"),IF(I480=INFO_CALENDRIER!$AB$9,IF(BD!H480="COMMANDE","VALERIE1","VALERIE2"),"erreur")))))))))</f>
        <v/>
      </c>
      <c r="U480" s="54"/>
      <c r="V480" s="54"/>
      <c r="W480" s="76" t="str">
        <f t="shared" si="93"/>
        <v/>
      </c>
      <c r="X480" s="76" t="str">
        <f t="shared" si="94"/>
        <v/>
      </c>
      <c r="Y480" s="76" t="str">
        <f t="shared" si="95"/>
        <v/>
      </c>
    </row>
    <row r="481" spans="1:25">
      <c r="A481" s="75"/>
      <c r="B481" s="77"/>
      <c r="C481" s="75"/>
      <c r="D481" s="77"/>
      <c r="E481" s="54"/>
      <c r="F481" s="54"/>
      <c r="G481" s="81"/>
      <c r="H481" s="54"/>
      <c r="I481" s="54"/>
      <c r="J481" s="76" t="str">
        <f t="shared" si="85"/>
        <v/>
      </c>
      <c r="K481" s="76" t="str">
        <f t="shared" si="86"/>
        <v/>
      </c>
      <c r="L481" s="76" t="str">
        <f t="shared" si="87"/>
        <v/>
      </c>
      <c r="M481" s="54"/>
      <c r="N481" s="54" t="str">
        <f t="shared" si="88"/>
        <v/>
      </c>
      <c r="O481" s="54" t="str">
        <f t="shared" si="89"/>
        <v/>
      </c>
      <c r="P481" s="54" t="str">
        <f t="shared" si="90"/>
        <v/>
      </c>
      <c r="Q481" s="54" t="str">
        <f>+IF(A481="","",CONCATENATE(YEAR(A481),"-",VLOOKUP(MONTH(A481),INFO_CALENDRIER!$I$1:$J$13,2,FALSE)))</f>
        <v/>
      </c>
      <c r="R481" s="54" t="str">
        <f t="shared" si="91"/>
        <v/>
      </c>
      <c r="S481" s="76" t="str">
        <f t="shared" si="92"/>
        <v/>
      </c>
      <c r="T481" s="54" t="str">
        <f>IF(H481="","",IF(I481=INFO_CALENDRIER!$AB$2,IF(BD!H481="COMMANDE","ALBAN1","ALBAN2"),IF(I481=INFO_CALENDRIER!$AB$3,IF(BD!H481="COMMANDE","ALICE1","ALICE2"),IF(I481=INFO_CALENDRIER!$AB$4,IF(BD!H481="COMMANDE","EUGENIE1","EUGENIE2"),IF(I481=INFO_CALENDRIER!$AB$5,IF(BD!H481="COMMANDE","FRED1","FRED2"),IF(I481=INFO_CALENDRIER!$AB$6,IF(BD!H481="COMMANDE","HERVE1","HERVE2"),IF(I481=INFO_CALENDRIER!$AB$7,IF(BD!H481="COMMANDE","MARIA1","MARIA2"),IF(I481=INFO_CALENDRIER!$AB$8,IF(BD!H481="COMMANDE","MARIE1","MARIE2"),IF(I481=INFO_CALENDRIER!$AB$9,IF(BD!H481="COMMANDE","VALERIE1","VALERIE2"),"erreur")))))))))</f>
        <v/>
      </c>
      <c r="U481" s="54"/>
      <c r="V481" s="54"/>
      <c r="W481" s="76" t="str">
        <f t="shared" si="93"/>
        <v/>
      </c>
      <c r="X481" s="76" t="str">
        <f t="shared" si="94"/>
        <v/>
      </c>
      <c r="Y481" s="76" t="str">
        <f t="shared" si="95"/>
        <v/>
      </c>
    </row>
    <row r="482" spans="1:25">
      <c r="A482" s="75"/>
      <c r="B482" s="77"/>
      <c r="C482" s="75"/>
      <c r="D482" s="77"/>
      <c r="E482" s="54"/>
      <c r="F482" s="54"/>
      <c r="G482" s="81"/>
      <c r="H482" s="54"/>
      <c r="I482" s="54"/>
      <c r="J482" s="76" t="str">
        <f t="shared" si="85"/>
        <v/>
      </c>
      <c r="K482" s="76" t="str">
        <f t="shared" si="86"/>
        <v/>
      </c>
      <c r="L482" s="76" t="str">
        <f t="shared" si="87"/>
        <v/>
      </c>
      <c r="M482" s="54"/>
      <c r="N482" s="54" t="str">
        <f t="shared" si="88"/>
        <v/>
      </c>
      <c r="O482" s="54" t="str">
        <f t="shared" si="89"/>
        <v/>
      </c>
      <c r="P482" s="54" t="str">
        <f t="shared" si="90"/>
        <v/>
      </c>
      <c r="Q482" s="54" t="str">
        <f>+IF(A482="","",CONCATENATE(YEAR(A482),"-",VLOOKUP(MONTH(A482),INFO_CALENDRIER!$I$1:$J$13,2,FALSE)))</f>
        <v/>
      </c>
      <c r="R482" s="54" t="str">
        <f t="shared" si="91"/>
        <v/>
      </c>
      <c r="S482" s="76" t="str">
        <f t="shared" si="92"/>
        <v/>
      </c>
      <c r="T482" s="54" t="str">
        <f>IF(H482="","",IF(I482=INFO_CALENDRIER!$AB$2,IF(BD!H482="COMMANDE","ALBAN1","ALBAN2"),IF(I482=INFO_CALENDRIER!$AB$3,IF(BD!H482="COMMANDE","ALICE1","ALICE2"),IF(I482=INFO_CALENDRIER!$AB$4,IF(BD!H482="COMMANDE","EUGENIE1","EUGENIE2"),IF(I482=INFO_CALENDRIER!$AB$5,IF(BD!H482="COMMANDE","FRED1","FRED2"),IF(I482=INFO_CALENDRIER!$AB$6,IF(BD!H482="COMMANDE","HERVE1","HERVE2"),IF(I482=INFO_CALENDRIER!$AB$7,IF(BD!H482="COMMANDE","MARIA1","MARIA2"),IF(I482=INFO_CALENDRIER!$AB$8,IF(BD!H482="COMMANDE","MARIE1","MARIE2"),IF(I482=INFO_CALENDRIER!$AB$9,IF(BD!H482="COMMANDE","VALERIE1","VALERIE2"),"erreur")))))))))</f>
        <v/>
      </c>
      <c r="U482" s="54"/>
      <c r="V482" s="54"/>
      <c r="W482" s="76" t="str">
        <f t="shared" si="93"/>
        <v/>
      </c>
      <c r="X482" s="76" t="str">
        <f t="shared" si="94"/>
        <v/>
      </c>
      <c r="Y482" s="76" t="str">
        <f t="shared" si="95"/>
        <v/>
      </c>
    </row>
    <row r="483" spans="1:25">
      <c r="A483" s="75"/>
      <c r="B483" s="77"/>
      <c r="C483" s="75"/>
      <c r="D483" s="77"/>
      <c r="E483" s="54"/>
      <c r="F483" s="54"/>
      <c r="G483" s="81"/>
      <c r="H483" s="54"/>
      <c r="I483" s="54"/>
      <c r="J483" s="76" t="str">
        <f t="shared" si="85"/>
        <v/>
      </c>
      <c r="K483" s="76" t="str">
        <f t="shared" si="86"/>
        <v/>
      </c>
      <c r="L483" s="76" t="str">
        <f t="shared" si="87"/>
        <v/>
      </c>
      <c r="M483" s="54"/>
      <c r="N483" s="54" t="str">
        <f t="shared" si="88"/>
        <v/>
      </c>
      <c r="O483" s="54" t="str">
        <f t="shared" si="89"/>
        <v/>
      </c>
      <c r="P483" s="54" t="str">
        <f t="shared" si="90"/>
        <v/>
      </c>
      <c r="Q483" s="54" t="str">
        <f>+IF(A483="","",CONCATENATE(YEAR(A483),"-",VLOOKUP(MONTH(A483),INFO_CALENDRIER!$I$1:$J$13,2,FALSE)))</f>
        <v/>
      </c>
      <c r="R483" s="54" t="str">
        <f t="shared" si="91"/>
        <v/>
      </c>
      <c r="S483" s="76" t="str">
        <f t="shared" si="92"/>
        <v/>
      </c>
      <c r="T483" s="54" t="str">
        <f>IF(H483="","",IF(I483=INFO_CALENDRIER!$AB$2,IF(BD!H483="COMMANDE","ALBAN1","ALBAN2"),IF(I483=INFO_CALENDRIER!$AB$3,IF(BD!H483="COMMANDE","ALICE1","ALICE2"),IF(I483=INFO_CALENDRIER!$AB$4,IF(BD!H483="COMMANDE","EUGENIE1","EUGENIE2"),IF(I483=INFO_CALENDRIER!$AB$5,IF(BD!H483="COMMANDE","FRED1","FRED2"),IF(I483=INFO_CALENDRIER!$AB$6,IF(BD!H483="COMMANDE","HERVE1","HERVE2"),IF(I483=INFO_CALENDRIER!$AB$7,IF(BD!H483="COMMANDE","MARIA1","MARIA2"),IF(I483=INFO_CALENDRIER!$AB$8,IF(BD!H483="COMMANDE","MARIE1","MARIE2"),IF(I483=INFO_CALENDRIER!$AB$9,IF(BD!H483="COMMANDE","VALERIE1","VALERIE2"),"erreur")))))))))</f>
        <v/>
      </c>
      <c r="U483" s="54"/>
      <c r="V483" s="54"/>
      <c r="W483" s="76" t="str">
        <f t="shared" si="93"/>
        <v/>
      </c>
      <c r="X483" s="76" t="str">
        <f t="shared" si="94"/>
        <v/>
      </c>
      <c r="Y483" s="76" t="str">
        <f t="shared" si="95"/>
        <v/>
      </c>
    </row>
    <row r="484" spans="1:25">
      <c r="A484" s="75"/>
      <c r="B484" s="77"/>
      <c r="C484" s="75"/>
      <c r="D484" s="77"/>
      <c r="E484" s="54"/>
      <c r="F484" s="54"/>
      <c r="G484" s="81"/>
      <c r="H484" s="54"/>
      <c r="I484" s="54"/>
      <c r="J484" s="76" t="str">
        <f t="shared" si="85"/>
        <v/>
      </c>
      <c r="K484" s="76" t="str">
        <f t="shared" si="86"/>
        <v/>
      </c>
      <c r="L484" s="76" t="str">
        <f t="shared" si="87"/>
        <v/>
      </c>
      <c r="M484" s="54"/>
      <c r="N484" s="54" t="str">
        <f t="shared" si="88"/>
        <v/>
      </c>
      <c r="O484" s="54" t="str">
        <f t="shared" si="89"/>
        <v/>
      </c>
      <c r="P484" s="54" t="str">
        <f t="shared" si="90"/>
        <v/>
      </c>
      <c r="Q484" s="54" t="str">
        <f>+IF(A484="","",CONCATENATE(YEAR(A484),"-",VLOOKUP(MONTH(A484),INFO_CALENDRIER!$I$1:$J$13,2,FALSE)))</f>
        <v/>
      </c>
      <c r="R484" s="54" t="str">
        <f t="shared" si="91"/>
        <v/>
      </c>
      <c r="S484" s="76" t="str">
        <f t="shared" si="92"/>
        <v/>
      </c>
      <c r="T484" s="54" t="str">
        <f>IF(H484="","",IF(I484=INFO_CALENDRIER!$AB$2,IF(BD!H484="COMMANDE","ALBAN1","ALBAN2"),IF(I484=INFO_CALENDRIER!$AB$3,IF(BD!H484="COMMANDE","ALICE1","ALICE2"),IF(I484=INFO_CALENDRIER!$AB$4,IF(BD!H484="COMMANDE","EUGENIE1","EUGENIE2"),IF(I484=INFO_CALENDRIER!$AB$5,IF(BD!H484="COMMANDE","FRED1","FRED2"),IF(I484=INFO_CALENDRIER!$AB$6,IF(BD!H484="COMMANDE","HERVE1","HERVE2"),IF(I484=INFO_CALENDRIER!$AB$7,IF(BD!H484="COMMANDE","MARIA1","MARIA2"),IF(I484=INFO_CALENDRIER!$AB$8,IF(BD!H484="COMMANDE","MARIE1","MARIE2"),IF(I484=INFO_CALENDRIER!$AB$9,IF(BD!H484="COMMANDE","VALERIE1","VALERIE2"),"erreur")))))))))</f>
        <v/>
      </c>
      <c r="U484" s="54"/>
      <c r="V484" s="54"/>
      <c r="W484" s="76" t="str">
        <f t="shared" si="93"/>
        <v/>
      </c>
      <c r="X484" s="76" t="str">
        <f t="shared" si="94"/>
        <v/>
      </c>
      <c r="Y484" s="76" t="str">
        <f t="shared" si="95"/>
        <v/>
      </c>
    </row>
    <row r="485" spans="1:25">
      <c r="A485" s="75"/>
      <c r="B485" s="77"/>
      <c r="C485" s="75"/>
      <c r="D485" s="77"/>
      <c r="E485" s="54"/>
      <c r="F485" s="54"/>
      <c r="G485" s="81"/>
      <c r="H485" s="54"/>
      <c r="I485" s="54"/>
      <c r="J485" s="76" t="str">
        <f t="shared" si="85"/>
        <v/>
      </c>
      <c r="K485" s="76" t="str">
        <f t="shared" si="86"/>
        <v/>
      </c>
      <c r="L485" s="76" t="str">
        <f t="shared" si="87"/>
        <v/>
      </c>
      <c r="M485" s="54"/>
      <c r="N485" s="54" t="str">
        <f t="shared" si="88"/>
        <v/>
      </c>
      <c r="O485" s="54" t="str">
        <f t="shared" si="89"/>
        <v/>
      </c>
      <c r="P485" s="54" t="str">
        <f t="shared" si="90"/>
        <v/>
      </c>
      <c r="Q485" s="54" t="str">
        <f>+IF(A485="","",CONCATENATE(YEAR(A485),"-",VLOOKUP(MONTH(A485),INFO_CALENDRIER!$I$1:$J$13,2,FALSE)))</f>
        <v/>
      </c>
      <c r="R485" s="54" t="str">
        <f t="shared" si="91"/>
        <v/>
      </c>
      <c r="S485" s="76" t="str">
        <f t="shared" si="92"/>
        <v/>
      </c>
      <c r="T485" s="54" t="str">
        <f>IF(H485="","",IF(I485=INFO_CALENDRIER!$AB$2,IF(BD!H485="COMMANDE","ALBAN1","ALBAN2"),IF(I485=INFO_CALENDRIER!$AB$3,IF(BD!H485="COMMANDE","ALICE1","ALICE2"),IF(I485=INFO_CALENDRIER!$AB$4,IF(BD!H485="COMMANDE","EUGENIE1","EUGENIE2"),IF(I485=INFO_CALENDRIER!$AB$5,IF(BD!H485="COMMANDE","FRED1","FRED2"),IF(I485=INFO_CALENDRIER!$AB$6,IF(BD!H485="COMMANDE","HERVE1","HERVE2"),IF(I485=INFO_CALENDRIER!$AB$7,IF(BD!H485="COMMANDE","MARIA1","MARIA2"),IF(I485=INFO_CALENDRIER!$AB$8,IF(BD!H485="COMMANDE","MARIE1","MARIE2"),IF(I485=INFO_CALENDRIER!$AB$9,IF(BD!H485="COMMANDE","VALERIE1","VALERIE2"),"erreur")))))))))</f>
        <v/>
      </c>
      <c r="U485" s="54"/>
      <c r="V485" s="54"/>
      <c r="W485" s="76" t="str">
        <f t="shared" si="93"/>
        <v/>
      </c>
      <c r="X485" s="76" t="str">
        <f t="shared" si="94"/>
        <v/>
      </c>
      <c r="Y485" s="76" t="str">
        <f t="shared" si="95"/>
        <v/>
      </c>
    </row>
    <row r="486" spans="1:25">
      <c r="A486" s="75"/>
      <c r="B486" s="77"/>
      <c r="C486" s="75"/>
      <c r="D486" s="77"/>
      <c r="E486" s="54"/>
      <c r="F486" s="54"/>
      <c r="G486" s="81"/>
      <c r="H486" s="54"/>
      <c r="I486" s="54"/>
      <c r="J486" s="76" t="str">
        <f t="shared" si="85"/>
        <v/>
      </c>
      <c r="K486" s="76" t="str">
        <f t="shared" si="86"/>
        <v/>
      </c>
      <c r="L486" s="76" t="str">
        <f t="shared" si="87"/>
        <v/>
      </c>
      <c r="M486" s="54"/>
      <c r="N486" s="54" t="str">
        <f t="shared" si="88"/>
        <v/>
      </c>
      <c r="O486" s="54" t="str">
        <f t="shared" si="89"/>
        <v/>
      </c>
      <c r="P486" s="54" t="str">
        <f t="shared" si="90"/>
        <v/>
      </c>
      <c r="Q486" s="54" t="str">
        <f>+IF(A486="","",CONCATENATE(YEAR(A486),"-",VLOOKUP(MONTH(A486),INFO_CALENDRIER!$I$1:$J$13,2,FALSE)))</f>
        <v/>
      </c>
      <c r="R486" s="54" t="str">
        <f t="shared" si="91"/>
        <v/>
      </c>
      <c r="S486" s="76" t="str">
        <f t="shared" si="92"/>
        <v/>
      </c>
      <c r="T486" s="54" t="str">
        <f>IF(H486="","",IF(I486=INFO_CALENDRIER!$AB$2,IF(BD!H486="COMMANDE","ALBAN1","ALBAN2"),IF(I486=INFO_CALENDRIER!$AB$3,IF(BD!H486="COMMANDE","ALICE1","ALICE2"),IF(I486=INFO_CALENDRIER!$AB$4,IF(BD!H486="COMMANDE","EUGENIE1","EUGENIE2"),IF(I486=INFO_CALENDRIER!$AB$5,IF(BD!H486="COMMANDE","FRED1","FRED2"),IF(I486=INFO_CALENDRIER!$AB$6,IF(BD!H486="COMMANDE","HERVE1","HERVE2"),IF(I486=INFO_CALENDRIER!$AB$7,IF(BD!H486="COMMANDE","MARIA1","MARIA2"),IF(I486=INFO_CALENDRIER!$AB$8,IF(BD!H486="COMMANDE","MARIE1","MARIE2"),IF(I486=INFO_CALENDRIER!$AB$9,IF(BD!H486="COMMANDE","VALERIE1","VALERIE2"),"erreur")))))))))</f>
        <v/>
      </c>
      <c r="U486" s="54"/>
      <c r="V486" s="54"/>
      <c r="W486" s="76" t="str">
        <f t="shared" si="93"/>
        <v/>
      </c>
      <c r="X486" s="76" t="str">
        <f t="shared" si="94"/>
        <v/>
      </c>
      <c r="Y486" s="76" t="str">
        <f t="shared" si="95"/>
        <v/>
      </c>
    </row>
    <row r="487" spans="1:25">
      <c r="A487" s="75"/>
      <c r="B487" s="77"/>
      <c r="C487" s="75"/>
      <c r="D487" s="77"/>
      <c r="E487" s="54"/>
      <c r="F487" s="54"/>
      <c r="G487" s="81"/>
      <c r="H487" s="54"/>
      <c r="I487" s="54"/>
      <c r="J487" s="76" t="str">
        <f t="shared" si="85"/>
        <v/>
      </c>
      <c r="K487" s="76" t="str">
        <f t="shared" si="86"/>
        <v/>
      </c>
      <c r="L487" s="76" t="str">
        <f t="shared" si="87"/>
        <v/>
      </c>
      <c r="M487" s="54"/>
      <c r="N487" s="54" t="str">
        <f t="shared" si="88"/>
        <v/>
      </c>
      <c r="O487" s="54" t="str">
        <f t="shared" si="89"/>
        <v/>
      </c>
      <c r="P487" s="54" t="str">
        <f t="shared" si="90"/>
        <v/>
      </c>
      <c r="Q487" s="54" t="str">
        <f>+IF(A487="","",CONCATENATE(YEAR(A487),"-",VLOOKUP(MONTH(A487),INFO_CALENDRIER!$I$1:$J$13,2,FALSE)))</f>
        <v/>
      </c>
      <c r="R487" s="54" t="str">
        <f t="shared" si="91"/>
        <v/>
      </c>
      <c r="S487" s="76" t="str">
        <f t="shared" si="92"/>
        <v/>
      </c>
      <c r="T487" s="54" t="str">
        <f>IF(H487="","",IF(I487=INFO_CALENDRIER!$AB$2,IF(BD!H487="COMMANDE","ALBAN1","ALBAN2"),IF(I487=INFO_CALENDRIER!$AB$3,IF(BD!H487="COMMANDE","ALICE1","ALICE2"),IF(I487=INFO_CALENDRIER!$AB$4,IF(BD!H487="COMMANDE","EUGENIE1","EUGENIE2"),IF(I487=INFO_CALENDRIER!$AB$5,IF(BD!H487="COMMANDE","FRED1","FRED2"),IF(I487=INFO_CALENDRIER!$AB$6,IF(BD!H487="COMMANDE","HERVE1","HERVE2"),IF(I487=INFO_CALENDRIER!$AB$7,IF(BD!H487="COMMANDE","MARIA1","MARIA2"),IF(I487=INFO_CALENDRIER!$AB$8,IF(BD!H487="COMMANDE","MARIE1","MARIE2"),IF(I487=INFO_CALENDRIER!$AB$9,IF(BD!H487="COMMANDE","VALERIE1","VALERIE2"),"erreur")))))))))</f>
        <v/>
      </c>
      <c r="U487" s="54"/>
      <c r="V487" s="54"/>
      <c r="W487" s="76" t="str">
        <f t="shared" si="93"/>
        <v/>
      </c>
      <c r="X487" s="76" t="str">
        <f t="shared" si="94"/>
        <v/>
      </c>
      <c r="Y487" s="76" t="str">
        <f t="shared" si="95"/>
        <v/>
      </c>
    </row>
    <row r="488" spans="1:25">
      <c r="A488" s="75"/>
      <c r="B488" s="77"/>
      <c r="C488" s="75"/>
      <c r="D488" s="77"/>
      <c r="E488" s="54"/>
      <c r="F488" s="54"/>
      <c r="G488" s="81"/>
      <c r="H488" s="54"/>
      <c r="I488" s="54"/>
      <c r="J488" s="76" t="str">
        <f t="shared" si="85"/>
        <v/>
      </c>
      <c r="K488" s="76" t="str">
        <f t="shared" si="86"/>
        <v/>
      </c>
      <c r="L488" s="76" t="str">
        <f t="shared" si="87"/>
        <v/>
      </c>
      <c r="M488" s="54"/>
      <c r="N488" s="54" t="str">
        <f t="shared" si="88"/>
        <v/>
      </c>
      <c r="O488" s="54" t="str">
        <f t="shared" si="89"/>
        <v/>
      </c>
      <c r="P488" s="54" t="str">
        <f t="shared" si="90"/>
        <v/>
      </c>
      <c r="Q488" s="54" t="str">
        <f>+IF(A488="","",CONCATENATE(YEAR(A488),"-",VLOOKUP(MONTH(A488),INFO_CALENDRIER!$I$1:$J$13,2,FALSE)))</f>
        <v/>
      </c>
      <c r="R488" s="54" t="str">
        <f t="shared" si="91"/>
        <v/>
      </c>
      <c r="S488" s="76" t="str">
        <f t="shared" si="92"/>
        <v/>
      </c>
      <c r="T488" s="54" t="str">
        <f>IF(H488="","",IF(I488=INFO_CALENDRIER!$AB$2,IF(BD!H488="COMMANDE","ALBAN1","ALBAN2"),IF(I488=INFO_CALENDRIER!$AB$3,IF(BD!H488="COMMANDE","ALICE1","ALICE2"),IF(I488=INFO_CALENDRIER!$AB$4,IF(BD!H488="COMMANDE","EUGENIE1","EUGENIE2"),IF(I488=INFO_CALENDRIER!$AB$5,IF(BD!H488="COMMANDE","FRED1","FRED2"),IF(I488=INFO_CALENDRIER!$AB$6,IF(BD!H488="COMMANDE","HERVE1","HERVE2"),IF(I488=INFO_CALENDRIER!$AB$7,IF(BD!H488="COMMANDE","MARIA1","MARIA2"),IF(I488=INFO_CALENDRIER!$AB$8,IF(BD!H488="COMMANDE","MARIE1","MARIE2"),IF(I488=INFO_CALENDRIER!$AB$9,IF(BD!H488="COMMANDE","VALERIE1","VALERIE2"),"erreur")))))))))</f>
        <v/>
      </c>
      <c r="U488" s="54"/>
      <c r="V488" s="54"/>
      <c r="W488" s="76" t="str">
        <f t="shared" si="93"/>
        <v/>
      </c>
      <c r="X488" s="76" t="str">
        <f t="shared" si="94"/>
        <v/>
      </c>
      <c r="Y488" s="76" t="str">
        <f t="shared" si="95"/>
        <v/>
      </c>
    </row>
    <row r="489" spans="1:25">
      <c r="A489" s="75"/>
      <c r="B489" s="77"/>
      <c r="C489" s="75"/>
      <c r="D489" s="77"/>
      <c r="E489" s="54"/>
      <c r="F489" s="54"/>
      <c r="G489" s="81"/>
      <c r="H489" s="54"/>
      <c r="I489" s="54"/>
      <c r="J489" s="76" t="str">
        <f t="shared" si="85"/>
        <v/>
      </c>
      <c r="K489" s="76" t="str">
        <f t="shared" si="86"/>
        <v/>
      </c>
      <c r="L489" s="76" t="str">
        <f t="shared" si="87"/>
        <v/>
      </c>
      <c r="M489" s="54"/>
      <c r="N489" s="54" t="str">
        <f t="shared" si="88"/>
        <v/>
      </c>
      <c r="O489" s="54" t="str">
        <f t="shared" si="89"/>
        <v/>
      </c>
      <c r="P489" s="54" t="str">
        <f t="shared" si="90"/>
        <v/>
      </c>
      <c r="Q489" s="54" t="str">
        <f>+IF(A489="","",CONCATENATE(YEAR(A489),"-",VLOOKUP(MONTH(A489),INFO_CALENDRIER!$I$1:$J$13,2,FALSE)))</f>
        <v/>
      </c>
      <c r="R489" s="54" t="str">
        <f t="shared" si="91"/>
        <v/>
      </c>
      <c r="S489" s="76" t="str">
        <f t="shared" si="92"/>
        <v/>
      </c>
      <c r="T489" s="54" t="str">
        <f>IF(H489="","",IF(I489=INFO_CALENDRIER!$AB$2,IF(BD!H489="COMMANDE","ALBAN1","ALBAN2"),IF(I489=INFO_CALENDRIER!$AB$3,IF(BD!H489="COMMANDE","ALICE1","ALICE2"),IF(I489=INFO_CALENDRIER!$AB$4,IF(BD!H489="COMMANDE","EUGENIE1","EUGENIE2"),IF(I489=INFO_CALENDRIER!$AB$5,IF(BD!H489="COMMANDE","FRED1","FRED2"),IF(I489=INFO_CALENDRIER!$AB$6,IF(BD!H489="COMMANDE","HERVE1","HERVE2"),IF(I489=INFO_CALENDRIER!$AB$7,IF(BD!H489="COMMANDE","MARIA1","MARIA2"),IF(I489=INFO_CALENDRIER!$AB$8,IF(BD!H489="COMMANDE","MARIE1","MARIE2"),IF(I489=INFO_CALENDRIER!$AB$9,IF(BD!H489="COMMANDE","VALERIE1","VALERIE2"),"erreur")))))))))</f>
        <v/>
      </c>
      <c r="U489" s="54"/>
      <c r="V489" s="54"/>
      <c r="W489" s="76" t="str">
        <f t="shared" si="93"/>
        <v/>
      </c>
      <c r="X489" s="76" t="str">
        <f t="shared" si="94"/>
        <v/>
      </c>
      <c r="Y489" s="76" t="str">
        <f t="shared" si="95"/>
        <v/>
      </c>
    </row>
    <row r="490" spans="1:25">
      <c r="A490" s="75"/>
      <c r="B490" s="77"/>
      <c r="C490" s="75"/>
      <c r="D490" s="77"/>
      <c r="E490" s="54"/>
      <c r="F490" s="54"/>
      <c r="G490" s="81"/>
      <c r="H490" s="54"/>
      <c r="I490" s="54"/>
      <c r="J490" s="76" t="str">
        <f t="shared" si="85"/>
        <v/>
      </c>
      <c r="K490" s="76" t="str">
        <f t="shared" si="86"/>
        <v/>
      </c>
      <c r="L490" s="76" t="str">
        <f t="shared" si="87"/>
        <v/>
      </c>
      <c r="M490" s="54"/>
      <c r="N490" s="54" t="str">
        <f t="shared" si="88"/>
        <v/>
      </c>
      <c r="O490" s="54" t="str">
        <f t="shared" si="89"/>
        <v/>
      </c>
      <c r="P490" s="54" t="str">
        <f t="shared" si="90"/>
        <v/>
      </c>
      <c r="Q490" s="54" t="str">
        <f>+IF(A490="","",CONCATENATE(YEAR(A490),"-",VLOOKUP(MONTH(A490),INFO_CALENDRIER!$I$1:$J$13,2,FALSE)))</f>
        <v/>
      </c>
      <c r="R490" s="54" t="str">
        <f t="shared" si="91"/>
        <v/>
      </c>
      <c r="S490" s="76" t="str">
        <f t="shared" si="92"/>
        <v/>
      </c>
      <c r="T490" s="54" t="str">
        <f>IF(H490="","",IF(I490=INFO_CALENDRIER!$AB$2,IF(BD!H490="COMMANDE","ALBAN1","ALBAN2"),IF(I490=INFO_CALENDRIER!$AB$3,IF(BD!H490="COMMANDE","ALICE1","ALICE2"),IF(I490=INFO_CALENDRIER!$AB$4,IF(BD!H490="COMMANDE","EUGENIE1","EUGENIE2"),IF(I490=INFO_CALENDRIER!$AB$5,IF(BD!H490="COMMANDE","FRED1","FRED2"),IF(I490=INFO_CALENDRIER!$AB$6,IF(BD!H490="COMMANDE","HERVE1","HERVE2"),IF(I490=INFO_CALENDRIER!$AB$7,IF(BD!H490="COMMANDE","MARIA1","MARIA2"),IF(I490=INFO_CALENDRIER!$AB$8,IF(BD!H490="COMMANDE","MARIE1","MARIE2"),IF(I490=INFO_CALENDRIER!$AB$9,IF(BD!H490="COMMANDE","VALERIE1","VALERIE2"),"erreur")))))))))</f>
        <v/>
      </c>
      <c r="U490" s="54"/>
      <c r="V490" s="54"/>
      <c r="W490" s="76" t="str">
        <f t="shared" si="93"/>
        <v/>
      </c>
      <c r="X490" s="76" t="str">
        <f t="shared" si="94"/>
        <v/>
      </c>
      <c r="Y490" s="76" t="str">
        <f t="shared" si="95"/>
        <v/>
      </c>
    </row>
    <row r="491" spans="1:25">
      <c r="A491" s="75"/>
      <c r="B491" s="77"/>
      <c r="C491" s="75"/>
      <c r="D491" s="77"/>
      <c r="E491" s="54"/>
      <c r="F491" s="54"/>
      <c r="G491" s="81"/>
      <c r="H491" s="54"/>
      <c r="I491" s="54"/>
      <c r="J491" s="76" t="str">
        <f t="shared" si="85"/>
        <v/>
      </c>
      <c r="K491" s="76" t="str">
        <f t="shared" si="86"/>
        <v/>
      </c>
      <c r="L491" s="76" t="str">
        <f t="shared" si="87"/>
        <v/>
      </c>
      <c r="M491" s="54"/>
      <c r="N491" s="54" t="str">
        <f t="shared" si="88"/>
        <v/>
      </c>
      <c r="O491" s="54" t="str">
        <f t="shared" si="89"/>
        <v/>
      </c>
      <c r="P491" s="54" t="str">
        <f t="shared" si="90"/>
        <v/>
      </c>
      <c r="Q491" s="54" t="str">
        <f>+IF(A491="","",CONCATENATE(YEAR(A491),"-",VLOOKUP(MONTH(A491),INFO_CALENDRIER!$I$1:$J$13,2,FALSE)))</f>
        <v/>
      </c>
      <c r="R491" s="54" t="str">
        <f t="shared" si="91"/>
        <v/>
      </c>
      <c r="S491" s="76" t="str">
        <f t="shared" si="92"/>
        <v/>
      </c>
      <c r="T491" s="54" t="str">
        <f>IF(H491="","",IF(I491=INFO_CALENDRIER!$AB$2,IF(BD!H491="COMMANDE","ALBAN1","ALBAN2"),IF(I491=INFO_CALENDRIER!$AB$3,IF(BD!H491="COMMANDE","ALICE1","ALICE2"),IF(I491=INFO_CALENDRIER!$AB$4,IF(BD!H491="COMMANDE","EUGENIE1","EUGENIE2"),IF(I491=INFO_CALENDRIER!$AB$5,IF(BD!H491="COMMANDE","FRED1","FRED2"),IF(I491=INFO_CALENDRIER!$AB$6,IF(BD!H491="COMMANDE","HERVE1","HERVE2"),IF(I491=INFO_CALENDRIER!$AB$7,IF(BD!H491="COMMANDE","MARIA1","MARIA2"),IF(I491=INFO_CALENDRIER!$AB$8,IF(BD!H491="COMMANDE","MARIE1","MARIE2"),IF(I491=INFO_CALENDRIER!$AB$9,IF(BD!H491="COMMANDE","VALERIE1","VALERIE2"),"erreur")))))))))</f>
        <v/>
      </c>
      <c r="U491" s="54"/>
      <c r="V491" s="54"/>
      <c r="W491" s="76" t="str">
        <f t="shared" si="93"/>
        <v/>
      </c>
      <c r="X491" s="76" t="str">
        <f t="shared" si="94"/>
        <v/>
      </c>
      <c r="Y491" s="76" t="str">
        <f t="shared" si="95"/>
        <v/>
      </c>
    </row>
    <row r="492" spans="1:25">
      <c r="A492" s="75"/>
      <c r="B492" s="77"/>
      <c r="C492" s="75"/>
      <c r="D492" s="77"/>
      <c r="E492" s="54"/>
      <c r="F492" s="54"/>
      <c r="G492" s="81"/>
      <c r="H492" s="54"/>
      <c r="I492" s="54"/>
      <c r="J492" s="76" t="str">
        <f t="shared" si="85"/>
        <v/>
      </c>
      <c r="K492" s="76" t="str">
        <f t="shared" si="86"/>
        <v/>
      </c>
      <c r="L492" s="76" t="str">
        <f t="shared" si="87"/>
        <v/>
      </c>
      <c r="M492" s="54"/>
      <c r="N492" s="54" t="str">
        <f t="shared" si="88"/>
        <v/>
      </c>
      <c r="O492" s="54" t="str">
        <f t="shared" si="89"/>
        <v/>
      </c>
      <c r="P492" s="54" t="str">
        <f t="shared" si="90"/>
        <v/>
      </c>
      <c r="Q492" s="54" t="str">
        <f>+IF(A492="","",CONCATENATE(YEAR(A492),"-",VLOOKUP(MONTH(A492),INFO_CALENDRIER!$I$1:$J$13,2,FALSE)))</f>
        <v/>
      </c>
      <c r="R492" s="54" t="str">
        <f t="shared" si="91"/>
        <v/>
      </c>
      <c r="S492" s="76" t="str">
        <f t="shared" si="92"/>
        <v/>
      </c>
      <c r="T492" s="54" t="str">
        <f>IF(H492="","",IF(I492=INFO_CALENDRIER!$AB$2,IF(BD!H492="COMMANDE","ALBAN1","ALBAN2"),IF(I492=INFO_CALENDRIER!$AB$3,IF(BD!H492="COMMANDE","ALICE1","ALICE2"),IF(I492=INFO_CALENDRIER!$AB$4,IF(BD!H492="COMMANDE","EUGENIE1","EUGENIE2"),IF(I492=INFO_CALENDRIER!$AB$5,IF(BD!H492="COMMANDE","FRED1","FRED2"),IF(I492=INFO_CALENDRIER!$AB$6,IF(BD!H492="COMMANDE","HERVE1","HERVE2"),IF(I492=INFO_CALENDRIER!$AB$7,IF(BD!H492="COMMANDE","MARIA1","MARIA2"),IF(I492=INFO_CALENDRIER!$AB$8,IF(BD!H492="COMMANDE","MARIE1","MARIE2"),IF(I492=INFO_CALENDRIER!$AB$9,IF(BD!H492="COMMANDE","VALERIE1","VALERIE2"),"erreur")))))))))</f>
        <v/>
      </c>
      <c r="U492" s="54"/>
      <c r="V492" s="54"/>
      <c r="W492" s="76" t="str">
        <f t="shared" si="93"/>
        <v/>
      </c>
      <c r="X492" s="76" t="str">
        <f t="shared" si="94"/>
        <v/>
      </c>
      <c r="Y492" s="76" t="str">
        <f t="shared" si="95"/>
        <v/>
      </c>
    </row>
    <row r="493" spans="1:25">
      <c r="A493" s="75"/>
      <c r="B493" s="77"/>
      <c r="C493" s="75"/>
      <c r="D493" s="77"/>
      <c r="E493" s="54"/>
      <c r="F493" s="54"/>
      <c r="G493" s="81"/>
      <c r="H493" s="54"/>
      <c r="I493" s="54"/>
      <c r="J493" s="76" t="str">
        <f t="shared" si="85"/>
        <v/>
      </c>
      <c r="K493" s="76" t="str">
        <f t="shared" si="86"/>
        <v/>
      </c>
      <c r="L493" s="76" t="str">
        <f t="shared" si="87"/>
        <v/>
      </c>
      <c r="M493" s="54"/>
      <c r="N493" s="54" t="str">
        <f t="shared" si="88"/>
        <v/>
      </c>
      <c r="O493" s="54" t="str">
        <f t="shared" si="89"/>
        <v/>
      </c>
      <c r="P493" s="54" t="str">
        <f t="shared" si="90"/>
        <v/>
      </c>
      <c r="Q493" s="54" t="str">
        <f>+IF(A493="","",CONCATENATE(YEAR(A493),"-",VLOOKUP(MONTH(A493),INFO_CALENDRIER!$I$1:$J$13,2,FALSE)))</f>
        <v/>
      </c>
      <c r="R493" s="54" t="str">
        <f t="shared" si="91"/>
        <v/>
      </c>
      <c r="S493" s="76" t="str">
        <f t="shared" si="92"/>
        <v/>
      </c>
      <c r="T493" s="54" t="str">
        <f>IF(H493="","",IF(I493=INFO_CALENDRIER!$AB$2,IF(BD!H493="COMMANDE","ALBAN1","ALBAN2"),IF(I493=INFO_CALENDRIER!$AB$3,IF(BD!H493="COMMANDE","ALICE1","ALICE2"),IF(I493=INFO_CALENDRIER!$AB$4,IF(BD!H493="COMMANDE","EUGENIE1","EUGENIE2"),IF(I493=INFO_CALENDRIER!$AB$5,IF(BD!H493="COMMANDE","FRED1","FRED2"),IF(I493=INFO_CALENDRIER!$AB$6,IF(BD!H493="COMMANDE","HERVE1","HERVE2"),IF(I493=INFO_CALENDRIER!$AB$7,IF(BD!H493="COMMANDE","MARIA1","MARIA2"),IF(I493=INFO_CALENDRIER!$AB$8,IF(BD!H493="COMMANDE","MARIE1","MARIE2"),IF(I493=INFO_CALENDRIER!$AB$9,IF(BD!H493="COMMANDE","VALERIE1","VALERIE2"),"erreur")))))))))</f>
        <v/>
      </c>
      <c r="U493" s="54"/>
      <c r="V493" s="54"/>
      <c r="W493" s="76" t="str">
        <f t="shared" si="93"/>
        <v/>
      </c>
      <c r="X493" s="76" t="str">
        <f t="shared" si="94"/>
        <v/>
      </c>
      <c r="Y493" s="76" t="str">
        <f t="shared" si="95"/>
        <v/>
      </c>
    </row>
    <row r="494" spans="1:25">
      <c r="A494" s="75"/>
      <c r="B494" s="77"/>
      <c r="C494" s="75"/>
      <c r="D494" s="77"/>
      <c r="E494" s="54"/>
      <c r="F494" s="54"/>
      <c r="G494" s="81"/>
      <c r="H494" s="54"/>
      <c r="I494" s="54"/>
      <c r="J494" s="76" t="str">
        <f t="shared" si="85"/>
        <v/>
      </c>
      <c r="K494" s="76" t="str">
        <f t="shared" si="86"/>
        <v/>
      </c>
      <c r="L494" s="76" t="str">
        <f t="shared" si="87"/>
        <v/>
      </c>
      <c r="M494" s="54"/>
      <c r="N494" s="54" t="str">
        <f t="shared" si="88"/>
        <v/>
      </c>
      <c r="O494" s="54" t="str">
        <f t="shared" si="89"/>
        <v/>
      </c>
      <c r="P494" s="54" t="str">
        <f t="shared" si="90"/>
        <v/>
      </c>
      <c r="Q494" s="54" t="str">
        <f>+IF(A494="","",CONCATENATE(YEAR(A494),"-",VLOOKUP(MONTH(A494),INFO_CALENDRIER!$I$1:$J$13,2,FALSE)))</f>
        <v/>
      </c>
      <c r="R494" s="54" t="str">
        <f t="shared" si="91"/>
        <v/>
      </c>
      <c r="S494" s="76" t="str">
        <f t="shared" si="92"/>
        <v/>
      </c>
      <c r="T494" s="54" t="str">
        <f>IF(H494="","",IF(I494=INFO_CALENDRIER!$AB$2,IF(BD!H494="COMMANDE","ALBAN1","ALBAN2"),IF(I494=INFO_CALENDRIER!$AB$3,IF(BD!H494="COMMANDE","ALICE1","ALICE2"),IF(I494=INFO_CALENDRIER!$AB$4,IF(BD!H494="COMMANDE","EUGENIE1","EUGENIE2"),IF(I494=INFO_CALENDRIER!$AB$5,IF(BD!H494="COMMANDE","FRED1","FRED2"),IF(I494=INFO_CALENDRIER!$AB$6,IF(BD!H494="COMMANDE","HERVE1","HERVE2"),IF(I494=INFO_CALENDRIER!$AB$7,IF(BD!H494="COMMANDE","MARIA1","MARIA2"),IF(I494=INFO_CALENDRIER!$AB$8,IF(BD!H494="COMMANDE","MARIE1","MARIE2"),IF(I494=INFO_CALENDRIER!$AB$9,IF(BD!H494="COMMANDE","VALERIE1","VALERIE2"),"erreur")))))))))</f>
        <v/>
      </c>
      <c r="U494" s="54"/>
      <c r="V494" s="54"/>
      <c r="W494" s="76" t="str">
        <f t="shared" si="93"/>
        <v/>
      </c>
      <c r="X494" s="76" t="str">
        <f t="shared" si="94"/>
        <v/>
      </c>
      <c r="Y494" s="76" t="str">
        <f t="shared" si="95"/>
        <v/>
      </c>
    </row>
    <row r="495" spans="1:25">
      <c r="A495" s="75"/>
      <c r="B495" s="77"/>
      <c r="C495" s="75"/>
      <c r="D495" s="77"/>
      <c r="E495" s="54"/>
      <c r="F495" s="54"/>
      <c r="G495" s="81"/>
      <c r="H495" s="54"/>
      <c r="I495" s="54"/>
      <c r="J495" s="76" t="str">
        <f t="shared" si="85"/>
        <v/>
      </c>
      <c r="K495" s="76" t="str">
        <f t="shared" si="86"/>
        <v/>
      </c>
      <c r="L495" s="76" t="str">
        <f t="shared" si="87"/>
        <v/>
      </c>
      <c r="M495" s="54"/>
      <c r="N495" s="54" t="str">
        <f t="shared" si="88"/>
        <v/>
      </c>
      <c r="O495" s="54" t="str">
        <f t="shared" si="89"/>
        <v/>
      </c>
      <c r="P495" s="54" t="str">
        <f t="shared" si="90"/>
        <v/>
      </c>
      <c r="Q495" s="54" t="str">
        <f>+IF(A495="","",CONCATENATE(YEAR(A495),"-",VLOOKUP(MONTH(A495),INFO_CALENDRIER!$I$1:$J$13,2,FALSE)))</f>
        <v/>
      </c>
      <c r="R495" s="54" t="str">
        <f t="shared" si="91"/>
        <v/>
      </c>
      <c r="S495" s="76" t="str">
        <f t="shared" si="92"/>
        <v/>
      </c>
      <c r="T495" s="54" t="str">
        <f>IF(H495="","",IF(I495=INFO_CALENDRIER!$AB$2,IF(BD!H495="COMMANDE","ALBAN1","ALBAN2"),IF(I495=INFO_CALENDRIER!$AB$3,IF(BD!H495="COMMANDE","ALICE1","ALICE2"),IF(I495=INFO_CALENDRIER!$AB$4,IF(BD!H495="COMMANDE","EUGENIE1","EUGENIE2"),IF(I495=INFO_CALENDRIER!$AB$5,IF(BD!H495="COMMANDE","FRED1","FRED2"),IF(I495=INFO_CALENDRIER!$AB$6,IF(BD!H495="COMMANDE","HERVE1","HERVE2"),IF(I495=INFO_CALENDRIER!$AB$7,IF(BD!H495="COMMANDE","MARIA1","MARIA2"),IF(I495=INFO_CALENDRIER!$AB$8,IF(BD!H495="COMMANDE","MARIE1","MARIE2"),IF(I495=INFO_CALENDRIER!$AB$9,IF(BD!H495="COMMANDE","VALERIE1","VALERIE2"),"erreur")))))))))</f>
        <v/>
      </c>
      <c r="U495" s="54"/>
      <c r="V495" s="54"/>
      <c r="W495" s="76" t="str">
        <f t="shared" si="93"/>
        <v/>
      </c>
      <c r="X495" s="76" t="str">
        <f t="shared" si="94"/>
        <v/>
      </c>
      <c r="Y495" s="76" t="str">
        <f t="shared" si="95"/>
        <v/>
      </c>
    </row>
    <row r="496" spans="1:25">
      <c r="A496" s="75"/>
      <c r="B496" s="77"/>
      <c r="C496" s="75"/>
      <c r="D496" s="77"/>
      <c r="E496" s="54"/>
      <c r="F496" s="54"/>
      <c r="G496" s="81"/>
      <c r="H496" s="54"/>
      <c r="I496" s="54"/>
      <c r="J496" s="76" t="str">
        <f t="shared" si="85"/>
        <v/>
      </c>
      <c r="K496" s="76" t="str">
        <f t="shared" si="86"/>
        <v/>
      </c>
      <c r="L496" s="76" t="str">
        <f t="shared" si="87"/>
        <v/>
      </c>
      <c r="M496" s="54"/>
      <c r="N496" s="54" t="str">
        <f t="shared" si="88"/>
        <v/>
      </c>
      <c r="O496" s="54" t="str">
        <f t="shared" si="89"/>
        <v/>
      </c>
      <c r="P496" s="54" t="str">
        <f t="shared" si="90"/>
        <v/>
      </c>
      <c r="Q496" s="54" t="str">
        <f>+IF(A496="","",CONCATENATE(YEAR(A496),"-",VLOOKUP(MONTH(A496),INFO_CALENDRIER!$I$1:$J$13,2,FALSE)))</f>
        <v/>
      </c>
      <c r="R496" s="54" t="str">
        <f t="shared" si="91"/>
        <v/>
      </c>
      <c r="S496" s="76" t="str">
        <f t="shared" si="92"/>
        <v/>
      </c>
      <c r="T496" s="54" t="str">
        <f>IF(H496="","",IF(I496=INFO_CALENDRIER!$AB$2,IF(BD!H496="COMMANDE","ALBAN1","ALBAN2"),IF(I496=INFO_CALENDRIER!$AB$3,IF(BD!H496="COMMANDE","ALICE1","ALICE2"),IF(I496=INFO_CALENDRIER!$AB$4,IF(BD!H496="COMMANDE","EUGENIE1","EUGENIE2"),IF(I496=INFO_CALENDRIER!$AB$5,IF(BD!H496="COMMANDE","FRED1","FRED2"),IF(I496=INFO_CALENDRIER!$AB$6,IF(BD!H496="COMMANDE","HERVE1","HERVE2"),IF(I496=INFO_CALENDRIER!$AB$7,IF(BD!H496="COMMANDE","MARIA1","MARIA2"),IF(I496=INFO_CALENDRIER!$AB$8,IF(BD!H496="COMMANDE","MARIE1","MARIE2"),IF(I496=INFO_CALENDRIER!$AB$9,IF(BD!H496="COMMANDE","VALERIE1","VALERIE2"),"erreur")))))))))</f>
        <v/>
      </c>
      <c r="U496" s="54"/>
      <c r="V496" s="54"/>
      <c r="W496" s="76" t="str">
        <f t="shared" si="93"/>
        <v/>
      </c>
      <c r="X496" s="76" t="str">
        <f t="shared" si="94"/>
        <v/>
      </c>
      <c r="Y496" s="76" t="str">
        <f t="shared" si="95"/>
        <v/>
      </c>
    </row>
    <row r="497" spans="1:25">
      <c r="A497" s="75"/>
      <c r="B497" s="77"/>
      <c r="C497" s="75"/>
      <c r="D497" s="77"/>
      <c r="E497" s="54"/>
      <c r="F497" s="54"/>
      <c r="G497" s="81"/>
      <c r="H497" s="54"/>
      <c r="I497" s="54"/>
      <c r="J497" s="76" t="str">
        <f t="shared" si="85"/>
        <v/>
      </c>
      <c r="K497" s="76" t="str">
        <f t="shared" si="86"/>
        <v/>
      </c>
      <c r="L497" s="76" t="str">
        <f t="shared" si="87"/>
        <v/>
      </c>
      <c r="M497" s="54"/>
      <c r="N497" s="54" t="str">
        <f t="shared" si="88"/>
        <v/>
      </c>
      <c r="O497" s="54" t="str">
        <f t="shared" si="89"/>
        <v/>
      </c>
      <c r="P497" s="54" t="str">
        <f t="shared" si="90"/>
        <v/>
      </c>
      <c r="Q497" s="54" t="str">
        <f>+IF(A497="","",CONCATENATE(YEAR(A497),"-",VLOOKUP(MONTH(A497),INFO_CALENDRIER!$I$1:$J$13,2,FALSE)))</f>
        <v/>
      </c>
      <c r="R497" s="54" t="str">
        <f t="shared" si="91"/>
        <v/>
      </c>
      <c r="S497" s="76" t="str">
        <f t="shared" si="92"/>
        <v/>
      </c>
      <c r="T497" s="54" t="str">
        <f>IF(H497="","",IF(I497=INFO_CALENDRIER!$AB$2,IF(BD!H497="COMMANDE","ALBAN1","ALBAN2"),IF(I497=INFO_CALENDRIER!$AB$3,IF(BD!H497="COMMANDE","ALICE1","ALICE2"),IF(I497=INFO_CALENDRIER!$AB$4,IF(BD!H497="COMMANDE","EUGENIE1","EUGENIE2"),IF(I497=INFO_CALENDRIER!$AB$5,IF(BD!H497="COMMANDE","FRED1","FRED2"),IF(I497=INFO_CALENDRIER!$AB$6,IF(BD!H497="COMMANDE","HERVE1","HERVE2"),IF(I497=INFO_CALENDRIER!$AB$7,IF(BD!H497="COMMANDE","MARIA1","MARIA2"),IF(I497=INFO_CALENDRIER!$AB$8,IF(BD!H497="COMMANDE","MARIE1","MARIE2"),IF(I497=INFO_CALENDRIER!$AB$9,IF(BD!H497="COMMANDE","VALERIE1","VALERIE2"),"erreur")))))))))</f>
        <v/>
      </c>
      <c r="U497" s="54"/>
      <c r="V497" s="54"/>
      <c r="W497" s="76" t="str">
        <f t="shared" si="93"/>
        <v/>
      </c>
      <c r="X497" s="76" t="str">
        <f t="shared" si="94"/>
        <v/>
      </c>
      <c r="Y497" s="76" t="str">
        <f t="shared" si="95"/>
        <v/>
      </c>
    </row>
    <row r="498" spans="1:25">
      <c r="A498" s="75"/>
      <c r="B498" s="77"/>
      <c r="C498" s="75"/>
      <c r="D498" s="77"/>
      <c r="E498" s="54"/>
      <c r="F498" s="54"/>
      <c r="G498" s="81"/>
      <c r="H498" s="54"/>
      <c r="I498" s="54"/>
      <c r="J498" s="76" t="str">
        <f t="shared" si="85"/>
        <v/>
      </c>
      <c r="K498" s="76" t="str">
        <f t="shared" si="86"/>
        <v/>
      </c>
      <c r="L498" s="76" t="str">
        <f t="shared" si="87"/>
        <v/>
      </c>
      <c r="M498" s="54"/>
      <c r="N498" s="54" t="str">
        <f t="shared" si="88"/>
        <v/>
      </c>
      <c r="O498" s="54" t="str">
        <f t="shared" si="89"/>
        <v/>
      </c>
      <c r="P498" s="54" t="str">
        <f t="shared" si="90"/>
        <v/>
      </c>
      <c r="Q498" s="54" t="str">
        <f>+IF(A498="","",CONCATENATE(YEAR(A498),"-",VLOOKUP(MONTH(A498),INFO_CALENDRIER!$I$1:$J$13,2,FALSE)))</f>
        <v/>
      </c>
      <c r="R498" s="54" t="str">
        <f t="shared" si="91"/>
        <v/>
      </c>
      <c r="S498" s="76" t="str">
        <f t="shared" si="92"/>
        <v/>
      </c>
      <c r="T498" s="54" t="str">
        <f>IF(H498="","",IF(I498=INFO_CALENDRIER!$AB$2,IF(BD!H498="COMMANDE","ALBAN1","ALBAN2"),IF(I498=INFO_CALENDRIER!$AB$3,IF(BD!H498="COMMANDE","ALICE1","ALICE2"),IF(I498=INFO_CALENDRIER!$AB$4,IF(BD!H498="COMMANDE","EUGENIE1","EUGENIE2"),IF(I498=INFO_CALENDRIER!$AB$5,IF(BD!H498="COMMANDE","FRED1","FRED2"),IF(I498=INFO_CALENDRIER!$AB$6,IF(BD!H498="COMMANDE","HERVE1","HERVE2"),IF(I498=INFO_CALENDRIER!$AB$7,IF(BD!H498="COMMANDE","MARIA1","MARIA2"),IF(I498=INFO_CALENDRIER!$AB$8,IF(BD!H498="COMMANDE","MARIE1","MARIE2"),IF(I498=INFO_CALENDRIER!$AB$9,IF(BD!H498="COMMANDE","VALERIE1","VALERIE2"),"erreur")))))))))</f>
        <v/>
      </c>
      <c r="U498" s="54"/>
      <c r="V498" s="54"/>
      <c r="W498" s="76" t="str">
        <f t="shared" si="93"/>
        <v/>
      </c>
      <c r="X498" s="76" t="str">
        <f t="shared" si="94"/>
        <v/>
      </c>
      <c r="Y498" s="76" t="str">
        <f t="shared" si="95"/>
        <v/>
      </c>
    </row>
    <row r="499" spans="1:25">
      <c r="A499" s="75"/>
      <c r="B499" s="77"/>
      <c r="C499" s="75"/>
      <c r="D499" s="77"/>
      <c r="E499" s="54"/>
      <c r="F499" s="54"/>
      <c r="G499" s="81"/>
      <c r="H499" s="54"/>
      <c r="I499" s="54"/>
      <c r="J499" s="76" t="str">
        <f t="shared" si="85"/>
        <v/>
      </c>
      <c r="K499" s="76" t="str">
        <f t="shared" si="86"/>
        <v/>
      </c>
      <c r="L499" s="76" t="str">
        <f t="shared" si="87"/>
        <v/>
      </c>
      <c r="M499" s="54"/>
      <c r="N499" s="54" t="str">
        <f t="shared" si="88"/>
        <v/>
      </c>
      <c r="O499" s="54" t="str">
        <f t="shared" si="89"/>
        <v/>
      </c>
      <c r="P499" s="54" t="str">
        <f t="shared" si="90"/>
        <v/>
      </c>
      <c r="Q499" s="54" t="str">
        <f>+IF(A499="","",CONCATENATE(YEAR(A499),"-",VLOOKUP(MONTH(A499),INFO_CALENDRIER!$I$1:$J$13,2,FALSE)))</f>
        <v/>
      </c>
      <c r="R499" s="54" t="str">
        <f t="shared" si="91"/>
        <v/>
      </c>
      <c r="S499" s="76" t="str">
        <f t="shared" si="92"/>
        <v/>
      </c>
      <c r="T499" s="54" t="str">
        <f>IF(H499="","",IF(I499=INFO_CALENDRIER!$AB$2,IF(BD!H499="COMMANDE","ALBAN1","ALBAN2"),IF(I499=INFO_CALENDRIER!$AB$3,IF(BD!H499="COMMANDE","ALICE1","ALICE2"),IF(I499=INFO_CALENDRIER!$AB$4,IF(BD!H499="COMMANDE","EUGENIE1","EUGENIE2"),IF(I499=INFO_CALENDRIER!$AB$5,IF(BD!H499="COMMANDE","FRED1","FRED2"),IF(I499=INFO_CALENDRIER!$AB$6,IF(BD!H499="COMMANDE","HERVE1","HERVE2"),IF(I499=INFO_CALENDRIER!$AB$7,IF(BD!H499="COMMANDE","MARIA1","MARIA2"),IF(I499=INFO_CALENDRIER!$AB$8,IF(BD!H499="COMMANDE","MARIE1","MARIE2"),IF(I499=INFO_CALENDRIER!$AB$9,IF(BD!H499="COMMANDE","VALERIE1","VALERIE2"),"erreur")))))))))</f>
        <v/>
      </c>
      <c r="U499" s="54"/>
      <c r="V499" s="54"/>
      <c r="W499" s="76" t="str">
        <f t="shared" si="93"/>
        <v/>
      </c>
      <c r="X499" s="76" t="str">
        <f t="shared" si="94"/>
        <v/>
      </c>
      <c r="Y499" s="76" t="str">
        <f t="shared" si="95"/>
        <v/>
      </c>
    </row>
    <row r="500" spans="1:25">
      <c r="A500" s="75"/>
      <c r="B500" s="77"/>
      <c r="C500" s="75"/>
      <c r="D500" s="77"/>
      <c r="E500" s="54"/>
      <c r="F500" s="54"/>
      <c r="G500" s="81"/>
      <c r="H500" s="54"/>
      <c r="I500" s="54"/>
      <c r="J500" s="76" t="str">
        <f t="shared" si="85"/>
        <v/>
      </c>
      <c r="K500" s="76" t="str">
        <f t="shared" si="86"/>
        <v/>
      </c>
      <c r="L500" s="76" t="str">
        <f t="shared" si="87"/>
        <v/>
      </c>
      <c r="M500" s="54"/>
      <c r="N500" s="54" t="str">
        <f t="shared" si="88"/>
        <v/>
      </c>
      <c r="O500" s="54" t="str">
        <f t="shared" si="89"/>
        <v/>
      </c>
      <c r="P500" s="54" t="str">
        <f t="shared" si="90"/>
        <v/>
      </c>
      <c r="Q500" s="54" t="str">
        <f>+IF(A500="","",CONCATENATE(YEAR(A500),"-",VLOOKUP(MONTH(A500),INFO_CALENDRIER!$I$1:$J$13,2,FALSE)))</f>
        <v/>
      </c>
      <c r="R500" s="54" t="str">
        <f t="shared" si="91"/>
        <v/>
      </c>
      <c r="S500" s="76" t="str">
        <f t="shared" si="92"/>
        <v/>
      </c>
      <c r="T500" s="54" t="str">
        <f>IF(H500="","",IF(I500=INFO_CALENDRIER!$AB$2,IF(BD!H500="COMMANDE","ALBAN1","ALBAN2"),IF(I500=INFO_CALENDRIER!$AB$3,IF(BD!H500="COMMANDE","ALICE1","ALICE2"),IF(I500=INFO_CALENDRIER!$AB$4,IF(BD!H500="COMMANDE","EUGENIE1","EUGENIE2"),IF(I500=INFO_CALENDRIER!$AB$5,IF(BD!H500="COMMANDE","FRED1","FRED2"),IF(I500=INFO_CALENDRIER!$AB$6,IF(BD!H500="COMMANDE","HERVE1","HERVE2"),IF(I500=INFO_CALENDRIER!$AB$7,IF(BD!H500="COMMANDE","MARIA1","MARIA2"),IF(I500=INFO_CALENDRIER!$AB$8,IF(BD!H500="COMMANDE","MARIE1","MARIE2"),IF(I500=INFO_CALENDRIER!$AB$9,IF(BD!H500="COMMANDE","VALERIE1","VALERIE2"),"erreur")))))))))</f>
        <v/>
      </c>
      <c r="U500" s="54"/>
      <c r="V500" s="54"/>
      <c r="W500" s="76" t="str">
        <f t="shared" si="93"/>
        <v/>
      </c>
      <c r="X500" s="76" t="str">
        <f t="shared" si="94"/>
        <v/>
      </c>
      <c r="Y500" s="76" t="str">
        <f t="shared" si="95"/>
        <v/>
      </c>
    </row>
    <row r="501" spans="1:25">
      <c r="A501" s="75"/>
      <c r="B501" s="77"/>
      <c r="C501" s="75"/>
      <c r="D501" s="77"/>
      <c r="E501" s="54"/>
      <c r="F501" s="54"/>
      <c r="G501" s="81"/>
      <c r="H501" s="54"/>
      <c r="I501" s="54"/>
      <c r="J501" s="76" t="str">
        <f t="shared" si="85"/>
        <v/>
      </c>
      <c r="K501" s="76" t="str">
        <f t="shared" si="86"/>
        <v/>
      </c>
      <c r="L501" s="76" t="str">
        <f t="shared" si="87"/>
        <v/>
      </c>
      <c r="M501" s="54"/>
      <c r="N501" s="54" t="str">
        <f t="shared" si="88"/>
        <v/>
      </c>
      <c r="O501" s="54" t="str">
        <f t="shared" si="89"/>
        <v/>
      </c>
      <c r="P501" s="54" t="str">
        <f t="shared" si="90"/>
        <v/>
      </c>
      <c r="Q501" s="54" t="str">
        <f>+IF(A501="","",CONCATENATE(YEAR(A501),"-",VLOOKUP(MONTH(A501),INFO_CALENDRIER!$I$1:$J$13,2,FALSE)))</f>
        <v/>
      </c>
      <c r="R501" s="54" t="str">
        <f t="shared" si="91"/>
        <v/>
      </c>
      <c r="S501" s="76" t="str">
        <f t="shared" si="92"/>
        <v/>
      </c>
      <c r="T501" s="54" t="str">
        <f>IF(H501="","",IF(I501=INFO_CALENDRIER!$AB$2,IF(BD!H501="COMMANDE","ALBAN1","ALBAN2"),IF(I501=INFO_CALENDRIER!$AB$3,IF(BD!H501="COMMANDE","ALICE1","ALICE2"),IF(I501=INFO_CALENDRIER!$AB$4,IF(BD!H501="COMMANDE","EUGENIE1","EUGENIE2"),IF(I501=INFO_CALENDRIER!$AB$5,IF(BD!H501="COMMANDE","FRED1","FRED2"),IF(I501=INFO_CALENDRIER!$AB$6,IF(BD!H501="COMMANDE","HERVE1","HERVE2"),IF(I501=INFO_CALENDRIER!$AB$7,IF(BD!H501="COMMANDE","MARIA1","MARIA2"),IF(I501=INFO_CALENDRIER!$AB$8,IF(BD!H501="COMMANDE","MARIE1","MARIE2"),IF(I501=INFO_CALENDRIER!$AB$9,IF(BD!H501="COMMANDE","VALERIE1","VALERIE2"),"erreur")))))))))</f>
        <v/>
      </c>
      <c r="U501" s="54"/>
      <c r="V501" s="54"/>
      <c r="W501" s="76" t="str">
        <f t="shared" si="93"/>
        <v/>
      </c>
      <c r="X501" s="76" t="str">
        <f t="shared" si="94"/>
        <v/>
      </c>
      <c r="Y501" s="76" t="str">
        <f t="shared" si="95"/>
        <v/>
      </c>
    </row>
    <row r="502" spans="1:25">
      <c r="A502" s="75"/>
      <c r="B502" s="77"/>
      <c r="C502" s="75"/>
      <c r="D502" s="77"/>
      <c r="E502" s="54"/>
      <c r="F502" s="54"/>
      <c r="G502" s="81"/>
      <c r="H502" s="54"/>
      <c r="I502" s="54"/>
      <c r="J502" s="76" t="str">
        <f t="shared" si="85"/>
        <v/>
      </c>
      <c r="K502" s="76" t="str">
        <f t="shared" si="86"/>
        <v/>
      </c>
      <c r="L502" s="76" t="str">
        <f t="shared" si="87"/>
        <v/>
      </c>
      <c r="M502" s="54"/>
      <c r="N502" s="54" t="str">
        <f t="shared" si="88"/>
        <v/>
      </c>
      <c r="O502" s="54" t="str">
        <f t="shared" si="89"/>
        <v/>
      </c>
      <c r="P502" s="54" t="str">
        <f t="shared" si="90"/>
        <v/>
      </c>
      <c r="Q502" s="54" t="str">
        <f>+IF(A502="","",CONCATENATE(YEAR(A502),"-",VLOOKUP(MONTH(A502),INFO_CALENDRIER!$I$1:$J$13,2,FALSE)))</f>
        <v/>
      </c>
      <c r="R502" s="54" t="str">
        <f t="shared" si="91"/>
        <v/>
      </c>
      <c r="S502" s="76" t="str">
        <f t="shared" si="92"/>
        <v/>
      </c>
      <c r="T502" s="54" t="str">
        <f>IF(H502="","",IF(I502=INFO_CALENDRIER!$AB$2,IF(BD!H502="COMMANDE","ALBAN1","ALBAN2"),IF(I502=INFO_CALENDRIER!$AB$3,IF(BD!H502="COMMANDE","ALICE1","ALICE2"),IF(I502=INFO_CALENDRIER!$AB$4,IF(BD!H502="COMMANDE","EUGENIE1","EUGENIE2"),IF(I502=INFO_CALENDRIER!$AB$5,IF(BD!H502="COMMANDE","FRED1","FRED2"),IF(I502=INFO_CALENDRIER!$AB$6,IF(BD!H502="COMMANDE","HERVE1","HERVE2"),IF(I502=INFO_CALENDRIER!$AB$7,IF(BD!H502="COMMANDE","MARIA1","MARIA2"),IF(I502=INFO_CALENDRIER!$AB$8,IF(BD!H502="COMMANDE","MARIE1","MARIE2"),IF(I502=INFO_CALENDRIER!$AB$9,IF(BD!H502="COMMANDE","VALERIE1","VALERIE2"),"erreur")))))))))</f>
        <v/>
      </c>
      <c r="U502" s="54"/>
      <c r="V502" s="54"/>
      <c r="W502" s="76" t="str">
        <f t="shared" si="93"/>
        <v/>
      </c>
      <c r="X502" s="76" t="str">
        <f t="shared" si="94"/>
        <v/>
      </c>
      <c r="Y502" s="76" t="str">
        <f t="shared" si="95"/>
        <v/>
      </c>
    </row>
    <row r="503" spans="1:25">
      <c r="A503" s="75"/>
      <c r="B503" s="77"/>
      <c r="C503" s="75"/>
      <c r="D503" s="77"/>
      <c r="E503" s="54"/>
      <c r="F503" s="54"/>
      <c r="G503" s="81"/>
      <c r="H503" s="54"/>
      <c r="I503" s="54"/>
      <c r="J503" s="76" t="str">
        <f t="shared" si="85"/>
        <v/>
      </c>
      <c r="K503" s="76" t="str">
        <f t="shared" si="86"/>
        <v/>
      </c>
      <c r="L503" s="76" t="str">
        <f t="shared" si="87"/>
        <v/>
      </c>
      <c r="M503" s="54"/>
      <c r="N503" s="54" t="str">
        <f t="shared" si="88"/>
        <v/>
      </c>
      <c r="O503" s="54" t="str">
        <f t="shared" si="89"/>
        <v/>
      </c>
      <c r="P503" s="54" t="str">
        <f t="shared" si="90"/>
        <v/>
      </c>
      <c r="Q503" s="54" t="str">
        <f>+IF(A503="","",CONCATENATE(YEAR(A503),"-",VLOOKUP(MONTH(A503),INFO_CALENDRIER!$I$1:$J$13,2,FALSE)))</f>
        <v/>
      </c>
      <c r="R503" s="54" t="str">
        <f t="shared" si="91"/>
        <v/>
      </c>
      <c r="S503" s="76" t="str">
        <f t="shared" si="92"/>
        <v/>
      </c>
      <c r="T503" s="54" t="str">
        <f>IF(H503="","",IF(I503=INFO_CALENDRIER!$AB$2,IF(BD!H503="COMMANDE","ALBAN1","ALBAN2"),IF(I503=INFO_CALENDRIER!$AB$3,IF(BD!H503="COMMANDE","ALICE1","ALICE2"),IF(I503=INFO_CALENDRIER!$AB$4,IF(BD!H503="COMMANDE","EUGENIE1","EUGENIE2"),IF(I503=INFO_CALENDRIER!$AB$5,IF(BD!H503="COMMANDE","FRED1","FRED2"),IF(I503=INFO_CALENDRIER!$AB$6,IF(BD!H503="COMMANDE","HERVE1","HERVE2"),IF(I503=INFO_CALENDRIER!$AB$7,IF(BD!H503="COMMANDE","MARIA1","MARIA2"),IF(I503=INFO_CALENDRIER!$AB$8,IF(BD!H503="COMMANDE","MARIE1","MARIE2"),IF(I503=INFO_CALENDRIER!$AB$9,IF(BD!H503="COMMANDE","VALERIE1","VALERIE2"),"erreur")))))))))</f>
        <v/>
      </c>
      <c r="U503" s="54"/>
      <c r="V503" s="54"/>
      <c r="W503" s="76" t="str">
        <f t="shared" si="93"/>
        <v/>
      </c>
      <c r="X503" s="76" t="str">
        <f t="shared" si="94"/>
        <v/>
      </c>
      <c r="Y503" s="76" t="str">
        <f t="shared" si="95"/>
        <v/>
      </c>
    </row>
    <row r="504" spans="1:25">
      <c r="A504" s="75"/>
      <c r="B504" s="77"/>
      <c r="C504" s="75"/>
      <c r="D504" s="77"/>
      <c r="E504" s="54"/>
      <c r="F504" s="54"/>
      <c r="G504" s="81"/>
      <c r="H504" s="54"/>
      <c r="I504" s="54"/>
      <c r="J504" s="76" t="str">
        <f t="shared" si="85"/>
        <v/>
      </c>
      <c r="K504" s="76" t="str">
        <f t="shared" si="86"/>
        <v/>
      </c>
      <c r="L504" s="76" t="str">
        <f t="shared" si="87"/>
        <v/>
      </c>
      <c r="M504" s="54"/>
      <c r="N504" s="54" t="str">
        <f t="shared" si="88"/>
        <v/>
      </c>
      <c r="O504" s="54" t="str">
        <f t="shared" si="89"/>
        <v/>
      </c>
      <c r="P504" s="54" t="str">
        <f t="shared" si="90"/>
        <v/>
      </c>
      <c r="Q504" s="54" t="str">
        <f>+IF(A504="","",CONCATENATE(YEAR(A504),"-",VLOOKUP(MONTH(A504),INFO_CALENDRIER!$I$1:$J$13,2,FALSE)))</f>
        <v/>
      </c>
      <c r="R504" s="54" t="str">
        <f t="shared" si="91"/>
        <v/>
      </c>
      <c r="S504" s="76" t="str">
        <f t="shared" si="92"/>
        <v/>
      </c>
      <c r="T504" s="54" t="str">
        <f>IF(H504="","",IF(I504=INFO_CALENDRIER!$AB$2,IF(BD!H504="COMMANDE","ALBAN1","ALBAN2"),IF(I504=INFO_CALENDRIER!$AB$3,IF(BD!H504="COMMANDE","ALICE1","ALICE2"),IF(I504=INFO_CALENDRIER!$AB$4,IF(BD!H504="COMMANDE","EUGENIE1","EUGENIE2"),IF(I504=INFO_CALENDRIER!$AB$5,IF(BD!H504="COMMANDE","FRED1","FRED2"),IF(I504=INFO_CALENDRIER!$AB$6,IF(BD!H504="COMMANDE","HERVE1","HERVE2"),IF(I504=INFO_CALENDRIER!$AB$7,IF(BD!H504="COMMANDE","MARIA1","MARIA2"),IF(I504=INFO_CALENDRIER!$AB$8,IF(BD!H504="COMMANDE","MARIE1","MARIE2"),IF(I504=INFO_CALENDRIER!$AB$9,IF(BD!H504="COMMANDE","VALERIE1","VALERIE2"),"erreur")))))))))</f>
        <v/>
      </c>
      <c r="U504" s="54"/>
      <c r="V504" s="54"/>
      <c r="W504" s="76" t="str">
        <f t="shared" si="93"/>
        <v/>
      </c>
      <c r="X504" s="76" t="str">
        <f t="shared" si="94"/>
        <v/>
      </c>
      <c r="Y504" s="76" t="str">
        <f t="shared" si="95"/>
        <v/>
      </c>
    </row>
    <row r="505" spans="1:25">
      <c r="A505" s="75"/>
      <c r="B505" s="77"/>
      <c r="C505" s="75"/>
      <c r="D505" s="77"/>
      <c r="E505" s="54"/>
      <c r="F505" s="54"/>
      <c r="G505" s="81"/>
      <c r="H505" s="54"/>
      <c r="I505" s="54"/>
      <c r="J505" s="76" t="str">
        <f t="shared" si="85"/>
        <v/>
      </c>
      <c r="K505" s="76" t="str">
        <f t="shared" si="86"/>
        <v/>
      </c>
      <c r="L505" s="76" t="str">
        <f t="shared" si="87"/>
        <v/>
      </c>
      <c r="M505" s="54"/>
      <c r="N505" s="54" t="str">
        <f t="shared" si="88"/>
        <v/>
      </c>
      <c r="O505" s="54" t="str">
        <f t="shared" si="89"/>
        <v/>
      </c>
      <c r="P505" s="54" t="str">
        <f t="shared" si="90"/>
        <v/>
      </c>
      <c r="Q505" s="54" t="str">
        <f>+IF(A505="","",CONCATENATE(YEAR(A505),"-",VLOOKUP(MONTH(A505),INFO_CALENDRIER!$I$1:$J$13,2,FALSE)))</f>
        <v/>
      </c>
      <c r="R505" s="54" t="str">
        <f t="shared" si="91"/>
        <v/>
      </c>
      <c r="S505" s="76" t="str">
        <f t="shared" si="92"/>
        <v/>
      </c>
      <c r="T505" s="54" t="str">
        <f>IF(H505="","",IF(I505=INFO_CALENDRIER!$AB$2,IF(BD!H505="COMMANDE","ALBAN1","ALBAN2"),IF(I505=INFO_CALENDRIER!$AB$3,IF(BD!H505="COMMANDE","ALICE1","ALICE2"),IF(I505=INFO_CALENDRIER!$AB$4,IF(BD!H505="COMMANDE","EUGENIE1","EUGENIE2"),IF(I505=INFO_CALENDRIER!$AB$5,IF(BD!H505="COMMANDE","FRED1","FRED2"),IF(I505=INFO_CALENDRIER!$AB$6,IF(BD!H505="COMMANDE","HERVE1","HERVE2"),IF(I505=INFO_CALENDRIER!$AB$7,IF(BD!H505="COMMANDE","MARIA1","MARIA2"),IF(I505=INFO_CALENDRIER!$AB$8,IF(BD!H505="COMMANDE","MARIE1","MARIE2"),IF(I505=INFO_CALENDRIER!$AB$9,IF(BD!H505="COMMANDE","VALERIE1","VALERIE2"),"erreur")))))))))</f>
        <v/>
      </c>
      <c r="U505" s="54"/>
      <c r="V505" s="54"/>
      <c r="W505" s="76" t="str">
        <f t="shared" si="93"/>
        <v/>
      </c>
      <c r="X505" s="76" t="str">
        <f t="shared" si="94"/>
        <v/>
      </c>
      <c r="Y505" s="76" t="str">
        <f t="shared" si="95"/>
        <v/>
      </c>
    </row>
    <row r="506" spans="1:25">
      <c r="A506" s="75"/>
      <c r="B506" s="77"/>
      <c r="C506" s="75"/>
      <c r="D506" s="77"/>
      <c r="E506" s="54"/>
      <c r="F506" s="54"/>
      <c r="G506" s="81"/>
      <c r="H506" s="54"/>
      <c r="I506" s="54"/>
      <c r="J506" s="76" t="str">
        <f t="shared" si="85"/>
        <v/>
      </c>
      <c r="K506" s="76" t="str">
        <f t="shared" si="86"/>
        <v/>
      </c>
      <c r="L506" s="76" t="str">
        <f t="shared" si="87"/>
        <v/>
      </c>
      <c r="M506" s="54"/>
      <c r="N506" s="54" t="str">
        <f t="shared" si="88"/>
        <v/>
      </c>
      <c r="O506" s="54" t="str">
        <f t="shared" si="89"/>
        <v/>
      </c>
      <c r="P506" s="54" t="str">
        <f t="shared" si="90"/>
        <v/>
      </c>
      <c r="Q506" s="54" t="str">
        <f>+IF(A506="","",CONCATENATE(YEAR(A506),"-",VLOOKUP(MONTH(A506),INFO_CALENDRIER!$I$1:$J$13,2,FALSE)))</f>
        <v/>
      </c>
      <c r="R506" s="54" t="str">
        <f t="shared" si="91"/>
        <v/>
      </c>
      <c r="S506" s="76" t="str">
        <f t="shared" si="92"/>
        <v/>
      </c>
      <c r="T506" s="54" t="str">
        <f>IF(H506="","",IF(I506=INFO_CALENDRIER!$AB$2,IF(BD!H506="COMMANDE","ALBAN1","ALBAN2"),IF(I506=INFO_CALENDRIER!$AB$3,IF(BD!H506="COMMANDE","ALICE1","ALICE2"),IF(I506=INFO_CALENDRIER!$AB$4,IF(BD!H506="COMMANDE","EUGENIE1","EUGENIE2"),IF(I506=INFO_CALENDRIER!$AB$5,IF(BD!H506="COMMANDE","FRED1","FRED2"),IF(I506=INFO_CALENDRIER!$AB$6,IF(BD!H506="COMMANDE","HERVE1","HERVE2"),IF(I506=INFO_CALENDRIER!$AB$7,IF(BD!H506="COMMANDE","MARIA1","MARIA2"),IF(I506=INFO_CALENDRIER!$AB$8,IF(BD!H506="COMMANDE","MARIE1","MARIE2"),IF(I506=INFO_CALENDRIER!$AB$9,IF(BD!H506="COMMANDE","VALERIE1","VALERIE2"),"erreur")))))))))</f>
        <v/>
      </c>
      <c r="U506" s="54"/>
      <c r="V506" s="54"/>
      <c r="W506" s="76" t="str">
        <f t="shared" si="93"/>
        <v/>
      </c>
      <c r="X506" s="76" t="str">
        <f t="shared" si="94"/>
        <v/>
      </c>
      <c r="Y506" s="76" t="str">
        <f t="shared" si="95"/>
        <v/>
      </c>
    </row>
    <row r="507" spans="1:25">
      <c r="A507" s="75"/>
      <c r="B507" s="77"/>
      <c r="C507" s="75"/>
      <c r="D507" s="77"/>
      <c r="E507" s="54"/>
      <c r="F507" s="54"/>
      <c r="G507" s="81"/>
      <c r="H507" s="54"/>
      <c r="I507" s="54"/>
      <c r="J507" s="76" t="str">
        <f t="shared" si="85"/>
        <v/>
      </c>
      <c r="K507" s="76" t="str">
        <f t="shared" si="86"/>
        <v/>
      </c>
      <c r="L507" s="76" t="str">
        <f t="shared" si="87"/>
        <v/>
      </c>
      <c r="M507" s="54"/>
      <c r="N507" s="54" t="str">
        <f t="shared" si="88"/>
        <v/>
      </c>
      <c r="O507" s="54" t="str">
        <f t="shared" si="89"/>
        <v/>
      </c>
      <c r="P507" s="54" t="str">
        <f t="shared" si="90"/>
        <v/>
      </c>
      <c r="Q507" s="54" t="str">
        <f>+IF(A507="","",CONCATENATE(YEAR(A507),"-",VLOOKUP(MONTH(A507),INFO_CALENDRIER!$I$1:$J$13,2,FALSE)))</f>
        <v/>
      </c>
      <c r="R507" s="54" t="str">
        <f t="shared" si="91"/>
        <v/>
      </c>
      <c r="S507" s="76" t="str">
        <f t="shared" si="92"/>
        <v/>
      </c>
      <c r="T507" s="54" t="str">
        <f>IF(H507="","",IF(I507=INFO_CALENDRIER!$AB$2,IF(BD!H507="COMMANDE","ALBAN1","ALBAN2"),IF(I507=INFO_CALENDRIER!$AB$3,IF(BD!H507="COMMANDE","ALICE1","ALICE2"),IF(I507=INFO_CALENDRIER!$AB$4,IF(BD!H507="COMMANDE","EUGENIE1","EUGENIE2"),IF(I507=INFO_CALENDRIER!$AB$5,IF(BD!H507="COMMANDE","FRED1","FRED2"),IF(I507=INFO_CALENDRIER!$AB$6,IF(BD!H507="COMMANDE","HERVE1","HERVE2"),IF(I507=INFO_CALENDRIER!$AB$7,IF(BD!H507="COMMANDE","MARIA1","MARIA2"),IF(I507=INFO_CALENDRIER!$AB$8,IF(BD!H507="COMMANDE","MARIE1","MARIE2"),IF(I507=INFO_CALENDRIER!$AB$9,IF(BD!H507="COMMANDE","VALERIE1","VALERIE2"),"erreur")))))))))</f>
        <v/>
      </c>
      <c r="U507" s="54"/>
      <c r="V507" s="54"/>
      <c r="W507" s="76" t="str">
        <f t="shared" si="93"/>
        <v/>
      </c>
      <c r="X507" s="76" t="str">
        <f t="shared" si="94"/>
        <v/>
      </c>
      <c r="Y507" s="76" t="str">
        <f t="shared" si="95"/>
        <v/>
      </c>
    </row>
    <row r="508" spans="1:25">
      <c r="A508" s="75"/>
      <c r="B508" s="77"/>
      <c r="C508" s="75"/>
      <c r="D508" s="77"/>
      <c r="E508" s="54"/>
      <c r="F508" s="54"/>
      <c r="G508" s="81"/>
      <c r="H508" s="54"/>
      <c r="I508" s="54"/>
      <c r="J508" s="76" t="str">
        <f t="shared" si="85"/>
        <v/>
      </c>
      <c r="K508" s="76" t="str">
        <f t="shared" si="86"/>
        <v/>
      </c>
      <c r="L508" s="76" t="str">
        <f t="shared" si="87"/>
        <v/>
      </c>
      <c r="M508" s="54"/>
      <c r="N508" s="54" t="str">
        <f t="shared" si="88"/>
        <v/>
      </c>
      <c r="O508" s="54" t="str">
        <f t="shared" si="89"/>
        <v/>
      </c>
      <c r="P508" s="54" t="str">
        <f t="shared" si="90"/>
        <v/>
      </c>
      <c r="Q508" s="54" t="str">
        <f>+IF(A508="","",CONCATENATE(YEAR(A508),"-",VLOOKUP(MONTH(A508),INFO_CALENDRIER!$I$1:$J$13,2,FALSE)))</f>
        <v/>
      </c>
      <c r="R508" s="54" t="str">
        <f t="shared" si="91"/>
        <v/>
      </c>
      <c r="S508" s="76" t="str">
        <f t="shared" si="92"/>
        <v/>
      </c>
      <c r="T508" s="54" t="str">
        <f>IF(H508="","",IF(I508=INFO_CALENDRIER!$AB$2,IF(BD!H508="COMMANDE","ALBAN1","ALBAN2"),IF(I508=INFO_CALENDRIER!$AB$3,IF(BD!H508="COMMANDE","ALICE1","ALICE2"),IF(I508=INFO_CALENDRIER!$AB$4,IF(BD!H508="COMMANDE","EUGENIE1","EUGENIE2"),IF(I508=INFO_CALENDRIER!$AB$5,IF(BD!H508="COMMANDE","FRED1","FRED2"),IF(I508=INFO_CALENDRIER!$AB$6,IF(BD!H508="COMMANDE","HERVE1","HERVE2"),IF(I508=INFO_CALENDRIER!$AB$7,IF(BD!H508="COMMANDE","MARIA1","MARIA2"),IF(I508=INFO_CALENDRIER!$AB$8,IF(BD!H508="COMMANDE","MARIE1","MARIE2"),IF(I508=INFO_CALENDRIER!$AB$9,IF(BD!H508="COMMANDE","VALERIE1","VALERIE2"),"erreur")))))))))</f>
        <v/>
      </c>
      <c r="U508" s="54"/>
      <c r="V508" s="54"/>
      <c r="W508" s="76" t="str">
        <f t="shared" si="93"/>
        <v/>
      </c>
      <c r="X508" s="76" t="str">
        <f t="shared" si="94"/>
        <v/>
      </c>
      <c r="Y508" s="76" t="str">
        <f t="shared" si="95"/>
        <v/>
      </c>
    </row>
    <row r="509" spans="1:25">
      <c r="A509" s="75"/>
      <c r="B509" s="77"/>
      <c r="C509" s="75"/>
      <c r="D509" s="77"/>
      <c r="E509" s="54"/>
      <c r="F509" s="54"/>
      <c r="G509" s="81"/>
      <c r="H509" s="54"/>
      <c r="I509" s="54"/>
      <c r="J509" s="76" t="str">
        <f t="shared" si="85"/>
        <v/>
      </c>
      <c r="K509" s="76" t="str">
        <f t="shared" si="86"/>
        <v/>
      </c>
      <c r="L509" s="76" t="str">
        <f t="shared" si="87"/>
        <v/>
      </c>
      <c r="M509" s="54"/>
      <c r="N509" s="54" t="str">
        <f t="shared" si="88"/>
        <v/>
      </c>
      <c r="O509" s="54" t="str">
        <f t="shared" si="89"/>
        <v/>
      </c>
      <c r="P509" s="54" t="str">
        <f t="shared" si="90"/>
        <v/>
      </c>
      <c r="Q509" s="54" t="str">
        <f>+IF(A509="","",CONCATENATE(YEAR(A509),"-",VLOOKUP(MONTH(A509),INFO_CALENDRIER!$I$1:$J$13,2,FALSE)))</f>
        <v/>
      </c>
      <c r="R509" s="54" t="str">
        <f t="shared" si="91"/>
        <v/>
      </c>
      <c r="S509" s="76" t="str">
        <f t="shared" si="92"/>
        <v/>
      </c>
      <c r="T509" s="54" t="str">
        <f>IF(H509="","",IF(I509=INFO_CALENDRIER!$AB$2,IF(BD!H509="COMMANDE","ALBAN1","ALBAN2"),IF(I509=INFO_CALENDRIER!$AB$3,IF(BD!H509="COMMANDE","ALICE1","ALICE2"),IF(I509=INFO_CALENDRIER!$AB$4,IF(BD!H509="COMMANDE","EUGENIE1","EUGENIE2"),IF(I509=INFO_CALENDRIER!$AB$5,IF(BD!H509="COMMANDE","FRED1","FRED2"),IF(I509=INFO_CALENDRIER!$AB$6,IF(BD!H509="COMMANDE","HERVE1","HERVE2"),IF(I509=INFO_CALENDRIER!$AB$7,IF(BD!H509="COMMANDE","MARIA1","MARIA2"),IF(I509=INFO_CALENDRIER!$AB$8,IF(BD!H509="COMMANDE","MARIE1","MARIE2"),IF(I509=INFO_CALENDRIER!$AB$9,IF(BD!H509="COMMANDE","VALERIE1","VALERIE2"),"erreur")))))))))</f>
        <v/>
      </c>
      <c r="U509" s="54"/>
      <c r="V509" s="54"/>
      <c r="W509" s="76" t="str">
        <f t="shared" si="93"/>
        <v/>
      </c>
      <c r="X509" s="76" t="str">
        <f t="shared" si="94"/>
        <v/>
      </c>
      <c r="Y509" s="76" t="str">
        <f t="shared" si="95"/>
        <v/>
      </c>
    </row>
    <row r="510" spans="1:25">
      <c r="A510" s="75"/>
      <c r="B510" s="77"/>
      <c r="C510" s="75"/>
      <c r="D510" s="77"/>
      <c r="E510" s="54"/>
      <c r="F510" s="54"/>
      <c r="G510" s="81"/>
      <c r="H510" s="54"/>
      <c r="I510" s="54"/>
      <c r="J510" s="76" t="str">
        <f t="shared" si="85"/>
        <v/>
      </c>
      <c r="K510" s="76" t="str">
        <f t="shared" si="86"/>
        <v/>
      </c>
      <c r="L510" s="76" t="str">
        <f t="shared" si="87"/>
        <v/>
      </c>
      <c r="M510" s="54"/>
      <c r="N510" s="54" t="str">
        <f t="shared" si="88"/>
        <v/>
      </c>
      <c r="O510" s="54" t="str">
        <f t="shared" si="89"/>
        <v/>
      </c>
      <c r="P510" s="54" t="str">
        <f t="shared" si="90"/>
        <v/>
      </c>
      <c r="Q510" s="54" t="str">
        <f>+IF(A510="","",CONCATENATE(YEAR(A510),"-",VLOOKUP(MONTH(A510),INFO_CALENDRIER!$I$1:$J$13,2,FALSE)))</f>
        <v/>
      </c>
      <c r="R510" s="54" t="str">
        <f t="shared" si="91"/>
        <v/>
      </c>
      <c r="S510" s="76" t="str">
        <f t="shared" si="92"/>
        <v/>
      </c>
      <c r="T510" s="54" t="str">
        <f>IF(H510="","",IF(I510=INFO_CALENDRIER!$AB$2,IF(BD!H510="COMMANDE","ALBAN1","ALBAN2"),IF(I510=INFO_CALENDRIER!$AB$3,IF(BD!H510="COMMANDE","ALICE1","ALICE2"),IF(I510=INFO_CALENDRIER!$AB$4,IF(BD!H510="COMMANDE","EUGENIE1","EUGENIE2"),IF(I510=INFO_CALENDRIER!$AB$5,IF(BD!H510="COMMANDE","FRED1","FRED2"),IF(I510=INFO_CALENDRIER!$AB$6,IF(BD!H510="COMMANDE","HERVE1","HERVE2"),IF(I510=INFO_CALENDRIER!$AB$7,IF(BD!H510="COMMANDE","MARIA1","MARIA2"),IF(I510=INFO_CALENDRIER!$AB$8,IF(BD!H510="COMMANDE","MARIE1","MARIE2"),IF(I510=INFO_CALENDRIER!$AB$9,IF(BD!H510="COMMANDE","VALERIE1","VALERIE2"),"erreur")))))))))</f>
        <v/>
      </c>
      <c r="U510" s="54"/>
      <c r="V510" s="54"/>
      <c r="W510" s="76" t="str">
        <f t="shared" si="93"/>
        <v/>
      </c>
      <c r="X510" s="76" t="str">
        <f t="shared" si="94"/>
        <v/>
      </c>
      <c r="Y510" s="76" t="str">
        <f t="shared" si="95"/>
        <v/>
      </c>
    </row>
    <row r="511" spans="1:25">
      <c r="A511" s="75"/>
      <c r="B511" s="77"/>
      <c r="C511" s="75"/>
      <c r="D511" s="77"/>
      <c r="E511" s="54"/>
      <c r="F511" s="54"/>
      <c r="G511" s="81"/>
      <c r="H511" s="54"/>
      <c r="I511" s="54"/>
      <c r="J511" s="76" t="str">
        <f t="shared" si="85"/>
        <v/>
      </c>
      <c r="K511" s="76" t="str">
        <f t="shared" si="86"/>
        <v/>
      </c>
      <c r="L511" s="76" t="str">
        <f t="shared" si="87"/>
        <v/>
      </c>
      <c r="M511" s="54"/>
      <c r="N511" s="54" t="str">
        <f t="shared" si="88"/>
        <v/>
      </c>
      <c r="O511" s="54" t="str">
        <f t="shared" si="89"/>
        <v/>
      </c>
      <c r="P511" s="54" t="str">
        <f t="shared" si="90"/>
        <v/>
      </c>
      <c r="Q511" s="54" t="str">
        <f>+IF(A511="","",CONCATENATE(YEAR(A511),"-",VLOOKUP(MONTH(A511),INFO_CALENDRIER!$I$1:$J$13,2,FALSE)))</f>
        <v/>
      </c>
      <c r="R511" s="54" t="str">
        <f t="shared" si="91"/>
        <v/>
      </c>
      <c r="S511" s="76" t="str">
        <f t="shared" si="92"/>
        <v/>
      </c>
      <c r="T511" s="54" t="str">
        <f>IF(H511="","",IF(I511=INFO_CALENDRIER!$AB$2,IF(BD!H511="COMMANDE","ALBAN1","ALBAN2"),IF(I511=INFO_CALENDRIER!$AB$3,IF(BD!H511="COMMANDE","ALICE1","ALICE2"),IF(I511=INFO_CALENDRIER!$AB$4,IF(BD!H511="COMMANDE","EUGENIE1","EUGENIE2"),IF(I511=INFO_CALENDRIER!$AB$5,IF(BD!H511="COMMANDE","FRED1","FRED2"),IF(I511=INFO_CALENDRIER!$AB$6,IF(BD!H511="COMMANDE","HERVE1","HERVE2"),IF(I511=INFO_CALENDRIER!$AB$7,IF(BD!H511="COMMANDE","MARIA1","MARIA2"),IF(I511=INFO_CALENDRIER!$AB$8,IF(BD!H511="COMMANDE","MARIE1","MARIE2"),IF(I511=INFO_CALENDRIER!$AB$9,IF(BD!H511="COMMANDE","VALERIE1","VALERIE2"),"erreur")))))))))</f>
        <v/>
      </c>
      <c r="U511" s="54"/>
      <c r="V511" s="54"/>
      <c r="W511" s="76" t="str">
        <f t="shared" si="93"/>
        <v/>
      </c>
      <c r="X511" s="76" t="str">
        <f t="shared" si="94"/>
        <v/>
      </c>
      <c r="Y511" s="76" t="str">
        <f t="shared" si="95"/>
        <v/>
      </c>
    </row>
    <row r="512" spans="1:25">
      <c r="A512" s="75"/>
      <c r="B512" s="77"/>
      <c r="C512" s="75"/>
      <c r="D512" s="77"/>
      <c r="E512" s="54"/>
      <c r="F512" s="54"/>
      <c r="G512" s="81"/>
      <c r="H512" s="54"/>
      <c r="I512" s="54"/>
      <c r="J512" s="76" t="str">
        <f t="shared" si="85"/>
        <v/>
      </c>
      <c r="K512" s="76" t="str">
        <f t="shared" si="86"/>
        <v/>
      </c>
      <c r="L512" s="76" t="str">
        <f t="shared" si="87"/>
        <v/>
      </c>
      <c r="M512" s="54"/>
      <c r="N512" s="54" t="str">
        <f t="shared" si="88"/>
        <v/>
      </c>
      <c r="O512" s="54" t="str">
        <f t="shared" si="89"/>
        <v/>
      </c>
      <c r="P512" s="54" t="str">
        <f t="shared" si="90"/>
        <v/>
      </c>
      <c r="Q512" s="54" t="str">
        <f>+IF(A512="","",CONCATENATE(YEAR(A512),"-",VLOOKUP(MONTH(A512),INFO_CALENDRIER!$I$1:$J$13,2,FALSE)))</f>
        <v/>
      </c>
      <c r="R512" s="54" t="str">
        <f t="shared" si="91"/>
        <v/>
      </c>
      <c r="S512" s="76" t="str">
        <f t="shared" si="92"/>
        <v/>
      </c>
      <c r="T512" s="54" t="str">
        <f>IF(H512="","",IF(I512=INFO_CALENDRIER!$AB$2,IF(BD!H512="COMMANDE","ALBAN1","ALBAN2"),IF(I512=INFO_CALENDRIER!$AB$3,IF(BD!H512="COMMANDE","ALICE1","ALICE2"),IF(I512=INFO_CALENDRIER!$AB$4,IF(BD!H512="COMMANDE","EUGENIE1","EUGENIE2"),IF(I512=INFO_CALENDRIER!$AB$5,IF(BD!H512="COMMANDE","FRED1","FRED2"),IF(I512=INFO_CALENDRIER!$AB$6,IF(BD!H512="COMMANDE","HERVE1","HERVE2"),IF(I512=INFO_CALENDRIER!$AB$7,IF(BD!H512="COMMANDE","MARIA1","MARIA2"),IF(I512=INFO_CALENDRIER!$AB$8,IF(BD!H512="COMMANDE","MARIE1","MARIE2"),IF(I512=INFO_CALENDRIER!$AB$9,IF(BD!H512="COMMANDE","VALERIE1","VALERIE2"),"erreur")))))))))</f>
        <v/>
      </c>
      <c r="U512" s="54"/>
      <c r="V512" s="54"/>
      <c r="W512" s="76" t="str">
        <f t="shared" si="93"/>
        <v/>
      </c>
      <c r="X512" s="76" t="str">
        <f t="shared" si="94"/>
        <v/>
      </c>
      <c r="Y512" s="76" t="str">
        <f t="shared" si="95"/>
        <v/>
      </c>
    </row>
    <row r="513" spans="1:25">
      <c r="A513" s="75"/>
      <c r="B513" s="77"/>
      <c r="C513" s="75"/>
      <c r="D513" s="77"/>
      <c r="E513" s="54"/>
      <c r="F513" s="54"/>
      <c r="G513" s="81"/>
      <c r="H513" s="54"/>
      <c r="I513" s="54"/>
      <c r="J513" s="76" t="str">
        <f t="shared" si="85"/>
        <v/>
      </c>
      <c r="K513" s="76" t="str">
        <f t="shared" si="86"/>
        <v/>
      </c>
      <c r="L513" s="76" t="str">
        <f t="shared" si="87"/>
        <v/>
      </c>
      <c r="M513" s="54"/>
      <c r="N513" s="54" t="str">
        <f t="shared" si="88"/>
        <v/>
      </c>
      <c r="O513" s="54" t="str">
        <f t="shared" si="89"/>
        <v/>
      </c>
      <c r="P513" s="54" t="str">
        <f t="shared" si="90"/>
        <v/>
      </c>
      <c r="Q513" s="54" t="str">
        <f>+IF(A513="","",CONCATENATE(YEAR(A513),"-",VLOOKUP(MONTH(A513),INFO_CALENDRIER!$I$1:$J$13,2,FALSE)))</f>
        <v/>
      </c>
      <c r="R513" s="54" t="str">
        <f t="shared" si="91"/>
        <v/>
      </c>
      <c r="S513" s="76" t="str">
        <f t="shared" si="92"/>
        <v/>
      </c>
      <c r="T513" s="54" t="str">
        <f>IF(H513="","",IF(I513=INFO_CALENDRIER!$AB$2,IF(BD!H513="COMMANDE","ALBAN1","ALBAN2"),IF(I513=INFO_CALENDRIER!$AB$3,IF(BD!H513="COMMANDE","ALICE1","ALICE2"),IF(I513=INFO_CALENDRIER!$AB$4,IF(BD!H513="COMMANDE","EUGENIE1","EUGENIE2"),IF(I513=INFO_CALENDRIER!$AB$5,IF(BD!H513="COMMANDE","FRED1","FRED2"),IF(I513=INFO_CALENDRIER!$AB$6,IF(BD!H513="COMMANDE","HERVE1","HERVE2"),IF(I513=INFO_CALENDRIER!$AB$7,IF(BD!H513="COMMANDE","MARIA1","MARIA2"),IF(I513=INFO_CALENDRIER!$AB$8,IF(BD!H513="COMMANDE","MARIE1","MARIE2"),IF(I513=INFO_CALENDRIER!$AB$9,IF(BD!H513="COMMANDE","VALERIE1","VALERIE2"),"erreur")))))))))</f>
        <v/>
      </c>
      <c r="U513" s="54"/>
      <c r="V513" s="54"/>
      <c r="W513" s="76" t="str">
        <f t="shared" si="93"/>
        <v/>
      </c>
      <c r="X513" s="76" t="str">
        <f t="shared" si="94"/>
        <v/>
      </c>
      <c r="Y513" s="76" t="str">
        <f t="shared" si="95"/>
        <v/>
      </c>
    </row>
    <row r="514" spans="1:25">
      <c r="A514" s="75"/>
      <c r="B514" s="77"/>
      <c r="C514" s="75"/>
      <c r="D514" s="77"/>
      <c r="E514" s="54"/>
      <c r="F514" s="54"/>
      <c r="G514" s="81"/>
      <c r="H514" s="54"/>
      <c r="I514" s="54"/>
      <c r="J514" s="76" t="str">
        <f t="shared" si="85"/>
        <v/>
      </c>
      <c r="K514" s="76" t="str">
        <f t="shared" si="86"/>
        <v/>
      </c>
      <c r="L514" s="76" t="str">
        <f t="shared" si="87"/>
        <v/>
      </c>
      <c r="M514" s="54"/>
      <c r="N514" s="54" t="str">
        <f t="shared" si="88"/>
        <v/>
      </c>
      <c r="O514" s="54" t="str">
        <f t="shared" si="89"/>
        <v/>
      </c>
      <c r="P514" s="54" t="str">
        <f t="shared" si="90"/>
        <v/>
      </c>
      <c r="Q514" s="54" t="str">
        <f>+IF(A514="","",CONCATENATE(YEAR(A514),"-",VLOOKUP(MONTH(A514),INFO_CALENDRIER!$I$1:$J$13,2,FALSE)))</f>
        <v/>
      </c>
      <c r="R514" s="54" t="str">
        <f t="shared" si="91"/>
        <v/>
      </c>
      <c r="S514" s="76" t="str">
        <f t="shared" si="92"/>
        <v/>
      </c>
      <c r="T514" s="54" t="str">
        <f>IF(H514="","",IF(I514=INFO_CALENDRIER!$AB$2,IF(BD!H514="COMMANDE","ALBAN1","ALBAN2"),IF(I514=INFO_CALENDRIER!$AB$3,IF(BD!H514="COMMANDE","ALICE1","ALICE2"),IF(I514=INFO_CALENDRIER!$AB$4,IF(BD!H514="COMMANDE","EUGENIE1","EUGENIE2"),IF(I514=INFO_CALENDRIER!$AB$5,IF(BD!H514="COMMANDE","FRED1","FRED2"),IF(I514=INFO_CALENDRIER!$AB$6,IF(BD!H514="COMMANDE","HERVE1","HERVE2"),IF(I514=INFO_CALENDRIER!$AB$7,IF(BD!H514="COMMANDE","MARIA1","MARIA2"),IF(I514=INFO_CALENDRIER!$AB$8,IF(BD!H514="COMMANDE","MARIE1","MARIE2"),IF(I514=INFO_CALENDRIER!$AB$9,IF(BD!H514="COMMANDE","VALERIE1","VALERIE2"),"erreur")))))))))</f>
        <v/>
      </c>
      <c r="U514" s="54"/>
      <c r="V514" s="54"/>
      <c r="W514" s="76" t="str">
        <f t="shared" si="93"/>
        <v/>
      </c>
      <c r="X514" s="76" t="str">
        <f t="shared" si="94"/>
        <v/>
      </c>
      <c r="Y514" s="76" t="str">
        <f t="shared" si="95"/>
        <v/>
      </c>
    </row>
    <row r="515" spans="1:25">
      <c r="A515" s="75"/>
      <c r="B515" s="77"/>
      <c r="C515" s="75"/>
      <c r="D515" s="77"/>
      <c r="E515" s="54"/>
      <c r="F515" s="54"/>
      <c r="G515" s="81"/>
      <c r="H515" s="54"/>
      <c r="I515" s="54"/>
      <c r="J515" s="76" t="str">
        <f t="shared" ref="J515:J578" si="96">IF($A515="","",DAY(A515))</f>
        <v/>
      </c>
      <c r="K515" s="76" t="str">
        <f t="shared" ref="K515:K578" si="97">IF($A515="","",MONTH(A515))</f>
        <v/>
      </c>
      <c r="L515" s="76" t="str">
        <f t="shared" ref="L515:L578" si="98">IF($A515="","",YEAR(A515))</f>
        <v/>
      </c>
      <c r="M515" s="54"/>
      <c r="N515" s="54" t="str">
        <f t="shared" ref="N515:N578" si="99">+IF($A515="","",IF(OR(ISERR(K515),ISNA(K515)),1,0))</f>
        <v/>
      </c>
      <c r="O515" s="54" t="str">
        <f t="shared" ref="O515:O578" si="100">+IF($A515="","",IF(OR(ISERR(J515),ISNA(J515)),1,0))</f>
        <v/>
      </c>
      <c r="P515" s="54" t="str">
        <f t="shared" ref="P515:P578" si="101">IF($A515="","",IF(OR(ISERR(L515),ISNA(L515)),1,0))</f>
        <v/>
      </c>
      <c r="Q515" s="54" t="str">
        <f>+IF(A515="","",CONCATENATE(YEAR(A515),"-",VLOOKUP(MONTH(A515),INFO_CALENDRIER!$I$1:$J$13,2,FALSE)))</f>
        <v/>
      </c>
      <c r="R515" s="54" t="str">
        <f t="shared" ref="R515:R578" si="102">+IF($A515="","",IF(OR(ISERR(E515),ISNA(E515)),1,0))</f>
        <v/>
      </c>
      <c r="S515" s="76" t="str">
        <f t="shared" ref="S515:S578" si="103">IF($A515="","",IF(OR(ISERR(I515),ISNA(I515)),1,0))</f>
        <v/>
      </c>
      <c r="T515" s="54" t="str">
        <f>IF(H515="","",IF(I515=INFO_CALENDRIER!$AB$2,IF(BD!H515="COMMANDE","ALBAN1","ALBAN2"),IF(I515=INFO_CALENDRIER!$AB$3,IF(BD!H515="COMMANDE","ALICE1","ALICE2"),IF(I515=INFO_CALENDRIER!$AB$4,IF(BD!H515="COMMANDE","EUGENIE1","EUGENIE2"),IF(I515=INFO_CALENDRIER!$AB$5,IF(BD!H515="COMMANDE","FRED1","FRED2"),IF(I515=INFO_CALENDRIER!$AB$6,IF(BD!H515="COMMANDE","HERVE1","HERVE2"),IF(I515=INFO_CALENDRIER!$AB$7,IF(BD!H515="COMMANDE","MARIA1","MARIA2"),IF(I515=INFO_CALENDRIER!$AB$8,IF(BD!H515="COMMANDE","MARIE1","MARIE2"),IF(I515=INFO_CALENDRIER!$AB$9,IF(BD!H515="COMMANDE","VALERIE1","VALERIE2"),"erreur")))))))))</f>
        <v/>
      </c>
      <c r="U515" s="54"/>
      <c r="V515" s="54"/>
      <c r="W515" s="76" t="str">
        <f t="shared" ref="W515:W578" si="104">IF($C515="","",DAY(C515))</f>
        <v/>
      </c>
      <c r="X515" s="76" t="str">
        <f t="shared" ref="X515:X578" si="105">IF($C515="","",MONTH(C515))</f>
        <v/>
      </c>
      <c r="Y515" s="76" t="str">
        <f t="shared" ref="Y515:Y578" si="106">IF($C515="","",YEAR(C515))</f>
        <v/>
      </c>
    </row>
    <row r="516" spans="1:25">
      <c r="A516" s="75"/>
      <c r="B516" s="77"/>
      <c r="C516" s="75"/>
      <c r="D516" s="77"/>
      <c r="E516" s="54"/>
      <c r="F516" s="54"/>
      <c r="G516" s="81"/>
      <c r="H516" s="54"/>
      <c r="I516" s="54"/>
      <c r="J516" s="76" t="str">
        <f t="shared" si="96"/>
        <v/>
      </c>
      <c r="K516" s="76" t="str">
        <f t="shared" si="97"/>
        <v/>
      </c>
      <c r="L516" s="76" t="str">
        <f t="shared" si="98"/>
        <v/>
      </c>
      <c r="M516" s="54"/>
      <c r="N516" s="54" t="str">
        <f t="shared" si="99"/>
        <v/>
      </c>
      <c r="O516" s="54" t="str">
        <f t="shared" si="100"/>
        <v/>
      </c>
      <c r="P516" s="54" t="str">
        <f t="shared" si="101"/>
        <v/>
      </c>
      <c r="Q516" s="54" t="str">
        <f>+IF(A516="","",CONCATENATE(YEAR(A516),"-",VLOOKUP(MONTH(A516),INFO_CALENDRIER!$I$1:$J$13,2,FALSE)))</f>
        <v/>
      </c>
      <c r="R516" s="54" t="str">
        <f t="shared" si="102"/>
        <v/>
      </c>
      <c r="S516" s="76" t="str">
        <f t="shared" si="103"/>
        <v/>
      </c>
      <c r="T516" s="54" t="str">
        <f>IF(H516="","",IF(I516=INFO_CALENDRIER!$AB$2,IF(BD!H516="COMMANDE","ALBAN1","ALBAN2"),IF(I516=INFO_CALENDRIER!$AB$3,IF(BD!H516="COMMANDE","ALICE1","ALICE2"),IF(I516=INFO_CALENDRIER!$AB$4,IF(BD!H516="COMMANDE","EUGENIE1","EUGENIE2"),IF(I516=INFO_CALENDRIER!$AB$5,IF(BD!H516="COMMANDE","FRED1","FRED2"),IF(I516=INFO_CALENDRIER!$AB$6,IF(BD!H516="COMMANDE","HERVE1","HERVE2"),IF(I516=INFO_CALENDRIER!$AB$7,IF(BD!H516="COMMANDE","MARIA1","MARIA2"),IF(I516=INFO_CALENDRIER!$AB$8,IF(BD!H516="COMMANDE","MARIE1","MARIE2"),IF(I516=INFO_CALENDRIER!$AB$9,IF(BD!H516="COMMANDE","VALERIE1","VALERIE2"),"erreur")))))))))</f>
        <v/>
      </c>
      <c r="U516" s="54"/>
      <c r="V516" s="54"/>
      <c r="W516" s="76" t="str">
        <f t="shared" si="104"/>
        <v/>
      </c>
      <c r="X516" s="76" t="str">
        <f t="shared" si="105"/>
        <v/>
      </c>
      <c r="Y516" s="76" t="str">
        <f t="shared" si="106"/>
        <v/>
      </c>
    </row>
    <row r="517" spans="1:25">
      <c r="A517" s="75"/>
      <c r="B517" s="77"/>
      <c r="C517" s="75"/>
      <c r="D517" s="77"/>
      <c r="E517" s="54"/>
      <c r="F517" s="54"/>
      <c r="G517" s="81"/>
      <c r="H517" s="54"/>
      <c r="I517" s="54"/>
      <c r="J517" s="76" t="str">
        <f t="shared" si="96"/>
        <v/>
      </c>
      <c r="K517" s="76" t="str">
        <f t="shared" si="97"/>
        <v/>
      </c>
      <c r="L517" s="76" t="str">
        <f t="shared" si="98"/>
        <v/>
      </c>
      <c r="M517" s="54"/>
      <c r="N517" s="54" t="str">
        <f t="shared" si="99"/>
        <v/>
      </c>
      <c r="O517" s="54" t="str">
        <f t="shared" si="100"/>
        <v/>
      </c>
      <c r="P517" s="54" t="str">
        <f t="shared" si="101"/>
        <v/>
      </c>
      <c r="Q517" s="54" t="str">
        <f>+IF(A517="","",CONCATENATE(YEAR(A517),"-",VLOOKUP(MONTH(A517),INFO_CALENDRIER!$I$1:$J$13,2,FALSE)))</f>
        <v/>
      </c>
      <c r="R517" s="54" t="str">
        <f t="shared" si="102"/>
        <v/>
      </c>
      <c r="S517" s="76" t="str">
        <f t="shared" si="103"/>
        <v/>
      </c>
      <c r="T517" s="54" t="str">
        <f>IF(H517="","",IF(I517=INFO_CALENDRIER!$AB$2,IF(BD!H517="COMMANDE","ALBAN1","ALBAN2"),IF(I517=INFO_CALENDRIER!$AB$3,IF(BD!H517="COMMANDE","ALICE1","ALICE2"),IF(I517=INFO_CALENDRIER!$AB$4,IF(BD!H517="COMMANDE","EUGENIE1","EUGENIE2"),IF(I517=INFO_CALENDRIER!$AB$5,IF(BD!H517="COMMANDE","FRED1","FRED2"),IF(I517=INFO_CALENDRIER!$AB$6,IF(BD!H517="COMMANDE","HERVE1","HERVE2"),IF(I517=INFO_CALENDRIER!$AB$7,IF(BD!H517="COMMANDE","MARIA1","MARIA2"),IF(I517=INFO_CALENDRIER!$AB$8,IF(BD!H517="COMMANDE","MARIE1","MARIE2"),IF(I517=INFO_CALENDRIER!$AB$9,IF(BD!H517="COMMANDE","VALERIE1","VALERIE2"),"erreur")))))))))</f>
        <v/>
      </c>
      <c r="U517" s="54"/>
      <c r="V517" s="54"/>
      <c r="W517" s="76" t="str">
        <f t="shared" si="104"/>
        <v/>
      </c>
      <c r="X517" s="76" t="str">
        <f t="shared" si="105"/>
        <v/>
      </c>
      <c r="Y517" s="76" t="str">
        <f t="shared" si="106"/>
        <v/>
      </c>
    </row>
    <row r="518" spans="1:25">
      <c r="A518" s="75"/>
      <c r="B518" s="77"/>
      <c r="C518" s="75"/>
      <c r="D518" s="77"/>
      <c r="E518" s="54"/>
      <c r="F518" s="54"/>
      <c r="G518" s="81"/>
      <c r="H518" s="54"/>
      <c r="I518" s="54"/>
      <c r="J518" s="76" t="str">
        <f t="shared" si="96"/>
        <v/>
      </c>
      <c r="K518" s="76" t="str">
        <f t="shared" si="97"/>
        <v/>
      </c>
      <c r="L518" s="76" t="str">
        <f t="shared" si="98"/>
        <v/>
      </c>
      <c r="M518" s="54"/>
      <c r="N518" s="54" t="str">
        <f t="shared" si="99"/>
        <v/>
      </c>
      <c r="O518" s="54" t="str">
        <f t="shared" si="100"/>
        <v/>
      </c>
      <c r="P518" s="54" t="str">
        <f t="shared" si="101"/>
        <v/>
      </c>
      <c r="Q518" s="54" t="str">
        <f>+IF(A518="","",CONCATENATE(YEAR(A518),"-",VLOOKUP(MONTH(A518),INFO_CALENDRIER!$I$1:$J$13,2,FALSE)))</f>
        <v/>
      </c>
      <c r="R518" s="54" t="str">
        <f t="shared" si="102"/>
        <v/>
      </c>
      <c r="S518" s="76" t="str">
        <f t="shared" si="103"/>
        <v/>
      </c>
      <c r="T518" s="54" t="str">
        <f>IF(H518="","",IF(I518=INFO_CALENDRIER!$AB$2,IF(BD!H518="COMMANDE","ALBAN1","ALBAN2"),IF(I518=INFO_CALENDRIER!$AB$3,IF(BD!H518="COMMANDE","ALICE1","ALICE2"),IF(I518=INFO_CALENDRIER!$AB$4,IF(BD!H518="COMMANDE","EUGENIE1","EUGENIE2"),IF(I518=INFO_CALENDRIER!$AB$5,IF(BD!H518="COMMANDE","FRED1","FRED2"),IF(I518=INFO_CALENDRIER!$AB$6,IF(BD!H518="COMMANDE","HERVE1","HERVE2"),IF(I518=INFO_CALENDRIER!$AB$7,IF(BD!H518="COMMANDE","MARIA1","MARIA2"),IF(I518=INFO_CALENDRIER!$AB$8,IF(BD!H518="COMMANDE","MARIE1","MARIE2"),IF(I518=INFO_CALENDRIER!$AB$9,IF(BD!H518="COMMANDE","VALERIE1","VALERIE2"),"erreur")))))))))</f>
        <v/>
      </c>
      <c r="U518" s="54"/>
      <c r="V518" s="54"/>
      <c r="W518" s="76" t="str">
        <f t="shared" si="104"/>
        <v/>
      </c>
      <c r="X518" s="76" t="str">
        <f t="shared" si="105"/>
        <v/>
      </c>
      <c r="Y518" s="76" t="str">
        <f t="shared" si="106"/>
        <v/>
      </c>
    </row>
    <row r="519" spans="1:25">
      <c r="A519" s="75"/>
      <c r="B519" s="77"/>
      <c r="C519" s="75"/>
      <c r="D519" s="77"/>
      <c r="E519" s="54"/>
      <c r="F519" s="54"/>
      <c r="G519" s="81"/>
      <c r="H519" s="54"/>
      <c r="I519" s="54"/>
      <c r="J519" s="76" t="str">
        <f t="shared" si="96"/>
        <v/>
      </c>
      <c r="K519" s="76" t="str">
        <f t="shared" si="97"/>
        <v/>
      </c>
      <c r="L519" s="76" t="str">
        <f t="shared" si="98"/>
        <v/>
      </c>
      <c r="M519" s="54"/>
      <c r="N519" s="54" t="str">
        <f t="shared" si="99"/>
        <v/>
      </c>
      <c r="O519" s="54" t="str">
        <f t="shared" si="100"/>
        <v/>
      </c>
      <c r="P519" s="54" t="str">
        <f t="shared" si="101"/>
        <v/>
      </c>
      <c r="Q519" s="54" t="str">
        <f>+IF(A519="","",CONCATENATE(YEAR(A519),"-",VLOOKUP(MONTH(A519),INFO_CALENDRIER!$I$1:$J$13,2,FALSE)))</f>
        <v/>
      </c>
      <c r="R519" s="54" t="str">
        <f t="shared" si="102"/>
        <v/>
      </c>
      <c r="S519" s="76" t="str">
        <f t="shared" si="103"/>
        <v/>
      </c>
      <c r="T519" s="54" t="str">
        <f>IF(H519="","",IF(I519=INFO_CALENDRIER!$AB$2,IF(BD!H519="COMMANDE","ALBAN1","ALBAN2"),IF(I519=INFO_CALENDRIER!$AB$3,IF(BD!H519="COMMANDE","ALICE1","ALICE2"),IF(I519=INFO_CALENDRIER!$AB$4,IF(BD!H519="COMMANDE","EUGENIE1","EUGENIE2"),IF(I519=INFO_CALENDRIER!$AB$5,IF(BD!H519="COMMANDE","FRED1","FRED2"),IF(I519=INFO_CALENDRIER!$AB$6,IF(BD!H519="COMMANDE","HERVE1","HERVE2"),IF(I519=INFO_CALENDRIER!$AB$7,IF(BD!H519="COMMANDE","MARIA1","MARIA2"),IF(I519=INFO_CALENDRIER!$AB$8,IF(BD!H519="COMMANDE","MARIE1","MARIE2"),IF(I519=INFO_CALENDRIER!$AB$9,IF(BD!H519="COMMANDE","VALERIE1","VALERIE2"),"erreur")))))))))</f>
        <v/>
      </c>
      <c r="U519" s="54"/>
      <c r="V519" s="54"/>
      <c r="W519" s="76" t="str">
        <f t="shared" si="104"/>
        <v/>
      </c>
      <c r="X519" s="76" t="str">
        <f t="shared" si="105"/>
        <v/>
      </c>
      <c r="Y519" s="76" t="str">
        <f t="shared" si="106"/>
        <v/>
      </c>
    </row>
    <row r="520" spans="1:25">
      <c r="A520" s="75"/>
      <c r="B520" s="77"/>
      <c r="C520" s="75"/>
      <c r="D520" s="77"/>
      <c r="E520" s="54"/>
      <c r="F520" s="54"/>
      <c r="G520" s="81"/>
      <c r="H520" s="54"/>
      <c r="I520" s="54"/>
      <c r="J520" s="76" t="str">
        <f t="shared" si="96"/>
        <v/>
      </c>
      <c r="K520" s="76" t="str">
        <f t="shared" si="97"/>
        <v/>
      </c>
      <c r="L520" s="76" t="str">
        <f t="shared" si="98"/>
        <v/>
      </c>
      <c r="M520" s="54"/>
      <c r="N520" s="54" t="str">
        <f t="shared" si="99"/>
        <v/>
      </c>
      <c r="O520" s="54" t="str">
        <f t="shared" si="100"/>
        <v/>
      </c>
      <c r="P520" s="54" t="str">
        <f t="shared" si="101"/>
        <v/>
      </c>
      <c r="Q520" s="54" t="str">
        <f>+IF(A520="","",CONCATENATE(YEAR(A520),"-",VLOOKUP(MONTH(A520),INFO_CALENDRIER!$I$1:$J$13,2,FALSE)))</f>
        <v/>
      </c>
      <c r="R520" s="54" t="str">
        <f t="shared" si="102"/>
        <v/>
      </c>
      <c r="S520" s="76" t="str">
        <f t="shared" si="103"/>
        <v/>
      </c>
      <c r="T520" s="54" t="str">
        <f>IF(H520="","",IF(I520=INFO_CALENDRIER!$AB$2,IF(BD!H520="COMMANDE","ALBAN1","ALBAN2"),IF(I520=INFO_CALENDRIER!$AB$3,IF(BD!H520="COMMANDE","ALICE1","ALICE2"),IF(I520=INFO_CALENDRIER!$AB$4,IF(BD!H520="COMMANDE","EUGENIE1","EUGENIE2"),IF(I520=INFO_CALENDRIER!$AB$5,IF(BD!H520="COMMANDE","FRED1","FRED2"),IF(I520=INFO_CALENDRIER!$AB$6,IF(BD!H520="COMMANDE","HERVE1","HERVE2"),IF(I520=INFO_CALENDRIER!$AB$7,IF(BD!H520="COMMANDE","MARIA1","MARIA2"),IF(I520=INFO_CALENDRIER!$AB$8,IF(BD!H520="COMMANDE","MARIE1","MARIE2"),IF(I520=INFO_CALENDRIER!$AB$9,IF(BD!H520="COMMANDE","VALERIE1","VALERIE2"),"erreur")))))))))</f>
        <v/>
      </c>
      <c r="U520" s="54"/>
      <c r="V520" s="54"/>
      <c r="W520" s="76" t="str">
        <f t="shared" si="104"/>
        <v/>
      </c>
      <c r="X520" s="76" t="str">
        <f t="shared" si="105"/>
        <v/>
      </c>
      <c r="Y520" s="76" t="str">
        <f t="shared" si="106"/>
        <v/>
      </c>
    </row>
    <row r="521" spans="1:25">
      <c r="A521" s="75"/>
      <c r="B521" s="77"/>
      <c r="C521" s="75"/>
      <c r="D521" s="77"/>
      <c r="E521" s="54"/>
      <c r="F521" s="54"/>
      <c r="G521" s="81"/>
      <c r="H521" s="54"/>
      <c r="I521" s="54"/>
      <c r="J521" s="76" t="str">
        <f t="shared" si="96"/>
        <v/>
      </c>
      <c r="K521" s="76" t="str">
        <f t="shared" si="97"/>
        <v/>
      </c>
      <c r="L521" s="76" t="str">
        <f t="shared" si="98"/>
        <v/>
      </c>
      <c r="M521" s="54"/>
      <c r="N521" s="54" t="str">
        <f t="shared" si="99"/>
        <v/>
      </c>
      <c r="O521" s="54" t="str">
        <f t="shared" si="100"/>
        <v/>
      </c>
      <c r="P521" s="54" t="str">
        <f t="shared" si="101"/>
        <v/>
      </c>
      <c r="Q521" s="54" t="str">
        <f>+IF(A521="","",CONCATENATE(YEAR(A521),"-",VLOOKUP(MONTH(A521),INFO_CALENDRIER!$I$1:$J$13,2,FALSE)))</f>
        <v/>
      </c>
      <c r="R521" s="54" t="str">
        <f t="shared" si="102"/>
        <v/>
      </c>
      <c r="S521" s="76" t="str">
        <f t="shared" si="103"/>
        <v/>
      </c>
      <c r="T521" s="54" t="str">
        <f>IF(H521="","",IF(I521=INFO_CALENDRIER!$AB$2,IF(BD!H521="COMMANDE","ALBAN1","ALBAN2"),IF(I521=INFO_CALENDRIER!$AB$3,IF(BD!H521="COMMANDE","ALICE1","ALICE2"),IF(I521=INFO_CALENDRIER!$AB$4,IF(BD!H521="COMMANDE","EUGENIE1","EUGENIE2"),IF(I521=INFO_CALENDRIER!$AB$5,IF(BD!H521="COMMANDE","FRED1","FRED2"),IF(I521=INFO_CALENDRIER!$AB$6,IF(BD!H521="COMMANDE","HERVE1","HERVE2"),IF(I521=INFO_CALENDRIER!$AB$7,IF(BD!H521="COMMANDE","MARIA1","MARIA2"),IF(I521=INFO_CALENDRIER!$AB$8,IF(BD!H521="COMMANDE","MARIE1","MARIE2"),IF(I521=INFO_CALENDRIER!$AB$9,IF(BD!H521="COMMANDE","VALERIE1","VALERIE2"),"erreur")))))))))</f>
        <v/>
      </c>
      <c r="U521" s="54"/>
      <c r="V521" s="54"/>
      <c r="W521" s="76" t="str">
        <f t="shared" si="104"/>
        <v/>
      </c>
      <c r="X521" s="76" t="str">
        <f t="shared" si="105"/>
        <v/>
      </c>
      <c r="Y521" s="76" t="str">
        <f t="shared" si="106"/>
        <v/>
      </c>
    </row>
    <row r="522" spans="1:25">
      <c r="A522" s="75"/>
      <c r="B522" s="77"/>
      <c r="C522" s="75"/>
      <c r="D522" s="77"/>
      <c r="E522" s="54"/>
      <c r="F522" s="54"/>
      <c r="G522" s="81"/>
      <c r="H522" s="54"/>
      <c r="I522" s="54"/>
      <c r="J522" s="76" t="str">
        <f t="shared" si="96"/>
        <v/>
      </c>
      <c r="K522" s="76" t="str">
        <f t="shared" si="97"/>
        <v/>
      </c>
      <c r="L522" s="76" t="str">
        <f t="shared" si="98"/>
        <v/>
      </c>
      <c r="M522" s="54"/>
      <c r="N522" s="54" t="str">
        <f t="shared" si="99"/>
        <v/>
      </c>
      <c r="O522" s="54" t="str">
        <f t="shared" si="100"/>
        <v/>
      </c>
      <c r="P522" s="54" t="str">
        <f t="shared" si="101"/>
        <v/>
      </c>
      <c r="Q522" s="54" t="str">
        <f>+IF(A522="","",CONCATENATE(YEAR(A522),"-",VLOOKUP(MONTH(A522),INFO_CALENDRIER!$I$1:$J$13,2,FALSE)))</f>
        <v/>
      </c>
      <c r="R522" s="54" t="str">
        <f t="shared" si="102"/>
        <v/>
      </c>
      <c r="S522" s="76" t="str">
        <f t="shared" si="103"/>
        <v/>
      </c>
      <c r="T522" s="54" t="str">
        <f>IF(H522="","",IF(I522=INFO_CALENDRIER!$AB$2,IF(BD!H522="COMMANDE","ALBAN1","ALBAN2"),IF(I522=INFO_CALENDRIER!$AB$3,IF(BD!H522="COMMANDE","ALICE1","ALICE2"),IF(I522=INFO_CALENDRIER!$AB$4,IF(BD!H522="COMMANDE","EUGENIE1","EUGENIE2"),IF(I522=INFO_CALENDRIER!$AB$5,IF(BD!H522="COMMANDE","FRED1","FRED2"),IF(I522=INFO_CALENDRIER!$AB$6,IF(BD!H522="COMMANDE","HERVE1","HERVE2"),IF(I522=INFO_CALENDRIER!$AB$7,IF(BD!H522="COMMANDE","MARIA1","MARIA2"),IF(I522=INFO_CALENDRIER!$AB$8,IF(BD!H522="COMMANDE","MARIE1","MARIE2"),IF(I522=INFO_CALENDRIER!$AB$9,IF(BD!H522="COMMANDE","VALERIE1","VALERIE2"),"erreur")))))))))</f>
        <v/>
      </c>
      <c r="U522" s="54"/>
      <c r="V522" s="54"/>
      <c r="W522" s="76" t="str">
        <f t="shared" si="104"/>
        <v/>
      </c>
      <c r="X522" s="76" t="str">
        <f t="shared" si="105"/>
        <v/>
      </c>
      <c r="Y522" s="76" t="str">
        <f t="shared" si="106"/>
        <v/>
      </c>
    </row>
    <row r="523" spans="1:25">
      <c r="A523" s="75"/>
      <c r="B523" s="77"/>
      <c r="C523" s="75"/>
      <c r="D523" s="77"/>
      <c r="E523" s="54"/>
      <c r="F523" s="54"/>
      <c r="G523" s="81"/>
      <c r="H523" s="54"/>
      <c r="I523" s="54"/>
      <c r="J523" s="76" t="str">
        <f t="shared" si="96"/>
        <v/>
      </c>
      <c r="K523" s="76" t="str">
        <f t="shared" si="97"/>
        <v/>
      </c>
      <c r="L523" s="76" t="str">
        <f t="shared" si="98"/>
        <v/>
      </c>
      <c r="M523" s="54"/>
      <c r="N523" s="54" t="str">
        <f t="shared" si="99"/>
        <v/>
      </c>
      <c r="O523" s="54" t="str">
        <f t="shared" si="100"/>
        <v/>
      </c>
      <c r="P523" s="54" t="str">
        <f t="shared" si="101"/>
        <v/>
      </c>
      <c r="Q523" s="54" t="str">
        <f>+IF(A523="","",CONCATENATE(YEAR(A523),"-",VLOOKUP(MONTH(A523),INFO_CALENDRIER!$I$1:$J$13,2,FALSE)))</f>
        <v/>
      </c>
      <c r="R523" s="54" t="str">
        <f t="shared" si="102"/>
        <v/>
      </c>
      <c r="S523" s="76" t="str">
        <f t="shared" si="103"/>
        <v/>
      </c>
      <c r="T523" s="54" t="str">
        <f>IF(H523="","",IF(I523=INFO_CALENDRIER!$AB$2,IF(BD!H523="COMMANDE","ALBAN1","ALBAN2"),IF(I523=INFO_CALENDRIER!$AB$3,IF(BD!H523="COMMANDE","ALICE1","ALICE2"),IF(I523=INFO_CALENDRIER!$AB$4,IF(BD!H523="COMMANDE","EUGENIE1","EUGENIE2"),IF(I523=INFO_CALENDRIER!$AB$5,IF(BD!H523="COMMANDE","FRED1","FRED2"),IF(I523=INFO_CALENDRIER!$AB$6,IF(BD!H523="COMMANDE","HERVE1","HERVE2"),IF(I523=INFO_CALENDRIER!$AB$7,IF(BD!H523="COMMANDE","MARIA1","MARIA2"),IF(I523=INFO_CALENDRIER!$AB$8,IF(BD!H523="COMMANDE","MARIE1","MARIE2"),IF(I523=INFO_CALENDRIER!$AB$9,IF(BD!H523="COMMANDE","VALERIE1","VALERIE2"),"erreur")))))))))</f>
        <v/>
      </c>
      <c r="U523" s="54"/>
      <c r="V523" s="54"/>
      <c r="W523" s="76" t="str">
        <f t="shared" si="104"/>
        <v/>
      </c>
      <c r="X523" s="76" t="str">
        <f t="shared" si="105"/>
        <v/>
      </c>
      <c r="Y523" s="76" t="str">
        <f t="shared" si="106"/>
        <v/>
      </c>
    </row>
    <row r="524" spans="1:25">
      <c r="A524" s="75"/>
      <c r="B524" s="77"/>
      <c r="C524" s="75"/>
      <c r="D524" s="77"/>
      <c r="E524" s="54"/>
      <c r="F524" s="54"/>
      <c r="G524" s="81"/>
      <c r="H524" s="54"/>
      <c r="I524" s="54"/>
      <c r="J524" s="76" t="str">
        <f t="shared" si="96"/>
        <v/>
      </c>
      <c r="K524" s="76" t="str">
        <f t="shared" si="97"/>
        <v/>
      </c>
      <c r="L524" s="76" t="str">
        <f t="shared" si="98"/>
        <v/>
      </c>
      <c r="M524" s="54"/>
      <c r="N524" s="54" t="str">
        <f t="shared" si="99"/>
        <v/>
      </c>
      <c r="O524" s="54" t="str">
        <f t="shared" si="100"/>
        <v/>
      </c>
      <c r="P524" s="54" t="str">
        <f t="shared" si="101"/>
        <v/>
      </c>
      <c r="Q524" s="54" t="str">
        <f>+IF(A524="","",CONCATENATE(YEAR(A524),"-",VLOOKUP(MONTH(A524),INFO_CALENDRIER!$I$1:$J$13,2,FALSE)))</f>
        <v/>
      </c>
      <c r="R524" s="54" t="str">
        <f t="shared" si="102"/>
        <v/>
      </c>
      <c r="S524" s="76" t="str">
        <f t="shared" si="103"/>
        <v/>
      </c>
      <c r="T524" s="54" t="str">
        <f>IF(H524="","",IF(I524=INFO_CALENDRIER!$AB$2,IF(BD!H524="COMMANDE","ALBAN1","ALBAN2"),IF(I524=INFO_CALENDRIER!$AB$3,IF(BD!H524="COMMANDE","ALICE1","ALICE2"),IF(I524=INFO_CALENDRIER!$AB$4,IF(BD!H524="COMMANDE","EUGENIE1","EUGENIE2"),IF(I524=INFO_CALENDRIER!$AB$5,IF(BD!H524="COMMANDE","FRED1","FRED2"),IF(I524=INFO_CALENDRIER!$AB$6,IF(BD!H524="COMMANDE","HERVE1","HERVE2"),IF(I524=INFO_CALENDRIER!$AB$7,IF(BD!H524="COMMANDE","MARIA1","MARIA2"),IF(I524=INFO_CALENDRIER!$AB$8,IF(BD!H524="COMMANDE","MARIE1","MARIE2"),IF(I524=INFO_CALENDRIER!$AB$9,IF(BD!H524="COMMANDE","VALERIE1","VALERIE2"),"erreur")))))))))</f>
        <v/>
      </c>
      <c r="U524" s="54"/>
      <c r="V524" s="54"/>
      <c r="W524" s="76" t="str">
        <f t="shared" si="104"/>
        <v/>
      </c>
      <c r="X524" s="76" t="str">
        <f t="shared" si="105"/>
        <v/>
      </c>
      <c r="Y524" s="76" t="str">
        <f t="shared" si="106"/>
        <v/>
      </c>
    </row>
    <row r="525" spans="1:25">
      <c r="A525" s="75"/>
      <c r="B525" s="77"/>
      <c r="C525" s="75"/>
      <c r="D525" s="77"/>
      <c r="E525" s="54"/>
      <c r="F525" s="54"/>
      <c r="G525" s="81"/>
      <c r="H525" s="54"/>
      <c r="I525" s="54"/>
      <c r="J525" s="76" t="str">
        <f t="shared" si="96"/>
        <v/>
      </c>
      <c r="K525" s="76" t="str">
        <f t="shared" si="97"/>
        <v/>
      </c>
      <c r="L525" s="76" t="str">
        <f t="shared" si="98"/>
        <v/>
      </c>
      <c r="M525" s="54"/>
      <c r="N525" s="54" t="str">
        <f t="shared" si="99"/>
        <v/>
      </c>
      <c r="O525" s="54" t="str">
        <f t="shared" si="100"/>
        <v/>
      </c>
      <c r="P525" s="54" t="str">
        <f t="shared" si="101"/>
        <v/>
      </c>
      <c r="Q525" s="54" t="str">
        <f>+IF(A525="","",CONCATENATE(YEAR(A525),"-",VLOOKUP(MONTH(A525),INFO_CALENDRIER!$I$1:$J$13,2,FALSE)))</f>
        <v/>
      </c>
      <c r="R525" s="54" t="str">
        <f t="shared" si="102"/>
        <v/>
      </c>
      <c r="S525" s="76" t="str">
        <f t="shared" si="103"/>
        <v/>
      </c>
      <c r="T525" s="54" t="str">
        <f>IF(H525="","",IF(I525=INFO_CALENDRIER!$AB$2,IF(BD!H525="COMMANDE","ALBAN1","ALBAN2"),IF(I525=INFO_CALENDRIER!$AB$3,IF(BD!H525="COMMANDE","ALICE1","ALICE2"),IF(I525=INFO_CALENDRIER!$AB$4,IF(BD!H525="COMMANDE","EUGENIE1","EUGENIE2"),IF(I525=INFO_CALENDRIER!$AB$5,IF(BD!H525="COMMANDE","FRED1","FRED2"),IF(I525=INFO_CALENDRIER!$AB$6,IF(BD!H525="COMMANDE","HERVE1","HERVE2"),IF(I525=INFO_CALENDRIER!$AB$7,IF(BD!H525="COMMANDE","MARIA1","MARIA2"),IF(I525=INFO_CALENDRIER!$AB$8,IF(BD!H525="COMMANDE","MARIE1","MARIE2"),IF(I525=INFO_CALENDRIER!$AB$9,IF(BD!H525="COMMANDE","VALERIE1","VALERIE2"),"erreur")))))))))</f>
        <v/>
      </c>
      <c r="U525" s="54"/>
      <c r="V525" s="54"/>
      <c r="W525" s="76" t="str">
        <f t="shared" si="104"/>
        <v/>
      </c>
      <c r="X525" s="76" t="str">
        <f t="shared" si="105"/>
        <v/>
      </c>
      <c r="Y525" s="76" t="str">
        <f t="shared" si="106"/>
        <v/>
      </c>
    </row>
    <row r="526" spans="1:25">
      <c r="A526" s="75"/>
      <c r="B526" s="77"/>
      <c r="C526" s="75"/>
      <c r="D526" s="77"/>
      <c r="E526" s="54"/>
      <c r="F526" s="54"/>
      <c r="G526" s="81"/>
      <c r="H526" s="54"/>
      <c r="I526" s="54"/>
      <c r="J526" s="76" t="str">
        <f t="shared" si="96"/>
        <v/>
      </c>
      <c r="K526" s="76" t="str">
        <f t="shared" si="97"/>
        <v/>
      </c>
      <c r="L526" s="76" t="str">
        <f t="shared" si="98"/>
        <v/>
      </c>
      <c r="M526" s="54"/>
      <c r="N526" s="54" t="str">
        <f t="shared" si="99"/>
        <v/>
      </c>
      <c r="O526" s="54" t="str">
        <f t="shared" si="100"/>
        <v/>
      </c>
      <c r="P526" s="54" t="str">
        <f t="shared" si="101"/>
        <v/>
      </c>
      <c r="Q526" s="54" t="str">
        <f>+IF(A526="","",CONCATENATE(YEAR(A526),"-",VLOOKUP(MONTH(A526),INFO_CALENDRIER!$I$1:$J$13,2,FALSE)))</f>
        <v/>
      </c>
      <c r="R526" s="54" t="str">
        <f t="shared" si="102"/>
        <v/>
      </c>
      <c r="S526" s="76" t="str">
        <f t="shared" si="103"/>
        <v/>
      </c>
      <c r="T526" s="54" t="str">
        <f>IF(H526="","",IF(I526=INFO_CALENDRIER!$AB$2,IF(BD!H526="COMMANDE","ALBAN1","ALBAN2"),IF(I526=INFO_CALENDRIER!$AB$3,IF(BD!H526="COMMANDE","ALICE1","ALICE2"),IF(I526=INFO_CALENDRIER!$AB$4,IF(BD!H526="COMMANDE","EUGENIE1","EUGENIE2"),IF(I526=INFO_CALENDRIER!$AB$5,IF(BD!H526="COMMANDE","FRED1","FRED2"),IF(I526=INFO_CALENDRIER!$AB$6,IF(BD!H526="COMMANDE","HERVE1","HERVE2"),IF(I526=INFO_CALENDRIER!$AB$7,IF(BD!H526="COMMANDE","MARIA1","MARIA2"),IF(I526=INFO_CALENDRIER!$AB$8,IF(BD!H526="COMMANDE","MARIE1","MARIE2"),IF(I526=INFO_CALENDRIER!$AB$9,IF(BD!H526="COMMANDE","VALERIE1","VALERIE2"),"erreur")))))))))</f>
        <v/>
      </c>
      <c r="U526" s="54"/>
      <c r="V526" s="54"/>
      <c r="W526" s="76" t="str">
        <f t="shared" si="104"/>
        <v/>
      </c>
      <c r="X526" s="76" t="str">
        <f t="shared" si="105"/>
        <v/>
      </c>
      <c r="Y526" s="76" t="str">
        <f t="shared" si="106"/>
        <v/>
      </c>
    </row>
    <row r="527" spans="1:25">
      <c r="A527" s="75"/>
      <c r="B527" s="77"/>
      <c r="C527" s="75"/>
      <c r="D527" s="77"/>
      <c r="E527" s="54"/>
      <c r="F527" s="54"/>
      <c r="G527" s="81"/>
      <c r="H527" s="54"/>
      <c r="I527" s="54"/>
      <c r="J527" s="76" t="str">
        <f t="shared" si="96"/>
        <v/>
      </c>
      <c r="K527" s="76" t="str">
        <f t="shared" si="97"/>
        <v/>
      </c>
      <c r="L527" s="76" t="str">
        <f t="shared" si="98"/>
        <v/>
      </c>
      <c r="M527" s="54"/>
      <c r="N527" s="54" t="str">
        <f t="shared" si="99"/>
        <v/>
      </c>
      <c r="O527" s="54" t="str">
        <f t="shared" si="100"/>
        <v/>
      </c>
      <c r="P527" s="54" t="str">
        <f t="shared" si="101"/>
        <v/>
      </c>
      <c r="Q527" s="54" t="str">
        <f>+IF(A527="","",CONCATENATE(YEAR(A527),"-",VLOOKUP(MONTH(A527),INFO_CALENDRIER!$I$1:$J$13,2,FALSE)))</f>
        <v/>
      </c>
      <c r="R527" s="54" t="str">
        <f t="shared" si="102"/>
        <v/>
      </c>
      <c r="S527" s="76" t="str">
        <f t="shared" si="103"/>
        <v/>
      </c>
      <c r="T527" s="54" t="str">
        <f>IF(H527="","",IF(I527=INFO_CALENDRIER!$AB$2,IF(BD!H527="COMMANDE","ALBAN1","ALBAN2"),IF(I527=INFO_CALENDRIER!$AB$3,IF(BD!H527="COMMANDE","ALICE1","ALICE2"),IF(I527=INFO_CALENDRIER!$AB$4,IF(BD!H527="COMMANDE","EUGENIE1","EUGENIE2"),IF(I527=INFO_CALENDRIER!$AB$5,IF(BD!H527="COMMANDE","FRED1","FRED2"),IF(I527=INFO_CALENDRIER!$AB$6,IF(BD!H527="COMMANDE","HERVE1","HERVE2"),IF(I527=INFO_CALENDRIER!$AB$7,IF(BD!H527="COMMANDE","MARIA1","MARIA2"),IF(I527=INFO_CALENDRIER!$AB$8,IF(BD!H527="COMMANDE","MARIE1","MARIE2"),IF(I527=INFO_CALENDRIER!$AB$9,IF(BD!H527="COMMANDE","VALERIE1","VALERIE2"),"erreur")))))))))</f>
        <v/>
      </c>
      <c r="U527" s="54"/>
      <c r="V527" s="54"/>
      <c r="W527" s="76" t="str">
        <f t="shared" si="104"/>
        <v/>
      </c>
      <c r="X527" s="76" t="str">
        <f t="shared" si="105"/>
        <v/>
      </c>
      <c r="Y527" s="76" t="str">
        <f t="shared" si="106"/>
        <v/>
      </c>
    </row>
    <row r="528" spans="1:25">
      <c r="A528" s="75"/>
      <c r="B528" s="77"/>
      <c r="C528" s="75"/>
      <c r="D528" s="77"/>
      <c r="E528" s="54"/>
      <c r="F528" s="54"/>
      <c r="G528" s="81"/>
      <c r="H528" s="54"/>
      <c r="I528" s="54"/>
      <c r="J528" s="76" t="str">
        <f t="shared" si="96"/>
        <v/>
      </c>
      <c r="K528" s="76" t="str">
        <f t="shared" si="97"/>
        <v/>
      </c>
      <c r="L528" s="76" t="str">
        <f t="shared" si="98"/>
        <v/>
      </c>
      <c r="M528" s="54"/>
      <c r="N528" s="54" t="str">
        <f t="shared" si="99"/>
        <v/>
      </c>
      <c r="O528" s="54" t="str">
        <f t="shared" si="100"/>
        <v/>
      </c>
      <c r="P528" s="54" t="str">
        <f t="shared" si="101"/>
        <v/>
      </c>
      <c r="Q528" s="54" t="str">
        <f>+IF(A528="","",CONCATENATE(YEAR(A528),"-",VLOOKUP(MONTH(A528),INFO_CALENDRIER!$I$1:$J$13,2,FALSE)))</f>
        <v/>
      </c>
      <c r="R528" s="54" t="str">
        <f t="shared" si="102"/>
        <v/>
      </c>
      <c r="S528" s="76" t="str">
        <f t="shared" si="103"/>
        <v/>
      </c>
      <c r="T528" s="54" t="str">
        <f>IF(H528="","",IF(I528=INFO_CALENDRIER!$AB$2,IF(BD!H528="COMMANDE","ALBAN1","ALBAN2"),IF(I528=INFO_CALENDRIER!$AB$3,IF(BD!H528="COMMANDE","ALICE1","ALICE2"),IF(I528=INFO_CALENDRIER!$AB$4,IF(BD!H528="COMMANDE","EUGENIE1","EUGENIE2"),IF(I528=INFO_CALENDRIER!$AB$5,IF(BD!H528="COMMANDE","FRED1","FRED2"),IF(I528=INFO_CALENDRIER!$AB$6,IF(BD!H528="COMMANDE","HERVE1","HERVE2"),IF(I528=INFO_CALENDRIER!$AB$7,IF(BD!H528="COMMANDE","MARIA1","MARIA2"),IF(I528=INFO_CALENDRIER!$AB$8,IF(BD!H528="COMMANDE","MARIE1","MARIE2"),IF(I528=INFO_CALENDRIER!$AB$9,IF(BD!H528="COMMANDE","VALERIE1","VALERIE2"),"erreur")))))))))</f>
        <v/>
      </c>
      <c r="U528" s="54"/>
      <c r="V528" s="54"/>
      <c r="W528" s="76" t="str">
        <f t="shared" si="104"/>
        <v/>
      </c>
      <c r="X528" s="76" t="str">
        <f t="shared" si="105"/>
        <v/>
      </c>
      <c r="Y528" s="76" t="str">
        <f t="shared" si="106"/>
        <v/>
      </c>
    </row>
    <row r="529" spans="1:25">
      <c r="A529" s="75"/>
      <c r="B529" s="77"/>
      <c r="C529" s="75"/>
      <c r="D529" s="77"/>
      <c r="E529" s="54"/>
      <c r="F529" s="54"/>
      <c r="G529" s="81"/>
      <c r="H529" s="54"/>
      <c r="I529" s="54"/>
      <c r="J529" s="76" t="str">
        <f t="shared" si="96"/>
        <v/>
      </c>
      <c r="K529" s="76" t="str">
        <f t="shared" si="97"/>
        <v/>
      </c>
      <c r="L529" s="76" t="str">
        <f t="shared" si="98"/>
        <v/>
      </c>
      <c r="M529" s="54"/>
      <c r="N529" s="54" t="str">
        <f t="shared" si="99"/>
        <v/>
      </c>
      <c r="O529" s="54" t="str">
        <f t="shared" si="100"/>
        <v/>
      </c>
      <c r="P529" s="54" t="str">
        <f t="shared" si="101"/>
        <v/>
      </c>
      <c r="Q529" s="54" t="str">
        <f>+IF(A529="","",CONCATENATE(YEAR(A529),"-",VLOOKUP(MONTH(A529),INFO_CALENDRIER!$I$1:$J$13,2,FALSE)))</f>
        <v/>
      </c>
      <c r="R529" s="54" t="str">
        <f t="shared" si="102"/>
        <v/>
      </c>
      <c r="S529" s="76" t="str">
        <f t="shared" si="103"/>
        <v/>
      </c>
      <c r="T529" s="54" t="str">
        <f>IF(H529="","",IF(I529=INFO_CALENDRIER!$AB$2,IF(BD!H529="COMMANDE","ALBAN1","ALBAN2"),IF(I529=INFO_CALENDRIER!$AB$3,IF(BD!H529="COMMANDE","ALICE1","ALICE2"),IF(I529=INFO_CALENDRIER!$AB$4,IF(BD!H529="COMMANDE","EUGENIE1","EUGENIE2"),IF(I529=INFO_CALENDRIER!$AB$5,IF(BD!H529="COMMANDE","FRED1","FRED2"),IF(I529=INFO_CALENDRIER!$AB$6,IF(BD!H529="COMMANDE","HERVE1","HERVE2"),IF(I529=INFO_CALENDRIER!$AB$7,IF(BD!H529="COMMANDE","MARIA1","MARIA2"),IF(I529=INFO_CALENDRIER!$AB$8,IF(BD!H529="COMMANDE","MARIE1","MARIE2"),IF(I529=INFO_CALENDRIER!$AB$9,IF(BD!H529="COMMANDE","VALERIE1","VALERIE2"),"erreur")))))))))</f>
        <v/>
      </c>
      <c r="U529" s="54"/>
      <c r="V529" s="54"/>
      <c r="W529" s="76" t="str">
        <f t="shared" si="104"/>
        <v/>
      </c>
      <c r="X529" s="76" t="str">
        <f t="shared" si="105"/>
        <v/>
      </c>
      <c r="Y529" s="76" t="str">
        <f t="shared" si="106"/>
        <v/>
      </c>
    </row>
    <row r="530" spans="1:25">
      <c r="A530" s="75"/>
      <c r="B530" s="77"/>
      <c r="C530" s="75"/>
      <c r="D530" s="77"/>
      <c r="E530" s="54"/>
      <c r="F530" s="54"/>
      <c r="G530" s="81"/>
      <c r="H530" s="54"/>
      <c r="I530" s="54"/>
      <c r="J530" s="76" t="str">
        <f t="shared" si="96"/>
        <v/>
      </c>
      <c r="K530" s="76" t="str">
        <f t="shared" si="97"/>
        <v/>
      </c>
      <c r="L530" s="76" t="str">
        <f t="shared" si="98"/>
        <v/>
      </c>
      <c r="M530" s="54"/>
      <c r="N530" s="54" t="str">
        <f t="shared" si="99"/>
        <v/>
      </c>
      <c r="O530" s="54" t="str">
        <f t="shared" si="100"/>
        <v/>
      </c>
      <c r="P530" s="54" t="str">
        <f t="shared" si="101"/>
        <v/>
      </c>
      <c r="Q530" s="54" t="str">
        <f>+IF(A530="","",CONCATENATE(YEAR(A530),"-",VLOOKUP(MONTH(A530),INFO_CALENDRIER!$I$1:$J$13,2,FALSE)))</f>
        <v/>
      </c>
      <c r="R530" s="54" t="str">
        <f t="shared" si="102"/>
        <v/>
      </c>
      <c r="S530" s="76" t="str">
        <f t="shared" si="103"/>
        <v/>
      </c>
      <c r="T530" s="54" t="str">
        <f>IF(H530="","",IF(I530=INFO_CALENDRIER!$AB$2,IF(BD!H530="COMMANDE","ALBAN1","ALBAN2"),IF(I530=INFO_CALENDRIER!$AB$3,IF(BD!H530="COMMANDE","ALICE1","ALICE2"),IF(I530=INFO_CALENDRIER!$AB$4,IF(BD!H530="COMMANDE","EUGENIE1","EUGENIE2"),IF(I530=INFO_CALENDRIER!$AB$5,IF(BD!H530="COMMANDE","FRED1","FRED2"),IF(I530=INFO_CALENDRIER!$AB$6,IF(BD!H530="COMMANDE","HERVE1","HERVE2"),IF(I530=INFO_CALENDRIER!$AB$7,IF(BD!H530="COMMANDE","MARIA1","MARIA2"),IF(I530=INFO_CALENDRIER!$AB$8,IF(BD!H530="COMMANDE","MARIE1","MARIE2"),IF(I530=INFO_CALENDRIER!$AB$9,IF(BD!H530="COMMANDE","VALERIE1","VALERIE2"),"erreur")))))))))</f>
        <v/>
      </c>
      <c r="U530" s="54"/>
      <c r="V530" s="54"/>
      <c r="W530" s="76" t="str">
        <f t="shared" si="104"/>
        <v/>
      </c>
      <c r="X530" s="76" t="str">
        <f t="shared" si="105"/>
        <v/>
      </c>
      <c r="Y530" s="76" t="str">
        <f t="shared" si="106"/>
        <v/>
      </c>
    </row>
    <row r="531" spans="1:25">
      <c r="A531" s="75"/>
      <c r="B531" s="77"/>
      <c r="C531" s="75"/>
      <c r="D531" s="77"/>
      <c r="E531" s="54"/>
      <c r="F531" s="54"/>
      <c r="G531" s="81"/>
      <c r="H531" s="54"/>
      <c r="I531" s="54"/>
      <c r="J531" s="76" t="str">
        <f t="shared" si="96"/>
        <v/>
      </c>
      <c r="K531" s="76" t="str">
        <f t="shared" si="97"/>
        <v/>
      </c>
      <c r="L531" s="76" t="str">
        <f t="shared" si="98"/>
        <v/>
      </c>
      <c r="M531" s="54"/>
      <c r="N531" s="54" t="str">
        <f t="shared" si="99"/>
        <v/>
      </c>
      <c r="O531" s="54" t="str">
        <f t="shared" si="100"/>
        <v/>
      </c>
      <c r="P531" s="54" t="str">
        <f t="shared" si="101"/>
        <v/>
      </c>
      <c r="Q531" s="54" t="str">
        <f>+IF(A531="","",CONCATENATE(YEAR(A531),"-",VLOOKUP(MONTH(A531),INFO_CALENDRIER!$I$1:$J$13,2,FALSE)))</f>
        <v/>
      </c>
      <c r="R531" s="54" t="str">
        <f t="shared" si="102"/>
        <v/>
      </c>
      <c r="S531" s="76" t="str">
        <f t="shared" si="103"/>
        <v/>
      </c>
      <c r="T531" s="54" t="str">
        <f>IF(H531="","",IF(I531=INFO_CALENDRIER!$AB$2,IF(BD!H531="COMMANDE","ALBAN1","ALBAN2"),IF(I531=INFO_CALENDRIER!$AB$3,IF(BD!H531="COMMANDE","ALICE1","ALICE2"),IF(I531=INFO_CALENDRIER!$AB$4,IF(BD!H531="COMMANDE","EUGENIE1","EUGENIE2"),IF(I531=INFO_CALENDRIER!$AB$5,IF(BD!H531="COMMANDE","FRED1","FRED2"),IF(I531=INFO_CALENDRIER!$AB$6,IF(BD!H531="COMMANDE","HERVE1","HERVE2"),IF(I531=INFO_CALENDRIER!$AB$7,IF(BD!H531="COMMANDE","MARIA1","MARIA2"),IF(I531=INFO_CALENDRIER!$AB$8,IF(BD!H531="COMMANDE","MARIE1","MARIE2"),IF(I531=INFO_CALENDRIER!$AB$9,IF(BD!H531="COMMANDE","VALERIE1","VALERIE2"),"erreur")))))))))</f>
        <v/>
      </c>
      <c r="U531" s="54"/>
      <c r="V531" s="54"/>
      <c r="W531" s="76" t="str">
        <f t="shared" si="104"/>
        <v/>
      </c>
      <c r="X531" s="76" t="str">
        <f t="shared" si="105"/>
        <v/>
      </c>
      <c r="Y531" s="76" t="str">
        <f t="shared" si="106"/>
        <v/>
      </c>
    </row>
    <row r="532" spans="1:25">
      <c r="A532" s="75"/>
      <c r="B532" s="77"/>
      <c r="C532" s="75"/>
      <c r="D532" s="77"/>
      <c r="E532" s="54"/>
      <c r="F532" s="54"/>
      <c r="G532" s="81"/>
      <c r="H532" s="54"/>
      <c r="I532" s="54"/>
      <c r="J532" s="76" t="str">
        <f t="shared" si="96"/>
        <v/>
      </c>
      <c r="K532" s="76" t="str">
        <f t="shared" si="97"/>
        <v/>
      </c>
      <c r="L532" s="76" t="str">
        <f t="shared" si="98"/>
        <v/>
      </c>
      <c r="M532" s="54"/>
      <c r="N532" s="54" t="str">
        <f t="shared" si="99"/>
        <v/>
      </c>
      <c r="O532" s="54" t="str">
        <f t="shared" si="100"/>
        <v/>
      </c>
      <c r="P532" s="54" t="str">
        <f t="shared" si="101"/>
        <v/>
      </c>
      <c r="Q532" s="54" t="str">
        <f>+IF(A532="","",CONCATENATE(YEAR(A532),"-",VLOOKUP(MONTH(A532),INFO_CALENDRIER!$I$1:$J$13,2,FALSE)))</f>
        <v/>
      </c>
      <c r="R532" s="54" t="str">
        <f t="shared" si="102"/>
        <v/>
      </c>
      <c r="S532" s="76" t="str">
        <f t="shared" si="103"/>
        <v/>
      </c>
      <c r="T532" s="54" t="str">
        <f>IF(H532="","",IF(I532=INFO_CALENDRIER!$AB$2,IF(BD!H532="COMMANDE","ALBAN1","ALBAN2"),IF(I532=INFO_CALENDRIER!$AB$3,IF(BD!H532="COMMANDE","ALICE1","ALICE2"),IF(I532=INFO_CALENDRIER!$AB$4,IF(BD!H532="COMMANDE","EUGENIE1","EUGENIE2"),IF(I532=INFO_CALENDRIER!$AB$5,IF(BD!H532="COMMANDE","FRED1","FRED2"),IF(I532=INFO_CALENDRIER!$AB$6,IF(BD!H532="COMMANDE","HERVE1","HERVE2"),IF(I532=INFO_CALENDRIER!$AB$7,IF(BD!H532="COMMANDE","MARIA1","MARIA2"),IF(I532=INFO_CALENDRIER!$AB$8,IF(BD!H532="COMMANDE","MARIE1","MARIE2"),IF(I532=INFO_CALENDRIER!$AB$9,IF(BD!H532="COMMANDE","VALERIE1","VALERIE2"),"erreur")))))))))</f>
        <v/>
      </c>
      <c r="U532" s="54"/>
      <c r="V532" s="54"/>
      <c r="W532" s="76" t="str">
        <f t="shared" si="104"/>
        <v/>
      </c>
      <c r="X532" s="76" t="str">
        <f t="shared" si="105"/>
        <v/>
      </c>
      <c r="Y532" s="76" t="str">
        <f t="shared" si="106"/>
        <v/>
      </c>
    </row>
    <row r="533" spans="1:25">
      <c r="A533" s="75"/>
      <c r="B533" s="77"/>
      <c r="C533" s="75"/>
      <c r="D533" s="77"/>
      <c r="E533" s="54"/>
      <c r="F533" s="54"/>
      <c r="G533" s="81"/>
      <c r="H533" s="54"/>
      <c r="I533" s="54"/>
      <c r="J533" s="76" t="str">
        <f t="shared" si="96"/>
        <v/>
      </c>
      <c r="K533" s="76" t="str">
        <f t="shared" si="97"/>
        <v/>
      </c>
      <c r="L533" s="76" t="str">
        <f t="shared" si="98"/>
        <v/>
      </c>
      <c r="M533" s="54"/>
      <c r="N533" s="54" t="str">
        <f t="shared" si="99"/>
        <v/>
      </c>
      <c r="O533" s="54" t="str">
        <f t="shared" si="100"/>
        <v/>
      </c>
      <c r="P533" s="54" t="str">
        <f t="shared" si="101"/>
        <v/>
      </c>
      <c r="Q533" s="54" t="str">
        <f>+IF(A533="","",CONCATENATE(YEAR(A533),"-",VLOOKUP(MONTH(A533),INFO_CALENDRIER!$I$1:$J$13,2,FALSE)))</f>
        <v/>
      </c>
      <c r="R533" s="54" t="str">
        <f t="shared" si="102"/>
        <v/>
      </c>
      <c r="S533" s="76" t="str">
        <f t="shared" si="103"/>
        <v/>
      </c>
      <c r="T533" s="54" t="str">
        <f>IF(H533="","",IF(I533=INFO_CALENDRIER!$AB$2,IF(BD!H533="COMMANDE","ALBAN1","ALBAN2"),IF(I533=INFO_CALENDRIER!$AB$3,IF(BD!H533="COMMANDE","ALICE1","ALICE2"),IF(I533=INFO_CALENDRIER!$AB$4,IF(BD!H533="COMMANDE","EUGENIE1","EUGENIE2"),IF(I533=INFO_CALENDRIER!$AB$5,IF(BD!H533="COMMANDE","FRED1","FRED2"),IF(I533=INFO_CALENDRIER!$AB$6,IF(BD!H533="COMMANDE","HERVE1","HERVE2"),IF(I533=INFO_CALENDRIER!$AB$7,IF(BD!H533="COMMANDE","MARIA1","MARIA2"),IF(I533=INFO_CALENDRIER!$AB$8,IF(BD!H533="COMMANDE","MARIE1","MARIE2"),IF(I533=INFO_CALENDRIER!$AB$9,IF(BD!H533="COMMANDE","VALERIE1","VALERIE2"),"erreur")))))))))</f>
        <v/>
      </c>
      <c r="U533" s="54"/>
      <c r="V533" s="54"/>
      <c r="W533" s="76" t="str">
        <f t="shared" si="104"/>
        <v/>
      </c>
      <c r="X533" s="76" t="str">
        <f t="shared" si="105"/>
        <v/>
      </c>
      <c r="Y533" s="76" t="str">
        <f t="shared" si="106"/>
        <v/>
      </c>
    </row>
    <row r="534" spans="1:25">
      <c r="A534" s="75"/>
      <c r="B534" s="77"/>
      <c r="C534" s="75"/>
      <c r="D534" s="77"/>
      <c r="E534" s="54"/>
      <c r="F534" s="54"/>
      <c r="G534" s="81"/>
      <c r="H534" s="54"/>
      <c r="I534" s="54"/>
      <c r="J534" s="76" t="str">
        <f t="shared" si="96"/>
        <v/>
      </c>
      <c r="K534" s="76" t="str">
        <f t="shared" si="97"/>
        <v/>
      </c>
      <c r="L534" s="76" t="str">
        <f t="shared" si="98"/>
        <v/>
      </c>
      <c r="M534" s="54"/>
      <c r="N534" s="54" t="str">
        <f t="shared" si="99"/>
        <v/>
      </c>
      <c r="O534" s="54" t="str">
        <f t="shared" si="100"/>
        <v/>
      </c>
      <c r="P534" s="54" t="str">
        <f t="shared" si="101"/>
        <v/>
      </c>
      <c r="Q534" s="54" t="str">
        <f>+IF(A534="","",CONCATENATE(YEAR(A534),"-",VLOOKUP(MONTH(A534),INFO_CALENDRIER!$I$1:$J$13,2,FALSE)))</f>
        <v/>
      </c>
      <c r="R534" s="54" t="str">
        <f t="shared" si="102"/>
        <v/>
      </c>
      <c r="S534" s="76" t="str">
        <f t="shared" si="103"/>
        <v/>
      </c>
      <c r="T534" s="54" t="str">
        <f>IF(H534="","",IF(I534=INFO_CALENDRIER!$AB$2,IF(BD!H534="COMMANDE","ALBAN1","ALBAN2"),IF(I534=INFO_CALENDRIER!$AB$3,IF(BD!H534="COMMANDE","ALICE1","ALICE2"),IF(I534=INFO_CALENDRIER!$AB$4,IF(BD!H534="COMMANDE","EUGENIE1","EUGENIE2"),IF(I534=INFO_CALENDRIER!$AB$5,IF(BD!H534="COMMANDE","FRED1","FRED2"),IF(I534=INFO_CALENDRIER!$AB$6,IF(BD!H534="COMMANDE","HERVE1","HERVE2"),IF(I534=INFO_CALENDRIER!$AB$7,IF(BD!H534="COMMANDE","MARIA1","MARIA2"),IF(I534=INFO_CALENDRIER!$AB$8,IF(BD!H534="COMMANDE","MARIE1","MARIE2"),IF(I534=INFO_CALENDRIER!$AB$9,IF(BD!H534="COMMANDE","VALERIE1","VALERIE2"),"erreur")))))))))</f>
        <v/>
      </c>
      <c r="U534" s="54"/>
      <c r="V534" s="54"/>
      <c r="W534" s="76" t="str">
        <f t="shared" si="104"/>
        <v/>
      </c>
      <c r="X534" s="76" t="str">
        <f t="shared" si="105"/>
        <v/>
      </c>
      <c r="Y534" s="76" t="str">
        <f t="shared" si="106"/>
        <v/>
      </c>
    </row>
    <row r="535" spans="1:25">
      <c r="A535" s="75"/>
      <c r="B535" s="77"/>
      <c r="C535" s="75"/>
      <c r="D535" s="77"/>
      <c r="E535" s="54"/>
      <c r="F535" s="54"/>
      <c r="G535" s="81"/>
      <c r="H535" s="54"/>
      <c r="I535" s="54"/>
      <c r="J535" s="76" t="str">
        <f t="shared" si="96"/>
        <v/>
      </c>
      <c r="K535" s="76" t="str">
        <f t="shared" si="97"/>
        <v/>
      </c>
      <c r="L535" s="76" t="str">
        <f t="shared" si="98"/>
        <v/>
      </c>
      <c r="M535" s="54"/>
      <c r="N535" s="54" t="str">
        <f t="shared" si="99"/>
        <v/>
      </c>
      <c r="O535" s="54" t="str">
        <f t="shared" si="100"/>
        <v/>
      </c>
      <c r="P535" s="54" t="str">
        <f t="shared" si="101"/>
        <v/>
      </c>
      <c r="Q535" s="54" t="str">
        <f>+IF(A535="","",CONCATENATE(YEAR(A535),"-",VLOOKUP(MONTH(A535),INFO_CALENDRIER!$I$1:$J$13,2,FALSE)))</f>
        <v/>
      </c>
      <c r="R535" s="54" t="str">
        <f t="shared" si="102"/>
        <v/>
      </c>
      <c r="S535" s="76" t="str">
        <f t="shared" si="103"/>
        <v/>
      </c>
      <c r="T535" s="54" t="str">
        <f>IF(H535="","",IF(I535=INFO_CALENDRIER!$AB$2,IF(BD!H535="COMMANDE","ALBAN1","ALBAN2"),IF(I535=INFO_CALENDRIER!$AB$3,IF(BD!H535="COMMANDE","ALICE1","ALICE2"),IF(I535=INFO_CALENDRIER!$AB$4,IF(BD!H535="COMMANDE","EUGENIE1","EUGENIE2"),IF(I535=INFO_CALENDRIER!$AB$5,IF(BD!H535="COMMANDE","FRED1","FRED2"),IF(I535=INFO_CALENDRIER!$AB$6,IF(BD!H535="COMMANDE","HERVE1","HERVE2"),IF(I535=INFO_CALENDRIER!$AB$7,IF(BD!H535="COMMANDE","MARIA1","MARIA2"),IF(I535=INFO_CALENDRIER!$AB$8,IF(BD!H535="COMMANDE","MARIE1","MARIE2"),IF(I535=INFO_CALENDRIER!$AB$9,IF(BD!H535="COMMANDE","VALERIE1","VALERIE2"),"erreur")))))))))</f>
        <v/>
      </c>
      <c r="U535" s="54"/>
      <c r="V535" s="54"/>
      <c r="W535" s="76" t="str">
        <f t="shared" si="104"/>
        <v/>
      </c>
      <c r="X535" s="76" t="str">
        <f t="shared" si="105"/>
        <v/>
      </c>
      <c r="Y535" s="76" t="str">
        <f t="shared" si="106"/>
        <v/>
      </c>
    </row>
    <row r="536" spans="1:25">
      <c r="A536" s="75"/>
      <c r="B536" s="77"/>
      <c r="C536" s="75"/>
      <c r="D536" s="77"/>
      <c r="E536" s="54"/>
      <c r="F536" s="54"/>
      <c r="G536" s="81"/>
      <c r="H536" s="54"/>
      <c r="I536" s="54"/>
      <c r="J536" s="76" t="str">
        <f t="shared" si="96"/>
        <v/>
      </c>
      <c r="K536" s="76" t="str">
        <f t="shared" si="97"/>
        <v/>
      </c>
      <c r="L536" s="76" t="str">
        <f t="shared" si="98"/>
        <v/>
      </c>
      <c r="M536" s="54"/>
      <c r="N536" s="54" t="str">
        <f t="shared" si="99"/>
        <v/>
      </c>
      <c r="O536" s="54" t="str">
        <f t="shared" si="100"/>
        <v/>
      </c>
      <c r="P536" s="54" t="str">
        <f t="shared" si="101"/>
        <v/>
      </c>
      <c r="Q536" s="54" t="str">
        <f>+IF(A536="","",CONCATENATE(YEAR(A536),"-",VLOOKUP(MONTH(A536),INFO_CALENDRIER!$I$1:$J$13,2,FALSE)))</f>
        <v/>
      </c>
      <c r="R536" s="54" t="str">
        <f t="shared" si="102"/>
        <v/>
      </c>
      <c r="S536" s="76" t="str">
        <f t="shared" si="103"/>
        <v/>
      </c>
      <c r="T536" s="54" t="str">
        <f>IF(H536="","",IF(I536=INFO_CALENDRIER!$AB$2,IF(BD!H536="COMMANDE","ALBAN1","ALBAN2"),IF(I536=INFO_CALENDRIER!$AB$3,IF(BD!H536="COMMANDE","ALICE1","ALICE2"),IF(I536=INFO_CALENDRIER!$AB$4,IF(BD!H536="COMMANDE","EUGENIE1","EUGENIE2"),IF(I536=INFO_CALENDRIER!$AB$5,IF(BD!H536="COMMANDE","FRED1","FRED2"),IF(I536=INFO_CALENDRIER!$AB$6,IF(BD!H536="COMMANDE","HERVE1","HERVE2"),IF(I536=INFO_CALENDRIER!$AB$7,IF(BD!H536="COMMANDE","MARIA1","MARIA2"),IF(I536=INFO_CALENDRIER!$AB$8,IF(BD!H536="COMMANDE","MARIE1","MARIE2"),IF(I536=INFO_CALENDRIER!$AB$9,IF(BD!H536="COMMANDE","VALERIE1","VALERIE2"),"erreur")))))))))</f>
        <v/>
      </c>
      <c r="U536" s="54"/>
      <c r="V536" s="54"/>
      <c r="W536" s="76" t="str">
        <f t="shared" si="104"/>
        <v/>
      </c>
      <c r="X536" s="76" t="str">
        <f t="shared" si="105"/>
        <v/>
      </c>
      <c r="Y536" s="76" t="str">
        <f t="shared" si="106"/>
        <v/>
      </c>
    </row>
    <row r="537" spans="1:25">
      <c r="A537" s="75"/>
      <c r="B537" s="77"/>
      <c r="C537" s="75"/>
      <c r="D537" s="77"/>
      <c r="E537" s="54"/>
      <c r="F537" s="54"/>
      <c r="G537" s="81"/>
      <c r="H537" s="54"/>
      <c r="I537" s="54"/>
      <c r="J537" s="76" t="str">
        <f t="shared" si="96"/>
        <v/>
      </c>
      <c r="K537" s="76" t="str">
        <f t="shared" si="97"/>
        <v/>
      </c>
      <c r="L537" s="76" t="str">
        <f t="shared" si="98"/>
        <v/>
      </c>
      <c r="M537" s="54"/>
      <c r="N537" s="54" t="str">
        <f t="shared" si="99"/>
        <v/>
      </c>
      <c r="O537" s="54" t="str">
        <f t="shared" si="100"/>
        <v/>
      </c>
      <c r="P537" s="54" t="str">
        <f t="shared" si="101"/>
        <v/>
      </c>
      <c r="Q537" s="54" t="str">
        <f>+IF(A537="","",CONCATENATE(YEAR(A537),"-",VLOOKUP(MONTH(A537),INFO_CALENDRIER!$I$1:$J$13,2,FALSE)))</f>
        <v/>
      </c>
      <c r="R537" s="54" t="str">
        <f t="shared" si="102"/>
        <v/>
      </c>
      <c r="S537" s="76" t="str">
        <f t="shared" si="103"/>
        <v/>
      </c>
      <c r="T537" s="54" t="str">
        <f>IF(H537="","",IF(I537=INFO_CALENDRIER!$AB$2,IF(BD!H537="COMMANDE","ALBAN1","ALBAN2"),IF(I537=INFO_CALENDRIER!$AB$3,IF(BD!H537="COMMANDE","ALICE1","ALICE2"),IF(I537=INFO_CALENDRIER!$AB$4,IF(BD!H537="COMMANDE","EUGENIE1","EUGENIE2"),IF(I537=INFO_CALENDRIER!$AB$5,IF(BD!H537="COMMANDE","FRED1","FRED2"),IF(I537=INFO_CALENDRIER!$AB$6,IF(BD!H537="COMMANDE","HERVE1","HERVE2"),IF(I537=INFO_CALENDRIER!$AB$7,IF(BD!H537="COMMANDE","MARIA1","MARIA2"),IF(I537=INFO_CALENDRIER!$AB$8,IF(BD!H537="COMMANDE","MARIE1","MARIE2"),IF(I537=INFO_CALENDRIER!$AB$9,IF(BD!H537="COMMANDE","VALERIE1","VALERIE2"),"erreur")))))))))</f>
        <v/>
      </c>
      <c r="U537" s="54"/>
      <c r="V537" s="54"/>
      <c r="W537" s="76" t="str">
        <f t="shared" si="104"/>
        <v/>
      </c>
      <c r="X537" s="76" t="str">
        <f t="shared" si="105"/>
        <v/>
      </c>
      <c r="Y537" s="76" t="str">
        <f t="shared" si="106"/>
        <v/>
      </c>
    </row>
    <row r="538" spans="1:25">
      <c r="A538" s="75"/>
      <c r="B538" s="77"/>
      <c r="C538" s="75"/>
      <c r="D538" s="77"/>
      <c r="E538" s="54"/>
      <c r="F538" s="54"/>
      <c r="G538" s="81"/>
      <c r="H538" s="54"/>
      <c r="I538" s="54"/>
      <c r="J538" s="76" t="str">
        <f t="shared" si="96"/>
        <v/>
      </c>
      <c r="K538" s="76" t="str">
        <f t="shared" si="97"/>
        <v/>
      </c>
      <c r="L538" s="76" t="str">
        <f t="shared" si="98"/>
        <v/>
      </c>
      <c r="M538" s="54"/>
      <c r="N538" s="54" t="str">
        <f t="shared" si="99"/>
        <v/>
      </c>
      <c r="O538" s="54" t="str">
        <f t="shared" si="100"/>
        <v/>
      </c>
      <c r="P538" s="54" t="str">
        <f t="shared" si="101"/>
        <v/>
      </c>
      <c r="Q538" s="54" t="str">
        <f>+IF(A538="","",CONCATENATE(YEAR(A538),"-",VLOOKUP(MONTH(A538),INFO_CALENDRIER!$I$1:$J$13,2,FALSE)))</f>
        <v/>
      </c>
      <c r="R538" s="54" t="str">
        <f t="shared" si="102"/>
        <v/>
      </c>
      <c r="S538" s="76" t="str">
        <f t="shared" si="103"/>
        <v/>
      </c>
      <c r="T538" s="54" t="str">
        <f>IF(H538="","",IF(I538=INFO_CALENDRIER!$AB$2,IF(BD!H538="COMMANDE","ALBAN1","ALBAN2"),IF(I538=INFO_CALENDRIER!$AB$3,IF(BD!H538="COMMANDE","ALICE1","ALICE2"),IF(I538=INFO_CALENDRIER!$AB$4,IF(BD!H538="COMMANDE","EUGENIE1","EUGENIE2"),IF(I538=INFO_CALENDRIER!$AB$5,IF(BD!H538="COMMANDE","FRED1","FRED2"),IF(I538=INFO_CALENDRIER!$AB$6,IF(BD!H538="COMMANDE","HERVE1","HERVE2"),IF(I538=INFO_CALENDRIER!$AB$7,IF(BD!H538="COMMANDE","MARIA1","MARIA2"),IF(I538=INFO_CALENDRIER!$AB$8,IF(BD!H538="COMMANDE","MARIE1","MARIE2"),IF(I538=INFO_CALENDRIER!$AB$9,IF(BD!H538="COMMANDE","VALERIE1","VALERIE2"),"erreur")))))))))</f>
        <v/>
      </c>
      <c r="U538" s="54"/>
      <c r="V538" s="54"/>
      <c r="W538" s="76" t="str">
        <f t="shared" si="104"/>
        <v/>
      </c>
      <c r="X538" s="76" t="str">
        <f t="shared" si="105"/>
        <v/>
      </c>
      <c r="Y538" s="76" t="str">
        <f t="shared" si="106"/>
        <v/>
      </c>
    </row>
    <row r="539" spans="1:25">
      <c r="A539" s="75"/>
      <c r="B539" s="77"/>
      <c r="C539" s="75"/>
      <c r="D539" s="77"/>
      <c r="E539" s="54"/>
      <c r="F539" s="54"/>
      <c r="G539" s="81"/>
      <c r="H539" s="54"/>
      <c r="I539" s="54"/>
      <c r="J539" s="76" t="str">
        <f t="shared" si="96"/>
        <v/>
      </c>
      <c r="K539" s="76" t="str">
        <f t="shared" si="97"/>
        <v/>
      </c>
      <c r="L539" s="76" t="str">
        <f t="shared" si="98"/>
        <v/>
      </c>
      <c r="M539" s="54"/>
      <c r="N539" s="54" t="str">
        <f t="shared" si="99"/>
        <v/>
      </c>
      <c r="O539" s="54" t="str">
        <f t="shared" si="100"/>
        <v/>
      </c>
      <c r="P539" s="54" t="str">
        <f t="shared" si="101"/>
        <v/>
      </c>
      <c r="Q539" s="54" t="str">
        <f>+IF(A539="","",CONCATENATE(YEAR(A539),"-",VLOOKUP(MONTH(A539),INFO_CALENDRIER!$I$1:$J$13,2,FALSE)))</f>
        <v/>
      </c>
      <c r="R539" s="54" t="str">
        <f t="shared" si="102"/>
        <v/>
      </c>
      <c r="S539" s="76" t="str">
        <f t="shared" si="103"/>
        <v/>
      </c>
      <c r="T539" s="54" t="str">
        <f>IF(H539="","",IF(I539=INFO_CALENDRIER!$AB$2,IF(BD!H539="COMMANDE","ALBAN1","ALBAN2"),IF(I539=INFO_CALENDRIER!$AB$3,IF(BD!H539="COMMANDE","ALICE1","ALICE2"),IF(I539=INFO_CALENDRIER!$AB$4,IF(BD!H539="COMMANDE","EUGENIE1","EUGENIE2"),IF(I539=INFO_CALENDRIER!$AB$5,IF(BD!H539="COMMANDE","FRED1","FRED2"),IF(I539=INFO_CALENDRIER!$AB$6,IF(BD!H539="COMMANDE","HERVE1","HERVE2"),IF(I539=INFO_CALENDRIER!$AB$7,IF(BD!H539="COMMANDE","MARIA1","MARIA2"),IF(I539=INFO_CALENDRIER!$AB$8,IF(BD!H539="COMMANDE","MARIE1","MARIE2"),IF(I539=INFO_CALENDRIER!$AB$9,IF(BD!H539="COMMANDE","VALERIE1","VALERIE2"),"erreur")))))))))</f>
        <v/>
      </c>
      <c r="U539" s="54"/>
      <c r="V539" s="54"/>
      <c r="W539" s="76" t="str">
        <f t="shared" si="104"/>
        <v/>
      </c>
      <c r="X539" s="76" t="str">
        <f t="shared" si="105"/>
        <v/>
      </c>
      <c r="Y539" s="76" t="str">
        <f t="shared" si="106"/>
        <v/>
      </c>
    </row>
    <row r="540" spans="1:25">
      <c r="A540" s="75"/>
      <c r="B540" s="77"/>
      <c r="C540" s="75"/>
      <c r="D540" s="77"/>
      <c r="E540" s="54"/>
      <c r="F540" s="54"/>
      <c r="G540" s="81"/>
      <c r="H540" s="54"/>
      <c r="I540" s="54"/>
      <c r="J540" s="76" t="str">
        <f t="shared" si="96"/>
        <v/>
      </c>
      <c r="K540" s="76" t="str">
        <f t="shared" si="97"/>
        <v/>
      </c>
      <c r="L540" s="76" t="str">
        <f t="shared" si="98"/>
        <v/>
      </c>
      <c r="M540" s="54"/>
      <c r="N540" s="54" t="str">
        <f t="shared" si="99"/>
        <v/>
      </c>
      <c r="O540" s="54" t="str">
        <f t="shared" si="100"/>
        <v/>
      </c>
      <c r="P540" s="54" t="str">
        <f t="shared" si="101"/>
        <v/>
      </c>
      <c r="Q540" s="54" t="str">
        <f>+IF(A540="","",CONCATENATE(YEAR(A540),"-",VLOOKUP(MONTH(A540),INFO_CALENDRIER!$I$1:$J$13,2,FALSE)))</f>
        <v/>
      </c>
      <c r="R540" s="54" t="str">
        <f t="shared" si="102"/>
        <v/>
      </c>
      <c r="S540" s="76" t="str">
        <f t="shared" si="103"/>
        <v/>
      </c>
      <c r="T540" s="54" t="str">
        <f>IF(H540="","",IF(I540=INFO_CALENDRIER!$AB$2,IF(BD!H540="COMMANDE","ALBAN1","ALBAN2"),IF(I540=INFO_CALENDRIER!$AB$3,IF(BD!H540="COMMANDE","ALICE1","ALICE2"),IF(I540=INFO_CALENDRIER!$AB$4,IF(BD!H540="COMMANDE","EUGENIE1","EUGENIE2"),IF(I540=INFO_CALENDRIER!$AB$5,IF(BD!H540="COMMANDE","FRED1","FRED2"),IF(I540=INFO_CALENDRIER!$AB$6,IF(BD!H540="COMMANDE","HERVE1","HERVE2"),IF(I540=INFO_CALENDRIER!$AB$7,IF(BD!H540="COMMANDE","MARIA1","MARIA2"),IF(I540=INFO_CALENDRIER!$AB$8,IF(BD!H540="COMMANDE","MARIE1","MARIE2"),IF(I540=INFO_CALENDRIER!$AB$9,IF(BD!H540="COMMANDE","VALERIE1","VALERIE2"),"erreur")))))))))</f>
        <v/>
      </c>
      <c r="U540" s="54"/>
      <c r="V540" s="54"/>
      <c r="W540" s="76" t="str">
        <f t="shared" si="104"/>
        <v/>
      </c>
      <c r="X540" s="76" t="str">
        <f t="shared" si="105"/>
        <v/>
      </c>
      <c r="Y540" s="76" t="str">
        <f t="shared" si="106"/>
        <v/>
      </c>
    </row>
    <row r="541" spans="1:25">
      <c r="A541" s="75"/>
      <c r="B541" s="77"/>
      <c r="C541" s="75"/>
      <c r="D541" s="77"/>
      <c r="E541" s="54"/>
      <c r="F541" s="54"/>
      <c r="G541" s="81"/>
      <c r="H541" s="54"/>
      <c r="I541" s="54"/>
      <c r="J541" s="76" t="str">
        <f t="shared" si="96"/>
        <v/>
      </c>
      <c r="K541" s="76" t="str">
        <f t="shared" si="97"/>
        <v/>
      </c>
      <c r="L541" s="76" t="str">
        <f t="shared" si="98"/>
        <v/>
      </c>
      <c r="M541" s="54"/>
      <c r="N541" s="54" t="str">
        <f t="shared" si="99"/>
        <v/>
      </c>
      <c r="O541" s="54" t="str">
        <f t="shared" si="100"/>
        <v/>
      </c>
      <c r="P541" s="54" t="str">
        <f t="shared" si="101"/>
        <v/>
      </c>
      <c r="Q541" s="54" t="str">
        <f>+IF(A541="","",CONCATENATE(YEAR(A541),"-",VLOOKUP(MONTH(A541),INFO_CALENDRIER!$I$1:$J$13,2,FALSE)))</f>
        <v/>
      </c>
      <c r="R541" s="54" t="str">
        <f t="shared" si="102"/>
        <v/>
      </c>
      <c r="S541" s="76" t="str">
        <f t="shared" si="103"/>
        <v/>
      </c>
      <c r="T541" s="54" t="str">
        <f>IF(H541="","",IF(I541=INFO_CALENDRIER!$AB$2,IF(BD!H541="COMMANDE","ALBAN1","ALBAN2"),IF(I541=INFO_CALENDRIER!$AB$3,IF(BD!H541="COMMANDE","ALICE1","ALICE2"),IF(I541=INFO_CALENDRIER!$AB$4,IF(BD!H541="COMMANDE","EUGENIE1","EUGENIE2"),IF(I541=INFO_CALENDRIER!$AB$5,IF(BD!H541="COMMANDE","FRED1","FRED2"),IF(I541=INFO_CALENDRIER!$AB$6,IF(BD!H541="COMMANDE","HERVE1","HERVE2"),IF(I541=INFO_CALENDRIER!$AB$7,IF(BD!H541="COMMANDE","MARIA1","MARIA2"),IF(I541=INFO_CALENDRIER!$AB$8,IF(BD!H541="COMMANDE","MARIE1","MARIE2"),IF(I541=INFO_CALENDRIER!$AB$9,IF(BD!H541="COMMANDE","VALERIE1","VALERIE2"),"erreur")))))))))</f>
        <v/>
      </c>
      <c r="U541" s="54"/>
      <c r="V541" s="54"/>
      <c r="W541" s="76" t="str">
        <f t="shared" si="104"/>
        <v/>
      </c>
      <c r="X541" s="76" t="str">
        <f t="shared" si="105"/>
        <v/>
      </c>
      <c r="Y541" s="76" t="str">
        <f t="shared" si="106"/>
        <v/>
      </c>
    </row>
    <row r="542" spans="1:25">
      <c r="A542" s="75"/>
      <c r="B542" s="77"/>
      <c r="C542" s="75"/>
      <c r="D542" s="77"/>
      <c r="E542" s="54"/>
      <c r="F542" s="54"/>
      <c r="G542" s="81"/>
      <c r="H542" s="54"/>
      <c r="I542" s="54"/>
      <c r="J542" s="76" t="str">
        <f t="shared" si="96"/>
        <v/>
      </c>
      <c r="K542" s="76" t="str">
        <f t="shared" si="97"/>
        <v/>
      </c>
      <c r="L542" s="76" t="str">
        <f t="shared" si="98"/>
        <v/>
      </c>
      <c r="M542" s="54"/>
      <c r="N542" s="54" t="str">
        <f t="shared" si="99"/>
        <v/>
      </c>
      <c r="O542" s="54" t="str">
        <f t="shared" si="100"/>
        <v/>
      </c>
      <c r="P542" s="54" t="str">
        <f t="shared" si="101"/>
        <v/>
      </c>
      <c r="Q542" s="54" t="str">
        <f>+IF(A542="","",CONCATENATE(YEAR(A542),"-",VLOOKUP(MONTH(A542),INFO_CALENDRIER!$I$1:$J$13,2,FALSE)))</f>
        <v/>
      </c>
      <c r="R542" s="54" t="str">
        <f t="shared" si="102"/>
        <v/>
      </c>
      <c r="S542" s="76" t="str">
        <f t="shared" si="103"/>
        <v/>
      </c>
      <c r="T542" s="54" t="str">
        <f>IF(H542="","",IF(I542=INFO_CALENDRIER!$AB$2,IF(BD!H542="COMMANDE","ALBAN1","ALBAN2"),IF(I542=INFO_CALENDRIER!$AB$3,IF(BD!H542="COMMANDE","ALICE1","ALICE2"),IF(I542=INFO_CALENDRIER!$AB$4,IF(BD!H542="COMMANDE","EUGENIE1","EUGENIE2"),IF(I542=INFO_CALENDRIER!$AB$5,IF(BD!H542="COMMANDE","FRED1","FRED2"),IF(I542=INFO_CALENDRIER!$AB$6,IF(BD!H542="COMMANDE","HERVE1","HERVE2"),IF(I542=INFO_CALENDRIER!$AB$7,IF(BD!H542="COMMANDE","MARIA1","MARIA2"),IF(I542=INFO_CALENDRIER!$AB$8,IF(BD!H542="COMMANDE","MARIE1","MARIE2"),IF(I542=INFO_CALENDRIER!$AB$9,IF(BD!H542="COMMANDE","VALERIE1","VALERIE2"),"erreur")))))))))</f>
        <v/>
      </c>
      <c r="U542" s="54"/>
      <c r="V542" s="54"/>
      <c r="W542" s="76" t="str">
        <f t="shared" si="104"/>
        <v/>
      </c>
      <c r="X542" s="76" t="str">
        <f t="shared" si="105"/>
        <v/>
      </c>
      <c r="Y542" s="76" t="str">
        <f t="shared" si="106"/>
        <v/>
      </c>
    </row>
    <row r="543" spans="1:25">
      <c r="A543" s="75"/>
      <c r="B543" s="77"/>
      <c r="C543" s="75"/>
      <c r="D543" s="77"/>
      <c r="E543" s="54"/>
      <c r="F543" s="54"/>
      <c r="G543" s="81"/>
      <c r="H543" s="54"/>
      <c r="I543" s="54"/>
      <c r="J543" s="76" t="str">
        <f t="shared" si="96"/>
        <v/>
      </c>
      <c r="K543" s="76" t="str">
        <f t="shared" si="97"/>
        <v/>
      </c>
      <c r="L543" s="76" t="str">
        <f t="shared" si="98"/>
        <v/>
      </c>
      <c r="M543" s="54"/>
      <c r="N543" s="54" t="str">
        <f t="shared" si="99"/>
        <v/>
      </c>
      <c r="O543" s="54" t="str">
        <f t="shared" si="100"/>
        <v/>
      </c>
      <c r="P543" s="54" t="str">
        <f t="shared" si="101"/>
        <v/>
      </c>
      <c r="Q543" s="54" t="str">
        <f>+IF(A543="","",CONCATENATE(YEAR(A543),"-",VLOOKUP(MONTH(A543),INFO_CALENDRIER!$I$1:$J$13,2,FALSE)))</f>
        <v/>
      </c>
      <c r="R543" s="54" t="str">
        <f t="shared" si="102"/>
        <v/>
      </c>
      <c r="S543" s="76" t="str">
        <f t="shared" si="103"/>
        <v/>
      </c>
      <c r="T543" s="54" t="str">
        <f>IF(H543="","",IF(I543=INFO_CALENDRIER!$AB$2,IF(BD!H543="COMMANDE","ALBAN1","ALBAN2"),IF(I543=INFO_CALENDRIER!$AB$3,IF(BD!H543="COMMANDE","ALICE1","ALICE2"),IF(I543=INFO_CALENDRIER!$AB$4,IF(BD!H543="COMMANDE","EUGENIE1","EUGENIE2"),IF(I543=INFO_CALENDRIER!$AB$5,IF(BD!H543="COMMANDE","FRED1","FRED2"),IF(I543=INFO_CALENDRIER!$AB$6,IF(BD!H543="COMMANDE","HERVE1","HERVE2"),IF(I543=INFO_CALENDRIER!$AB$7,IF(BD!H543="COMMANDE","MARIA1","MARIA2"),IF(I543=INFO_CALENDRIER!$AB$8,IF(BD!H543="COMMANDE","MARIE1","MARIE2"),IF(I543=INFO_CALENDRIER!$AB$9,IF(BD!H543="COMMANDE","VALERIE1","VALERIE2"),"erreur")))))))))</f>
        <v/>
      </c>
      <c r="U543" s="54"/>
      <c r="V543" s="54"/>
      <c r="W543" s="76" t="str">
        <f t="shared" si="104"/>
        <v/>
      </c>
      <c r="X543" s="76" t="str">
        <f t="shared" si="105"/>
        <v/>
      </c>
      <c r="Y543" s="76" t="str">
        <f t="shared" si="106"/>
        <v/>
      </c>
    </row>
    <row r="544" spans="1:25">
      <c r="A544" s="75"/>
      <c r="B544" s="77"/>
      <c r="C544" s="75"/>
      <c r="D544" s="77"/>
      <c r="E544" s="54"/>
      <c r="F544" s="54"/>
      <c r="G544" s="81"/>
      <c r="H544" s="54"/>
      <c r="I544" s="54"/>
      <c r="J544" s="76" t="str">
        <f t="shared" si="96"/>
        <v/>
      </c>
      <c r="K544" s="76" t="str">
        <f t="shared" si="97"/>
        <v/>
      </c>
      <c r="L544" s="76" t="str">
        <f t="shared" si="98"/>
        <v/>
      </c>
      <c r="M544" s="54"/>
      <c r="N544" s="54" t="str">
        <f t="shared" si="99"/>
        <v/>
      </c>
      <c r="O544" s="54" t="str">
        <f t="shared" si="100"/>
        <v/>
      </c>
      <c r="P544" s="54" t="str">
        <f t="shared" si="101"/>
        <v/>
      </c>
      <c r="Q544" s="54" t="str">
        <f>+IF(A544="","",CONCATENATE(YEAR(A544),"-",VLOOKUP(MONTH(A544),INFO_CALENDRIER!$I$1:$J$13,2,FALSE)))</f>
        <v/>
      </c>
      <c r="R544" s="54" t="str">
        <f t="shared" si="102"/>
        <v/>
      </c>
      <c r="S544" s="76" t="str">
        <f t="shared" si="103"/>
        <v/>
      </c>
      <c r="T544" s="54" t="str">
        <f>IF(H544="","",IF(I544=INFO_CALENDRIER!$AB$2,IF(BD!H544="COMMANDE","ALBAN1","ALBAN2"),IF(I544=INFO_CALENDRIER!$AB$3,IF(BD!H544="COMMANDE","ALICE1","ALICE2"),IF(I544=INFO_CALENDRIER!$AB$4,IF(BD!H544="COMMANDE","EUGENIE1","EUGENIE2"),IF(I544=INFO_CALENDRIER!$AB$5,IF(BD!H544="COMMANDE","FRED1","FRED2"),IF(I544=INFO_CALENDRIER!$AB$6,IF(BD!H544="COMMANDE","HERVE1","HERVE2"),IF(I544=INFO_CALENDRIER!$AB$7,IF(BD!H544="COMMANDE","MARIA1","MARIA2"),IF(I544=INFO_CALENDRIER!$AB$8,IF(BD!H544="COMMANDE","MARIE1","MARIE2"),IF(I544=INFO_CALENDRIER!$AB$9,IF(BD!H544="COMMANDE","VALERIE1","VALERIE2"),"erreur")))))))))</f>
        <v/>
      </c>
      <c r="U544" s="54"/>
      <c r="V544" s="54"/>
      <c r="W544" s="76" t="str">
        <f t="shared" si="104"/>
        <v/>
      </c>
      <c r="X544" s="76" t="str">
        <f t="shared" si="105"/>
        <v/>
      </c>
      <c r="Y544" s="76" t="str">
        <f t="shared" si="106"/>
        <v/>
      </c>
    </row>
    <row r="545" spans="1:25">
      <c r="A545" s="75"/>
      <c r="B545" s="77"/>
      <c r="C545" s="75"/>
      <c r="D545" s="77"/>
      <c r="E545" s="54"/>
      <c r="F545" s="54"/>
      <c r="G545" s="81"/>
      <c r="H545" s="54"/>
      <c r="I545" s="54"/>
      <c r="J545" s="76" t="str">
        <f t="shared" si="96"/>
        <v/>
      </c>
      <c r="K545" s="76" t="str">
        <f t="shared" si="97"/>
        <v/>
      </c>
      <c r="L545" s="76" t="str">
        <f t="shared" si="98"/>
        <v/>
      </c>
      <c r="M545" s="54"/>
      <c r="N545" s="54" t="str">
        <f t="shared" si="99"/>
        <v/>
      </c>
      <c r="O545" s="54" t="str">
        <f t="shared" si="100"/>
        <v/>
      </c>
      <c r="P545" s="54" t="str">
        <f t="shared" si="101"/>
        <v/>
      </c>
      <c r="Q545" s="54" t="str">
        <f>+IF(A545="","",CONCATENATE(YEAR(A545),"-",VLOOKUP(MONTH(A545),INFO_CALENDRIER!$I$1:$J$13,2,FALSE)))</f>
        <v/>
      </c>
      <c r="R545" s="54" t="str">
        <f t="shared" si="102"/>
        <v/>
      </c>
      <c r="S545" s="76" t="str">
        <f t="shared" si="103"/>
        <v/>
      </c>
      <c r="T545" s="54" t="str">
        <f>IF(H545="","",IF(I545=INFO_CALENDRIER!$AB$2,IF(BD!H545="COMMANDE","ALBAN1","ALBAN2"),IF(I545=INFO_CALENDRIER!$AB$3,IF(BD!H545="COMMANDE","ALICE1","ALICE2"),IF(I545=INFO_CALENDRIER!$AB$4,IF(BD!H545="COMMANDE","EUGENIE1","EUGENIE2"),IF(I545=INFO_CALENDRIER!$AB$5,IF(BD!H545="COMMANDE","FRED1","FRED2"),IF(I545=INFO_CALENDRIER!$AB$6,IF(BD!H545="COMMANDE","HERVE1","HERVE2"),IF(I545=INFO_CALENDRIER!$AB$7,IF(BD!H545="COMMANDE","MARIA1","MARIA2"),IF(I545=INFO_CALENDRIER!$AB$8,IF(BD!H545="COMMANDE","MARIE1","MARIE2"),IF(I545=INFO_CALENDRIER!$AB$9,IF(BD!H545="COMMANDE","VALERIE1","VALERIE2"),"erreur")))))))))</f>
        <v/>
      </c>
      <c r="U545" s="54"/>
      <c r="V545" s="54"/>
      <c r="W545" s="76" t="str">
        <f t="shared" si="104"/>
        <v/>
      </c>
      <c r="X545" s="76" t="str">
        <f t="shared" si="105"/>
        <v/>
      </c>
      <c r="Y545" s="76" t="str">
        <f t="shared" si="106"/>
        <v/>
      </c>
    </row>
    <row r="546" spans="1:25">
      <c r="A546" s="75"/>
      <c r="B546" s="77"/>
      <c r="C546" s="75"/>
      <c r="D546" s="77"/>
      <c r="E546" s="54"/>
      <c r="F546" s="54"/>
      <c r="G546" s="81"/>
      <c r="H546" s="54"/>
      <c r="I546" s="54"/>
      <c r="J546" s="76" t="str">
        <f t="shared" si="96"/>
        <v/>
      </c>
      <c r="K546" s="76" t="str">
        <f t="shared" si="97"/>
        <v/>
      </c>
      <c r="L546" s="76" t="str">
        <f t="shared" si="98"/>
        <v/>
      </c>
      <c r="M546" s="54"/>
      <c r="N546" s="54" t="str">
        <f t="shared" si="99"/>
        <v/>
      </c>
      <c r="O546" s="54" t="str">
        <f t="shared" si="100"/>
        <v/>
      </c>
      <c r="P546" s="54" t="str">
        <f t="shared" si="101"/>
        <v/>
      </c>
      <c r="Q546" s="54" t="str">
        <f>+IF(A546="","",CONCATENATE(YEAR(A546),"-",VLOOKUP(MONTH(A546),INFO_CALENDRIER!$I$1:$J$13,2,FALSE)))</f>
        <v/>
      </c>
      <c r="R546" s="54" t="str">
        <f t="shared" si="102"/>
        <v/>
      </c>
      <c r="S546" s="76" t="str">
        <f t="shared" si="103"/>
        <v/>
      </c>
      <c r="T546" s="54" t="str">
        <f>IF(H546="","",IF(I546=INFO_CALENDRIER!$AB$2,IF(BD!H546="COMMANDE","ALBAN1","ALBAN2"),IF(I546=INFO_CALENDRIER!$AB$3,IF(BD!H546="COMMANDE","ALICE1","ALICE2"),IF(I546=INFO_CALENDRIER!$AB$4,IF(BD!H546="COMMANDE","EUGENIE1","EUGENIE2"),IF(I546=INFO_CALENDRIER!$AB$5,IF(BD!H546="COMMANDE","FRED1","FRED2"),IF(I546=INFO_CALENDRIER!$AB$6,IF(BD!H546="COMMANDE","HERVE1","HERVE2"),IF(I546=INFO_CALENDRIER!$AB$7,IF(BD!H546="COMMANDE","MARIA1","MARIA2"),IF(I546=INFO_CALENDRIER!$AB$8,IF(BD!H546="COMMANDE","MARIE1","MARIE2"),IF(I546=INFO_CALENDRIER!$AB$9,IF(BD!H546="COMMANDE","VALERIE1","VALERIE2"),"erreur")))))))))</f>
        <v/>
      </c>
      <c r="U546" s="54"/>
      <c r="V546" s="54"/>
      <c r="W546" s="76" t="str">
        <f t="shared" si="104"/>
        <v/>
      </c>
      <c r="X546" s="76" t="str">
        <f t="shared" si="105"/>
        <v/>
      </c>
      <c r="Y546" s="76" t="str">
        <f t="shared" si="106"/>
        <v/>
      </c>
    </row>
    <row r="547" spans="1:25">
      <c r="A547" s="75"/>
      <c r="B547" s="77"/>
      <c r="C547" s="75"/>
      <c r="D547" s="77"/>
      <c r="E547" s="54"/>
      <c r="F547" s="54"/>
      <c r="G547" s="81"/>
      <c r="H547" s="54"/>
      <c r="I547" s="54"/>
      <c r="J547" s="76" t="str">
        <f t="shared" si="96"/>
        <v/>
      </c>
      <c r="K547" s="76" t="str">
        <f t="shared" si="97"/>
        <v/>
      </c>
      <c r="L547" s="76" t="str">
        <f t="shared" si="98"/>
        <v/>
      </c>
      <c r="M547" s="54"/>
      <c r="N547" s="54" t="str">
        <f t="shared" si="99"/>
        <v/>
      </c>
      <c r="O547" s="54" t="str">
        <f t="shared" si="100"/>
        <v/>
      </c>
      <c r="P547" s="54" t="str">
        <f t="shared" si="101"/>
        <v/>
      </c>
      <c r="Q547" s="54" t="str">
        <f>+IF(A547="","",CONCATENATE(YEAR(A547),"-",VLOOKUP(MONTH(A547),INFO_CALENDRIER!$I$1:$J$13,2,FALSE)))</f>
        <v/>
      </c>
      <c r="R547" s="54" t="str">
        <f t="shared" si="102"/>
        <v/>
      </c>
      <c r="S547" s="76" t="str">
        <f t="shared" si="103"/>
        <v/>
      </c>
      <c r="T547" s="54" t="str">
        <f>IF(H547="","",IF(I547=INFO_CALENDRIER!$AB$2,IF(BD!H547="COMMANDE","ALBAN1","ALBAN2"),IF(I547=INFO_CALENDRIER!$AB$3,IF(BD!H547="COMMANDE","ALICE1","ALICE2"),IF(I547=INFO_CALENDRIER!$AB$4,IF(BD!H547="COMMANDE","EUGENIE1","EUGENIE2"),IF(I547=INFO_CALENDRIER!$AB$5,IF(BD!H547="COMMANDE","FRED1","FRED2"),IF(I547=INFO_CALENDRIER!$AB$6,IF(BD!H547="COMMANDE","HERVE1","HERVE2"),IF(I547=INFO_CALENDRIER!$AB$7,IF(BD!H547="COMMANDE","MARIA1","MARIA2"),IF(I547=INFO_CALENDRIER!$AB$8,IF(BD!H547="COMMANDE","MARIE1","MARIE2"),IF(I547=INFO_CALENDRIER!$AB$9,IF(BD!H547="COMMANDE","VALERIE1","VALERIE2"),"erreur")))))))))</f>
        <v/>
      </c>
      <c r="U547" s="54"/>
      <c r="V547" s="54"/>
      <c r="W547" s="76" t="str">
        <f t="shared" si="104"/>
        <v/>
      </c>
      <c r="X547" s="76" t="str">
        <f t="shared" si="105"/>
        <v/>
      </c>
      <c r="Y547" s="76" t="str">
        <f t="shared" si="106"/>
        <v/>
      </c>
    </row>
    <row r="548" spans="1:25">
      <c r="A548" s="75"/>
      <c r="B548" s="77"/>
      <c r="C548" s="75"/>
      <c r="D548" s="77"/>
      <c r="E548" s="54"/>
      <c r="F548" s="54"/>
      <c r="G548" s="81"/>
      <c r="H548" s="54"/>
      <c r="I548" s="54"/>
      <c r="J548" s="76" t="str">
        <f t="shared" si="96"/>
        <v/>
      </c>
      <c r="K548" s="76" t="str">
        <f t="shared" si="97"/>
        <v/>
      </c>
      <c r="L548" s="76" t="str">
        <f t="shared" si="98"/>
        <v/>
      </c>
      <c r="M548" s="54"/>
      <c r="N548" s="54" t="str">
        <f t="shared" si="99"/>
        <v/>
      </c>
      <c r="O548" s="54" t="str">
        <f t="shared" si="100"/>
        <v/>
      </c>
      <c r="P548" s="54" t="str">
        <f t="shared" si="101"/>
        <v/>
      </c>
      <c r="Q548" s="54" t="str">
        <f>+IF(A548="","",CONCATENATE(YEAR(A548),"-",VLOOKUP(MONTH(A548),INFO_CALENDRIER!$I$1:$J$13,2,FALSE)))</f>
        <v/>
      </c>
      <c r="R548" s="54" t="str">
        <f t="shared" si="102"/>
        <v/>
      </c>
      <c r="S548" s="76" t="str">
        <f t="shared" si="103"/>
        <v/>
      </c>
      <c r="T548" s="54" t="str">
        <f>IF(H548="","",IF(I548=INFO_CALENDRIER!$AB$2,IF(BD!H548="COMMANDE","ALBAN1","ALBAN2"),IF(I548=INFO_CALENDRIER!$AB$3,IF(BD!H548="COMMANDE","ALICE1","ALICE2"),IF(I548=INFO_CALENDRIER!$AB$4,IF(BD!H548="COMMANDE","EUGENIE1","EUGENIE2"),IF(I548=INFO_CALENDRIER!$AB$5,IF(BD!H548="COMMANDE","FRED1","FRED2"),IF(I548=INFO_CALENDRIER!$AB$6,IF(BD!H548="COMMANDE","HERVE1","HERVE2"),IF(I548=INFO_CALENDRIER!$AB$7,IF(BD!H548="COMMANDE","MARIA1","MARIA2"),IF(I548=INFO_CALENDRIER!$AB$8,IF(BD!H548="COMMANDE","MARIE1","MARIE2"),IF(I548=INFO_CALENDRIER!$AB$9,IF(BD!H548="COMMANDE","VALERIE1","VALERIE2"),"erreur")))))))))</f>
        <v/>
      </c>
      <c r="U548" s="54"/>
      <c r="V548" s="54"/>
      <c r="W548" s="76" t="str">
        <f t="shared" si="104"/>
        <v/>
      </c>
      <c r="X548" s="76" t="str">
        <f t="shared" si="105"/>
        <v/>
      </c>
      <c r="Y548" s="76" t="str">
        <f t="shared" si="106"/>
        <v/>
      </c>
    </row>
    <row r="549" spans="1:25">
      <c r="A549" s="75"/>
      <c r="B549" s="77"/>
      <c r="C549" s="75"/>
      <c r="D549" s="77"/>
      <c r="E549" s="54"/>
      <c r="F549" s="54"/>
      <c r="G549" s="81"/>
      <c r="H549" s="54"/>
      <c r="I549" s="54"/>
      <c r="J549" s="76" t="str">
        <f t="shared" si="96"/>
        <v/>
      </c>
      <c r="K549" s="76" t="str">
        <f t="shared" si="97"/>
        <v/>
      </c>
      <c r="L549" s="76" t="str">
        <f t="shared" si="98"/>
        <v/>
      </c>
      <c r="M549" s="54"/>
      <c r="N549" s="54" t="str">
        <f t="shared" si="99"/>
        <v/>
      </c>
      <c r="O549" s="54" t="str">
        <f t="shared" si="100"/>
        <v/>
      </c>
      <c r="P549" s="54" t="str">
        <f t="shared" si="101"/>
        <v/>
      </c>
      <c r="Q549" s="54" t="str">
        <f>+IF(A549="","",CONCATENATE(YEAR(A549),"-",VLOOKUP(MONTH(A549),INFO_CALENDRIER!$I$1:$J$13,2,FALSE)))</f>
        <v/>
      </c>
      <c r="R549" s="54" t="str">
        <f t="shared" si="102"/>
        <v/>
      </c>
      <c r="S549" s="76" t="str">
        <f t="shared" si="103"/>
        <v/>
      </c>
      <c r="T549" s="54" t="str">
        <f>IF(H549="","",IF(I549=INFO_CALENDRIER!$AB$2,IF(BD!H549="COMMANDE","ALBAN1","ALBAN2"),IF(I549=INFO_CALENDRIER!$AB$3,IF(BD!H549="COMMANDE","ALICE1","ALICE2"),IF(I549=INFO_CALENDRIER!$AB$4,IF(BD!H549="COMMANDE","EUGENIE1","EUGENIE2"),IF(I549=INFO_CALENDRIER!$AB$5,IF(BD!H549="COMMANDE","FRED1","FRED2"),IF(I549=INFO_CALENDRIER!$AB$6,IF(BD!H549="COMMANDE","HERVE1","HERVE2"),IF(I549=INFO_CALENDRIER!$AB$7,IF(BD!H549="COMMANDE","MARIA1","MARIA2"),IF(I549=INFO_CALENDRIER!$AB$8,IF(BD!H549="COMMANDE","MARIE1","MARIE2"),IF(I549=INFO_CALENDRIER!$AB$9,IF(BD!H549="COMMANDE","VALERIE1","VALERIE2"),"erreur")))))))))</f>
        <v/>
      </c>
      <c r="U549" s="54"/>
      <c r="V549" s="54"/>
      <c r="W549" s="76" t="str">
        <f t="shared" si="104"/>
        <v/>
      </c>
      <c r="X549" s="76" t="str">
        <f t="shared" si="105"/>
        <v/>
      </c>
      <c r="Y549" s="76" t="str">
        <f t="shared" si="106"/>
        <v/>
      </c>
    </row>
    <row r="550" spans="1:25">
      <c r="A550" s="75"/>
      <c r="B550" s="77"/>
      <c r="C550" s="75"/>
      <c r="D550" s="77"/>
      <c r="E550" s="54"/>
      <c r="F550" s="54"/>
      <c r="G550" s="81"/>
      <c r="H550" s="54"/>
      <c r="I550" s="54"/>
      <c r="J550" s="76" t="str">
        <f t="shared" si="96"/>
        <v/>
      </c>
      <c r="K550" s="76" t="str">
        <f t="shared" si="97"/>
        <v/>
      </c>
      <c r="L550" s="76" t="str">
        <f t="shared" si="98"/>
        <v/>
      </c>
      <c r="M550" s="54"/>
      <c r="N550" s="54" t="str">
        <f t="shared" si="99"/>
        <v/>
      </c>
      <c r="O550" s="54" t="str">
        <f t="shared" si="100"/>
        <v/>
      </c>
      <c r="P550" s="54" t="str">
        <f t="shared" si="101"/>
        <v/>
      </c>
      <c r="Q550" s="54" t="str">
        <f>+IF(A550="","",CONCATENATE(YEAR(A550),"-",VLOOKUP(MONTH(A550),INFO_CALENDRIER!$I$1:$J$13,2,FALSE)))</f>
        <v/>
      </c>
      <c r="R550" s="54" t="str">
        <f t="shared" si="102"/>
        <v/>
      </c>
      <c r="S550" s="76" t="str">
        <f t="shared" si="103"/>
        <v/>
      </c>
      <c r="T550" s="54" t="str">
        <f>IF(H550="","",IF(I550=INFO_CALENDRIER!$AB$2,IF(BD!H550="COMMANDE","ALBAN1","ALBAN2"),IF(I550=INFO_CALENDRIER!$AB$3,IF(BD!H550="COMMANDE","ALICE1","ALICE2"),IF(I550=INFO_CALENDRIER!$AB$4,IF(BD!H550="COMMANDE","EUGENIE1","EUGENIE2"),IF(I550=INFO_CALENDRIER!$AB$5,IF(BD!H550="COMMANDE","FRED1","FRED2"),IF(I550=INFO_CALENDRIER!$AB$6,IF(BD!H550="COMMANDE","HERVE1","HERVE2"),IF(I550=INFO_CALENDRIER!$AB$7,IF(BD!H550="COMMANDE","MARIA1","MARIA2"),IF(I550=INFO_CALENDRIER!$AB$8,IF(BD!H550="COMMANDE","MARIE1","MARIE2"),IF(I550=INFO_CALENDRIER!$AB$9,IF(BD!H550="COMMANDE","VALERIE1","VALERIE2"),"erreur")))))))))</f>
        <v/>
      </c>
      <c r="U550" s="54"/>
      <c r="V550" s="54"/>
      <c r="W550" s="76" t="str">
        <f t="shared" si="104"/>
        <v/>
      </c>
      <c r="X550" s="76" t="str">
        <f t="shared" si="105"/>
        <v/>
      </c>
      <c r="Y550" s="76" t="str">
        <f t="shared" si="106"/>
        <v/>
      </c>
    </row>
    <row r="551" spans="1:25">
      <c r="A551" s="75"/>
      <c r="B551" s="77"/>
      <c r="C551" s="75"/>
      <c r="D551" s="77"/>
      <c r="E551" s="54"/>
      <c r="F551" s="54"/>
      <c r="G551" s="81"/>
      <c r="H551" s="54"/>
      <c r="I551" s="54"/>
      <c r="J551" s="76" t="str">
        <f t="shared" si="96"/>
        <v/>
      </c>
      <c r="K551" s="76" t="str">
        <f t="shared" si="97"/>
        <v/>
      </c>
      <c r="L551" s="76" t="str">
        <f t="shared" si="98"/>
        <v/>
      </c>
      <c r="M551" s="54"/>
      <c r="N551" s="54" t="str">
        <f t="shared" si="99"/>
        <v/>
      </c>
      <c r="O551" s="54" t="str">
        <f t="shared" si="100"/>
        <v/>
      </c>
      <c r="P551" s="54" t="str">
        <f t="shared" si="101"/>
        <v/>
      </c>
      <c r="Q551" s="54" t="str">
        <f>+IF(A551="","",CONCATENATE(YEAR(A551),"-",VLOOKUP(MONTH(A551),INFO_CALENDRIER!$I$1:$J$13,2,FALSE)))</f>
        <v/>
      </c>
      <c r="R551" s="54" t="str">
        <f t="shared" si="102"/>
        <v/>
      </c>
      <c r="S551" s="76" t="str">
        <f t="shared" si="103"/>
        <v/>
      </c>
      <c r="T551" s="54" t="str">
        <f>IF(H551="","",IF(I551=INFO_CALENDRIER!$AB$2,IF(BD!H551="COMMANDE","ALBAN1","ALBAN2"),IF(I551=INFO_CALENDRIER!$AB$3,IF(BD!H551="COMMANDE","ALICE1","ALICE2"),IF(I551=INFO_CALENDRIER!$AB$4,IF(BD!H551="COMMANDE","EUGENIE1","EUGENIE2"),IF(I551=INFO_CALENDRIER!$AB$5,IF(BD!H551="COMMANDE","FRED1","FRED2"),IF(I551=INFO_CALENDRIER!$AB$6,IF(BD!H551="COMMANDE","HERVE1","HERVE2"),IF(I551=INFO_CALENDRIER!$AB$7,IF(BD!H551="COMMANDE","MARIA1","MARIA2"),IF(I551=INFO_CALENDRIER!$AB$8,IF(BD!H551="COMMANDE","MARIE1","MARIE2"),IF(I551=INFO_CALENDRIER!$AB$9,IF(BD!H551="COMMANDE","VALERIE1","VALERIE2"),"erreur")))))))))</f>
        <v/>
      </c>
      <c r="U551" s="54"/>
      <c r="V551" s="54"/>
      <c r="W551" s="76" t="str">
        <f t="shared" si="104"/>
        <v/>
      </c>
      <c r="X551" s="76" t="str">
        <f t="shared" si="105"/>
        <v/>
      </c>
      <c r="Y551" s="76" t="str">
        <f t="shared" si="106"/>
        <v/>
      </c>
    </row>
    <row r="552" spans="1:25">
      <c r="A552" s="75"/>
      <c r="B552" s="77"/>
      <c r="C552" s="75"/>
      <c r="D552" s="77"/>
      <c r="E552" s="54"/>
      <c r="F552" s="54"/>
      <c r="G552" s="81"/>
      <c r="H552" s="54"/>
      <c r="I552" s="54"/>
      <c r="J552" s="76" t="str">
        <f t="shared" si="96"/>
        <v/>
      </c>
      <c r="K552" s="76" t="str">
        <f t="shared" si="97"/>
        <v/>
      </c>
      <c r="L552" s="76" t="str">
        <f t="shared" si="98"/>
        <v/>
      </c>
      <c r="M552" s="54"/>
      <c r="N552" s="54" t="str">
        <f t="shared" si="99"/>
        <v/>
      </c>
      <c r="O552" s="54" t="str">
        <f t="shared" si="100"/>
        <v/>
      </c>
      <c r="P552" s="54" t="str">
        <f t="shared" si="101"/>
        <v/>
      </c>
      <c r="Q552" s="54" t="str">
        <f>+IF(A552="","",CONCATENATE(YEAR(A552),"-",VLOOKUP(MONTH(A552),INFO_CALENDRIER!$I$1:$J$13,2,FALSE)))</f>
        <v/>
      </c>
      <c r="R552" s="54" t="str">
        <f t="shared" si="102"/>
        <v/>
      </c>
      <c r="S552" s="76" t="str">
        <f t="shared" si="103"/>
        <v/>
      </c>
      <c r="T552" s="54" t="str">
        <f>IF(H552="","",IF(I552=INFO_CALENDRIER!$AB$2,IF(BD!H552="COMMANDE","ALBAN1","ALBAN2"),IF(I552=INFO_CALENDRIER!$AB$3,IF(BD!H552="COMMANDE","ALICE1","ALICE2"),IF(I552=INFO_CALENDRIER!$AB$4,IF(BD!H552="COMMANDE","EUGENIE1","EUGENIE2"),IF(I552=INFO_CALENDRIER!$AB$5,IF(BD!H552="COMMANDE","FRED1","FRED2"),IF(I552=INFO_CALENDRIER!$AB$6,IF(BD!H552="COMMANDE","HERVE1","HERVE2"),IF(I552=INFO_CALENDRIER!$AB$7,IF(BD!H552="COMMANDE","MARIA1","MARIA2"),IF(I552=INFO_CALENDRIER!$AB$8,IF(BD!H552="COMMANDE","MARIE1","MARIE2"),IF(I552=INFO_CALENDRIER!$AB$9,IF(BD!H552="COMMANDE","VALERIE1","VALERIE2"),"erreur")))))))))</f>
        <v/>
      </c>
      <c r="U552" s="54"/>
      <c r="V552" s="54"/>
      <c r="W552" s="76" t="str">
        <f t="shared" si="104"/>
        <v/>
      </c>
      <c r="X552" s="76" t="str">
        <f t="shared" si="105"/>
        <v/>
      </c>
      <c r="Y552" s="76" t="str">
        <f t="shared" si="106"/>
        <v/>
      </c>
    </row>
    <row r="553" spans="1:25">
      <c r="A553" s="75"/>
      <c r="B553" s="77"/>
      <c r="C553" s="75"/>
      <c r="D553" s="77"/>
      <c r="E553" s="54"/>
      <c r="F553" s="54"/>
      <c r="G553" s="81"/>
      <c r="H553" s="54"/>
      <c r="I553" s="54"/>
      <c r="J553" s="76" t="str">
        <f t="shared" si="96"/>
        <v/>
      </c>
      <c r="K553" s="76" t="str">
        <f t="shared" si="97"/>
        <v/>
      </c>
      <c r="L553" s="76" t="str">
        <f t="shared" si="98"/>
        <v/>
      </c>
      <c r="M553" s="54"/>
      <c r="N553" s="54" t="str">
        <f t="shared" si="99"/>
        <v/>
      </c>
      <c r="O553" s="54" t="str">
        <f t="shared" si="100"/>
        <v/>
      </c>
      <c r="P553" s="54" t="str">
        <f t="shared" si="101"/>
        <v/>
      </c>
      <c r="Q553" s="54" t="str">
        <f>+IF(A553="","",CONCATENATE(YEAR(A553),"-",VLOOKUP(MONTH(A553),INFO_CALENDRIER!$I$1:$J$13,2,FALSE)))</f>
        <v/>
      </c>
      <c r="R553" s="54" t="str">
        <f t="shared" si="102"/>
        <v/>
      </c>
      <c r="S553" s="76" t="str">
        <f t="shared" si="103"/>
        <v/>
      </c>
      <c r="T553" s="54" t="str">
        <f>IF(H553="","",IF(I553=INFO_CALENDRIER!$AB$2,IF(BD!H553="COMMANDE","ALBAN1","ALBAN2"),IF(I553=INFO_CALENDRIER!$AB$3,IF(BD!H553="COMMANDE","ALICE1","ALICE2"),IF(I553=INFO_CALENDRIER!$AB$4,IF(BD!H553="COMMANDE","EUGENIE1","EUGENIE2"),IF(I553=INFO_CALENDRIER!$AB$5,IF(BD!H553="COMMANDE","FRED1","FRED2"),IF(I553=INFO_CALENDRIER!$AB$6,IF(BD!H553="COMMANDE","HERVE1","HERVE2"),IF(I553=INFO_CALENDRIER!$AB$7,IF(BD!H553="COMMANDE","MARIA1","MARIA2"),IF(I553=INFO_CALENDRIER!$AB$8,IF(BD!H553="COMMANDE","MARIE1","MARIE2"),IF(I553=INFO_CALENDRIER!$AB$9,IF(BD!H553="COMMANDE","VALERIE1","VALERIE2"),"erreur")))))))))</f>
        <v/>
      </c>
      <c r="U553" s="54"/>
      <c r="V553" s="54"/>
      <c r="W553" s="76" t="str">
        <f t="shared" si="104"/>
        <v/>
      </c>
      <c r="X553" s="76" t="str">
        <f t="shared" si="105"/>
        <v/>
      </c>
      <c r="Y553" s="76" t="str">
        <f t="shared" si="106"/>
        <v/>
      </c>
    </row>
    <row r="554" spans="1:25">
      <c r="A554" s="75"/>
      <c r="B554" s="77"/>
      <c r="C554" s="75"/>
      <c r="D554" s="77"/>
      <c r="E554" s="54"/>
      <c r="F554" s="54"/>
      <c r="G554" s="81"/>
      <c r="H554" s="54"/>
      <c r="I554" s="54"/>
      <c r="J554" s="76" t="str">
        <f t="shared" si="96"/>
        <v/>
      </c>
      <c r="K554" s="76" t="str">
        <f t="shared" si="97"/>
        <v/>
      </c>
      <c r="L554" s="76" t="str">
        <f t="shared" si="98"/>
        <v/>
      </c>
      <c r="M554" s="54"/>
      <c r="N554" s="54" t="str">
        <f t="shared" si="99"/>
        <v/>
      </c>
      <c r="O554" s="54" t="str">
        <f t="shared" si="100"/>
        <v/>
      </c>
      <c r="P554" s="54" t="str">
        <f t="shared" si="101"/>
        <v/>
      </c>
      <c r="Q554" s="54" t="str">
        <f>+IF(A554="","",CONCATENATE(YEAR(A554),"-",VLOOKUP(MONTH(A554),INFO_CALENDRIER!$I$1:$J$13,2,FALSE)))</f>
        <v/>
      </c>
      <c r="R554" s="54" t="str">
        <f t="shared" si="102"/>
        <v/>
      </c>
      <c r="S554" s="76" t="str">
        <f t="shared" si="103"/>
        <v/>
      </c>
      <c r="T554" s="54" t="str">
        <f>IF(H554="","",IF(I554=INFO_CALENDRIER!$AB$2,IF(BD!H554="COMMANDE","ALBAN1","ALBAN2"),IF(I554=INFO_CALENDRIER!$AB$3,IF(BD!H554="COMMANDE","ALICE1","ALICE2"),IF(I554=INFO_CALENDRIER!$AB$4,IF(BD!H554="COMMANDE","EUGENIE1","EUGENIE2"),IF(I554=INFO_CALENDRIER!$AB$5,IF(BD!H554="COMMANDE","FRED1","FRED2"),IF(I554=INFO_CALENDRIER!$AB$6,IF(BD!H554="COMMANDE","HERVE1","HERVE2"),IF(I554=INFO_CALENDRIER!$AB$7,IF(BD!H554="COMMANDE","MARIA1","MARIA2"),IF(I554=INFO_CALENDRIER!$AB$8,IF(BD!H554="COMMANDE","MARIE1","MARIE2"),IF(I554=INFO_CALENDRIER!$AB$9,IF(BD!H554="COMMANDE","VALERIE1","VALERIE2"),"erreur")))))))))</f>
        <v/>
      </c>
      <c r="U554" s="54"/>
      <c r="V554" s="54"/>
      <c r="W554" s="76" t="str">
        <f t="shared" si="104"/>
        <v/>
      </c>
      <c r="X554" s="76" t="str">
        <f t="shared" si="105"/>
        <v/>
      </c>
      <c r="Y554" s="76" t="str">
        <f t="shared" si="106"/>
        <v/>
      </c>
    </row>
    <row r="555" spans="1:25">
      <c r="A555" s="75"/>
      <c r="B555" s="77"/>
      <c r="C555" s="75"/>
      <c r="D555" s="77"/>
      <c r="E555" s="54"/>
      <c r="F555" s="54"/>
      <c r="G555" s="81"/>
      <c r="H555" s="54"/>
      <c r="I555" s="54"/>
      <c r="J555" s="76" t="str">
        <f t="shared" si="96"/>
        <v/>
      </c>
      <c r="K555" s="76" t="str">
        <f t="shared" si="97"/>
        <v/>
      </c>
      <c r="L555" s="76" t="str">
        <f t="shared" si="98"/>
        <v/>
      </c>
      <c r="M555" s="54"/>
      <c r="N555" s="54" t="str">
        <f t="shared" si="99"/>
        <v/>
      </c>
      <c r="O555" s="54" t="str">
        <f t="shared" si="100"/>
        <v/>
      </c>
      <c r="P555" s="54" t="str">
        <f t="shared" si="101"/>
        <v/>
      </c>
      <c r="Q555" s="54" t="str">
        <f>+IF(A555="","",CONCATENATE(YEAR(A555),"-",VLOOKUP(MONTH(A555),INFO_CALENDRIER!$I$1:$J$13,2,FALSE)))</f>
        <v/>
      </c>
      <c r="R555" s="54" t="str">
        <f t="shared" si="102"/>
        <v/>
      </c>
      <c r="S555" s="76" t="str">
        <f t="shared" si="103"/>
        <v/>
      </c>
      <c r="T555" s="54" t="str">
        <f>IF(H555="","",IF(I555=INFO_CALENDRIER!$AB$2,IF(BD!H555="COMMANDE","ALBAN1","ALBAN2"),IF(I555=INFO_CALENDRIER!$AB$3,IF(BD!H555="COMMANDE","ALICE1","ALICE2"),IF(I555=INFO_CALENDRIER!$AB$4,IF(BD!H555="COMMANDE","EUGENIE1","EUGENIE2"),IF(I555=INFO_CALENDRIER!$AB$5,IF(BD!H555="COMMANDE","FRED1","FRED2"),IF(I555=INFO_CALENDRIER!$AB$6,IF(BD!H555="COMMANDE","HERVE1","HERVE2"),IF(I555=INFO_CALENDRIER!$AB$7,IF(BD!H555="COMMANDE","MARIA1","MARIA2"),IF(I555=INFO_CALENDRIER!$AB$8,IF(BD!H555="COMMANDE","MARIE1","MARIE2"),IF(I555=INFO_CALENDRIER!$AB$9,IF(BD!H555="COMMANDE","VALERIE1","VALERIE2"),"erreur")))))))))</f>
        <v/>
      </c>
      <c r="U555" s="54"/>
      <c r="V555" s="54"/>
      <c r="W555" s="76" t="str">
        <f t="shared" si="104"/>
        <v/>
      </c>
      <c r="X555" s="76" t="str">
        <f t="shared" si="105"/>
        <v/>
      </c>
      <c r="Y555" s="76" t="str">
        <f t="shared" si="106"/>
        <v/>
      </c>
    </row>
    <row r="556" spans="1:25">
      <c r="A556" s="75"/>
      <c r="B556" s="77"/>
      <c r="C556" s="75"/>
      <c r="D556" s="77"/>
      <c r="E556" s="54"/>
      <c r="F556" s="54"/>
      <c r="G556" s="81"/>
      <c r="H556" s="54"/>
      <c r="I556" s="54"/>
      <c r="J556" s="76" t="str">
        <f t="shared" si="96"/>
        <v/>
      </c>
      <c r="K556" s="76" t="str">
        <f t="shared" si="97"/>
        <v/>
      </c>
      <c r="L556" s="76" t="str">
        <f t="shared" si="98"/>
        <v/>
      </c>
      <c r="M556" s="54"/>
      <c r="N556" s="54" t="str">
        <f t="shared" si="99"/>
        <v/>
      </c>
      <c r="O556" s="54" t="str">
        <f t="shared" si="100"/>
        <v/>
      </c>
      <c r="P556" s="54" t="str">
        <f t="shared" si="101"/>
        <v/>
      </c>
      <c r="Q556" s="54" t="str">
        <f>+IF(A556="","",CONCATENATE(YEAR(A556),"-",VLOOKUP(MONTH(A556),INFO_CALENDRIER!$I$1:$J$13,2,FALSE)))</f>
        <v/>
      </c>
      <c r="R556" s="54" t="str">
        <f t="shared" si="102"/>
        <v/>
      </c>
      <c r="S556" s="76" t="str">
        <f t="shared" si="103"/>
        <v/>
      </c>
      <c r="T556" s="54" t="str">
        <f>IF(H556="","",IF(I556=INFO_CALENDRIER!$AB$2,IF(BD!H556="COMMANDE","ALBAN1","ALBAN2"),IF(I556=INFO_CALENDRIER!$AB$3,IF(BD!H556="COMMANDE","ALICE1","ALICE2"),IF(I556=INFO_CALENDRIER!$AB$4,IF(BD!H556="COMMANDE","EUGENIE1","EUGENIE2"),IF(I556=INFO_CALENDRIER!$AB$5,IF(BD!H556="COMMANDE","FRED1","FRED2"),IF(I556=INFO_CALENDRIER!$AB$6,IF(BD!H556="COMMANDE","HERVE1","HERVE2"),IF(I556=INFO_CALENDRIER!$AB$7,IF(BD!H556="COMMANDE","MARIA1","MARIA2"),IF(I556=INFO_CALENDRIER!$AB$8,IF(BD!H556="COMMANDE","MARIE1","MARIE2"),IF(I556=INFO_CALENDRIER!$AB$9,IF(BD!H556="COMMANDE","VALERIE1","VALERIE2"),"erreur")))))))))</f>
        <v/>
      </c>
      <c r="U556" s="54"/>
      <c r="V556" s="54"/>
      <c r="W556" s="76" t="str">
        <f t="shared" si="104"/>
        <v/>
      </c>
      <c r="X556" s="76" t="str">
        <f t="shared" si="105"/>
        <v/>
      </c>
      <c r="Y556" s="76" t="str">
        <f t="shared" si="106"/>
        <v/>
      </c>
    </row>
    <row r="557" spans="1:25">
      <c r="A557" s="75"/>
      <c r="B557" s="77"/>
      <c r="C557" s="75"/>
      <c r="D557" s="77"/>
      <c r="E557" s="54"/>
      <c r="F557" s="54"/>
      <c r="G557" s="81"/>
      <c r="H557" s="54"/>
      <c r="I557" s="54"/>
      <c r="J557" s="76" t="str">
        <f t="shared" si="96"/>
        <v/>
      </c>
      <c r="K557" s="76" t="str">
        <f t="shared" si="97"/>
        <v/>
      </c>
      <c r="L557" s="76" t="str">
        <f t="shared" si="98"/>
        <v/>
      </c>
      <c r="M557" s="54"/>
      <c r="N557" s="54" t="str">
        <f t="shared" si="99"/>
        <v/>
      </c>
      <c r="O557" s="54" t="str">
        <f t="shared" si="100"/>
        <v/>
      </c>
      <c r="P557" s="54" t="str">
        <f t="shared" si="101"/>
        <v/>
      </c>
      <c r="Q557" s="54" t="str">
        <f>+IF(A557="","",CONCATENATE(YEAR(A557),"-",VLOOKUP(MONTH(A557),INFO_CALENDRIER!$I$1:$J$13,2,FALSE)))</f>
        <v/>
      </c>
      <c r="R557" s="54" t="str">
        <f t="shared" si="102"/>
        <v/>
      </c>
      <c r="S557" s="76" t="str">
        <f t="shared" si="103"/>
        <v/>
      </c>
      <c r="T557" s="54" t="str">
        <f>IF(H557="","",IF(I557=INFO_CALENDRIER!$AB$2,IF(BD!H557="COMMANDE","ALBAN1","ALBAN2"),IF(I557=INFO_CALENDRIER!$AB$3,IF(BD!H557="COMMANDE","ALICE1","ALICE2"),IF(I557=INFO_CALENDRIER!$AB$4,IF(BD!H557="COMMANDE","EUGENIE1","EUGENIE2"),IF(I557=INFO_CALENDRIER!$AB$5,IF(BD!H557="COMMANDE","FRED1","FRED2"),IF(I557=INFO_CALENDRIER!$AB$6,IF(BD!H557="COMMANDE","HERVE1","HERVE2"),IF(I557=INFO_CALENDRIER!$AB$7,IF(BD!H557="COMMANDE","MARIA1","MARIA2"),IF(I557=INFO_CALENDRIER!$AB$8,IF(BD!H557="COMMANDE","MARIE1","MARIE2"),IF(I557=INFO_CALENDRIER!$AB$9,IF(BD!H557="COMMANDE","VALERIE1","VALERIE2"),"erreur")))))))))</f>
        <v/>
      </c>
      <c r="U557" s="54"/>
      <c r="V557" s="54"/>
      <c r="W557" s="76" t="str">
        <f t="shared" si="104"/>
        <v/>
      </c>
      <c r="X557" s="76" t="str">
        <f t="shared" si="105"/>
        <v/>
      </c>
      <c r="Y557" s="76" t="str">
        <f t="shared" si="106"/>
        <v/>
      </c>
    </row>
    <row r="558" spans="1:25">
      <c r="A558" s="75"/>
      <c r="B558" s="77"/>
      <c r="C558" s="75"/>
      <c r="D558" s="77"/>
      <c r="E558" s="54"/>
      <c r="F558" s="54"/>
      <c r="G558" s="81"/>
      <c r="H558" s="54"/>
      <c r="I558" s="54"/>
      <c r="J558" s="76" t="str">
        <f t="shared" si="96"/>
        <v/>
      </c>
      <c r="K558" s="76" t="str">
        <f t="shared" si="97"/>
        <v/>
      </c>
      <c r="L558" s="76" t="str">
        <f t="shared" si="98"/>
        <v/>
      </c>
      <c r="M558" s="54"/>
      <c r="N558" s="54" t="str">
        <f t="shared" si="99"/>
        <v/>
      </c>
      <c r="O558" s="54" t="str">
        <f t="shared" si="100"/>
        <v/>
      </c>
      <c r="P558" s="54" t="str">
        <f t="shared" si="101"/>
        <v/>
      </c>
      <c r="Q558" s="54" t="str">
        <f>+IF(A558="","",CONCATENATE(YEAR(A558),"-",VLOOKUP(MONTH(A558),INFO_CALENDRIER!$I$1:$J$13,2,FALSE)))</f>
        <v/>
      </c>
      <c r="R558" s="54" t="str">
        <f t="shared" si="102"/>
        <v/>
      </c>
      <c r="S558" s="76" t="str">
        <f t="shared" si="103"/>
        <v/>
      </c>
      <c r="T558" s="54" t="str">
        <f>IF(H558="","",IF(I558=INFO_CALENDRIER!$AB$2,IF(BD!H558="COMMANDE","ALBAN1","ALBAN2"),IF(I558=INFO_CALENDRIER!$AB$3,IF(BD!H558="COMMANDE","ALICE1","ALICE2"),IF(I558=INFO_CALENDRIER!$AB$4,IF(BD!H558="COMMANDE","EUGENIE1","EUGENIE2"),IF(I558=INFO_CALENDRIER!$AB$5,IF(BD!H558="COMMANDE","FRED1","FRED2"),IF(I558=INFO_CALENDRIER!$AB$6,IF(BD!H558="COMMANDE","HERVE1","HERVE2"),IF(I558=INFO_CALENDRIER!$AB$7,IF(BD!H558="COMMANDE","MARIA1","MARIA2"),IF(I558=INFO_CALENDRIER!$AB$8,IF(BD!H558="COMMANDE","MARIE1","MARIE2"),IF(I558=INFO_CALENDRIER!$AB$9,IF(BD!H558="COMMANDE","VALERIE1","VALERIE2"),"erreur")))))))))</f>
        <v/>
      </c>
      <c r="U558" s="54"/>
      <c r="V558" s="54"/>
      <c r="W558" s="76" t="str">
        <f t="shared" si="104"/>
        <v/>
      </c>
      <c r="X558" s="76" t="str">
        <f t="shared" si="105"/>
        <v/>
      </c>
      <c r="Y558" s="76" t="str">
        <f t="shared" si="106"/>
        <v/>
      </c>
    </row>
    <row r="559" spans="1:25">
      <c r="A559" s="75"/>
      <c r="B559" s="77"/>
      <c r="C559" s="75"/>
      <c r="D559" s="77"/>
      <c r="E559" s="54"/>
      <c r="F559" s="54"/>
      <c r="G559" s="81"/>
      <c r="H559" s="54"/>
      <c r="I559" s="54"/>
      <c r="J559" s="76" t="str">
        <f t="shared" si="96"/>
        <v/>
      </c>
      <c r="K559" s="76" t="str">
        <f t="shared" si="97"/>
        <v/>
      </c>
      <c r="L559" s="76" t="str">
        <f t="shared" si="98"/>
        <v/>
      </c>
      <c r="M559" s="54"/>
      <c r="N559" s="54" t="str">
        <f t="shared" si="99"/>
        <v/>
      </c>
      <c r="O559" s="54" t="str">
        <f t="shared" si="100"/>
        <v/>
      </c>
      <c r="P559" s="54" t="str">
        <f t="shared" si="101"/>
        <v/>
      </c>
      <c r="Q559" s="54" t="str">
        <f>+IF(A559="","",CONCATENATE(YEAR(A559),"-",VLOOKUP(MONTH(A559),INFO_CALENDRIER!$I$1:$J$13,2,FALSE)))</f>
        <v/>
      </c>
      <c r="R559" s="54" t="str">
        <f t="shared" si="102"/>
        <v/>
      </c>
      <c r="S559" s="76" t="str">
        <f t="shared" si="103"/>
        <v/>
      </c>
      <c r="T559" s="54" t="str">
        <f>IF(H559="","",IF(I559=INFO_CALENDRIER!$AB$2,IF(BD!H559="COMMANDE","ALBAN1","ALBAN2"),IF(I559=INFO_CALENDRIER!$AB$3,IF(BD!H559="COMMANDE","ALICE1","ALICE2"),IF(I559=INFO_CALENDRIER!$AB$4,IF(BD!H559="COMMANDE","EUGENIE1","EUGENIE2"),IF(I559=INFO_CALENDRIER!$AB$5,IF(BD!H559="COMMANDE","FRED1","FRED2"),IF(I559=INFO_CALENDRIER!$AB$6,IF(BD!H559="COMMANDE","HERVE1","HERVE2"),IF(I559=INFO_CALENDRIER!$AB$7,IF(BD!H559="COMMANDE","MARIA1","MARIA2"),IF(I559=INFO_CALENDRIER!$AB$8,IF(BD!H559="COMMANDE","MARIE1","MARIE2"),IF(I559=INFO_CALENDRIER!$AB$9,IF(BD!H559="COMMANDE","VALERIE1","VALERIE2"),"erreur")))))))))</f>
        <v/>
      </c>
      <c r="U559" s="54"/>
      <c r="V559" s="54"/>
      <c r="W559" s="76" t="str">
        <f t="shared" si="104"/>
        <v/>
      </c>
      <c r="X559" s="76" t="str">
        <f t="shared" si="105"/>
        <v/>
      </c>
      <c r="Y559" s="76" t="str">
        <f t="shared" si="106"/>
        <v/>
      </c>
    </row>
    <row r="560" spans="1:25">
      <c r="A560" s="75"/>
      <c r="B560" s="77"/>
      <c r="C560" s="75"/>
      <c r="D560" s="77"/>
      <c r="E560" s="54"/>
      <c r="F560" s="54"/>
      <c r="G560" s="81"/>
      <c r="H560" s="54"/>
      <c r="I560" s="54"/>
      <c r="J560" s="76" t="str">
        <f t="shared" si="96"/>
        <v/>
      </c>
      <c r="K560" s="76" t="str">
        <f t="shared" si="97"/>
        <v/>
      </c>
      <c r="L560" s="76" t="str">
        <f t="shared" si="98"/>
        <v/>
      </c>
      <c r="M560" s="54"/>
      <c r="N560" s="54" t="str">
        <f t="shared" si="99"/>
        <v/>
      </c>
      <c r="O560" s="54" t="str">
        <f t="shared" si="100"/>
        <v/>
      </c>
      <c r="P560" s="54" t="str">
        <f t="shared" si="101"/>
        <v/>
      </c>
      <c r="Q560" s="54" t="str">
        <f>+IF(A560="","",CONCATENATE(YEAR(A560),"-",VLOOKUP(MONTH(A560),INFO_CALENDRIER!$I$1:$J$13,2,FALSE)))</f>
        <v/>
      </c>
      <c r="R560" s="54" t="str">
        <f t="shared" si="102"/>
        <v/>
      </c>
      <c r="S560" s="76" t="str">
        <f t="shared" si="103"/>
        <v/>
      </c>
      <c r="T560" s="54" t="str">
        <f>IF(H560="","",IF(I560=INFO_CALENDRIER!$AB$2,IF(BD!H560="COMMANDE","ALBAN1","ALBAN2"),IF(I560=INFO_CALENDRIER!$AB$3,IF(BD!H560="COMMANDE","ALICE1","ALICE2"),IF(I560=INFO_CALENDRIER!$AB$4,IF(BD!H560="COMMANDE","EUGENIE1","EUGENIE2"),IF(I560=INFO_CALENDRIER!$AB$5,IF(BD!H560="COMMANDE","FRED1","FRED2"),IF(I560=INFO_CALENDRIER!$AB$6,IF(BD!H560="COMMANDE","HERVE1","HERVE2"),IF(I560=INFO_CALENDRIER!$AB$7,IF(BD!H560="COMMANDE","MARIA1","MARIA2"),IF(I560=INFO_CALENDRIER!$AB$8,IF(BD!H560="COMMANDE","MARIE1","MARIE2"),IF(I560=INFO_CALENDRIER!$AB$9,IF(BD!H560="COMMANDE","VALERIE1","VALERIE2"),"erreur")))))))))</f>
        <v/>
      </c>
      <c r="U560" s="54"/>
      <c r="V560" s="54"/>
      <c r="W560" s="76" t="str">
        <f t="shared" si="104"/>
        <v/>
      </c>
      <c r="X560" s="76" t="str">
        <f t="shared" si="105"/>
        <v/>
      </c>
      <c r="Y560" s="76" t="str">
        <f t="shared" si="106"/>
        <v/>
      </c>
    </row>
    <row r="561" spans="1:25">
      <c r="A561" s="75"/>
      <c r="B561" s="77"/>
      <c r="C561" s="75"/>
      <c r="D561" s="77"/>
      <c r="E561" s="54"/>
      <c r="F561" s="54"/>
      <c r="G561" s="81"/>
      <c r="H561" s="54"/>
      <c r="I561" s="54"/>
      <c r="J561" s="76" t="str">
        <f t="shared" si="96"/>
        <v/>
      </c>
      <c r="K561" s="76" t="str">
        <f t="shared" si="97"/>
        <v/>
      </c>
      <c r="L561" s="76" t="str">
        <f t="shared" si="98"/>
        <v/>
      </c>
      <c r="M561" s="54"/>
      <c r="N561" s="54" t="str">
        <f t="shared" si="99"/>
        <v/>
      </c>
      <c r="O561" s="54" t="str">
        <f t="shared" si="100"/>
        <v/>
      </c>
      <c r="P561" s="54" t="str">
        <f t="shared" si="101"/>
        <v/>
      </c>
      <c r="Q561" s="54" t="str">
        <f>+IF(A561="","",CONCATENATE(YEAR(A561),"-",VLOOKUP(MONTH(A561),INFO_CALENDRIER!$I$1:$J$13,2,FALSE)))</f>
        <v/>
      </c>
      <c r="R561" s="54" t="str">
        <f t="shared" si="102"/>
        <v/>
      </c>
      <c r="S561" s="76" t="str">
        <f t="shared" si="103"/>
        <v/>
      </c>
      <c r="T561" s="54" t="str">
        <f>IF(H561="","",IF(I561=INFO_CALENDRIER!$AB$2,IF(BD!H561="COMMANDE","ALBAN1","ALBAN2"),IF(I561=INFO_CALENDRIER!$AB$3,IF(BD!H561="COMMANDE","ALICE1","ALICE2"),IF(I561=INFO_CALENDRIER!$AB$4,IF(BD!H561="COMMANDE","EUGENIE1","EUGENIE2"),IF(I561=INFO_CALENDRIER!$AB$5,IF(BD!H561="COMMANDE","FRED1","FRED2"),IF(I561=INFO_CALENDRIER!$AB$6,IF(BD!H561="COMMANDE","HERVE1","HERVE2"),IF(I561=INFO_CALENDRIER!$AB$7,IF(BD!H561="COMMANDE","MARIA1","MARIA2"),IF(I561=INFO_CALENDRIER!$AB$8,IF(BD!H561="COMMANDE","MARIE1","MARIE2"),IF(I561=INFO_CALENDRIER!$AB$9,IF(BD!H561="COMMANDE","VALERIE1","VALERIE2"),"erreur")))))))))</f>
        <v/>
      </c>
      <c r="U561" s="54"/>
      <c r="V561" s="54"/>
      <c r="W561" s="76" t="str">
        <f t="shared" si="104"/>
        <v/>
      </c>
      <c r="X561" s="76" t="str">
        <f t="shared" si="105"/>
        <v/>
      </c>
      <c r="Y561" s="76" t="str">
        <f t="shared" si="106"/>
        <v/>
      </c>
    </row>
    <row r="562" spans="1:25">
      <c r="A562" s="75"/>
      <c r="B562" s="77"/>
      <c r="C562" s="75"/>
      <c r="D562" s="77"/>
      <c r="E562" s="54"/>
      <c r="F562" s="54"/>
      <c r="G562" s="81"/>
      <c r="H562" s="54"/>
      <c r="I562" s="54"/>
      <c r="J562" s="76" t="str">
        <f t="shared" si="96"/>
        <v/>
      </c>
      <c r="K562" s="76" t="str">
        <f t="shared" si="97"/>
        <v/>
      </c>
      <c r="L562" s="76" t="str">
        <f t="shared" si="98"/>
        <v/>
      </c>
      <c r="M562" s="54"/>
      <c r="N562" s="54" t="str">
        <f t="shared" si="99"/>
        <v/>
      </c>
      <c r="O562" s="54" t="str">
        <f t="shared" si="100"/>
        <v/>
      </c>
      <c r="P562" s="54" t="str">
        <f t="shared" si="101"/>
        <v/>
      </c>
      <c r="Q562" s="54" t="str">
        <f>+IF(A562="","",CONCATENATE(YEAR(A562),"-",VLOOKUP(MONTH(A562),INFO_CALENDRIER!$I$1:$J$13,2,FALSE)))</f>
        <v/>
      </c>
      <c r="R562" s="54" t="str">
        <f t="shared" si="102"/>
        <v/>
      </c>
      <c r="S562" s="76" t="str">
        <f t="shared" si="103"/>
        <v/>
      </c>
      <c r="T562" s="54" t="str">
        <f>IF(H562="","",IF(I562=INFO_CALENDRIER!$AB$2,IF(BD!H562="COMMANDE","ALBAN1","ALBAN2"),IF(I562=INFO_CALENDRIER!$AB$3,IF(BD!H562="COMMANDE","ALICE1","ALICE2"),IF(I562=INFO_CALENDRIER!$AB$4,IF(BD!H562="COMMANDE","EUGENIE1","EUGENIE2"),IF(I562=INFO_CALENDRIER!$AB$5,IF(BD!H562="COMMANDE","FRED1","FRED2"),IF(I562=INFO_CALENDRIER!$AB$6,IF(BD!H562="COMMANDE","HERVE1","HERVE2"),IF(I562=INFO_CALENDRIER!$AB$7,IF(BD!H562="COMMANDE","MARIA1","MARIA2"),IF(I562=INFO_CALENDRIER!$AB$8,IF(BD!H562="COMMANDE","MARIE1","MARIE2"),IF(I562=INFO_CALENDRIER!$AB$9,IF(BD!H562="COMMANDE","VALERIE1","VALERIE2"),"erreur")))))))))</f>
        <v/>
      </c>
      <c r="U562" s="54"/>
      <c r="V562" s="54"/>
      <c r="W562" s="76" t="str">
        <f t="shared" si="104"/>
        <v/>
      </c>
      <c r="X562" s="76" t="str">
        <f t="shared" si="105"/>
        <v/>
      </c>
      <c r="Y562" s="76" t="str">
        <f t="shared" si="106"/>
        <v/>
      </c>
    </row>
    <row r="563" spans="1:25">
      <c r="A563" s="75"/>
      <c r="B563" s="77"/>
      <c r="C563" s="75"/>
      <c r="D563" s="77"/>
      <c r="E563" s="54"/>
      <c r="F563" s="54"/>
      <c r="G563" s="81"/>
      <c r="H563" s="54"/>
      <c r="I563" s="54"/>
      <c r="J563" s="76" t="str">
        <f t="shared" si="96"/>
        <v/>
      </c>
      <c r="K563" s="76" t="str">
        <f t="shared" si="97"/>
        <v/>
      </c>
      <c r="L563" s="76" t="str">
        <f t="shared" si="98"/>
        <v/>
      </c>
      <c r="M563" s="54"/>
      <c r="N563" s="54" t="str">
        <f t="shared" si="99"/>
        <v/>
      </c>
      <c r="O563" s="54" t="str">
        <f t="shared" si="100"/>
        <v/>
      </c>
      <c r="P563" s="54" t="str">
        <f t="shared" si="101"/>
        <v/>
      </c>
      <c r="Q563" s="54" t="str">
        <f>+IF(A563="","",CONCATENATE(YEAR(A563),"-",VLOOKUP(MONTH(A563),INFO_CALENDRIER!$I$1:$J$13,2,FALSE)))</f>
        <v/>
      </c>
      <c r="R563" s="54" t="str">
        <f t="shared" si="102"/>
        <v/>
      </c>
      <c r="S563" s="76" t="str">
        <f t="shared" si="103"/>
        <v/>
      </c>
      <c r="T563" s="54" t="str">
        <f>IF(H563="","",IF(I563=INFO_CALENDRIER!$AB$2,IF(BD!H563="COMMANDE","ALBAN1","ALBAN2"),IF(I563=INFO_CALENDRIER!$AB$3,IF(BD!H563="COMMANDE","ALICE1","ALICE2"),IF(I563=INFO_CALENDRIER!$AB$4,IF(BD!H563="COMMANDE","EUGENIE1","EUGENIE2"),IF(I563=INFO_CALENDRIER!$AB$5,IF(BD!H563="COMMANDE","FRED1","FRED2"),IF(I563=INFO_CALENDRIER!$AB$6,IF(BD!H563="COMMANDE","HERVE1","HERVE2"),IF(I563=INFO_CALENDRIER!$AB$7,IF(BD!H563="COMMANDE","MARIA1","MARIA2"),IF(I563=INFO_CALENDRIER!$AB$8,IF(BD!H563="COMMANDE","MARIE1","MARIE2"),IF(I563=INFO_CALENDRIER!$AB$9,IF(BD!H563="COMMANDE","VALERIE1","VALERIE2"),"erreur")))))))))</f>
        <v/>
      </c>
      <c r="U563" s="54"/>
      <c r="V563" s="54"/>
      <c r="W563" s="76" t="str">
        <f t="shared" si="104"/>
        <v/>
      </c>
      <c r="X563" s="76" t="str">
        <f t="shared" si="105"/>
        <v/>
      </c>
      <c r="Y563" s="76" t="str">
        <f t="shared" si="106"/>
        <v/>
      </c>
    </row>
    <row r="564" spans="1:25">
      <c r="A564" s="75"/>
      <c r="B564" s="77"/>
      <c r="C564" s="75"/>
      <c r="D564" s="77"/>
      <c r="E564" s="54"/>
      <c r="F564" s="54"/>
      <c r="G564" s="81"/>
      <c r="H564" s="54"/>
      <c r="I564" s="54"/>
      <c r="J564" s="76" t="str">
        <f t="shared" si="96"/>
        <v/>
      </c>
      <c r="K564" s="76" t="str">
        <f t="shared" si="97"/>
        <v/>
      </c>
      <c r="L564" s="76" t="str">
        <f t="shared" si="98"/>
        <v/>
      </c>
      <c r="M564" s="54"/>
      <c r="N564" s="54" t="str">
        <f t="shared" si="99"/>
        <v/>
      </c>
      <c r="O564" s="54" t="str">
        <f t="shared" si="100"/>
        <v/>
      </c>
      <c r="P564" s="54" t="str">
        <f t="shared" si="101"/>
        <v/>
      </c>
      <c r="Q564" s="54" t="str">
        <f>+IF(A564="","",CONCATENATE(YEAR(A564),"-",VLOOKUP(MONTH(A564),INFO_CALENDRIER!$I$1:$J$13,2,FALSE)))</f>
        <v/>
      </c>
      <c r="R564" s="54" t="str">
        <f t="shared" si="102"/>
        <v/>
      </c>
      <c r="S564" s="76" t="str">
        <f t="shared" si="103"/>
        <v/>
      </c>
      <c r="T564" s="54" t="str">
        <f>IF(H564="","",IF(I564=INFO_CALENDRIER!$AB$2,IF(BD!H564="COMMANDE","ALBAN1","ALBAN2"),IF(I564=INFO_CALENDRIER!$AB$3,IF(BD!H564="COMMANDE","ALICE1","ALICE2"),IF(I564=INFO_CALENDRIER!$AB$4,IF(BD!H564="COMMANDE","EUGENIE1","EUGENIE2"),IF(I564=INFO_CALENDRIER!$AB$5,IF(BD!H564="COMMANDE","FRED1","FRED2"),IF(I564=INFO_CALENDRIER!$AB$6,IF(BD!H564="COMMANDE","HERVE1","HERVE2"),IF(I564=INFO_CALENDRIER!$AB$7,IF(BD!H564="COMMANDE","MARIA1","MARIA2"),IF(I564=INFO_CALENDRIER!$AB$8,IF(BD!H564="COMMANDE","MARIE1","MARIE2"),IF(I564=INFO_CALENDRIER!$AB$9,IF(BD!H564="COMMANDE","VALERIE1","VALERIE2"),"erreur")))))))))</f>
        <v/>
      </c>
      <c r="U564" s="54"/>
      <c r="V564" s="54"/>
      <c r="W564" s="76" t="str">
        <f t="shared" si="104"/>
        <v/>
      </c>
      <c r="X564" s="76" t="str">
        <f t="shared" si="105"/>
        <v/>
      </c>
      <c r="Y564" s="76" t="str">
        <f t="shared" si="106"/>
        <v/>
      </c>
    </row>
    <row r="565" spans="1:25">
      <c r="A565" s="75"/>
      <c r="B565" s="77"/>
      <c r="C565" s="75"/>
      <c r="D565" s="77"/>
      <c r="E565" s="54"/>
      <c r="F565" s="54"/>
      <c r="G565" s="81"/>
      <c r="H565" s="54"/>
      <c r="I565" s="54"/>
      <c r="J565" s="76" t="str">
        <f t="shared" si="96"/>
        <v/>
      </c>
      <c r="K565" s="76" t="str">
        <f t="shared" si="97"/>
        <v/>
      </c>
      <c r="L565" s="76" t="str">
        <f t="shared" si="98"/>
        <v/>
      </c>
      <c r="M565" s="54"/>
      <c r="N565" s="54" t="str">
        <f t="shared" si="99"/>
        <v/>
      </c>
      <c r="O565" s="54" t="str">
        <f t="shared" si="100"/>
        <v/>
      </c>
      <c r="P565" s="54" t="str">
        <f t="shared" si="101"/>
        <v/>
      </c>
      <c r="Q565" s="54" t="str">
        <f>+IF(A565="","",CONCATENATE(YEAR(A565),"-",VLOOKUP(MONTH(A565),INFO_CALENDRIER!$I$1:$J$13,2,FALSE)))</f>
        <v/>
      </c>
      <c r="R565" s="54" t="str">
        <f t="shared" si="102"/>
        <v/>
      </c>
      <c r="S565" s="76" t="str">
        <f t="shared" si="103"/>
        <v/>
      </c>
      <c r="T565" s="54" t="str">
        <f>IF(H565="","",IF(I565=INFO_CALENDRIER!$AB$2,IF(BD!H565="COMMANDE","ALBAN1","ALBAN2"),IF(I565=INFO_CALENDRIER!$AB$3,IF(BD!H565="COMMANDE","ALICE1","ALICE2"),IF(I565=INFO_CALENDRIER!$AB$4,IF(BD!H565="COMMANDE","EUGENIE1","EUGENIE2"),IF(I565=INFO_CALENDRIER!$AB$5,IF(BD!H565="COMMANDE","FRED1","FRED2"),IF(I565=INFO_CALENDRIER!$AB$6,IF(BD!H565="COMMANDE","HERVE1","HERVE2"),IF(I565=INFO_CALENDRIER!$AB$7,IF(BD!H565="COMMANDE","MARIA1","MARIA2"),IF(I565=INFO_CALENDRIER!$AB$8,IF(BD!H565="COMMANDE","MARIE1","MARIE2"),IF(I565=INFO_CALENDRIER!$AB$9,IF(BD!H565="COMMANDE","VALERIE1","VALERIE2"),"erreur")))))))))</f>
        <v/>
      </c>
      <c r="U565" s="54"/>
      <c r="V565" s="54"/>
      <c r="W565" s="76" t="str">
        <f t="shared" si="104"/>
        <v/>
      </c>
      <c r="X565" s="76" t="str">
        <f t="shared" si="105"/>
        <v/>
      </c>
      <c r="Y565" s="76" t="str">
        <f t="shared" si="106"/>
        <v/>
      </c>
    </row>
    <row r="566" spans="1:25">
      <c r="A566" s="75"/>
      <c r="B566" s="77"/>
      <c r="C566" s="75"/>
      <c r="D566" s="77"/>
      <c r="E566" s="54"/>
      <c r="F566" s="54"/>
      <c r="G566" s="81"/>
      <c r="H566" s="54"/>
      <c r="I566" s="54"/>
      <c r="J566" s="76" t="str">
        <f t="shared" si="96"/>
        <v/>
      </c>
      <c r="K566" s="76" t="str">
        <f t="shared" si="97"/>
        <v/>
      </c>
      <c r="L566" s="76" t="str">
        <f t="shared" si="98"/>
        <v/>
      </c>
      <c r="M566" s="54"/>
      <c r="N566" s="54" t="str">
        <f t="shared" si="99"/>
        <v/>
      </c>
      <c r="O566" s="54" t="str">
        <f t="shared" si="100"/>
        <v/>
      </c>
      <c r="P566" s="54" t="str">
        <f t="shared" si="101"/>
        <v/>
      </c>
      <c r="Q566" s="54" t="str">
        <f>+IF(A566="","",CONCATENATE(YEAR(A566),"-",VLOOKUP(MONTH(A566),INFO_CALENDRIER!$I$1:$J$13,2,FALSE)))</f>
        <v/>
      </c>
      <c r="R566" s="54" t="str">
        <f t="shared" si="102"/>
        <v/>
      </c>
      <c r="S566" s="76" t="str">
        <f t="shared" si="103"/>
        <v/>
      </c>
      <c r="T566" s="54" t="str">
        <f>IF(H566="","",IF(I566=INFO_CALENDRIER!$AB$2,IF(BD!H566="COMMANDE","ALBAN1","ALBAN2"),IF(I566=INFO_CALENDRIER!$AB$3,IF(BD!H566="COMMANDE","ALICE1","ALICE2"),IF(I566=INFO_CALENDRIER!$AB$4,IF(BD!H566="COMMANDE","EUGENIE1","EUGENIE2"),IF(I566=INFO_CALENDRIER!$AB$5,IF(BD!H566="COMMANDE","FRED1","FRED2"),IF(I566=INFO_CALENDRIER!$AB$6,IF(BD!H566="COMMANDE","HERVE1","HERVE2"),IF(I566=INFO_CALENDRIER!$AB$7,IF(BD!H566="COMMANDE","MARIA1","MARIA2"),IF(I566=INFO_CALENDRIER!$AB$8,IF(BD!H566="COMMANDE","MARIE1","MARIE2"),IF(I566=INFO_CALENDRIER!$AB$9,IF(BD!H566="COMMANDE","VALERIE1","VALERIE2"),"erreur")))))))))</f>
        <v/>
      </c>
      <c r="U566" s="54"/>
      <c r="V566" s="54"/>
      <c r="W566" s="76" t="str">
        <f t="shared" si="104"/>
        <v/>
      </c>
      <c r="X566" s="76" t="str">
        <f t="shared" si="105"/>
        <v/>
      </c>
      <c r="Y566" s="76" t="str">
        <f t="shared" si="106"/>
        <v/>
      </c>
    </row>
    <row r="567" spans="1:25">
      <c r="A567" s="75"/>
      <c r="B567" s="77"/>
      <c r="C567" s="75"/>
      <c r="D567" s="77"/>
      <c r="E567" s="54"/>
      <c r="F567" s="54"/>
      <c r="G567" s="81"/>
      <c r="H567" s="54"/>
      <c r="I567" s="54"/>
      <c r="J567" s="76" t="str">
        <f t="shared" si="96"/>
        <v/>
      </c>
      <c r="K567" s="76" t="str">
        <f t="shared" si="97"/>
        <v/>
      </c>
      <c r="L567" s="76" t="str">
        <f t="shared" si="98"/>
        <v/>
      </c>
      <c r="M567" s="54"/>
      <c r="N567" s="54" t="str">
        <f t="shared" si="99"/>
        <v/>
      </c>
      <c r="O567" s="54" t="str">
        <f t="shared" si="100"/>
        <v/>
      </c>
      <c r="P567" s="54" t="str">
        <f t="shared" si="101"/>
        <v/>
      </c>
      <c r="Q567" s="54" t="str">
        <f>+IF(A567="","",CONCATENATE(YEAR(A567),"-",VLOOKUP(MONTH(A567),INFO_CALENDRIER!$I$1:$J$13,2,FALSE)))</f>
        <v/>
      </c>
      <c r="R567" s="54" t="str">
        <f t="shared" si="102"/>
        <v/>
      </c>
      <c r="S567" s="76" t="str">
        <f t="shared" si="103"/>
        <v/>
      </c>
      <c r="T567" s="54" t="str">
        <f>IF(H567="","",IF(I567=INFO_CALENDRIER!$AB$2,IF(BD!H567="COMMANDE","ALBAN1","ALBAN2"),IF(I567=INFO_CALENDRIER!$AB$3,IF(BD!H567="COMMANDE","ALICE1","ALICE2"),IF(I567=INFO_CALENDRIER!$AB$4,IF(BD!H567="COMMANDE","EUGENIE1","EUGENIE2"),IF(I567=INFO_CALENDRIER!$AB$5,IF(BD!H567="COMMANDE","FRED1","FRED2"),IF(I567=INFO_CALENDRIER!$AB$6,IF(BD!H567="COMMANDE","HERVE1","HERVE2"),IF(I567=INFO_CALENDRIER!$AB$7,IF(BD!H567="COMMANDE","MARIA1","MARIA2"),IF(I567=INFO_CALENDRIER!$AB$8,IF(BD!H567="COMMANDE","MARIE1","MARIE2"),IF(I567=INFO_CALENDRIER!$AB$9,IF(BD!H567="COMMANDE","VALERIE1","VALERIE2"),"erreur")))))))))</f>
        <v/>
      </c>
      <c r="U567" s="54"/>
      <c r="V567" s="54"/>
      <c r="W567" s="76" t="str">
        <f t="shared" si="104"/>
        <v/>
      </c>
      <c r="X567" s="76" t="str">
        <f t="shared" si="105"/>
        <v/>
      </c>
      <c r="Y567" s="76" t="str">
        <f t="shared" si="106"/>
        <v/>
      </c>
    </row>
    <row r="568" spans="1:25">
      <c r="A568" s="75"/>
      <c r="B568" s="77"/>
      <c r="C568" s="75"/>
      <c r="D568" s="77"/>
      <c r="E568" s="54"/>
      <c r="F568" s="54"/>
      <c r="G568" s="81"/>
      <c r="H568" s="54"/>
      <c r="I568" s="54"/>
      <c r="J568" s="76" t="str">
        <f t="shared" si="96"/>
        <v/>
      </c>
      <c r="K568" s="76" t="str">
        <f t="shared" si="97"/>
        <v/>
      </c>
      <c r="L568" s="76" t="str">
        <f t="shared" si="98"/>
        <v/>
      </c>
      <c r="M568" s="54"/>
      <c r="N568" s="54" t="str">
        <f t="shared" si="99"/>
        <v/>
      </c>
      <c r="O568" s="54" t="str">
        <f t="shared" si="100"/>
        <v/>
      </c>
      <c r="P568" s="54" t="str">
        <f t="shared" si="101"/>
        <v/>
      </c>
      <c r="Q568" s="54" t="str">
        <f>+IF(A568="","",CONCATENATE(YEAR(A568),"-",VLOOKUP(MONTH(A568),INFO_CALENDRIER!$I$1:$J$13,2,FALSE)))</f>
        <v/>
      </c>
      <c r="R568" s="54" t="str">
        <f t="shared" si="102"/>
        <v/>
      </c>
      <c r="S568" s="76" t="str">
        <f t="shared" si="103"/>
        <v/>
      </c>
      <c r="T568" s="54" t="str">
        <f>IF(H568="","",IF(I568=INFO_CALENDRIER!$AB$2,IF(BD!H568="COMMANDE","ALBAN1","ALBAN2"),IF(I568=INFO_CALENDRIER!$AB$3,IF(BD!H568="COMMANDE","ALICE1","ALICE2"),IF(I568=INFO_CALENDRIER!$AB$4,IF(BD!H568="COMMANDE","EUGENIE1","EUGENIE2"),IF(I568=INFO_CALENDRIER!$AB$5,IF(BD!H568="COMMANDE","FRED1","FRED2"),IF(I568=INFO_CALENDRIER!$AB$6,IF(BD!H568="COMMANDE","HERVE1","HERVE2"),IF(I568=INFO_CALENDRIER!$AB$7,IF(BD!H568="COMMANDE","MARIA1","MARIA2"),IF(I568=INFO_CALENDRIER!$AB$8,IF(BD!H568="COMMANDE","MARIE1","MARIE2"),IF(I568=INFO_CALENDRIER!$AB$9,IF(BD!H568="COMMANDE","VALERIE1","VALERIE2"),"erreur")))))))))</f>
        <v/>
      </c>
      <c r="U568" s="54"/>
      <c r="V568" s="54"/>
      <c r="W568" s="76" t="str">
        <f t="shared" si="104"/>
        <v/>
      </c>
      <c r="X568" s="76" t="str">
        <f t="shared" si="105"/>
        <v/>
      </c>
      <c r="Y568" s="76" t="str">
        <f t="shared" si="106"/>
        <v/>
      </c>
    </row>
    <row r="569" spans="1:25">
      <c r="A569" s="75"/>
      <c r="B569" s="77"/>
      <c r="C569" s="75"/>
      <c r="D569" s="77"/>
      <c r="E569" s="54"/>
      <c r="F569" s="54"/>
      <c r="G569" s="81"/>
      <c r="H569" s="54"/>
      <c r="I569" s="54"/>
      <c r="J569" s="76" t="str">
        <f t="shared" si="96"/>
        <v/>
      </c>
      <c r="K569" s="76" t="str">
        <f t="shared" si="97"/>
        <v/>
      </c>
      <c r="L569" s="76" t="str">
        <f t="shared" si="98"/>
        <v/>
      </c>
      <c r="M569" s="54"/>
      <c r="N569" s="54" t="str">
        <f t="shared" si="99"/>
        <v/>
      </c>
      <c r="O569" s="54" t="str">
        <f t="shared" si="100"/>
        <v/>
      </c>
      <c r="P569" s="54" t="str">
        <f t="shared" si="101"/>
        <v/>
      </c>
      <c r="Q569" s="54" t="str">
        <f>+IF(A569="","",CONCATENATE(YEAR(A569),"-",VLOOKUP(MONTH(A569),INFO_CALENDRIER!$I$1:$J$13,2,FALSE)))</f>
        <v/>
      </c>
      <c r="R569" s="54" t="str">
        <f t="shared" si="102"/>
        <v/>
      </c>
      <c r="S569" s="76" t="str">
        <f t="shared" si="103"/>
        <v/>
      </c>
      <c r="T569" s="54" t="str">
        <f>IF(H569="","",IF(I569=INFO_CALENDRIER!$AB$2,IF(BD!H569="COMMANDE","ALBAN1","ALBAN2"),IF(I569=INFO_CALENDRIER!$AB$3,IF(BD!H569="COMMANDE","ALICE1","ALICE2"),IF(I569=INFO_CALENDRIER!$AB$4,IF(BD!H569="COMMANDE","EUGENIE1","EUGENIE2"),IF(I569=INFO_CALENDRIER!$AB$5,IF(BD!H569="COMMANDE","FRED1","FRED2"),IF(I569=INFO_CALENDRIER!$AB$6,IF(BD!H569="COMMANDE","HERVE1","HERVE2"),IF(I569=INFO_CALENDRIER!$AB$7,IF(BD!H569="COMMANDE","MARIA1","MARIA2"),IF(I569=INFO_CALENDRIER!$AB$8,IF(BD!H569="COMMANDE","MARIE1","MARIE2"),IF(I569=INFO_CALENDRIER!$AB$9,IF(BD!H569="COMMANDE","VALERIE1","VALERIE2"),"erreur")))))))))</f>
        <v/>
      </c>
      <c r="U569" s="54"/>
      <c r="V569" s="54"/>
      <c r="W569" s="76" t="str">
        <f t="shared" si="104"/>
        <v/>
      </c>
      <c r="X569" s="76" t="str">
        <f t="shared" si="105"/>
        <v/>
      </c>
      <c r="Y569" s="76" t="str">
        <f t="shared" si="106"/>
        <v/>
      </c>
    </row>
    <row r="570" spans="1:25">
      <c r="A570" s="75"/>
      <c r="B570" s="77"/>
      <c r="C570" s="75"/>
      <c r="D570" s="77"/>
      <c r="E570" s="54"/>
      <c r="F570" s="54"/>
      <c r="G570" s="81"/>
      <c r="H570" s="54"/>
      <c r="I570" s="54"/>
      <c r="J570" s="76" t="str">
        <f t="shared" si="96"/>
        <v/>
      </c>
      <c r="K570" s="76" t="str">
        <f t="shared" si="97"/>
        <v/>
      </c>
      <c r="L570" s="76" t="str">
        <f t="shared" si="98"/>
        <v/>
      </c>
      <c r="M570" s="54"/>
      <c r="N570" s="54" t="str">
        <f t="shared" si="99"/>
        <v/>
      </c>
      <c r="O570" s="54" t="str">
        <f t="shared" si="100"/>
        <v/>
      </c>
      <c r="P570" s="54" t="str">
        <f t="shared" si="101"/>
        <v/>
      </c>
      <c r="Q570" s="54" t="str">
        <f>+IF(A570="","",CONCATENATE(YEAR(A570),"-",VLOOKUP(MONTH(A570),INFO_CALENDRIER!$I$1:$J$13,2,FALSE)))</f>
        <v/>
      </c>
      <c r="R570" s="54" t="str">
        <f t="shared" si="102"/>
        <v/>
      </c>
      <c r="S570" s="76" t="str">
        <f t="shared" si="103"/>
        <v/>
      </c>
      <c r="T570" s="54" t="str">
        <f>IF(H570="","",IF(I570=INFO_CALENDRIER!$AB$2,IF(BD!H570="COMMANDE","ALBAN1","ALBAN2"),IF(I570=INFO_CALENDRIER!$AB$3,IF(BD!H570="COMMANDE","ALICE1","ALICE2"),IF(I570=INFO_CALENDRIER!$AB$4,IF(BD!H570="COMMANDE","EUGENIE1","EUGENIE2"),IF(I570=INFO_CALENDRIER!$AB$5,IF(BD!H570="COMMANDE","FRED1","FRED2"),IF(I570=INFO_CALENDRIER!$AB$6,IF(BD!H570="COMMANDE","HERVE1","HERVE2"),IF(I570=INFO_CALENDRIER!$AB$7,IF(BD!H570="COMMANDE","MARIA1","MARIA2"),IF(I570=INFO_CALENDRIER!$AB$8,IF(BD!H570="COMMANDE","MARIE1","MARIE2"),IF(I570=INFO_CALENDRIER!$AB$9,IF(BD!H570="COMMANDE","VALERIE1","VALERIE2"),"erreur")))))))))</f>
        <v/>
      </c>
      <c r="U570" s="54"/>
      <c r="V570" s="54"/>
      <c r="W570" s="76" t="str">
        <f t="shared" si="104"/>
        <v/>
      </c>
      <c r="X570" s="76" t="str">
        <f t="shared" si="105"/>
        <v/>
      </c>
      <c r="Y570" s="76" t="str">
        <f t="shared" si="106"/>
        <v/>
      </c>
    </row>
    <row r="571" spans="1:25">
      <c r="A571" s="75"/>
      <c r="B571" s="77"/>
      <c r="C571" s="75"/>
      <c r="D571" s="77"/>
      <c r="E571" s="54"/>
      <c r="F571" s="54"/>
      <c r="G571" s="81"/>
      <c r="H571" s="54"/>
      <c r="I571" s="54"/>
      <c r="J571" s="76" t="str">
        <f t="shared" si="96"/>
        <v/>
      </c>
      <c r="K571" s="76" t="str">
        <f t="shared" si="97"/>
        <v/>
      </c>
      <c r="L571" s="76" t="str">
        <f t="shared" si="98"/>
        <v/>
      </c>
      <c r="M571" s="54"/>
      <c r="N571" s="54" t="str">
        <f t="shared" si="99"/>
        <v/>
      </c>
      <c r="O571" s="54" t="str">
        <f t="shared" si="100"/>
        <v/>
      </c>
      <c r="P571" s="54" t="str">
        <f t="shared" si="101"/>
        <v/>
      </c>
      <c r="Q571" s="54" t="str">
        <f>+IF(A571="","",CONCATENATE(YEAR(A571),"-",VLOOKUP(MONTH(A571),INFO_CALENDRIER!$I$1:$J$13,2,FALSE)))</f>
        <v/>
      </c>
      <c r="R571" s="54" t="str">
        <f t="shared" si="102"/>
        <v/>
      </c>
      <c r="S571" s="76" t="str">
        <f t="shared" si="103"/>
        <v/>
      </c>
      <c r="T571" s="54" t="str">
        <f>IF(H571="","",IF(I571=INFO_CALENDRIER!$AB$2,IF(BD!H571="COMMANDE","ALBAN1","ALBAN2"),IF(I571=INFO_CALENDRIER!$AB$3,IF(BD!H571="COMMANDE","ALICE1","ALICE2"),IF(I571=INFO_CALENDRIER!$AB$4,IF(BD!H571="COMMANDE","EUGENIE1","EUGENIE2"),IF(I571=INFO_CALENDRIER!$AB$5,IF(BD!H571="COMMANDE","FRED1","FRED2"),IF(I571=INFO_CALENDRIER!$AB$6,IF(BD!H571="COMMANDE","HERVE1","HERVE2"),IF(I571=INFO_CALENDRIER!$AB$7,IF(BD!H571="COMMANDE","MARIA1","MARIA2"),IF(I571=INFO_CALENDRIER!$AB$8,IF(BD!H571="COMMANDE","MARIE1","MARIE2"),IF(I571=INFO_CALENDRIER!$AB$9,IF(BD!H571="COMMANDE","VALERIE1","VALERIE2"),"erreur")))))))))</f>
        <v/>
      </c>
      <c r="U571" s="54"/>
      <c r="V571" s="54"/>
      <c r="W571" s="76" t="str">
        <f t="shared" si="104"/>
        <v/>
      </c>
      <c r="X571" s="76" t="str">
        <f t="shared" si="105"/>
        <v/>
      </c>
      <c r="Y571" s="76" t="str">
        <f t="shared" si="106"/>
        <v/>
      </c>
    </row>
    <row r="572" spans="1:25">
      <c r="A572" s="75"/>
      <c r="B572" s="77"/>
      <c r="C572" s="75"/>
      <c r="D572" s="77"/>
      <c r="E572" s="54"/>
      <c r="F572" s="54"/>
      <c r="G572" s="81"/>
      <c r="H572" s="54"/>
      <c r="I572" s="54"/>
      <c r="J572" s="76" t="str">
        <f t="shared" si="96"/>
        <v/>
      </c>
      <c r="K572" s="76" t="str">
        <f t="shared" si="97"/>
        <v/>
      </c>
      <c r="L572" s="76" t="str">
        <f t="shared" si="98"/>
        <v/>
      </c>
      <c r="M572" s="54"/>
      <c r="N572" s="54" t="str">
        <f t="shared" si="99"/>
        <v/>
      </c>
      <c r="O572" s="54" t="str">
        <f t="shared" si="100"/>
        <v/>
      </c>
      <c r="P572" s="54" t="str">
        <f t="shared" si="101"/>
        <v/>
      </c>
      <c r="Q572" s="54" t="str">
        <f>+IF(A572="","",CONCATENATE(YEAR(A572),"-",VLOOKUP(MONTH(A572),INFO_CALENDRIER!$I$1:$J$13,2,FALSE)))</f>
        <v/>
      </c>
      <c r="R572" s="54" t="str">
        <f t="shared" si="102"/>
        <v/>
      </c>
      <c r="S572" s="76" t="str">
        <f t="shared" si="103"/>
        <v/>
      </c>
      <c r="T572" s="54" t="str">
        <f>IF(H572="","",IF(I572=INFO_CALENDRIER!$AB$2,IF(BD!H572="COMMANDE","ALBAN1","ALBAN2"),IF(I572=INFO_CALENDRIER!$AB$3,IF(BD!H572="COMMANDE","ALICE1","ALICE2"),IF(I572=INFO_CALENDRIER!$AB$4,IF(BD!H572="COMMANDE","EUGENIE1","EUGENIE2"),IF(I572=INFO_CALENDRIER!$AB$5,IF(BD!H572="COMMANDE","FRED1","FRED2"),IF(I572=INFO_CALENDRIER!$AB$6,IF(BD!H572="COMMANDE","HERVE1","HERVE2"),IF(I572=INFO_CALENDRIER!$AB$7,IF(BD!H572="COMMANDE","MARIA1","MARIA2"),IF(I572=INFO_CALENDRIER!$AB$8,IF(BD!H572="COMMANDE","MARIE1","MARIE2"),IF(I572=INFO_CALENDRIER!$AB$9,IF(BD!H572="COMMANDE","VALERIE1","VALERIE2"),"erreur")))))))))</f>
        <v/>
      </c>
      <c r="U572" s="54"/>
      <c r="V572" s="54"/>
      <c r="W572" s="76" t="str">
        <f t="shared" si="104"/>
        <v/>
      </c>
      <c r="X572" s="76" t="str">
        <f t="shared" si="105"/>
        <v/>
      </c>
      <c r="Y572" s="76" t="str">
        <f t="shared" si="106"/>
        <v/>
      </c>
    </row>
    <row r="573" spans="1:25">
      <c r="A573" s="75"/>
      <c r="B573" s="77"/>
      <c r="C573" s="75"/>
      <c r="D573" s="77"/>
      <c r="E573" s="54"/>
      <c r="F573" s="54"/>
      <c r="G573" s="81"/>
      <c r="H573" s="54"/>
      <c r="I573" s="54"/>
      <c r="J573" s="76" t="str">
        <f t="shared" si="96"/>
        <v/>
      </c>
      <c r="K573" s="76" t="str">
        <f t="shared" si="97"/>
        <v/>
      </c>
      <c r="L573" s="76" t="str">
        <f t="shared" si="98"/>
        <v/>
      </c>
      <c r="M573" s="54"/>
      <c r="N573" s="54" t="str">
        <f t="shared" si="99"/>
        <v/>
      </c>
      <c r="O573" s="54" t="str">
        <f t="shared" si="100"/>
        <v/>
      </c>
      <c r="P573" s="54" t="str">
        <f t="shared" si="101"/>
        <v/>
      </c>
      <c r="Q573" s="54" t="str">
        <f>+IF(A573="","",CONCATENATE(YEAR(A573),"-",VLOOKUP(MONTH(A573),INFO_CALENDRIER!$I$1:$J$13,2,FALSE)))</f>
        <v/>
      </c>
      <c r="R573" s="54" t="str">
        <f t="shared" si="102"/>
        <v/>
      </c>
      <c r="S573" s="76" t="str">
        <f t="shared" si="103"/>
        <v/>
      </c>
      <c r="T573" s="54" t="str">
        <f>IF(H573="","",IF(I573=INFO_CALENDRIER!$AB$2,IF(BD!H573="COMMANDE","ALBAN1","ALBAN2"),IF(I573=INFO_CALENDRIER!$AB$3,IF(BD!H573="COMMANDE","ALICE1","ALICE2"),IF(I573=INFO_CALENDRIER!$AB$4,IF(BD!H573="COMMANDE","EUGENIE1","EUGENIE2"),IF(I573=INFO_CALENDRIER!$AB$5,IF(BD!H573="COMMANDE","FRED1","FRED2"),IF(I573=INFO_CALENDRIER!$AB$6,IF(BD!H573="COMMANDE","HERVE1","HERVE2"),IF(I573=INFO_CALENDRIER!$AB$7,IF(BD!H573="COMMANDE","MARIA1","MARIA2"),IF(I573=INFO_CALENDRIER!$AB$8,IF(BD!H573="COMMANDE","MARIE1","MARIE2"),IF(I573=INFO_CALENDRIER!$AB$9,IF(BD!H573="COMMANDE","VALERIE1","VALERIE2"),"erreur")))))))))</f>
        <v/>
      </c>
      <c r="U573" s="54"/>
      <c r="V573" s="54"/>
      <c r="W573" s="76" t="str">
        <f t="shared" si="104"/>
        <v/>
      </c>
      <c r="X573" s="76" t="str">
        <f t="shared" si="105"/>
        <v/>
      </c>
      <c r="Y573" s="76" t="str">
        <f t="shared" si="106"/>
        <v/>
      </c>
    </row>
    <row r="574" spans="1:25">
      <c r="A574" s="75"/>
      <c r="B574" s="77"/>
      <c r="C574" s="75"/>
      <c r="D574" s="77"/>
      <c r="E574" s="54"/>
      <c r="F574" s="54"/>
      <c r="G574" s="81"/>
      <c r="H574" s="54"/>
      <c r="I574" s="54"/>
      <c r="J574" s="76" t="str">
        <f t="shared" si="96"/>
        <v/>
      </c>
      <c r="K574" s="76" t="str">
        <f t="shared" si="97"/>
        <v/>
      </c>
      <c r="L574" s="76" t="str">
        <f t="shared" si="98"/>
        <v/>
      </c>
      <c r="M574" s="54"/>
      <c r="N574" s="54" t="str">
        <f t="shared" si="99"/>
        <v/>
      </c>
      <c r="O574" s="54" t="str">
        <f t="shared" si="100"/>
        <v/>
      </c>
      <c r="P574" s="54" t="str">
        <f t="shared" si="101"/>
        <v/>
      </c>
      <c r="Q574" s="54" t="str">
        <f>+IF(A574="","",CONCATENATE(YEAR(A574),"-",VLOOKUP(MONTH(A574),INFO_CALENDRIER!$I$1:$J$13,2,FALSE)))</f>
        <v/>
      </c>
      <c r="R574" s="54" t="str">
        <f t="shared" si="102"/>
        <v/>
      </c>
      <c r="S574" s="76" t="str">
        <f t="shared" si="103"/>
        <v/>
      </c>
      <c r="T574" s="54" t="str">
        <f>IF(H574="","",IF(I574=INFO_CALENDRIER!$AB$2,IF(BD!H574="COMMANDE","ALBAN1","ALBAN2"),IF(I574=INFO_CALENDRIER!$AB$3,IF(BD!H574="COMMANDE","ALICE1","ALICE2"),IF(I574=INFO_CALENDRIER!$AB$4,IF(BD!H574="COMMANDE","EUGENIE1","EUGENIE2"),IF(I574=INFO_CALENDRIER!$AB$5,IF(BD!H574="COMMANDE","FRED1","FRED2"),IF(I574=INFO_CALENDRIER!$AB$6,IF(BD!H574="COMMANDE","HERVE1","HERVE2"),IF(I574=INFO_CALENDRIER!$AB$7,IF(BD!H574="COMMANDE","MARIA1","MARIA2"),IF(I574=INFO_CALENDRIER!$AB$8,IF(BD!H574="COMMANDE","MARIE1","MARIE2"),IF(I574=INFO_CALENDRIER!$AB$9,IF(BD!H574="COMMANDE","VALERIE1","VALERIE2"),"erreur")))))))))</f>
        <v/>
      </c>
      <c r="U574" s="54"/>
      <c r="V574" s="54"/>
      <c r="W574" s="76" t="str">
        <f t="shared" si="104"/>
        <v/>
      </c>
      <c r="X574" s="76" t="str">
        <f t="shared" si="105"/>
        <v/>
      </c>
      <c r="Y574" s="76" t="str">
        <f t="shared" si="106"/>
        <v/>
      </c>
    </row>
    <row r="575" spans="1:25">
      <c r="A575" s="75"/>
      <c r="B575" s="77"/>
      <c r="C575" s="75"/>
      <c r="D575" s="77"/>
      <c r="E575" s="54"/>
      <c r="F575" s="54"/>
      <c r="G575" s="81"/>
      <c r="H575" s="54"/>
      <c r="I575" s="54"/>
      <c r="J575" s="76" t="str">
        <f t="shared" si="96"/>
        <v/>
      </c>
      <c r="K575" s="76" t="str">
        <f t="shared" si="97"/>
        <v/>
      </c>
      <c r="L575" s="76" t="str">
        <f t="shared" si="98"/>
        <v/>
      </c>
      <c r="M575" s="54"/>
      <c r="N575" s="54" t="str">
        <f t="shared" si="99"/>
        <v/>
      </c>
      <c r="O575" s="54" t="str">
        <f t="shared" si="100"/>
        <v/>
      </c>
      <c r="P575" s="54" t="str">
        <f t="shared" si="101"/>
        <v/>
      </c>
      <c r="Q575" s="54" t="str">
        <f>+IF(A575="","",CONCATENATE(YEAR(A575),"-",VLOOKUP(MONTH(A575),INFO_CALENDRIER!$I$1:$J$13,2,FALSE)))</f>
        <v/>
      </c>
      <c r="R575" s="54" t="str">
        <f t="shared" si="102"/>
        <v/>
      </c>
      <c r="S575" s="76" t="str">
        <f t="shared" si="103"/>
        <v/>
      </c>
      <c r="T575" s="54" t="str">
        <f>IF(H575="","",IF(I575=INFO_CALENDRIER!$AB$2,IF(BD!H575="COMMANDE","ALBAN1","ALBAN2"),IF(I575=INFO_CALENDRIER!$AB$3,IF(BD!H575="COMMANDE","ALICE1","ALICE2"),IF(I575=INFO_CALENDRIER!$AB$4,IF(BD!H575="COMMANDE","EUGENIE1","EUGENIE2"),IF(I575=INFO_CALENDRIER!$AB$5,IF(BD!H575="COMMANDE","FRED1","FRED2"),IF(I575=INFO_CALENDRIER!$AB$6,IF(BD!H575="COMMANDE","HERVE1","HERVE2"),IF(I575=INFO_CALENDRIER!$AB$7,IF(BD!H575="COMMANDE","MARIA1","MARIA2"),IF(I575=INFO_CALENDRIER!$AB$8,IF(BD!H575="COMMANDE","MARIE1","MARIE2"),IF(I575=INFO_CALENDRIER!$AB$9,IF(BD!H575="COMMANDE","VALERIE1","VALERIE2"),"erreur")))))))))</f>
        <v/>
      </c>
      <c r="U575" s="54"/>
      <c r="V575" s="54"/>
      <c r="W575" s="76" t="str">
        <f t="shared" si="104"/>
        <v/>
      </c>
      <c r="X575" s="76" t="str">
        <f t="shared" si="105"/>
        <v/>
      </c>
      <c r="Y575" s="76" t="str">
        <f t="shared" si="106"/>
        <v/>
      </c>
    </row>
    <row r="576" spans="1:25">
      <c r="A576" s="75"/>
      <c r="B576" s="77"/>
      <c r="C576" s="75"/>
      <c r="D576" s="77"/>
      <c r="E576" s="54"/>
      <c r="F576" s="54"/>
      <c r="G576" s="81"/>
      <c r="H576" s="54"/>
      <c r="I576" s="54"/>
      <c r="J576" s="76" t="str">
        <f t="shared" si="96"/>
        <v/>
      </c>
      <c r="K576" s="76" t="str">
        <f t="shared" si="97"/>
        <v/>
      </c>
      <c r="L576" s="76" t="str">
        <f t="shared" si="98"/>
        <v/>
      </c>
      <c r="M576" s="54"/>
      <c r="N576" s="54" t="str">
        <f t="shared" si="99"/>
        <v/>
      </c>
      <c r="O576" s="54" t="str">
        <f t="shared" si="100"/>
        <v/>
      </c>
      <c r="P576" s="54" t="str">
        <f t="shared" si="101"/>
        <v/>
      </c>
      <c r="Q576" s="54" t="str">
        <f>+IF(A576="","",CONCATENATE(YEAR(A576),"-",VLOOKUP(MONTH(A576),INFO_CALENDRIER!$I$1:$J$13,2,FALSE)))</f>
        <v/>
      </c>
      <c r="R576" s="54" t="str">
        <f t="shared" si="102"/>
        <v/>
      </c>
      <c r="S576" s="76" t="str">
        <f t="shared" si="103"/>
        <v/>
      </c>
      <c r="T576" s="54" t="str">
        <f>IF(H576="","",IF(I576=INFO_CALENDRIER!$AB$2,IF(BD!H576="COMMANDE","ALBAN1","ALBAN2"),IF(I576=INFO_CALENDRIER!$AB$3,IF(BD!H576="COMMANDE","ALICE1","ALICE2"),IF(I576=INFO_CALENDRIER!$AB$4,IF(BD!H576="COMMANDE","EUGENIE1","EUGENIE2"),IF(I576=INFO_CALENDRIER!$AB$5,IF(BD!H576="COMMANDE","FRED1","FRED2"),IF(I576=INFO_CALENDRIER!$AB$6,IF(BD!H576="COMMANDE","HERVE1","HERVE2"),IF(I576=INFO_CALENDRIER!$AB$7,IF(BD!H576="COMMANDE","MARIA1","MARIA2"),IF(I576=INFO_CALENDRIER!$AB$8,IF(BD!H576="COMMANDE","MARIE1","MARIE2"),IF(I576=INFO_CALENDRIER!$AB$9,IF(BD!H576="COMMANDE","VALERIE1","VALERIE2"),"erreur")))))))))</f>
        <v/>
      </c>
      <c r="U576" s="54"/>
      <c r="V576" s="54"/>
      <c r="W576" s="76" t="str">
        <f t="shared" si="104"/>
        <v/>
      </c>
      <c r="X576" s="76" t="str">
        <f t="shared" si="105"/>
        <v/>
      </c>
      <c r="Y576" s="76" t="str">
        <f t="shared" si="106"/>
        <v/>
      </c>
    </row>
    <row r="577" spans="1:25">
      <c r="A577" s="75"/>
      <c r="B577" s="77"/>
      <c r="C577" s="75"/>
      <c r="D577" s="77"/>
      <c r="E577" s="54"/>
      <c r="F577" s="54"/>
      <c r="G577" s="81"/>
      <c r="H577" s="54"/>
      <c r="I577" s="54"/>
      <c r="J577" s="76" t="str">
        <f t="shared" si="96"/>
        <v/>
      </c>
      <c r="K577" s="76" t="str">
        <f t="shared" si="97"/>
        <v/>
      </c>
      <c r="L577" s="76" t="str">
        <f t="shared" si="98"/>
        <v/>
      </c>
      <c r="M577" s="54"/>
      <c r="N577" s="54" t="str">
        <f t="shared" si="99"/>
        <v/>
      </c>
      <c r="O577" s="54" t="str">
        <f t="shared" si="100"/>
        <v/>
      </c>
      <c r="P577" s="54" t="str">
        <f t="shared" si="101"/>
        <v/>
      </c>
      <c r="Q577" s="54" t="str">
        <f>+IF(A577="","",CONCATENATE(YEAR(A577),"-",VLOOKUP(MONTH(A577),INFO_CALENDRIER!$I$1:$J$13,2,FALSE)))</f>
        <v/>
      </c>
      <c r="R577" s="54" t="str">
        <f t="shared" si="102"/>
        <v/>
      </c>
      <c r="S577" s="76" t="str">
        <f t="shared" si="103"/>
        <v/>
      </c>
      <c r="T577" s="54" t="str">
        <f>IF(H577="","",IF(I577=INFO_CALENDRIER!$AB$2,IF(BD!H577="COMMANDE","ALBAN1","ALBAN2"),IF(I577=INFO_CALENDRIER!$AB$3,IF(BD!H577="COMMANDE","ALICE1","ALICE2"),IF(I577=INFO_CALENDRIER!$AB$4,IF(BD!H577="COMMANDE","EUGENIE1","EUGENIE2"),IF(I577=INFO_CALENDRIER!$AB$5,IF(BD!H577="COMMANDE","FRED1","FRED2"),IF(I577=INFO_CALENDRIER!$AB$6,IF(BD!H577="COMMANDE","HERVE1","HERVE2"),IF(I577=INFO_CALENDRIER!$AB$7,IF(BD!H577="COMMANDE","MARIA1","MARIA2"),IF(I577=INFO_CALENDRIER!$AB$8,IF(BD!H577="COMMANDE","MARIE1","MARIE2"),IF(I577=INFO_CALENDRIER!$AB$9,IF(BD!H577="COMMANDE","VALERIE1","VALERIE2"),"erreur")))))))))</f>
        <v/>
      </c>
      <c r="U577" s="54"/>
      <c r="V577" s="54"/>
      <c r="W577" s="76" t="str">
        <f t="shared" si="104"/>
        <v/>
      </c>
      <c r="X577" s="76" t="str">
        <f t="shared" si="105"/>
        <v/>
      </c>
      <c r="Y577" s="76" t="str">
        <f t="shared" si="106"/>
        <v/>
      </c>
    </row>
    <row r="578" spans="1:25">
      <c r="A578" s="75"/>
      <c r="B578" s="77"/>
      <c r="C578" s="75"/>
      <c r="D578" s="77"/>
      <c r="E578" s="54"/>
      <c r="F578" s="54"/>
      <c r="G578" s="81"/>
      <c r="H578" s="54"/>
      <c r="I578" s="54"/>
      <c r="J578" s="76" t="str">
        <f t="shared" si="96"/>
        <v/>
      </c>
      <c r="K578" s="76" t="str">
        <f t="shared" si="97"/>
        <v/>
      </c>
      <c r="L578" s="76" t="str">
        <f t="shared" si="98"/>
        <v/>
      </c>
      <c r="M578" s="54"/>
      <c r="N578" s="54" t="str">
        <f t="shared" si="99"/>
        <v/>
      </c>
      <c r="O578" s="54" t="str">
        <f t="shared" si="100"/>
        <v/>
      </c>
      <c r="P578" s="54" t="str">
        <f t="shared" si="101"/>
        <v/>
      </c>
      <c r="Q578" s="54" t="str">
        <f>+IF(A578="","",CONCATENATE(YEAR(A578),"-",VLOOKUP(MONTH(A578),INFO_CALENDRIER!$I$1:$J$13,2,FALSE)))</f>
        <v/>
      </c>
      <c r="R578" s="54" t="str">
        <f t="shared" si="102"/>
        <v/>
      </c>
      <c r="S578" s="76" t="str">
        <f t="shared" si="103"/>
        <v/>
      </c>
      <c r="T578" s="54" t="str">
        <f>IF(H578="","",IF(I578=INFO_CALENDRIER!$AB$2,IF(BD!H578="COMMANDE","ALBAN1","ALBAN2"),IF(I578=INFO_CALENDRIER!$AB$3,IF(BD!H578="COMMANDE","ALICE1","ALICE2"),IF(I578=INFO_CALENDRIER!$AB$4,IF(BD!H578="COMMANDE","EUGENIE1","EUGENIE2"),IF(I578=INFO_CALENDRIER!$AB$5,IF(BD!H578="COMMANDE","FRED1","FRED2"),IF(I578=INFO_CALENDRIER!$AB$6,IF(BD!H578="COMMANDE","HERVE1","HERVE2"),IF(I578=INFO_CALENDRIER!$AB$7,IF(BD!H578="COMMANDE","MARIA1","MARIA2"),IF(I578=INFO_CALENDRIER!$AB$8,IF(BD!H578="COMMANDE","MARIE1","MARIE2"),IF(I578=INFO_CALENDRIER!$AB$9,IF(BD!H578="COMMANDE","VALERIE1","VALERIE2"),"erreur")))))))))</f>
        <v/>
      </c>
      <c r="U578" s="54"/>
      <c r="V578" s="54"/>
      <c r="W578" s="76" t="str">
        <f t="shared" si="104"/>
        <v/>
      </c>
      <c r="X578" s="76" t="str">
        <f t="shared" si="105"/>
        <v/>
      </c>
      <c r="Y578" s="76" t="str">
        <f t="shared" si="106"/>
        <v/>
      </c>
    </row>
    <row r="579" spans="1:25">
      <c r="A579" s="75"/>
      <c r="B579" s="77"/>
      <c r="C579" s="75"/>
      <c r="D579" s="77"/>
      <c r="E579" s="54"/>
      <c r="F579" s="54"/>
      <c r="G579" s="81"/>
      <c r="H579" s="54"/>
      <c r="I579" s="54"/>
      <c r="J579" s="76" t="str">
        <f t="shared" ref="J579:J642" si="107">IF($A579="","",DAY(A579))</f>
        <v/>
      </c>
      <c r="K579" s="76" t="str">
        <f t="shared" ref="K579:K642" si="108">IF($A579="","",MONTH(A579))</f>
        <v/>
      </c>
      <c r="L579" s="76" t="str">
        <f t="shared" ref="L579:L642" si="109">IF($A579="","",YEAR(A579))</f>
        <v/>
      </c>
      <c r="M579" s="54"/>
      <c r="N579" s="54" t="str">
        <f t="shared" ref="N579:N642" si="110">+IF($A579="","",IF(OR(ISERR(K579),ISNA(K579)),1,0))</f>
        <v/>
      </c>
      <c r="O579" s="54" t="str">
        <f t="shared" ref="O579:O642" si="111">+IF($A579="","",IF(OR(ISERR(J579),ISNA(J579)),1,0))</f>
        <v/>
      </c>
      <c r="P579" s="54" t="str">
        <f t="shared" ref="P579:P642" si="112">IF($A579="","",IF(OR(ISERR(L579),ISNA(L579)),1,0))</f>
        <v/>
      </c>
      <c r="Q579" s="54" t="str">
        <f>+IF(A579="","",CONCATENATE(YEAR(A579),"-",VLOOKUP(MONTH(A579),INFO_CALENDRIER!$I$1:$J$13,2,FALSE)))</f>
        <v/>
      </c>
      <c r="R579" s="54" t="str">
        <f t="shared" ref="R579:R642" si="113">+IF($A579="","",IF(OR(ISERR(E579),ISNA(E579)),1,0))</f>
        <v/>
      </c>
      <c r="S579" s="76" t="str">
        <f t="shared" ref="S579:S642" si="114">IF($A579="","",IF(OR(ISERR(I579),ISNA(I579)),1,0))</f>
        <v/>
      </c>
      <c r="T579" s="54" t="str">
        <f>IF(H579="","",IF(I579=INFO_CALENDRIER!$AB$2,IF(BD!H579="COMMANDE","ALBAN1","ALBAN2"),IF(I579=INFO_CALENDRIER!$AB$3,IF(BD!H579="COMMANDE","ALICE1","ALICE2"),IF(I579=INFO_CALENDRIER!$AB$4,IF(BD!H579="COMMANDE","EUGENIE1","EUGENIE2"),IF(I579=INFO_CALENDRIER!$AB$5,IF(BD!H579="COMMANDE","FRED1","FRED2"),IF(I579=INFO_CALENDRIER!$AB$6,IF(BD!H579="COMMANDE","HERVE1","HERVE2"),IF(I579=INFO_CALENDRIER!$AB$7,IF(BD!H579="COMMANDE","MARIA1","MARIA2"),IF(I579=INFO_CALENDRIER!$AB$8,IF(BD!H579="COMMANDE","MARIE1","MARIE2"),IF(I579=INFO_CALENDRIER!$AB$9,IF(BD!H579="COMMANDE","VALERIE1","VALERIE2"),"erreur")))))))))</f>
        <v/>
      </c>
      <c r="U579" s="54"/>
      <c r="V579" s="54"/>
      <c r="W579" s="76" t="str">
        <f t="shared" ref="W579:W642" si="115">IF($C579="","",DAY(C579))</f>
        <v/>
      </c>
      <c r="X579" s="76" t="str">
        <f t="shared" ref="X579:X642" si="116">IF($C579="","",MONTH(C579))</f>
        <v/>
      </c>
      <c r="Y579" s="76" t="str">
        <f t="shared" ref="Y579:Y642" si="117">IF($C579="","",YEAR(C579))</f>
        <v/>
      </c>
    </row>
    <row r="580" spans="1:25">
      <c r="A580" s="75"/>
      <c r="B580" s="77"/>
      <c r="C580" s="75"/>
      <c r="D580" s="77"/>
      <c r="E580" s="54"/>
      <c r="F580" s="54"/>
      <c r="G580" s="81"/>
      <c r="H580" s="54"/>
      <c r="I580" s="54"/>
      <c r="J580" s="76" t="str">
        <f t="shared" si="107"/>
        <v/>
      </c>
      <c r="K580" s="76" t="str">
        <f t="shared" si="108"/>
        <v/>
      </c>
      <c r="L580" s="76" t="str">
        <f t="shared" si="109"/>
        <v/>
      </c>
      <c r="M580" s="54"/>
      <c r="N580" s="54" t="str">
        <f t="shared" si="110"/>
        <v/>
      </c>
      <c r="O580" s="54" t="str">
        <f t="shared" si="111"/>
        <v/>
      </c>
      <c r="P580" s="54" t="str">
        <f t="shared" si="112"/>
        <v/>
      </c>
      <c r="Q580" s="54" t="str">
        <f>+IF(A580="","",CONCATENATE(YEAR(A580),"-",VLOOKUP(MONTH(A580),INFO_CALENDRIER!$I$1:$J$13,2,FALSE)))</f>
        <v/>
      </c>
      <c r="R580" s="54" t="str">
        <f t="shared" si="113"/>
        <v/>
      </c>
      <c r="S580" s="76" t="str">
        <f t="shared" si="114"/>
        <v/>
      </c>
      <c r="T580" s="54" t="str">
        <f>IF(H580="","",IF(I580=INFO_CALENDRIER!$AB$2,IF(BD!H580="COMMANDE","ALBAN1","ALBAN2"),IF(I580=INFO_CALENDRIER!$AB$3,IF(BD!H580="COMMANDE","ALICE1","ALICE2"),IF(I580=INFO_CALENDRIER!$AB$4,IF(BD!H580="COMMANDE","EUGENIE1","EUGENIE2"),IF(I580=INFO_CALENDRIER!$AB$5,IF(BD!H580="COMMANDE","FRED1","FRED2"),IF(I580=INFO_CALENDRIER!$AB$6,IF(BD!H580="COMMANDE","HERVE1","HERVE2"),IF(I580=INFO_CALENDRIER!$AB$7,IF(BD!H580="COMMANDE","MARIA1","MARIA2"),IF(I580=INFO_CALENDRIER!$AB$8,IF(BD!H580="COMMANDE","MARIE1","MARIE2"),IF(I580=INFO_CALENDRIER!$AB$9,IF(BD!H580="COMMANDE","VALERIE1","VALERIE2"),"erreur")))))))))</f>
        <v/>
      </c>
      <c r="U580" s="54"/>
      <c r="V580" s="54"/>
      <c r="W580" s="76" t="str">
        <f t="shared" si="115"/>
        <v/>
      </c>
      <c r="X580" s="76" t="str">
        <f t="shared" si="116"/>
        <v/>
      </c>
      <c r="Y580" s="76" t="str">
        <f t="shared" si="117"/>
        <v/>
      </c>
    </row>
    <row r="581" spans="1:25">
      <c r="A581" s="75"/>
      <c r="B581" s="77"/>
      <c r="C581" s="75"/>
      <c r="D581" s="77"/>
      <c r="E581" s="54"/>
      <c r="F581" s="54"/>
      <c r="G581" s="81"/>
      <c r="H581" s="54"/>
      <c r="I581" s="54"/>
      <c r="J581" s="76" t="str">
        <f t="shared" si="107"/>
        <v/>
      </c>
      <c r="K581" s="76" t="str">
        <f t="shared" si="108"/>
        <v/>
      </c>
      <c r="L581" s="76" t="str">
        <f t="shared" si="109"/>
        <v/>
      </c>
      <c r="M581" s="54"/>
      <c r="N581" s="54" t="str">
        <f t="shared" si="110"/>
        <v/>
      </c>
      <c r="O581" s="54" t="str">
        <f t="shared" si="111"/>
        <v/>
      </c>
      <c r="P581" s="54" t="str">
        <f t="shared" si="112"/>
        <v/>
      </c>
      <c r="Q581" s="54" t="str">
        <f>+IF(A581="","",CONCATENATE(YEAR(A581),"-",VLOOKUP(MONTH(A581),INFO_CALENDRIER!$I$1:$J$13,2,FALSE)))</f>
        <v/>
      </c>
      <c r="R581" s="54" t="str">
        <f t="shared" si="113"/>
        <v/>
      </c>
      <c r="S581" s="76" t="str">
        <f t="shared" si="114"/>
        <v/>
      </c>
      <c r="T581" s="54" t="str">
        <f>IF(H581="","",IF(I581=INFO_CALENDRIER!$AB$2,IF(BD!H581="COMMANDE","ALBAN1","ALBAN2"),IF(I581=INFO_CALENDRIER!$AB$3,IF(BD!H581="COMMANDE","ALICE1","ALICE2"),IF(I581=INFO_CALENDRIER!$AB$4,IF(BD!H581="COMMANDE","EUGENIE1","EUGENIE2"),IF(I581=INFO_CALENDRIER!$AB$5,IF(BD!H581="COMMANDE","FRED1","FRED2"),IF(I581=INFO_CALENDRIER!$AB$6,IF(BD!H581="COMMANDE","HERVE1","HERVE2"),IF(I581=INFO_CALENDRIER!$AB$7,IF(BD!H581="COMMANDE","MARIA1","MARIA2"),IF(I581=INFO_CALENDRIER!$AB$8,IF(BD!H581="COMMANDE","MARIE1","MARIE2"),IF(I581=INFO_CALENDRIER!$AB$9,IF(BD!H581="COMMANDE","VALERIE1","VALERIE2"),"erreur")))))))))</f>
        <v/>
      </c>
      <c r="U581" s="54"/>
      <c r="V581" s="54"/>
      <c r="W581" s="76" t="str">
        <f t="shared" si="115"/>
        <v/>
      </c>
      <c r="X581" s="76" t="str">
        <f t="shared" si="116"/>
        <v/>
      </c>
      <c r="Y581" s="76" t="str">
        <f t="shared" si="117"/>
        <v/>
      </c>
    </row>
    <row r="582" spans="1:25">
      <c r="A582" s="75"/>
      <c r="B582" s="77"/>
      <c r="C582" s="75"/>
      <c r="D582" s="77"/>
      <c r="E582" s="54"/>
      <c r="F582" s="54"/>
      <c r="G582" s="81"/>
      <c r="H582" s="54"/>
      <c r="I582" s="54"/>
      <c r="J582" s="76" t="str">
        <f t="shared" si="107"/>
        <v/>
      </c>
      <c r="K582" s="76" t="str">
        <f t="shared" si="108"/>
        <v/>
      </c>
      <c r="L582" s="76" t="str">
        <f t="shared" si="109"/>
        <v/>
      </c>
      <c r="M582" s="54"/>
      <c r="N582" s="54" t="str">
        <f t="shared" si="110"/>
        <v/>
      </c>
      <c r="O582" s="54" t="str">
        <f t="shared" si="111"/>
        <v/>
      </c>
      <c r="P582" s="54" t="str">
        <f t="shared" si="112"/>
        <v/>
      </c>
      <c r="Q582" s="54" t="str">
        <f>+IF(A582="","",CONCATENATE(YEAR(A582),"-",VLOOKUP(MONTH(A582),INFO_CALENDRIER!$I$1:$J$13,2,FALSE)))</f>
        <v/>
      </c>
      <c r="R582" s="54" t="str">
        <f t="shared" si="113"/>
        <v/>
      </c>
      <c r="S582" s="76" t="str">
        <f t="shared" si="114"/>
        <v/>
      </c>
      <c r="T582" s="54" t="str">
        <f>IF(H582="","",IF(I582=INFO_CALENDRIER!$AB$2,IF(BD!H582="COMMANDE","ALBAN1","ALBAN2"),IF(I582=INFO_CALENDRIER!$AB$3,IF(BD!H582="COMMANDE","ALICE1","ALICE2"),IF(I582=INFO_CALENDRIER!$AB$4,IF(BD!H582="COMMANDE","EUGENIE1","EUGENIE2"),IF(I582=INFO_CALENDRIER!$AB$5,IF(BD!H582="COMMANDE","FRED1","FRED2"),IF(I582=INFO_CALENDRIER!$AB$6,IF(BD!H582="COMMANDE","HERVE1","HERVE2"),IF(I582=INFO_CALENDRIER!$AB$7,IF(BD!H582="COMMANDE","MARIA1","MARIA2"),IF(I582=INFO_CALENDRIER!$AB$8,IF(BD!H582="COMMANDE","MARIE1","MARIE2"),IF(I582=INFO_CALENDRIER!$AB$9,IF(BD!H582="COMMANDE","VALERIE1","VALERIE2"),"erreur")))))))))</f>
        <v/>
      </c>
      <c r="U582" s="54"/>
      <c r="V582" s="54"/>
      <c r="W582" s="76" t="str">
        <f t="shared" si="115"/>
        <v/>
      </c>
      <c r="X582" s="76" t="str">
        <f t="shared" si="116"/>
        <v/>
      </c>
      <c r="Y582" s="76" t="str">
        <f t="shared" si="117"/>
        <v/>
      </c>
    </row>
    <row r="583" spans="1:25">
      <c r="A583" s="75"/>
      <c r="B583" s="77"/>
      <c r="C583" s="75"/>
      <c r="D583" s="77"/>
      <c r="E583" s="54"/>
      <c r="F583" s="54"/>
      <c r="G583" s="81"/>
      <c r="H583" s="54"/>
      <c r="I583" s="54"/>
      <c r="J583" s="76" t="str">
        <f t="shared" si="107"/>
        <v/>
      </c>
      <c r="K583" s="76" t="str">
        <f t="shared" si="108"/>
        <v/>
      </c>
      <c r="L583" s="76" t="str">
        <f t="shared" si="109"/>
        <v/>
      </c>
      <c r="M583" s="54"/>
      <c r="N583" s="54" t="str">
        <f t="shared" si="110"/>
        <v/>
      </c>
      <c r="O583" s="54" t="str">
        <f t="shared" si="111"/>
        <v/>
      </c>
      <c r="P583" s="54" t="str">
        <f t="shared" si="112"/>
        <v/>
      </c>
      <c r="Q583" s="54" t="str">
        <f>+IF(A583="","",CONCATENATE(YEAR(A583),"-",VLOOKUP(MONTH(A583),INFO_CALENDRIER!$I$1:$J$13,2,FALSE)))</f>
        <v/>
      </c>
      <c r="R583" s="54" t="str">
        <f t="shared" si="113"/>
        <v/>
      </c>
      <c r="S583" s="76" t="str">
        <f t="shared" si="114"/>
        <v/>
      </c>
      <c r="T583" s="54" t="str">
        <f>IF(H583="","",IF(I583=INFO_CALENDRIER!$AB$2,IF(BD!H583="COMMANDE","ALBAN1","ALBAN2"),IF(I583=INFO_CALENDRIER!$AB$3,IF(BD!H583="COMMANDE","ALICE1","ALICE2"),IF(I583=INFO_CALENDRIER!$AB$4,IF(BD!H583="COMMANDE","EUGENIE1","EUGENIE2"),IF(I583=INFO_CALENDRIER!$AB$5,IF(BD!H583="COMMANDE","FRED1","FRED2"),IF(I583=INFO_CALENDRIER!$AB$6,IF(BD!H583="COMMANDE","HERVE1","HERVE2"),IF(I583=INFO_CALENDRIER!$AB$7,IF(BD!H583="COMMANDE","MARIA1","MARIA2"),IF(I583=INFO_CALENDRIER!$AB$8,IF(BD!H583="COMMANDE","MARIE1","MARIE2"),IF(I583=INFO_CALENDRIER!$AB$9,IF(BD!H583="COMMANDE","VALERIE1","VALERIE2"),"erreur")))))))))</f>
        <v/>
      </c>
      <c r="U583" s="54"/>
      <c r="V583" s="54"/>
      <c r="W583" s="76" t="str">
        <f t="shared" si="115"/>
        <v/>
      </c>
      <c r="X583" s="76" t="str">
        <f t="shared" si="116"/>
        <v/>
      </c>
      <c r="Y583" s="76" t="str">
        <f t="shared" si="117"/>
        <v/>
      </c>
    </row>
    <row r="584" spans="1:25">
      <c r="A584" s="75"/>
      <c r="B584" s="77"/>
      <c r="C584" s="75"/>
      <c r="D584" s="77"/>
      <c r="E584" s="54"/>
      <c r="F584" s="54"/>
      <c r="G584" s="81"/>
      <c r="H584" s="54"/>
      <c r="I584" s="54"/>
      <c r="J584" s="76" t="str">
        <f t="shared" si="107"/>
        <v/>
      </c>
      <c r="K584" s="76" t="str">
        <f t="shared" si="108"/>
        <v/>
      </c>
      <c r="L584" s="76" t="str">
        <f t="shared" si="109"/>
        <v/>
      </c>
      <c r="M584" s="54"/>
      <c r="N584" s="54" t="str">
        <f t="shared" si="110"/>
        <v/>
      </c>
      <c r="O584" s="54" t="str">
        <f t="shared" si="111"/>
        <v/>
      </c>
      <c r="P584" s="54" t="str">
        <f t="shared" si="112"/>
        <v/>
      </c>
      <c r="Q584" s="54" t="str">
        <f>+IF(A584="","",CONCATENATE(YEAR(A584),"-",VLOOKUP(MONTH(A584),INFO_CALENDRIER!$I$1:$J$13,2,FALSE)))</f>
        <v/>
      </c>
      <c r="R584" s="54" t="str">
        <f t="shared" si="113"/>
        <v/>
      </c>
      <c r="S584" s="76" t="str">
        <f t="shared" si="114"/>
        <v/>
      </c>
      <c r="T584" s="54" t="str">
        <f>IF(H584="","",IF(I584=INFO_CALENDRIER!$AB$2,IF(BD!H584="COMMANDE","ALBAN1","ALBAN2"),IF(I584=INFO_CALENDRIER!$AB$3,IF(BD!H584="COMMANDE","ALICE1","ALICE2"),IF(I584=INFO_CALENDRIER!$AB$4,IF(BD!H584="COMMANDE","EUGENIE1","EUGENIE2"),IF(I584=INFO_CALENDRIER!$AB$5,IF(BD!H584="COMMANDE","FRED1","FRED2"),IF(I584=INFO_CALENDRIER!$AB$6,IF(BD!H584="COMMANDE","HERVE1","HERVE2"),IF(I584=INFO_CALENDRIER!$AB$7,IF(BD!H584="COMMANDE","MARIA1","MARIA2"),IF(I584=INFO_CALENDRIER!$AB$8,IF(BD!H584="COMMANDE","MARIE1","MARIE2"),IF(I584=INFO_CALENDRIER!$AB$9,IF(BD!H584="COMMANDE","VALERIE1","VALERIE2"),"erreur")))))))))</f>
        <v/>
      </c>
      <c r="U584" s="54"/>
      <c r="V584" s="54"/>
      <c r="W584" s="76" t="str">
        <f t="shared" si="115"/>
        <v/>
      </c>
      <c r="X584" s="76" t="str">
        <f t="shared" si="116"/>
        <v/>
      </c>
      <c r="Y584" s="76" t="str">
        <f t="shared" si="117"/>
        <v/>
      </c>
    </row>
    <row r="585" spans="1:25">
      <c r="A585" s="75"/>
      <c r="B585" s="77"/>
      <c r="C585" s="75"/>
      <c r="D585" s="77"/>
      <c r="E585" s="54"/>
      <c r="F585" s="54"/>
      <c r="G585" s="81"/>
      <c r="H585" s="54"/>
      <c r="I585" s="54"/>
      <c r="J585" s="76" t="str">
        <f t="shared" si="107"/>
        <v/>
      </c>
      <c r="K585" s="76" t="str">
        <f t="shared" si="108"/>
        <v/>
      </c>
      <c r="L585" s="76" t="str">
        <f t="shared" si="109"/>
        <v/>
      </c>
      <c r="M585" s="54"/>
      <c r="N585" s="54" t="str">
        <f t="shared" si="110"/>
        <v/>
      </c>
      <c r="O585" s="54" t="str">
        <f t="shared" si="111"/>
        <v/>
      </c>
      <c r="P585" s="54" t="str">
        <f t="shared" si="112"/>
        <v/>
      </c>
      <c r="Q585" s="54" t="str">
        <f>+IF(A585="","",CONCATENATE(YEAR(A585),"-",VLOOKUP(MONTH(A585),INFO_CALENDRIER!$I$1:$J$13,2,FALSE)))</f>
        <v/>
      </c>
      <c r="R585" s="54" t="str">
        <f t="shared" si="113"/>
        <v/>
      </c>
      <c r="S585" s="76" t="str">
        <f t="shared" si="114"/>
        <v/>
      </c>
      <c r="T585" s="54" t="str">
        <f>IF(H585="","",IF(I585=INFO_CALENDRIER!$AB$2,IF(BD!H585="COMMANDE","ALBAN1","ALBAN2"),IF(I585=INFO_CALENDRIER!$AB$3,IF(BD!H585="COMMANDE","ALICE1","ALICE2"),IF(I585=INFO_CALENDRIER!$AB$4,IF(BD!H585="COMMANDE","EUGENIE1","EUGENIE2"),IF(I585=INFO_CALENDRIER!$AB$5,IF(BD!H585="COMMANDE","FRED1","FRED2"),IF(I585=INFO_CALENDRIER!$AB$6,IF(BD!H585="COMMANDE","HERVE1","HERVE2"),IF(I585=INFO_CALENDRIER!$AB$7,IF(BD!H585="COMMANDE","MARIA1","MARIA2"),IF(I585=INFO_CALENDRIER!$AB$8,IF(BD!H585="COMMANDE","MARIE1","MARIE2"),IF(I585=INFO_CALENDRIER!$AB$9,IF(BD!H585="COMMANDE","VALERIE1","VALERIE2"),"erreur")))))))))</f>
        <v/>
      </c>
      <c r="U585" s="54"/>
      <c r="V585" s="54"/>
      <c r="W585" s="76" t="str">
        <f t="shared" si="115"/>
        <v/>
      </c>
      <c r="X585" s="76" t="str">
        <f t="shared" si="116"/>
        <v/>
      </c>
      <c r="Y585" s="76" t="str">
        <f t="shared" si="117"/>
        <v/>
      </c>
    </row>
    <row r="586" spans="1:25">
      <c r="A586" s="75"/>
      <c r="B586" s="77"/>
      <c r="C586" s="75"/>
      <c r="D586" s="77"/>
      <c r="E586" s="54"/>
      <c r="F586" s="54"/>
      <c r="G586" s="81"/>
      <c r="H586" s="54"/>
      <c r="I586" s="54"/>
      <c r="J586" s="76" t="str">
        <f t="shared" si="107"/>
        <v/>
      </c>
      <c r="K586" s="76" t="str">
        <f t="shared" si="108"/>
        <v/>
      </c>
      <c r="L586" s="76" t="str">
        <f t="shared" si="109"/>
        <v/>
      </c>
      <c r="M586" s="54"/>
      <c r="N586" s="54" t="str">
        <f t="shared" si="110"/>
        <v/>
      </c>
      <c r="O586" s="54" t="str">
        <f t="shared" si="111"/>
        <v/>
      </c>
      <c r="P586" s="54" t="str">
        <f t="shared" si="112"/>
        <v/>
      </c>
      <c r="Q586" s="54" t="str">
        <f>+IF(A586="","",CONCATENATE(YEAR(A586),"-",VLOOKUP(MONTH(A586),INFO_CALENDRIER!$I$1:$J$13,2,FALSE)))</f>
        <v/>
      </c>
      <c r="R586" s="54" t="str">
        <f t="shared" si="113"/>
        <v/>
      </c>
      <c r="S586" s="76" t="str">
        <f t="shared" si="114"/>
        <v/>
      </c>
      <c r="T586" s="54" t="str">
        <f>IF(H586="","",IF(I586=INFO_CALENDRIER!$AB$2,IF(BD!H586="COMMANDE","ALBAN1","ALBAN2"),IF(I586=INFO_CALENDRIER!$AB$3,IF(BD!H586="COMMANDE","ALICE1","ALICE2"),IF(I586=INFO_CALENDRIER!$AB$4,IF(BD!H586="COMMANDE","EUGENIE1","EUGENIE2"),IF(I586=INFO_CALENDRIER!$AB$5,IF(BD!H586="COMMANDE","FRED1","FRED2"),IF(I586=INFO_CALENDRIER!$AB$6,IF(BD!H586="COMMANDE","HERVE1","HERVE2"),IF(I586=INFO_CALENDRIER!$AB$7,IF(BD!H586="COMMANDE","MARIA1","MARIA2"),IF(I586=INFO_CALENDRIER!$AB$8,IF(BD!H586="COMMANDE","MARIE1","MARIE2"),IF(I586=INFO_CALENDRIER!$AB$9,IF(BD!H586="COMMANDE","VALERIE1","VALERIE2"),"erreur")))))))))</f>
        <v/>
      </c>
      <c r="U586" s="54"/>
      <c r="V586" s="54"/>
      <c r="W586" s="76" t="str">
        <f t="shared" si="115"/>
        <v/>
      </c>
      <c r="X586" s="76" t="str">
        <f t="shared" si="116"/>
        <v/>
      </c>
      <c r="Y586" s="76" t="str">
        <f t="shared" si="117"/>
        <v/>
      </c>
    </row>
    <row r="587" spans="1:25">
      <c r="A587" s="75"/>
      <c r="B587" s="77"/>
      <c r="C587" s="75"/>
      <c r="D587" s="77"/>
      <c r="E587" s="54"/>
      <c r="F587" s="54"/>
      <c r="G587" s="81"/>
      <c r="H587" s="54"/>
      <c r="I587" s="54"/>
      <c r="J587" s="76" t="str">
        <f t="shared" si="107"/>
        <v/>
      </c>
      <c r="K587" s="76" t="str">
        <f t="shared" si="108"/>
        <v/>
      </c>
      <c r="L587" s="76" t="str">
        <f t="shared" si="109"/>
        <v/>
      </c>
      <c r="M587" s="54"/>
      <c r="N587" s="54" t="str">
        <f t="shared" si="110"/>
        <v/>
      </c>
      <c r="O587" s="54" t="str">
        <f t="shared" si="111"/>
        <v/>
      </c>
      <c r="P587" s="54" t="str">
        <f t="shared" si="112"/>
        <v/>
      </c>
      <c r="Q587" s="54" t="str">
        <f>+IF(A587="","",CONCATENATE(YEAR(A587),"-",VLOOKUP(MONTH(A587),INFO_CALENDRIER!$I$1:$J$13,2,FALSE)))</f>
        <v/>
      </c>
      <c r="R587" s="54" t="str">
        <f t="shared" si="113"/>
        <v/>
      </c>
      <c r="S587" s="76" t="str">
        <f t="shared" si="114"/>
        <v/>
      </c>
      <c r="T587" s="54" t="str">
        <f>IF(H587="","",IF(I587=INFO_CALENDRIER!$AB$2,IF(BD!H587="COMMANDE","ALBAN1","ALBAN2"),IF(I587=INFO_CALENDRIER!$AB$3,IF(BD!H587="COMMANDE","ALICE1","ALICE2"),IF(I587=INFO_CALENDRIER!$AB$4,IF(BD!H587="COMMANDE","EUGENIE1","EUGENIE2"),IF(I587=INFO_CALENDRIER!$AB$5,IF(BD!H587="COMMANDE","FRED1","FRED2"),IF(I587=INFO_CALENDRIER!$AB$6,IF(BD!H587="COMMANDE","HERVE1","HERVE2"),IF(I587=INFO_CALENDRIER!$AB$7,IF(BD!H587="COMMANDE","MARIA1","MARIA2"),IF(I587=INFO_CALENDRIER!$AB$8,IF(BD!H587="COMMANDE","MARIE1","MARIE2"),IF(I587=INFO_CALENDRIER!$AB$9,IF(BD!H587="COMMANDE","VALERIE1","VALERIE2"),"erreur")))))))))</f>
        <v/>
      </c>
      <c r="U587" s="54"/>
      <c r="V587" s="54"/>
      <c r="W587" s="76" t="str">
        <f t="shared" si="115"/>
        <v/>
      </c>
      <c r="X587" s="76" t="str">
        <f t="shared" si="116"/>
        <v/>
      </c>
      <c r="Y587" s="76" t="str">
        <f t="shared" si="117"/>
        <v/>
      </c>
    </row>
    <row r="588" spans="1:25">
      <c r="A588" s="75"/>
      <c r="B588" s="77"/>
      <c r="C588" s="75"/>
      <c r="D588" s="77"/>
      <c r="E588" s="54"/>
      <c r="F588" s="54"/>
      <c r="G588" s="81"/>
      <c r="H588" s="54"/>
      <c r="I588" s="54"/>
      <c r="J588" s="76" t="str">
        <f t="shared" si="107"/>
        <v/>
      </c>
      <c r="K588" s="76" t="str">
        <f t="shared" si="108"/>
        <v/>
      </c>
      <c r="L588" s="76" t="str">
        <f t="shared" si="109"/>
        <v/>
      </c>
      <c r="M588" s="54"/>
      <c r="N588" s="54" t="str">
        <f t="shared" si="110"/>
        <v/>
      </c>
      <c r="O588" s="54" t="str">
        <f t="shared" si="111"/>
        <v/>
      </c>
      <c r="P588" s="54" t="str">
        <f t="shared" si="112"/>
        <v/>
      </c>
      <c r="Q588" s="54" t="str">
        <f>+IF(A588="","",CONCATENATE(YEAR(A588),"-",VLOOKUP(MONTH(A588),INFO_CALENDRIER!$I$1:$J$13,2,FALSE)))</f>
        <v/>
      </c>
      <c r="R588" s="54" t="str">
        <f t="shared" si="113"/>
        <v/>
      </c>
      <c r="S588" s="76" t="str">
        <f t="shared" si="114"/>
        <v/>
      </c>
      <c r="T588" s="54" t="str">
        <f>IF(H588="","",IF(I588=INFO_CALENDRIER!$AB$2,IF(BD!H588="COMMANDE","ALBAN1","ALBAN2"),IF(I588=INFO_CALENDRIER!$AB$3,IF(BD!H588="COMMANDE","ALICE1","ALICE2"),IF(I588=INFO_CALENDRIER!$AB$4,IF(BD!H588="COMMANDE","EUGENIE1","EUGENIE2"),IF(I588=INFO_CALENDRIER!$AB$5,IF(BD!H588="COMMANDE","FRED1","FRED2"),IF(I588=INFO_CALENDRIER!$AB$6,IF(BD!H588="COMMANDE","HERVE1","HERVE2"),IF(I588=INFO_CALENDRIER!$AB$7,IF(BD!H588="COMMANDE","MARIA1","MARIA2"),IF(I588=INFO_CALENDRIER!$AB$8,IF(BD!H588="COMMANDE","MARIE1","MARIE2"),IF(I588=INFO_CALENDRIER!$AB$9,IF(BD!H588="COMMANDE","VALERIE1","VALERIE2"),"erreur")))))))))</f>
        <v/>
      </c>
      <c r="U588" s="54"/>
      <c r="V588" s="54"/>
      <c r="W588" s="76" t="str">
        <f t="shared" si="115"/>
        <v/>
      </c>
      <c r="X588" s="76" t="str">
        <f t="shared" si="116"/>
        <v/>
      </c>
      <c r="Y588" s="76" t="str">
        <f t="shared" si="117"/>
        <v/>
      </c>
    </row>
    <row r="589" spans="1:25">
      <c r="A589" s="75"/>
      <c r="B589" s="77"/>
      <c r="C589" s="75"/>
      <c r="D589" s="77"/>
      <c r="E589" s="54"/>
      <c r="F589" s="54"/>
      <c r="G589" s="81"/>
      <c r="H589" s="54"/>
      <c r="I589" s="54"/>
      <c r="J589" s="76" t="str">
        <f t="shared" si="107"/>
        <v/>
      </c>
      <c r="K589" s="76" t="str">
        <f t="shared" si="108"/>
        <v/>
      </c>
      <c r="L589" s="76" t="str">
        <f t="shared" si="109"/>
        <v/>
      </c>
      <c r="M589" s="54"/>
      <c r="N589" s="54" t="str">
        <f t="shared" si="110"/>
        <v/>
      </c>
      <c r="O589" s="54" t="str">
        <f t="shared" si="111"/>
        <v/>
      </c>
      <c r="P589" s="54" t="str">
        <f t="shared" si="112"/>
        <v/>
      </c>
      <c r="Q589" s="54" t="str">
        <f>+IF(A589="","",CONCATENATE(YEAR(A589),"-",VLOOKUP(MONTH(A589),INFO_CALENDRIER!$I$1:$J$13,2,FALSE)))</f>
        <v/>
      </c>
      <c r="R589" s="54" t="str">
        <f t="shared" si="113"/>
        <v/>
      </c>
      <c r="S589" s="76" t="str">
        <f t="shared" si="114"/>
        <v/>
      </c>
      <c r="T589" s="54" t="str">
        <f>IF(H589="","",IF(I589=INFO_CALENDRIER!$AB$2,IF(BD!H589="COMMANDE","ALBAN1","ALBAN2"),IF(I589=INFO_CALENDRIER!$AB$3,IF(BD!H589="COMMANDE","ALICE1","ALICE2"),IF(I589=INFO_CALENDRIER!$AB$4,IF(BD!H589="COMMANDE","EUGENIE1","EUGENIE2"),IF(I589=INFO_CALENDRIER!$AB$5,IF(BD!H589="COMMANDE","FRED1","FRED2"),IF(I589=INFO_CALENDRIER!$AB$6,IF(BD!H589="COMMANDE","HERVE1","HERVE2"),IF(I589=INFO_CALENDRIER!$AB$7,IF(BD!H589="COMMANDE","MARIA1","MARIA2"),IF(I589=INFO_CALENDRIER!$AB$8,IF(BD!H589="COMMANDE","MARIE1","MARIE2"),IF(I589=INFO_CALENDRIER!$AB$9,IF(BD!H589="COMMANDE","VALERIE1","VALERIE2"),"erreur")))))))))</f>
        <v/>
      </c>
      <c r="U589" s="54"/>
      <c r="V589" s="54"/>
      <c r="W589" s="76" t="str">
        <f t="shared" si="115"/>
        <v/>
      </c>
      <c r="X589" s="76" t="str">
        <f t="shared" si="116"/>
        <v/>
      </c>
      <c r="Y589" s="76" t="str">
        <f t="shared" si="117"/>
        <v/>
      </c>
    </row>
    <row r="590" spans="1:25">
      <c r="A590" s="75"/>
      <c r="B590" s="77"/>
      <c r="C590" s="75"/>
      <c r="D590" s="77"/>
      <c r="E590" s="54"/>
      <c r="F590" s="54"/>
      <c r="G590" s="81"/>
      <c r="H590" s="54"/>
      <c r="I590" s="54"/>
      <c r="J590" s="76" t="str">
        <f t="shared" si="107"/>
        <v/>
      </c>
      <c r="K590" s="76" t="str">
        <f t="shared" si="108"/>
        <v/>
      </c>
      <c r="L590" s="76" t="str">
        <f t="shared" si="109"/>
        <v/>
      </c>
      <c r="M590" s="54"/>
      <c r="N590" s="54" t="str">
        <f t="shared" si="110"/>
        <v/>
      </c>
      <c r="O590" s="54" t="str">
        <f t="shared" si="111"/>
        <v/>
      </c>
      <c r="P590" s="54" t="str">
        <f t="shared" si="112"/>
        <v/>
      </c>
      <c r="Q590" s="54" t="str">
        <f>+IF(A590="","",CONCATENATE(YEAR(A590),"-",VLOOKUP(MONTH(A590),INFO_CALENDRIER!$I$1:$J$13,2,FALSE)))</f>
        <v/>
      </c>
      <c r="R590" s="54" t="str">
        <f t="shared" si="113"/>
        <v/>
      </c>
      <c r="S590" s="76" t="str">
        <f t="shared" si="114"/>
        <v/>
      </c>
      <c r="T590" s="54" t="str">
        <f>IF(H590="","",IF(I590=INFO_CALENDRIER!$AB$2,IF(BD!H590="COMMANDE","ALBAN1","ALBAN2"),IF(I590=INFO_CALENDRIER!$AB$3,IF(BD!H590="COMMANDE","ALICE1","ALICE2"),IF(I590=INFO_CALENDRIER!$AB$4,IF(BD!H590="COMMANDE","EUGENIE1","EUGENIE2"),IF(I590=INFO_CALENDRIER!$AB$5,IF(BD!H590="COMMANDE","FRED1","FRED2"),IF(I590=INFO_CALENDRIER!$AB$6,IF(BD!H590="COMMANDE","HERVE1","HERVE2"),IF(I590=INFO_CALENDRIER!$AB$7,IF(BD!H590="COMMANDE","MARIA1","MARIA2"),IF(I590=INFO_CALENDRIER!$AB$8,IF(BD!H590="COMMANDE","MARIE1","MARIE2"),IF(I590=INFO_CALENDRIER!$AB$9,IF(BD!H590="COMMANDE","VALERIE1","VALERIE2"),"erreur")))))))))</f>
        <v/>
      </c>
      <c r="U590" s="54"/>
      <c r="V590" s="54"/>
      <c r="W590" s="76" t="str">
        <f t="shared" si="115"/>
        <v/>
      </c>
      <c r="X590" s="76" t="str">
        <f t="shared" si="116"/>
        <v/>
      </c>
      <c r="Y590" s="76" t="str">
        <f t="shared" si="117"/>
        <v/>
      </c>
    </row>
    <row r="591" spans="1:25">
      <c r="A591" s="75"/>
      <c r="B591" s="77"/>
      <c r="C591" s="75"/>
      <c r="D591" s="77"/>
      <c r="E591" s="54"/>
      <c r="F591" s="54"/>
      <c r="G591" s="81"/>
      <c r="H591" s="54"/>
      <c r="I591" s="54"/>
      <c r="J591" s="76" t="str">
        <f t="shared" si="107"/>
        <v/>
      </c>
      <c r="K591" s="76" t="str">
        <f t="shared" si="108"/>
        <v/>
      </c>
      <c r="L591" s="76" t="str">
        <f t="shared" si="109"/>
        <v/>
      </c>
      <c r="M591" s="54"/>
      <c r="N591" s="54" t="str">
        <f t="shared" si="110"/>
        <v/>
      </c>
      <c r="O591" s="54" t="str">
        <f t="shared" si="111"/>
        <v/>
      </c>
      <c r="P591" s="54" t="str">
        <f t="shared" si="112"/>
        <v/>
      </c>
      <c r="Q591" s="54" t="str">
        <f>+IF(A591="","",CONCATENATE(YEAR(A591),"-",VLOOKUP(MONTH(A591),INFO_CALENDRIER!$I$1:$J$13,2,FALSE)))</f>
        <v/>
      </c>
      <c r="R591" s="54" t="str">
        <f t="shared" si="113"/>
        <v/>
      </c>
      <c r="S591" s="76" t="str">
        <f t="shared" si="114"/>
        <v/>
      </c>
      <c r="T591" s="54" t="str">
        <f>IF(H591="","",IF(I591=INFO_CALENDRIER!$AB$2,IF(BD!H591="COMMANDE","ALBAN1","ALBAN2"),IF(I591=INFO_CALENDRIER!$AB$3,IF(BD!H591="COMMANDE","ALICE1","ALICE2"),IF(I591=INFO_CALENDRIER!$AB$4,IF(BD!H591="COMMANDE","EUGENIE1","EUGENIE2"),IF(I591=INFO_CALENDRIER!$AB$5,IF(BD!H591="COMMANDE","FRED1","FRED2"),IF(I591=INFO_CALENDRIER!$AB$6,IF(BD!H591="COMMANDE","HERVE1","HERVE2"),IF(I591=INFO_CALENDRIER!$AB$7,IF(BD!H591="COMMANDE","MARIA1","MARIA2"),IF(I591=INFO_CALENDRIER!$AB$8,IF(BD!H591="COMMANDE","MARIE1","MARIE2"),IF(I591=INFO_CALENDRIER!$AB$9,IF(BD!H591="COMMANDE","VALERIE1","VALERIE2"),"erreur")))))))))</f>
        <v/>
      </c>
      <c r="U591" s="54"/>
      <c r="V591" s="54"/>
      <c r="W591" s="76" t="str">
        <f t="shared" si="115"/>
        <v/>
      </c>
      <c r="X591" s="76" t="str">
        <f t="shared" si="116"/>
        <v/>
      </c>
      <c r="Y591" s="76" t="str">
        <f t="shared" si="117"/>
        <v/>
      </c>
    </row>
    <row r="592" spans="1:25">
      <c r="A592" s="75"/>
      <c r="B592" s="77"/>
      <c r="C592" s="75"/>
      <c r="D592" s="77"/>
      <c r="E592" s="54"/>
      <c r="F592" s="54"/>
      <c r="G592" s="81"/>
      <c r="H592" s="54"/>
      <c r="I592" s="54"/>
      <c r="J592" s="76" t="str">
        <f t="shared" si="107"/>
        <v/>
      </c>
      <c r="K592" s="76" t="str">
        <f t="shared" si="108"/>
        <v/>
      </c>
      <c r="L592" s="76" t="str">
        <f t="shared" si="109"/>
        <v/>
      </c>
      <c r="M592" s="54"/>
      <c r="N592" s="54" t="str">
        <f t="shared" si="110"/>
        <v/>
      </c>
      <c r="O592" s="54" t="str">
        <f t="shared" si="111"/>
        <v/>
      </c>
      <c r="P592" s="54" t="str">
        <f t="shared" si="112"/>
        <v/>
      </c>
      <c r="Q592" s="54" t="str">
        <f>+IF(A592="","",CONCATENATE(YEAR(A592),"-",VLOOKUP(MONTH(A592),INFO_CALENDRIER!$I$1:$J$13,2,FALSE)))</f>
        <v/>
      </c>
      <c r="R592" s="54" t="str">
        <f t="shared" si="113"/>
        <v/>
      </c>
      <c r="S592" s="76" t="str">
        <f t="shared" si="114"/>
        <v/>
      </c>
      <c r="T592" s="54" t="str">
        <f>IF(H592="","",IF(I592=INFO_CALENDRIER!$AB$2,IF(BD!H592="COMMANDE","ALBAN1","ALBAN2"),IF(I592=INFO_CALENDRIER!$AB$3,IF(BD!H592="COMMANDE","ALICE1","ALICE2"),IF(I592=INFO_CALENDRIER!$AB$4,IF(BD!H592="COMMANDE","EUGENIE1","EUGENIE2"),IF(I592=INFO_CALENDRIER!$AB$5,IF(BD!H592="COMMANDE","FRED1","FRED2"),IF(I592=INFO_CALENDRIER!$AB$6,IF(BD!H592="COMMANDE","HERVE1","HERVE2"),IF(I592=INFO_CALENDRIER!$AB$7,IF(BD!H592="COMMANDE","MARIA1","MARIA2"),IF(I592=INFO_CALENDRIER!$AB$8,IF(BD!H592="COMMANDE","MARIE1","MARIE2"),IF(I592=INFO_CALENDRIER!$AB$9,IF(BD!H592="COMMANDE","VALERIE1","VALERIE2"),"erreur")))))))))</f>
        <v/>
      </c>
      <c r="U592" s="54"/>
      <c r="V592" s="54"/>
      <c r="W592" s="76" t="str">
        <f t="shared" si="115"/>
        <v/>
      </c>
      <c r="X592" s="76" t="str">
        <f t="shared" si="116"/>
        <v/>
      </c>
      <c r="Y592" s="76" t="str">
        <f t="shared" si="117"/>
        <v/>
      </c>
    </row>
    <row r="593" spans="1:25">
      <c r="A593" s="75"/>
      <c r="B593" s="77"/>
      <c r="C593" s="75"/>
      <c r="D593" s="77"/>
      <c r="E593" s="54"/>
      <c r="F593" s="54"/>
      <c r="G593" s="81"/>
      <c r="H593" s="54"/>
      <c r="I593" s="54"/>
      <c r="J593" s="76" t="str">
        <f t="shared" si="107"/>
        <v/>
      </c>
      <c r="K593" s="76" t="str">
        <f t="shared" si="108"/>
        <v/>
      </c>
      <c r="L593" s="76" t="str">
        <f t="shared" si="109"/>
        <v/>
      </c>
      <c r="M593" s="54"/>
      <c r="N593" s="54" t="str">
        <f t="shared" si="110"/>
        <v/>
      </c>
      <c r="O593" s="54" t="str">
        <f t="shared" si="111"/>
        <v/>
      </c>
      <c r="P593" s="54" t="str">
        <f t="shared" si="112"/>
        <v/>
      </c>
      <c r="Q593" s="54" t="str">
        <f>+IF(A593="","",CONCATENATE(YEAR(A593),"-",VLOOKUP(MONTH(A593),INFO_CALENDRIER!$I$1:$J$13,2,FALSE)))</f>
        <v/>
      </c>
      <c r="R593" s="54" t="str">
        <f t="shared" si="113"/>
        <v/>
      </c>
      <c r="S593" s="76" t="str">
        <f t="shared" si="114"/>
        <v/>
      </c>
      <c r="T593" s="54" t="str">
        <f>IF(H593="","",IF(I593=INFO_CALENDRIER!$AB$2,IF(BD!H593="COMMANDE","ALBAN1","ALBAN2"),IF(I593=INFO_CALENDRIER!$AB$3,IF(BD!H593="COMMANDE","ALICE1","ALICE2"),IF(I593=INFO_CALENDRIER!$AB$4,IF(BD!H593="COMMANDE","EUGENIE1","EUGENIE2"),IF(I593=INFO_CALENDRIER!$AB$5,IF(BD!H593="COMMANDE","FRED1","FRED2"),IF(I593=INFO_CALENDRIER!$AB$6,IF(BD!H593="COMMANDE","HERVE1","HERVE2"),IF(I593=INFO_CALENDRIER!$AB$7,IF(BD!H593="COMMANDE","MARIA1","MARIA2"),IF(I593=INFO_CALENDRIER!$AB$8,IF(BD!H593="COMMANDE","MARIE1","MARIE2"),IF(I593=INFO_CALENDRIER!$AB$9,IF(BD!H593="COMMANDE","VALERIE1","VALERIE2"),"erreur")))))))))</f>
        <v/>
      </c>
      <c r="U593" s="54"/>
      <c r="V593" s="54"/>
      <c r="W593" s="76" t="str">
        <f t="shared" si="115"/>
        <v/>
      </c>
      <c r="X593" s="76" t="str">
        <f t="shared" si="116"/>
        <v/>
      </c>
      <c r="Y593" s="76" t="str">
        <f t="shared" si="117"/>
        <v/>
      </c>
    </row>
    <row r="594" spans="1:25">
      <c r="A594" s="75"/>
      <c r="B594" s="77"/>
      <c r="C594" s="75"/>
      <c r="D594" s="77"/>
      <c r="E594" s="54"/>
      <c r="F594" s="54"/>
      <c r="G594" s="81"/>
      <c r="H594" s="54"/>
      <c r="I594" s="54"/>
      <c r="J594" s="76" t="str">
        <f t="shared" si="107"/>
        <v/>
      </c>
      <c r="K594" s="76" t="str">
        <f t="shared" si="108"/>
        <v/>
      </c>
      <c r="L594" s="76" t="str">
        <f t="shared" si="109"/>
        <v/>
      </c>
      <c r="M594" s="54"/>
      <c r="N594" s="54" t="str">
        <f t="shared" si="110"/>
        <v/>
      </c>
      <c r="O594" s="54" t="str">
        <f t="shared" si="111"/>
        <v/>
      </c>
      <c r="P594" s="54" t="str">
        <f t="shared" si="112"/>
        <v/>
      </c>
      <c r="Q594" s="54" t="str">
        <f>+IF(A594="","",CONCATENATE(YEAR(A594),"-",VLOOKUP(MONTH(A594),INFO_CALENDRIER!$I$1:$J$13,2,FALSE)))</f>
        <v/>
      </c>
      <c r="R594" s="54" t="str">
        <f t="shared" si="113"/>
        <v/>
      </c>
      <c r="S594" s="76" t="str">
        <f t="shared" si="114"/>
        <v/>
      </c>
      <c r="T594" s="54" t="str">
        <f>IF(H594="","",IF(I594=INFO_CALENDRIER!$AB$2,IF(BD!H594="COMMANDE","ALBAN1","ALBAN2"),IF(I594=INFO_CALENDRIER!$AB$3,IF(BD!H594="COMMANDE","ALICE1","ALICE2"),IF(I594=INFO_CALENDRIER!$AB$4,IF(BD!H594="COMMANDE","EUGENIE1","EUGENIE2"),IF(I594=INFO_CALENDRIER!$AB$5,IF(BD!H594="COMMANDE","FRED1","FRED2"),IF(I594=INFO_CALENDRIER!$AB$6,IF(BD!H594="COMMANDE","HERVE1","HERVE2"),IF(I594=INFO_CALENDRIER!$AB$7,IF(BD!H594="COMMANDE","MARIA1","MARIA2"),IF(I594=INFO_CALENDRIER!$AB$8,IF(BD!H594="COMMANDE","MARIE1","MARIE2"),IF(I594=INFO_CALENDRIER!$AB$9,IF(BD!H594="COMMANDE","VALERIE1","VALERIE2"),"erreur")))))))))</f>
        <v/>
      </c>
      <c r="U594" s="54"/>
      <c r="V594" s="54"/>
      <c r="W594" s="76" t="str">
        <f t="shared" si="115"/>
        <v/>
      </c>
      <c r="X594" s="76" t="str">
        <f t="shared" si="116"/>
        <v/>
      </c>
      <c r="Y594" s="76" t="str">
        <f t="shared" si="117"/>
        <v/>
      </c>
    </row>
    <row r="595" spans="1:25">
      <c r="A595" s="75"/>
      <c r="B595" s="77"/>
      <c r="C595" s="75"/>
      <c r="D595" s="77"/>
      <c r="E595" s="54"/>
      <c r="F595" s="54"/>
      <c r="G595" s="81"/>
      <c r="H595" s="54"/>
      <c r="I595" s="54"/>
      <c r="J595" s="76" t="str">
        <f t="shared" si="107"/>
        <v/>
      </c>
      <c r="K595" s="76" t="str">
        <f t="shared" si="108"/>
        <v/>
      </c>
      <c r="L595" s="76" t="str">
        <f t="shared" si="109"/>
        <v/>
      </c>
      <c r="M595" s="54"/>
      <c r="N595" s="54" t="str">
        <f t="shared" si="110"/>
        <v/>
      </c>
      <c r="O595" s="54" t="str">
        <f t="shared" si="111"/>
        <v/>
      </c>
      <c r="P595" s="54" t="str">
        <f t="shared" si="112"/>
        <v/>
      </c>
      <c r="Q595" s="54" t="str">
        <f>+IF(A595="","",CONCATENATE(YEAR(A595),"-",VLOOKUP(MONTH(A595),INFO_CALENDRIER!$I$1:$J$13,2,FALSE)))</f>
        <v/>
      </c>
      <c r="R595" s="54" t="str">
        <f t="shared" si="113"/>
        <v/>
      </c>
      <c r="S595" s="76" t="str">
        <f t="shared" si="114"/>
        <v/>
      </c>
      <c r="T595" s="54" t="str">
        <f>IF(H595="","",IF(I595=INFO_CALENDRIER!$AB$2,IF(BD!H595="COMMANDE","ALBAN1","ALBAN2"),IF(I595=INFO_CALENDRIER!$AB$3,IF(BD!H595="COMMANDE","ALICE1","ALICE2"),IF(I595=INFO_CALENDRIER!$AB$4,IF(BD!H595="COMMANDE","EUGENIE1","EUGENIE2"),IF(I595=INFO_CALENDRIER!$AB$5,IF(BD!H595="COMMANDE","FRED1","FRED2"),IF(I595=INFO_CALENDRIER!$AB$6,IF(BD!H595="COMMANDE","HERVE1","HERVE2"),IF(I595=INFO_CALENDRIER!$AB$7,IF(BD!H595="COMMANDE","MARIA1","MARIA2"),IF(I595=INFO_CALENDRIER!$AB$8,IF(BD!H595="COMMANDE","MARIE1","MARIE2"),IF(I595=INFO_CALENDRIER!$AB$9,IF(BD!H595="COMMANDE","VALERIE1","VALERIE2"),"erreur")))))))))</f>
        <v/>
      </c>
      <c r="U595" s="54"/>
      <c r="V595" s="54"/>
      <c r="W595" s="76" t="str">
        <f t="shared" si="115"/>
        <v/>
      </c>
      <c r="X595" s="76" t="str">
        <f t="shared" si="116"/>
        <v/>
      </c>
      <c r="Y595" s="76" t="str">
        <f t="shared" si="117"/>
        <v/>
      </c>
    </row>
    <row r="596" spans="1:25">
      <c r="A596" s="75"/>
      <c r="B596" s="77"/>
      <c r="C596" s="75"/>
      <c r="D596" s="77"/>
      <c r="E596" s="54"/>
      <c r="F596" s="54"/>
      <c r="G596" s="81"/>
      <c r="H596" s="54"/>
      <c r="I596" s="54"/>
      <c r="J596" s="76" t="str">
        <f t="shared" si="107"/>
        <v/>
      </c>
      <c r="K596" s="76" t="str">
        <f t="shared" si="108"/>
        <v/>
      </c>
      <c r="L596" s="76" t="str">
        <f t="shared" si="109"/>
        <v/>
      </c>
      <c r="M596" s="54"/>
      <c r="N596" s="54" t="str">
        <f t="shared" si="110"/>
        <v/>
      </c>
      <c r="O596" s="54" t="str">
        <f t="shared" si="111"/>
        <v/>
      </c>
      <c r="P596" s="54" t="str">
        <f t="shared" si="112"/>
        <v/>
      </c>
      <c r="Q596" s="54" t="str">
        <f>+IF(A596="","",CONCATENATE(YEAR(A596),"-",VLOOKUP(MONTH(A596),INFO_CALENDRIER!$I$1:$J$13,2,FALSE)))</f>
        <v/>
      </c>
      <c r="R596" s="54" t="str">
        <f t="shared" si="113"/>
        <v/>
      </c>
      <c r="S596" s="76" t="str">
        <f t="shared" si="114"/>
        <v/>
      </c>
      <c r="T596" s="54" t="str">
        <f>IF(H596="","",IF(I596=INFO_CALENDRIER!$AB$2,IF(BD!H596="COMMANDE","ALBAN1","ALBAN2"),IF(I596=INFO_CALENDRIER!$AB$3,IF(BD!H596="COMMANDE","ALICE1","ALICE2"),IF(I596=INFO_CALENDRIER!$AB$4,IF(BD!H596="COMMANDE","EUGENIE1","EUGENIE2"),IF(I596=INFO_CALENDRIER!$AB$5,IF(BD!H596="COMMANDE","FRED1","FRED2"),IF(I596=INFO_CALENDRIER!$AB$6,IF(BD!H596="COMMANDE","HERVE1","HERVE2"),IF(I596=INFO_CALENDRIER!$AB$7,IF(BD!H596="COMMANDE","MARIA1","MARIA2"),IF(I596=INFO_CALENDRIER!$AB$8,IF(BD!H596="COMMANDE","MARIE1","MARIE2"),IF(I596=INFO_CALENDRIER!$AB$9,IF(BD!H596="COMMANDE","VALERIE1","VALERIE2"),"erreur")))))))))</f>
        <v/>
      </c>
      <c r="U596" s="54"/>
      <c r="V596" s="54"/>
      <c r="W596" s="76" t="str">
        <f t="shared" si="115"/>
        <v/>
      </c>
      <c r="X596" s="76" t="str">
        <f t="shared" si="116"/>
        <v/>
      </c>
      <c r="Y596" s="76" t="str">
        <f t="shared" si="117"/>
        <v/>
      </c>
    </row>
    <row r="597" spans="1:25">
      <c r="A597" s="75"/>
      <c r="B597" s="77"/>
      <c r="C597" s="75"/>
      <c r="D597" s="77"/>
      <c r="E597" s="54"/>
      <c r="F597" s="54"/>
      <c r="G597" s="81"/>
      <c r="H597" s="54"/>
      <c r="I597" s="54"/>
      <c r="J597" s="76" t="str">
        <f t="shared" si="107"/>
        <v/>
      </c>
      <c r="K597" s="76" t="str">
        <f t="shared" si="108"/>
        <v/>
      </c>
      <c r="L597" s="76" t="str">
        <f t="shared" si="109"/>
        <v/>
      </c>
      <c r="M597" s="54"/>
      <c r="N597" s="54" t="str">
        <f t="shared" si="110"/>
        <v/>
      </c>
      <c r="O597" s="54" t="str">
        <f t="shared" si="111"/>
        <v/>
      </c>
      <c r="P597" s="54" t="str">
        <f t="shared" si="112"/>
        <v/>
      </c>
      <c r="Q597" s="54" t="str">
        <f>+IF(A597="","",CONCATENATE(YEAR(A597),"-",VLOOKUP(MONTH(A597),INFO_CALENDRIER!$I$1:$J$13,2,FALSE)))</f>
        <v/>
      </c>
      <c r="R597" s="54" t="str">
        <f t="shared" si="113"/>
        <v/>
      </c>
      <c r="S597" s="76" t="str">
        <f t="shared" si="114"/>
        <v/>
      </c>
      <c r="T597" s="54" t="str">
        <f>IF(H597="","",IF(I597=INFO_CALENDRIER!$AB$2,IF(BD!H597="COMMANDE","ALBAN1","ALBAN2"),IF(I597=INFO_CALENDRIER!$AB$3,IF(BD!H597="COMMANDE","ALICE1","ALICE2"),IF(I597=INFO_CALENDRIER!$AB$4,IF(BD!H597="COMMANDE","EUGENIE1","EUGENIE2"),IF(I597=INFO_CALENDRIER!$AB$5,IF(BD!H597="COMMANDE","FRED1","FRED2"),IF(I597=INFO_CALENDRIER!$AB$6,IF(BD!H597="COMMANDE","HERVE1","HERVE2"),IF(I597=INFO_CALENDRIER!$AB$7,IF(BD!H597="COMMANDE","MARIA1","MARIA2"),IF(I597=INFO_CALENDRIER!$AB$8,IF(BD!H597="COMMANDE","MARIE1","MARIE2"),IF(I597=INFO_CALENDRIER!$AB$9,IF(BD!H597="COMMANDE","VALERIE1","VALERIE2"),"erreur")))))))))</f>
        <v/>
      </c>
      <c r="U597" s="54"/>
      <c r="V597" s="54"/>
      <c r="W597" s="76" t="str">
        <f t="shared" si="115"/>
        <v/>
      </c>
      <c r="X597" s="76" t="str">
        <f t="shared" si="116"/>
        <v/>
      </c>
      <c r="Y597" s="76" t="str">
        <f t="shared" si="117"/>
        <v/>
      </c>
    </row>
    <row r="598" spans="1:25">
      <c r="A598" s="75"/>
      <c r="B598" s="77"/>
      <c r="C598" s="75"/>
      <c r="D598" s="77"/>
      <c r="E598" s="54"/>
      <c r="F598" s="54"/>
      <c r="G598" s="81"/>
      <c r="H598" s="54"/>
      <c r="I598" s="54"/>
      <c r="J598" s="76" t="str">
        <f t="shared" si="107"/>
        <v/>
      </c>
      <c r="K598" s="76" t="str">
        <f t="shared" si="108"/>
        <v/>
      </c>
      <c r="L598" s="76" t="str">
        <f t="shared" si="109"/>
        <v/>
      </c>
      <c r="M598" s="54"/>
      <c r="N598" s="54" t="str">
        <f t="shared" si="110"/>
        <v/>
      </c>
      <c r="O598" s="54" t="str">
        <f t="shared" si="111"/>
        <v/>
      </c>
      <c r="P598" s="54" t="str">
        <f t="shared" si="112"/>
        <v/>
      </c>
      <c r="Q598" s="54" t="str">
        <f>+IF(A598="","",CONCATENATE(YEAR(A598),"-",VLOOKUP(MONTH(A598),INFO_CALENDRIER!$I$1:$J$13,2,FALSE)))</f>
        <v/>
      </c>
      <c r="R598" s="54" t="str">
        <f t="shared" si="113"/>
        <v/>
      </c>
      <c r="S598" s="76" t="str">
        <f t="shared" si="114"/>
        <v/>
      </c>
      <c r="T598" s="54" t="str">
        <f>IF(H598="","",IF(I598=INFO_CALENDRIER!$AB$2,IF(BD!H598="COMMANDE","ALBAN1","ALBAN2"),IF(I598=INFO_CALENDRIER!$AB$3,IF(BD!H598="COMMANDE","ALICE1","ALICE2"),IF(I598=INFO_CALENDRIER!$AB$4,IF(BD!H598="COMMANDE","EUGENIE1","EUGENIE2"),IF(I598=INFO_CALENDRIER!$AB$5,IF(BD!H598="COMMANDE","FRED1","FRED2"),IF(I598=INFO_CALENDRIER!$AB$6,IF(BD!H598="COMMANDE","HERVE1","HERVE2"),IF(I598=INFO_CALENDRIER!$AB$7,IF(BD!H598="COMMANDE","MARIA1","MARIA2"),IF(I598=INFO_CALENDRIER!$AB$8,IF(BD!H598="COMMANDE","MARIE1","MARIE2"),IF(I598=INFO_CALENDRIER!$AB$9,IF(BD!H598="COMMANDE","VALERIE1","VALERIE2"),"erreur")))))))))</f>
        <v/>
      </c>
      <c r="U598" s="54"/>
      <c r="V598" s="54"/>
      <c r="W598" s="76" t="str">
        <f t="shared" si="115"/>
        <v/>
      </c>
      <c r="X598" s="76" t="str">
        <f t="shared" si="116"/>
        <v/>
      </c>
      <c r="Y598" s="76" t="str">
        <f t="shared" si="117"/>
        <v/>
      </c>
    </row>
    <row r="599" spans="1:25">
      <c r="A599" s="75"/>
      <c r="B599" s="77"/>
      <c r="C599" s="75"/>
      <c r="D599" s="77"/>
      <c r="E599" s="54"/>
      <c r="F599" s="54"/>
      <c r="G599" s="81"/>
      <c r="H599" s="54"/>
      <c r="I599" s="54"/>
      <c r="J599" s="76" t="str">
        <f t="shared" si="107"/>
        <v/>
      </c>
      <c r="K599" s="76" t="str">
        <f t="shared" si="108"/>
        <v/>
      </c>
      <c r="L599" s="76" t="str">
        <f t="shared" si="109"/>
        <v/>
      </c>
      <c r="M599" s="54"/>
      <c r="N599" s="54" t="str">
        <f t="shared" si="110"/>
        <v/>
      </c>
      <c r="O599" s="54" t="str">
        <f t="shared" si="111"/>
        <v/>
      </c>
      <c r="P599" s="54" t="str">
        <f t="shared" si="112"/>
        <v/>
      </c>
      <c r="Q599" s="54" t="str">
        <f>+IF(A599="","",CONCATENATE(YEAR(A599),"-",VLOOKUP(MONTH(A599),INFO_CALENDRIER!$I$1:$J$13,2,FALSE)))</f>
        <v/>
      </c>
      <c r="R599" s="54" t="str">
        <f t="shared" si="113"/>
        <v/>
      </c>
      <c r="S599" s="76" t="str">
        <f t="shared" si="114"/>
        <v/>
      </c>
      <c r="T599" s="54" t="str">
        <f>IF(H599="","",IF(I599=INFO_CALENDRIER!$AB$2,IF(BD!H599="COMMANDE","ALBAN1","ALBAN2"),IF(I599=INFO_CALENDRIER!$AB$3,IF(BD!H599="COMMANDE","ALICE1","ALICE2"),IF(I599=INFO_CALENDRIER!$AB$4,IF(BD!H599="COMMANDE","EUGENIE1","EUGENIE2"),IF(I599=INFO_CALENDRIER!$AB$5,IF(BD!H599="COMMANDE","FRED1","FRED2"),IF(I599=INFO_CALENDRIER!$AB$6,IF(BD!H599="COMMANDE","HERVE1","HERVE2"),IF(I599=INFO_CALENDRIER!$AB$7,IF(BD!H599="COMMANDE","MARIA1","MARIA2"),IF(I599=INFO_CALENDRIER!$AB$8,IF(BD!H599="COMMANDE","MARIE1","MARIE2"),IF(I599=INFO_CALENDRIER!$AB$9,IF(BD!H599="COMMANDE","VALERIE1","VALERIE2"),"erreur")))))))))</f>
        <v/>
      </c>
      <c r="U599" s="54"/>
      <c r="V599" s="54"/>
      <c r="W599" s="76" t="str">
        <f t="shared" si="115"/>
        <v/>
      </c>
      <c r="X599" s="76" t="str">
        <f t="shared" si="116"/>
        <v/>
      </c>
      <c r="Y599" s="76" t="str">
        <f t="shared" si="117"/>
        <v/>
      </c>
    </row>
    <row r="600" spans="1:25">
      <c r="A600" s="75"/>
      <c r="B600" s="77"/>
      <c r="C600" s="75"/>
      <c r="D600" s="77"/>
      <c r="E600" s="54"/>
      <c r="F600" s="54"/>
      <c r="G600" s="81"/>
      <c r="H600" s="54"/>
      <c r="I600" s="54"/>
      <c r="J600" s="76" t="str">
        <f t="shared" si="107"/>
        <v/>
      </c>
      <c r="K600" s="76" t="str">
        <f t="shared" si="108"/>
        <v/>
      </c>
      <c r="L600" s="76" t="str">
        <f t="shared" si="109"/>
        <v/>
      </c>
      <c r="M600" s="54"/>
      <c r="N600" s="54" t="str">
        <f t="shared" si="110"/>
        <v/>
      </c>
      <c r="O600" s="54" t="str">
        <f t="shared" si="111"/>
        <v/>
      </c>
      <c r="P600" s="54" t="str">
        <f t="shared" si="112"/>
        <v/>
      </c>
      <c r="Q600" s="54" t="str">
        <f>+IF(A600="","",CONCATENATE(YEAR(A600),"-",VLOOKUP(MONTH(A600),INFO_CALENDRIER!$I$1:$J$13,2,FALSE)))</f>
        <v/>
      </c>
      <c r="R600" s="54" t="str">
        <f t="shared" si="113"/>
        <v/>
      </c>
      <c r="S600" s="76" t="str">
        <f t="shared" si="114"/>
        <v/>
      </c>
      <c r="T600" s="54" t="str">
        <f>IF(H600="","",IF(I600=INFO_CALENDRIER!$AB$2,IF(BD!H600="COMMANDE","ALBAN1","ALBAN2"),IF(I600=INFO_CALENDRIER!$AB$3,IF(BD!H600="COMMANDE","ALICE1","ALICE2"),IF(I600=INFO_CALENDRIER!$AB$4,IF(BD!H600="COMMANDE","EUGENIE1","EUGENIE2"),IF(I600=INFO_CALENDRIER!$AB$5,IF(BD!H600="COMMANDE","FRED1","FRED2"),IF(I600=INFO_CALENDRIER!$AB$6,IF(BD!H600="COMMANDE","HERVE1","HERVE2"),IF(I600=INFO_CALENDRIER!$AB$7,IF(BD!H600="COMMANDE","MARIA1","MARIA2"),IF(I600=INFO_CALENDRIER!$AB$8,IF(BD!H600="COMMANDE","MARIE1","MARIE2"),IF(I600=INFO_CALENDRIER!$AB$9,IF(BD!H600="COMMANDE","VALERIE1","VALERIE2"),"erreur")))))))))</f>
        <v/>
      </c>
      <c r="U600" s="54"/>
      <c r="V600" s="54"/>
      <c r="W600" s="76" t="str">
        <f t="shared" si="115"/>
        <v/>
      </c>
      <c r="X600" s="76" t="str">
        <f t="shared" si="116"/>
        <v/>
      </c>
      <c r="Y600" s="76" t="str">
        <f t="shared" si="117"/>
        <v/>
      </c>
    </row>
    <row r="601" spans="1:25">
      <c r="A601" s="75"/>
      <c r="B601" s="77"/>
      <c r="C601" s="75"/>
      <c r="D601" s="77"/>
      <c r="E601" s="54"/>
      <c r="F601" s="54"/>
      <c r="G601" s="81"/>
      <c r="H601" s="54"/>
      <c r="I601" s="54"/>
      <c r="J601" s="76" t="str">
        <f t="shared" si="107"/>
        <v/>
      </c>
      <c r="K601" s="76" t="str">
        <f t="shared" si="108"/>
        <v/>
      </c>
      <c r="L601" s="76" t="str">
        <f t="shared" si="109"/>
        <v/>
      </c>
      <c r="M601" s="54"/>
      <c r="N601" s="54" t="str">
        <f t="shared" si="110"/>
        <v/>
      </c>
      <c r="O601" s="54" t="str">
        <f t="shared" si="111"/>
        <v/>
      </c>
      <c r="P601" s="54" t="str">
        <f t="shared" si="112"/>
        <v/>
      </c>
      <c r="Q601" s="54" t="str">
        <f>+IF(A601="","",CONCATENATE(YEAR(A601),"-",VLOOKUP(MONTH(A601),INFO_CALENDRIER!$I$1:$J$13,2,FALSE)))</f>
        <v/>
      </c>
      <c r="R601" s="54" t="str">
        <f t="shared" si="113"/>
        <v/>
      </c>
      <c r="S601" s="76" t="str">
        <f t="shared" si="114"/>
        <v/>
      </c>
      <c r="T601" s="54" t="str">
        <f>IF(H601="","",IF(I601=INFO_CALENDRIER!$AB$2,IF(BD!H601="COMMANDE","ALBAN1","ALBAN2"),IF(I601=INFO_CALENDRIER!$AB$3,IF(BD!H601="COMMANDE","ALICE1","ALICE2"),IF(I601=INFO_CALENDRIER!$AB$4,IF(BD!H601="COMMANDE","EUGENIE1","EUGENIE2"),IF(I601=INFO_CALENDRIER!$AB$5,IF(BD!H601="COMMANDE","FRED1","FRED2"),IF(I601=INFO_CALENDRIER!$AB$6,IF(BD!H601="COMMANDE","HERVE1","HERVE2"),IF(I601=INFO_CALENDRIER!$AB$7,IF(BD!H601="COMMANDE","MARIA1","MARIA2"),IF(I601=INFO_CALENDRIER!$AB$8,IF(BD!H601="COMMANDE","MARIE1","MARIE2"),IF(I601=INFO_CALENDRIER!$AB$9,IF(BD!H601="COMMANDE","VALERIE1","VALERIE2"),"erreur")))))))))</f>
        <v/>
      </c>
      <c r="U601" s="54"/>
      <c r="V601" s="54"/>
      <c r="W601" s="76" t="str">
        <f t="shared" si="115"/>
        <v/>
      </c>
      <c r="X601" s="76" t="str">
        <f t="shared" si="116"/>
        <v/>
      </c>
      <c r="Y601" s="76" t="str">
        <f t="shared" si="117"/>
        <v/>
      </c>
    </row>
    <row r="602" spans="1:25">
      <c r="A602" s="75"/>
      <c r="B602" s="77"/>
      <c r="C602" s="75"/>
      <c r="D602" s="77"/>
      <c r="E602" s="54"/>
      <c r="F602" s="54"/>
      <c r="G602" s="81"/>
      <c r="H602" s="54"/>
      <c r="I602" s="54"/>
      <c r="J602" s="76" t="str">
        <f t="shared" si="107"/>
        <v/>
      </c>
      <c r="K602" s="76" t="str">
        <f t="shared" si="108"/>
        <v/>
      </c>
      <c r="L602" s="76" t="str">
        <f t="shared" si="109"/>
        <v/>
      </c>
      <c r="M602" s="54"/>
      <c r="N602" s="54" t="str">
        <f t="shared" si="110"/>
        <v/>
      </c>
      <c r="O602" s="54" t="str">
        <f t="shared" si="111"/>
        <v/>
      </c>
      <c r="P602" s="54" t="str">
        <f t="shared" si="112"/>
        <v/>
      </c>
      <c r="Q602" s="54" t="str">
        <f>+IF(A602="","",CONCATENATE(YEAR(A602),"-",VLOOKUP(MONTH(A602),INFO_CALENDRIER!$I$1:$J$13,2,FALSE)))</f>
        <v/>
      </c>
      <c r="R602" s="54" t="str">
        <f t="shared" si="113"/>
        <v/>
      </c>
      <c r="S602" s="76" t="str">
        <f t="shared" si="114"/>
        <v/>
      </c>
      <c r="T602" s="54" t="str">
        <f>IF(H602="","",IF(I602=INFO_CALENDRIER!$AB$2,IF(BD!H602="COMMANDE","ALBAN1","ALBAN2"),IF(I602=INFO_CALENDRIER!$AB$3,IF(BD!H602="COMMANDE","ALICE1","ALICE2"),IF(I602=INFO_CALENDRIER!$AB$4,IF(BD!H602="COMMANDE","EUGENIE1","EUGENIE2"),IF(I602=INFO_CALENDRIER!$AB$5,IF(BD!H602="COMMANDE","FRED1","FRED2"),IF(I602=INFO_CALENDRIER!$AB$6,IF(BD!H602="COMMANDE","HERVE1","HERVE2"),IF(I602=INFO_CALENDRIER!$AB$7,IF(BD!H602="COMMANDE","MARIA1","MARIA2"),IF(I602=INFO_CALENDRIER!$AB$8,IF(BD!H602="COMMANDE","MARIE1","MARIE2"),IF(I602=INFO_CALENDRIER!$AB$9,IF(BD!H602="COMMANDE","VALERIE1","VALERIE2"),"erreur")))))))))</f>
        <v/>
      </c>
      <c r="U602" s="54"/>
      <c r="V602" s="54"/>
      <c r="W602" s="76" t="str">
        <f t="shared" si="115"/>
        <v/>
      </c>
      <c r="X602" s="76" t="str">
        <f t="shared" si="116"/>
        <v/>
      </c>
      <c r="Y602" s="76" t="str">
        <f t="shared" si="117"/>
        <v/>
      </c>
    </row>
    <row r="603" spans="1:25">
      <c r="A603" s="75"/>
      <c r="B603" s="77"/>
      <c r="C603" s="75"/>
      <c r="D603" s="77"/>
      <c r="E603" s="54"/>
      <c r="F603" s="54"/>
      <c r="G603" s="81"/>
      <c r="H603" s="54"/>
      <c r="I603" s="54"/>
      <c r="J603" s="76" t="str">
        <f t="shared" si="107"/>
        <v/>
      </c>
      <c r="K603" s="76" t="str">
        <f t="shared" si="108"/>
        <v/>
      </c>
      <c r="L603" s="76" t="str">
        <f t="shared" si="109"/>
        <v/>
      </c>
      <c r="M603" s="54"/>
      <c r="N603" s="54" t="str">
        <f t="shared" si="110"/>
        <v/>
      </c>
      <c r="O603" s="54" t="str">
        <f t="shared" si="111"/>
        <v/>
      </c>
      <c r="P603" s="54" t="str">
        <f t="shared" si="112"/>
        <v/>
      </c>
      <c r="Q603" s="54" t="str">
        <f>+IF(A603="","",CONCATENATE(YEAR(A603),"-",VLOOKUP(MONTH(A603),INFO_CALENDRIER!$I$1:$J$13,2,FALSE)))</f>
        <v/>
      </c>
      <c r="R603" s="54" t="str">
        <f t="shared" si="113"/>
        <v/>
      </c>
      <c r="S603" s="76" t="str">
        <f t="shared" si="114"/>
        <v/>
      </c>
      <c r="T603" s="54" t="str">
        <f>IF(H603="","",IF(I603=INFO_CALENDRIER!$AB$2,IF(BD!H603="COMMANDE","ALBAN1","ALBAN2"),IF(I603=INFO_CALENDRIER!$AB$3,IF(BD!H603="COMMANDE","ALICE1","ALICE2"),IF(I603=INFO_CALENDRIER!$AB$4,IF(BD!H603="COMMANDE","EUGENIE1","EUGENIE2"),IF(I603=INFO_CALENDRIER!$AB$5,IF(BD!H603="COMMANDE","FRED1","FRED2"),IF(I603=INFO_CALENDRIER!$AB$6,IF(BD!H603="COMMANDE","HERVE1","HERVE2"),IF(I603=INFO_CALENDRIER!$AB$7,IF(BD!H603="COMMANDE","MARIA1","MARIA2"),IF(I603=INFO_CALENDRIER!$AB$8,IF(BD!H603="COMMANDE","MARIE1","MARIE2"),IF(I603=INFO_CALENDRIER!$AB$9,IF(BD!H603="COMMANDE","VALERIE1","VALERIE2"),"erreur")))))))))</f>
        <v/>
      </c>
      <c r="U603" s="54"/>
      <c r="V603" s="54"/>
      <c r="W603" s="76" t="str">
        <f t="shared" si="115"/>
        <v/>
      </c>
      <c r="X603" s="76" t="str">
        <f t="shared" si="116"/>
        <v/>
      </c>
      <c r="Y603" s="76" t="str">
        <f t="shared" si="117"/>
        <v/>
      </c>
    </row>
    <row r="604" spans="1:25">
      <c r="A604" s="75"/>
      <c r="B604" s="77"/>
      <c r="C604" s="75"/>
      <c r="D604" s="77"/>
      <c r="E604" s="54"/>
      <c r="F604" s="54"/>
      <c r="G604" s="81"/>
      <c r="H604" s="54"/>
      <c r="I604" s="54"/>
      <c r="J604" s="76" t="str">
        <f t="shared" si="107"/>
        <v/>
      </c>
      <c r="K604" s="76" t="str">
        <f t="shared" si="108"/>
        <v/>
      </c>
      <c r="L604" s="76" t="str">
        <f t="shared" si="109"/>
        <v/>
      </c>
      <c r="M604" s="54"/>
      <c r="N604" s="54" t="str">
        <f t="shared" si="110"/>
        <v/>
      </c>
      <c r="O604" s="54" t="str">
        <f t="shared" si="111"/>
        <v/>
      </c>
      <c r="P604" s="54" t="str">
        <f t="shared" si="112"/>
        <v/>
      </c>
      <c r="Q604" s="54" t="str">
        <f>+IF(A604="","",CONCATENATE(YEAR(A604),"-",VLOOKUP(MONTH(A604),INFO_CALENDRIER!$I$1:$J$13,2,FALSE)))</f>
        <v/>
      </c>
      <c r="R604" s="54" t="str">
        <f t="shared" si="113"/>
        <v/>
      </c>
      <c r="S604" s="76" t="str">
        <f t="shared" si="114"/>
        <v/>
      </c>
      <c r="T604" s="54" t="str">
        <f>IF(H604="","",IF(I604=INFO_CALENDRIER!$AB$2,IF(BD!H604="COMMANDE","ALBAN1","ALBAN2"),IF(I604=INFO_CALENDRIER!$AB$3,IF(BD!H604="COMMANDE","ALICE1","ALICE2"),IF(I604=INFO_CALENDRIER!$AB$4,IF(BD!H604="COMMANDE","EUGENIE1","EUGENIE2"),IF(I604=INFO_CALENDRIER!$AB$5,IF(BD!H604="COMMANDE","FRED1","FRED2"),IF(I604=INFO_CALENDRIER!$AB$6,IF(BD!H604="COMMANDE","HERVE1","HERVE2"),IF(I604=INFO_CALENDRIER!$AB$7,IF(BD!H604="COMMANDE","MARIA1","MARIA2"),IF(I604=INFO_CALENDRIER!$AB$8,IF(BD!H604="COMMANDE","MARIE1","MARIE2"),IF(I604=INFO_CALENDRIER!$AB$9,IF(BD!H604="COMMANDE","VALERIE1","VALERIE2"),"erreur")))))))))</f>
        <v/>
      </c>
      <c r="U604" s="54"/>
      <c r="V604" s="54"/>
      <c r="W604" s="76" t="str">
        <f t="shared" si="115"/>
        <v/>
      </c>
      <c r="X604" s="76" t="str">
        <f t="shared" si="116"/>
        <v/>
      </c>
      <c r="Y604" s="76" t="str">
        <f t="shared" si="117"/>
        <v/>
      </c>
    </row>
    <row r="605" spans="1:25">
      <c r="A605" s="75"/>
      <c r="B605" s="77"/>
      <c r="C605" s="75"/>
      <c r="D605" s="77"/>
      <c r="E605" s="54"/>
      <c r="F605" s="54"/>
      <c r="G605" s="81"/>
      <c r="H605" s="54"/>
      <c r="I605" s="54"/>
      <c r="J605" s="76" t="str">
        <f t="shared" si="107"/>
        <v/>
      </c>
      <c r="K605" s="76" t="str">
        <f t="shared" si="108"/>
        <v/>
      </c>
      <c r="L605" s="76" t="str">
        <f t="shared" si="109"/>
        <v/>
      </c>
      <c r="M605" s="54"/>
      <c r="N605" s="54" t="str">
        <f t="shared" si="110"/>
        <v/>
      </c>
      <c r="O605" s="54" t="str">
        <f t="shared" si="111"/>
        <v/>
      </c>
      <c r="P605" s="54" t="str">
        <f t="shared" si="112"/>
        <v/>
      </c>
      <c r="Q605" s="54" t="str">
        <f>+IF(A605="","",CONCATENATE(YEAR(A605),"-",VLOOKUP(MONTH(A605),INFO_CALENDRIER!$I$1:$J$13,2,FALSE)))</f>
        <v/>
      </c>
      <c r="R605" s="54" t="str">
        <f t="shared" si="113"/>
        <v/>
      </c>
      <c r="S605" s="76" t="str">
        <f t="shared" si="114"/>
        <v/>
      </c>
      <c r="T605" s="54" t="str">
        <f>IF(H605="","",IF(I605=INFO_CALENDRIER!$AB$2,IF(BD!H605="COMMANDE","ALBAN1","ALBAN2"),IF(I605=INFO_CALENDRIER!$AB$3,IF(BD!H605="COMMANDE","ALICE1","ALICE2"),IF(I605=INFO_CALENDRIER!$AB$4,IF(BD!H605="COMMANDE","EUGENIE1","EUGENIE2"),IF(I605=INFO_CALENDRIER!$AB$5,IF(BD!H605="COMMANDE","FRED1","FRED2"),IF(I605=INFO_CALENDRIER!$AB$6,IF(BD!H605="COMMANDE","HERVE1","HERVE2"),IF(I605=INFO_CALENDRIER!$AB$7,IF(BD!H605="COMMANDE","MARIA1","MARIA2"),IF(I605=INFO_CALENDRIER!$AB$8,IF(BD!H605="COMMANDE","MARIE1","MARIE2"),IF(I605=INFO_CALENDRIER!$AB$9,IF(BD!H605="COMMANDE","VALERIE1","VALERIE2"),"erreur")))))))))</f>
        <v/>
      </c>
      <c r="U605" s="54"/>
      <c r="V605" s="54"/>
      <c r="W605" s="76" t="str">
        <f t="shared" si="115"/>
        <v/>
      </c>
      <c r="X605" s="76" t="str">
        <f t="shared" si="116"/>
        <v/>
      </c>
      <c r="Y605" s="76" t="str">
        <f t="shared" si="117"/>
        <v/>
      </c>
    </row>
    <row r="606" spans="1:25">
      <c r="A606" s="75"/>
      <c r="B606" s="77"/>
      <c r="C606" s="75"/>
      <c r="D606" s="77"/>
      <c r="E606" s="54"/>
      <c r="F606" s="54"/>
      <c r="G606" s="81"/>
      <c r="H606" s="54"/>
      <c r="I606" s="54"/>
      <c r="J606" s="76" t="str">
        <f t="shared" si="107"/>
        <v/>
      </c>
      <c r="K606" s="76" t="str">
        <f t="shared" si="108"/>
        <v/>
      </c>
      <c r="L606" s="76" t="str">
        <f t="shared" si="109"/>
        <v/>
      </c>
      <c r="M606" s="54"/>
      <c r="N606" s="54" t="str">
        <f t="shared" si="110"/>
        <v/>
      </c>
      <c r="O606" s="54" t="str">
        <f t="shared" si="111"/>
        <v/>
      </c>
      <c r="P606" s="54" t="str">
        <f t="shared" si="112"/>
        <v/>
      </c>
      <c r="Q606" s="54" t="str">
        <f>+IF(A606="","",CONCATENATE(YEAR(A606),"-",VLOOKUP(MONTH(A606),INFO_CALENDRIER!$I$1:$J$13,2,FALSE)))</f>
        <v/>
      </c>
      <c r="R606" s="54" t="str">
        <f t="shared" si="113"/>
        <v/>
      </c>
      <c r="S606" s="76" t="str">
        <f t="shared" si="114"/>
        <v/>
      </c>
      <c r="T606" s="54" t="str">
        <f>IF(H606="","",IF(I606=INFO_CALENDRIER!$AB$2,IF(BD!H606="COMMANDE","ALBAN1","ALBAN2"),IF(I606=INFO_CALENDRIER!$AB$3,IF(BD!H606="COMMANDE","ALICE1","ALICE2"),IF(I606=INFO_CALENDRIER!$AB$4,IF(BD!H606="COMMANDE","EUGENIE1","EUGENIE2"),IF(I606=INFO_CALENDRIER!$AB$5,IF(BD!H606="COMMANDE","FRED1","FRED2"),IF(I606=INFO_CALENDRIER!$AB$6,IF(BD!H606="COMMANDE","HERVE1","HERVE2"),IF(I606=INFO_CALENDRIER!$AB$7,IF(BD!H606="COMMANDE","MARIA1","MARIA2"),IF(I606=INFO_CALENDRIER!$AB$8,IF(BD!H606="COMMANDE","MARIE1","MARIE2"),IF(I606=INFO_CALENDRIER!$AB$9,IF(BD!H606="COMMANDE","VALERIE1","VALERIE2"),"erreur")))))))))</f>
        <v/>
      </c>
      <c r="U606" s="54"/>
      <c r="V606" s="54"/>
      <c r="W606" s="76" t="str">
        <f t="shared" si="115"/>
        <v/>
      </c>
      <c r="X606" s="76" t="str">
        <f t="shared" si="116"/>
        <v/>
      </c>
      <c r="Y606" s="76" t="str">
        <f t="shared" si="117"/>
        <v/>
      </c>
    </row>
    <row r="607" spans="1:25">
      <c r="A607" s="75"/>
      <c r="B607" s="77"/>
      <c r="C607" s="75"/>
      <c r="D607" s="77"/>
      <c r="E607" s="54"/>
      <c r="F607" s="54"/>
      <c r="G607" s="81"/>
      <c r="H607" s="54"/>
      <c r="I607" s="54"/>
      <c r="J607" s="76" t="str">
        <f t="shared" si="107"/>
        <v/>
      </c>
      <c r="K607" s="76" t="str">
        <f t="shared" si="108"/>
        <v/>
      </c>
      <c r="L607" s="76" t="str">
        <f t="shared" si="109"/>
        <v/>
      </c>
      <c r="M607" s="54"/>
      <c r="N607" s="54" t="str">
        <f t="shared" si="110"/>
        <v/>
      </c>
      <c r="O607" s="54" t="str">
        <f t="shared" si="111"/>
        <v/>
      </c>
      <c r="P607" s="54" t="str">
        <f t="shared" si="112"/>
        <v/>
      </c>
      <c r="Q607" s="54" t="str">
        <f>+IF(A607="","",CONCATENATE(YEAR(A607),"-",VLOOKUP(MONTH(A607),INFO_CALENDRIER!$I$1:$J$13,2,FALSE)))</f>
        <v/>
      </c>
      <c r="R607" s="54" t="str">
        <f t="shared" si="113"/>
        <v/>
      </c>
      <c r="S607" s="76" t="str">
        <f t="shared" si="114"/>
        <v/>
      </c>
      <c r="T607" s="54" t="str">
        <f>IF(H607="","",IF(I607=INFO_CALENDRIER!$AB$2,IF(BD!H607="COMMANDE","ALBAN1","ALBAN2"),IF(I607=INFO_CALENDRIER!$AB$3,IF(BD!H607="COMMANDE","ALICE1","ALICE2"),IF(I607=INFO_CALENDRIER!$AB$4,IF(BD!H607="COMMANDE","EUGENIE1","EUGENIE2"),IF(I607=INFO_CALENDRIER!$AB$5,IF(BD!H607="COMMANDE","FRED1","FRED2"),IF(I607=INFO_CALENDRIER!$AB$6,IF(BD!H607="COMMANDE","HERVE1","HERVE2"),IF(I607=INFO_CALENDRIER!$AB$7,IF(BD!H607="COMMANDE","MARIA1","MARIA2"),IF(I607=INFO_CALENDRIER!$AB$8,IF(BD!H607="COMMANDE","MARIE1","MARIE2"),IF(I607=INFO_CALENDRIER!$AB$9,IF(BD!H607="COMMANDE","VALERIE1","VALERIE2"),"erreur")))))))))</f>
        <v/>
      </c>
      <c r="U607" s="54"/>
      <c r="V607" s="54"/>
      <c r="W607" s="76" t="str">
        <f t="shared" si="115"/>
        <v/>
      </c>
      <c r="X607" s="76" t="str">
        <f t="shared" si="116"/>
        <v/>
      </c>
      <c r="Y607" s="76" t="str">
        <f t="shared" si="117"/>
        <v/>
      </c>
    </row>
    <row r="608" spans="1:25">
      <c r="A608" s="75"/>
      <c r="B608" s="77"/>
      <c r="C608" s="75"/>
      <c r="D608" s="77"/>
      <c r="E608" s="54"/>
      <c r="F608" s="54"/>
      <c r="G608" s="81"/>
      <c r="H608" s="54"/>
      <c r="I608" s="54"/>
      <c r="J608" s="76" t="str">
        <f t="shared" si="107"/>
        <v/>
      </c>
      <c r="K608" s="76" t="str">
        <f t="shared" si="108"/>
        <v/>
      </c>
      <c r="L608" s="76" t="str">
        <f t="shared" si="109"/>
        <v/>
      </c>
      <c r="M608" s="54"/>
      <c r="N608" s="54" t="str">
        <f t="shared" si="110"/>
        <v/>
      </c>
      <c r="O608" s="54" t="str">
        <f t="shared" si="111"/>
        <v/>
      </c>
      <c r="P608" s="54" t="str">
        <f t="shared" si="112"/>
        <v/>
      </c>
      <c r="Q608" s="54" t="str">
        <f>+IF(A608="","",CONCATENATE(YEAR(A608),"-",VLOOKUP(MONTH(A608),INFO_CALENDRIER!$I$1:$J$13,2,FALSE)))</f>
        <v/>
      </c>
      <c r="R608" s="54" t="str">
        <f t="shared" si="113"/>
        <v/>
      </c>
      <c r="S608" s="76" t="str">
        <f t="shared" si="114"/>
        <v/>
      </c>
      <c r="T608" s="54" t="str">
        <f>IF(H608="","",IF(I608=INFO_CALENDRIER!$AB$2,IF(BD!H608="COMMANDE","ALBAN1","ALBAN2"),IF(I608=INFO_CALENDRIER!$AB$3,IF(BD!H608="COMMANDE","ALICE1","ALICE2"),IF(I608=INFO_CALENDRIER!$AB$4,IF(BD!H608="COMMANDE","EUGENIE1","EUGENIE2"),IF(I608=INFO_CALENDRIER!$AB$5,IF(BD!H608="COMMANDE","FRED1","FRED2"),IF(I608=INFO_CALENDRIER!$AB$6,IF(BD!H608="COMMANDE","HERVE1","HERVE2"),IF(I608=INFO_CALENDRIER!$AB$7,IF(BD!H608="COMMANDE","MARIA1","MARIA2"),IF(I608=INFO_CALENDRIER!$AB$8,IF(BD!H608="COMMANDE","MARIE1","MARIE2"),IF(I608=INFO_CALENDRIER!$AB$9,IF(BD!H608="COMMANDE","VALERIE1","VALERIE2"),"erreur")))))))))</f>
        <v/>
      </c>
      <c r="U608" s="54"/>
      <c r="V608" s="54"/>
      <c r="W608" s="76" t="str">
        <f t="shared" si="115"/>
        <v/>
      </c>
      <c r="X608" s="76" t="str">
        <f t="shared" si="116"/>
        <v/>
      </c>
      <c r="Y608" s="76" t="str">
        <f t="shared" si="117"/>
        <v/>
      </c>
    </row>
    <row r="609" spans="1:25">
      <c r="A609" s="75"/>
      <c r="B609" s="77"/>
      <c r="C609" s="75"/>
      <c r="D609" s="77"/>
      <c r="E609" s="54"/>
      <c r="F609" s="54"/>
      <c r="G609" s="81"/>
      <c r="H609" s="54"/>
      <c r="I609" s="54"/>
      <c r="J609" s="76" t="str">
        <f t="shared" si="107"/>
        <v/>
      </c>
      <c r="K609" s="76" t="str">
        <f t="shared" si="108"/>
        <v/>
      </c>
      <c r="L609" s="76" t="str">
        <f t="shared" si="109"/>
        <v/>
      </c>
      <c r="M609" s="54"/>
      <c r="N609" s="54" t="str">
        <f t="shared" si="110"/>
        <v/>
      </c>
      <c r="O609" s="54" t="str">
        <f t="shared" si="111"/>
        <v/>
      </c>
      <c r="P609" s="54" t="str">
        <f t="shared" si="112"/>
        <v/>
      </c>
      <c r="Q609" s="54" t="str">
        <f>+IF(A609="","",CONCATENATE(YEAR(A609),"-",VLOOKUP(MONTH(A609),INFO_CALENDRIER!$I$1:$J$13,2,FALSE)))</f>
        <v/>
      </c>
      <c r="R609" s="54" t="str">
        <f t="shared" si="113"/>
        <v/>
      </c>
      <c r="S609" s="76" t="str">
        <f t="shared" si="114"/>
        <v/>
      </c>
      <c r="T609" s="54" t="str">
        <f>IF(H609="","",IF(I609=INFO_CALENDRIER!$AB$2,IF(BD!H609="COMMANDE","ALBAN1","ALBAN2"),IF(I609=INFO_CALENDRIER!$AB$3,IF(BD!H609="COMMANDE","ALICE1","ALICE2"),IF(I609=INFO_CALENDRIER!$AB$4,IF(BD!H609="COMMANDE","EUGENIE1","EUGENIE2"),IF(I609=INFO_CALENDRIER!$AB$5,IF(BD!H609="COMMANDE","FRED1","FRED2"),IF(I609=INFO_CALENDRIER!$AB$6,IF(BD!H609="COMMANDE","HERVE1","HERVE2"),IF(I609=INFO_CALENDRIER!$AB$7,IF(BD!H609="COMMANDE","MARIA1","MARIA2"),IF(I609=INFO_CALENDRIER!$AB$8,IF(BD!H609="COMMANDE","MARIE1","MARIE2"),IF(I609=INFO_CALENDRIER!$AB$9,IF(BD!H609="COMMANDE","VALERIE1","VALERIE2"),"erreur")))))))))</f>
        <v/>
      </c>
      <c r="U609" s="54"/>
      <c r="V609" s="54"/>
      <c r="W609" s="76" t="str">
        <f t="shared" si="115"/>
        <v/>
      </c>
      <c r="X609" s="76" t="str">
        <f t="shared" si="116"/>
        <v/>
      </c>
      <c r="Y609" s="76" t="str">
        <f t="shared" si="117"/>
        <v/>
      </c>
    </row>
    <row r="610" spans="1:25">
      <c r="A610" s="75"/>
      <c r="B610" s="77"/>
      <c r="C610" s="75"/>
      <c r="D610" s="77"/>
      <c r="E610" s="54"/>
      <c r="F610" s="54"/>
      <c r="G610" s="81"/>
      <c r="H610" s="54"/>
      <c r="I610" s="54"/>
      <c r="J610" s="76" t="str">
        <f t="shared" si="107"/>
        <v/>
      </c>
      <c r="K610" s="76" t="str">
        <f t="shared" si="108"/>
        <v/>
      </c>
      <c r="L610" s="76" t="str">
        <f t="shared" si="109"/>
        <v/>
      </c>
      <c r="M610" s="54"/>
      <c r="N610" s="54" t="str">
        <f t="shared" si="110"/>
        <v/>
      </c>
      <c r="O610" s="54" t="str">
        <f t="shared" si="111"/>
        <v/>
      </c>
      <c r="P610" s="54" t="str">
        <f t="shared" si="112"/>
        <v/>
      </c>
      <c r="Q610" s="54" t="str">
        <f>+IF(A610="","",CONCATENATE(YEAR(A610),"-",VLOOKUP(MONTH(A610),INFO_CALENDRIER!$I$1:$J$13,2,FALSE)))</f>
        <v/>
      </c>
      <c r="R610" s="54" t="str">
        <f t="shared" si="113"/>
        <v/>
      </c>
      <c r="S610" s="76" t="str">
        <f t="shared" si="114"/>
        <v/>
      </c>
      <c r="T610" s="54" t="str">
        <f>IF(H610="","",IF(I610=INFO_CALENDRIER!$AB$2,IF(BD!H610="COMMANDE","ALBAN1","ALBAN2"),IF(I610=INFO_CALENDRIER!$AB$3,IF(BD!H610="COMMANDE","ALICE1","ALICE2"),IF(I610=INFO_CALENDRIER!$AB$4,IF(BD!H610="COMMANDE","EUGENIE1","EUGENIE2"),IF(I610=INFO_CALENDRIER!$AB$5,IF(BD!H610="COMMANDE","FRED1","FRED2"),IF(I610=INFO_CALENDRIER!$AB$6,IF(BD!H610="COMMANDE","HERVE1","HERVE2"),IF(I610=INFO_CALENDRIER!$AB$7,IF(BD!H610="COMMANDE","MARIA1","MARIA2"),IF(I610=INFO_CALENDRIER!$AB$8,IF(BD!H610="COMMANDE","MARIE1","MARIE2"),IF(I610=INFO_CALENDRIER!$AB$9,IF(BD!H610="COMMANDE","VALERIE1","VALERIE2"),"erreur")))))))))</f>
        <v/>
      </c>
      <c r="U610" s="54"/>
      <c r="V610" s="54"/>
      <c r="W610" s="76" t="str">
        <f t="shared" si="115"/>
        <v/>
      </c>
      <c r="X610" s="76" t="str">
        <f t="shared" si="116"/>
        <v/>
      </c>
      <c r="Y610" s="76" t="str">
        <f t="shared" si="117"/>
        <v/>
      </c>
    </row>
    <row r="611" spans="1:25">
      <c r="A611" s="75"/>
      <c r="B611" s="77"/>
      <c r="C611" s="75"/>
      <c r="D611" s="77"/>
      <c r="E611" s="54"/>
      <c r="F611" s="54"/>
      <c r="G611" s="81"/>
      <c r="H611" s="54"/>
      <c r="I611" s="54"/>
      <c r="J611" s="76" t="str">
        <f t="shared" si="107"/>
        <v/>
      </c>
      <c r="K611" s="76" t="str">
        <f t="shared" si="108"/>
        <v/>
      </c>
      <c r="L611" s="76" t="str">
        <f t="shared" si="109"/>
        <v/>
      </c>
      <c r="M611" s="54"/>
      <c r="N611" s="54" t="str">
        <f t="shared" si="110"/>
        <v/>
      </c>
      <c r="O611" s="54" t="str">
        <f t="shared" si="111"/>
        <v/>
      </c>
      <c r="P611" s="54" t="str">
        <f t="shared" si="112"/>
        <v/>
      </c>
      <c r="Q611" s="54" t="str">
        <f>+IF(A611="","",CONCATENATE(YEAR(A611),"-",VLOOKUP(MONTH(A611),INFO_CALENDRIER!$I$1:$J$13,2,FALSE)))</f>
        <v/>
      </c>
      <c r="R611" s="54" t="str">
        <f t="shared" si="113"/>
        <v/>
      </c>
      <c r="S611" s="76" t="str">
        <f t="shared" si="114"/>
        <v/>
      </c>
      <c r="T611" s="54" t="str">
        <f>IF(H611="","",IF(I611=INFO_CALENDRIER!$AB$2,IF(BD!H611="COMMANDE","ALBAN1","ALBAN2"),IF(I611=INFO_CALENDRIER!$AB$3,IF(BD!H611="COMMANDE","ALICE1","ALICE2"),IF(I611=INFO_CALENDRIER!$AB$4,IF(BD!H611="COMMANDE","EUGENIE1","EUGENIE2"),IF(I611=INFO_CALENDRIER!$AB$5,IF(BD!H611="COMMANDE","FRED1","FRED2"),IF(I611=INFO_CALENDRIER!$AB$6,IF(BD!H611="COMMANDE","HERVE1","HERVE2"),IF(I611=INFO_CALENDRIER!$AB$7,IF(BD!H611="COMMANDE","MARIA1","MARIA2"),IF(I611=INFO_CALENDRIER!$AB$8,IF(BD!H611="COMMANDE","MARIE1","MARIE2"),IF(I611=INFO_CALENDRIER!$AB$9,IF(BD!H611="COMMANDE","VALERIE1","VALERIE2"),"erreur")))))))))</f>
        <v/>
      </c>
      <c r="U611" s="54"/>
      <c r="V611" s="54"/>
      <c r="W611" s="76" t="str">
        <f t="shared" si="115"/>
        <v/>
      </c>
      <c r="X611" s="76" t="str">
        <f t="shared" si="116"/>
        <v/>
      </c>
      <c r="Y611" s="76" t="str">
        <f t="shared" si="117"/>
        <v/>
      </c>
    </row>
    <row r="612" spans="1:25">
      <c r="A612" s="75"/>
      <c r="B612" s="77"/>
      <c r="C612" s="75"/>
      <c r="D612" s="77"/>
      <c r="E612" s="54"/>
      <c r="F612" s="54"/>
      <c r="G612" s="81"/>
      <c r="H612" s="54"/>
      <c r="I612" s="54"/>
      <c r="J612" s="76" t="str">
        <f t="shared" si="107"/>
        <v/>
      </c>
      <c r="K612" s="76" t="str">
        <f t="shared" si="108"/>
        <v/>
      </c>
      <c r="L612" s="76" t="str">
        <f t="shared" si="109"/>
        <v/>
      </c>
      <c r="M612" s="54"/>
      <c r="N612" s="54" t="str">
        <f t="shared" si="110"/>
        <v/>
      </c>
      <c r="O612" s="54" t="str">
        <f t="shared" si="111"/>
        <v/>
      </c>
      <c r="P612" s="54" t="str">
        <f t="shared" si="112"/>
        <v/>
      </c>
      <c r="Q612" s="54" t="str">
        <f>+IF(A612="","",CONCATENATE(YEAR(A612),"-",VLOOKUP(MONTH(A612),INFO_CALENDRIER!$I$1:$J$13,2,FALSE)))</f>
        <v/>
      </c>
      <c r="R612" s="54" t="str">
        <f t="shared" si="113"/>
        <v/>
      </c>
      <c r="S612" s="76" t="str">
        <f t="shared" si="114"/>
        <v/>
      </c>
      <c r="T612" s="54" t="str">
        <f>IF(H612="","",IF(I612=INFO_CALENDRIER!$AB$2,IF(BD!H612="COMMANDE","ALBAN1","ALBAN2"),IF(I612=INFO_CALENDRIER!$AB$3,IF(BD!H612="COMMANDE","ALICE1","ALICE2"),IF(I612=INFO_CALENDRIER!$AB$4,IF(BD!H612="COMMANDE","EUGENIE1","EUGENIE2"),IF(I612=INFO_CALENDRIER!$AB$5,IF(BD!H612="COMMANDE","FRED1","FRED2"),IF(I612=INFO_CALENDRIER!$AB$6,IF(BD!H612="COMMANDE","HERVE1","HERVE2"),IF(I612=INFO_CALENDRIER!$AB$7,IF(BD!H612="COMMANDE","MARIA1","MARIA2"),IF(I612=INFO_CALENDRIER!$AB$8,IF(BD!H612="COMMANDE","MARIE1","MARIE2"),IF(I612=INFO_CALENDRIER!$AB$9,IF(BD!H612="COMMANDE","VALERIE1","VALERIE2"),"erreur")))))))))</f>
        <v/>
      </c>
      <c r="U612" s="54"/>
      <c r="V612" s="54"/>
      <c r="W612" s="76" t="str">
        <f t="shared" si="115"/>
        <v/>
      </c>
      <c r="X612" s="76" t="str">
        <f t="shared" si="116"/>
        <v/>
      </c>
      <c r="Y612" s="76" t="str">
        <f t="shared" si="117"/>
        <v/>
      </c>
    </row>
    <row r="613" spans="1:25">
      <c r="A613" s="75"/>
      <c r="B613" s="77"/>
      <c r="C613" s="75"/>
      <c r="D613" s="77"/>
      <c r="E613" s="54"/>
      <c r="F613" s="54"/>
      <c r="G613" s="81"/>
      <c r="H613" s="54"/>
      <c r="I613" s="54"/>
      <c r="J613" s="76" t="str">
        <f t="shared" si="107"/>
        <v/>
      </c>
      <c r="K613" s="76" t="str">
        <f t="shared" si="108"/>
        <v/>
      </c>
      <c r="L613" s="76" t="str">
        <f t="shared" si="109"/>
        <v/>
      </c>
      <c r="M613" s="54"/>
      <c r="N613" s="54" t="str">
        <f t="shared" si="110"/>
        <v/>
      </c>
      <c r="O613" s="54" t="str">
        <f t="shared" si="111"/>
        <v/>
      </c>
      <c r="P613" s="54" t="str">
        <f t="shared" si="112"/>
        <v/>
      </c>
      <c r="Q613" s="54" t="str">
        <f>+IF(A613="","",CONCATENATE(YEAR(A613),"-",VLOOKUP(MONTH(A613),INFO_CALENDRIER!$I$1:$J$13,2,FALSE)))</f>
        <v/>
      </c>
      <c r="R613" s="54" t="str">
        <f t="shared" si="113"/>
        <v/>
      </c>
      <c r="S613" s="76" t="str">
        <f t="shared" si="114"/>
        <v/>
      </c>
      <c r="T613" s="54" t="str">
        <f>IF(H613="","",IF(I613=INFO_CALENDRIER!$AB$2,IF(BD!H613="COMMANDE","ALBAN1","ALBAN2"),IF(I613=INFO_CALENDRIER!$AB$3,IF(BD!H613="COMMANDE","ALICE1","ALICE2"),IF(I613=INFO_CALENDRIER!$AB$4,IF(BD!H613="COMMANDE","EUGENIE1","EUGENIE2"),IF(I613=INFO_CALENDRIER!$AB$5,IF(BD!H613="COMMANDE","FRED1","FRED2"),IF(I613=INFO_CALENDRIER!$AB$6,IF(BD!H613="COMMANDE","HERVE1","HERVE2"),IF(I613=INFO_CALENDRIER!$AB$7,IF(BD!H613="COMMANDE","MARIA1","MARIA2"),IF(I613=INFO_CALENDRIER!$AB$8,IF(BD!H613="COMMANDE","MARIE1","MARIE2"),IF(I613=INFO_CALENDRIER!$AB$9,IF(BD!H613="COMMANDE","VALERIE1","VALERIE2"),"erreur")))))))))</f>
        <v/>
      </c>
      <c r="U613" s="54"/>
      <c r="V613" s="54"/>
      <c r="W613" s="76" t="str">
        <f t="shared" si="115"/>
        <v/>
      </c>
      <c r="X613" s="76" t="str">
        <f t="shared" si="116"/>
        <v/>
      </c>
      <c r="Y613" s="76" t="str">
        <f t="shared" si="117"/>
        <v/>
      </c>
    </row>
    <row r="614" spans="1:25">
      <c r="A614" s="75"/>
      <c r="B614" s="77"/>
      <c r="C614" s="75"/>
      <c r="D614" s="77"/>
      <c r="E614" s="54"/>
      <c r="F614" s="54"/>
      <c r="G614" s="81"/>
      <c r="H614" s="54"/>
      <c r="I614" s="54"/>
      <c r="J614" s="76" t="str">
        <f t="shared" si="107"/>
        <v/>
      </c>
      <c r="K614" s="76" t="str">
        <f t="shared" si="108"/>
        <v/>
      </c>
      <c r="L614" s="76" t="str">
        <f t="shared" si="109"/>
        <v/>
      </c>
      <c r="M614" s="54"/>
      <c r="N614" s="54" t="str">
        <f t="shared" si="110"/>
        <v/>
      </c>
      <c r="O614" s="54" t="str">
        <f t="shared" si="111"/>
        <v/>
      </c>
      <c r="P614" s="54" t="str">
        <f t="shared" si="112"/>
        <v/>
      </c>
      <c r="Q614" s="54" t="str">
        <f>+IF(A614="","",CONCATENATE(YEAR(A614),"-",VLOOKUP(MONTH(A614),INFO_CALENDRIER!$I$1:$J$13,2,FALSE)))</f>
        <v/>
      </c>
      <c r="R614" s="54" t="str">
        <f t="shared" si="113"/>
        <v/>
      </c>
      <c r="S614" s="76" t="str">
        <f t="shared" si="114"/>
        <v/>
      </c>
      <c r="T614" s="54" t="str">
        <f>IF(H614="","",IF(I614=INFO_CALENDRIER!$AB$2,IF(BD!H614="COMMANDE","ALBAN1","ALBAN2"),IF(I614=INFO_CALENDRIER!$AB$3,IF(BD!H614="COMMANDE","ALICE1","ALICE2"),IF(I614=INFO_CALENDRIER!$AB$4,IF(BD!H614="COMMANDE","EUGENIE1","EUGENIE2"),IF(I614=INFO_CALENDRIER!$AB$5,IF(BD!H614="COMMANDE","FRED1","FRED2"),IF(I614=INFO_CALENDRIER!$AB$6,IF(BD!H614="COMMANDE","HERVE1","HERVE2"),IF(I614=INFO_CALENDRIER!$AB$7,IF(BD!H614="COMMANDE","MARIA1","MARIA2"),IF(I614=INFO_CALENDRIER!$AB$8,IF(BD!H614="COMMANDE","MARIE1","MARIE2"),IF(I614=INFO_CALENDRIER!$AB$9,IF(BD!H614="COMMANDE","VALERIE1","VALERIE2"),"erreur")))))))))</f>
        <v/>
      </c>
      <c r="U614" s="54"/>
      <c r="V614" s="54"/>
      <c r="W614" s="76" t="str">
        <f t="shared" si="115"/>
        <v/>
      </c>
      <c r="X614" s="76" t="str">
        <f t="shared" si="116"/>
        <v/>
      </c>
      <c r="Y614" s="76" t="str">
        <f t="shared" si="117"/>
        <v/>
      </c>
    </row>
    <row r="615" spans="1:25">
      <c r="A615" s="75"/>
      <c r="B615" s="77"/>
      <c r="C615" s="75"/>
      <c r="D615" s="77"/>
      <c r="E615" s="54"/>
      <c r="F615" s="54"/>
      <c r="G615" s="81"/>
      <c r="H615" s="54"/>
      <c r="I615" s="54"/>
      <c r="J615" s="76" t="str">
        <f t="shared" si="107"/>
        <v/>
      </c>
      <c r="K615" s="76" t="str">
        <f t="shared" si="108"/>
        <v/>
      </c>
      <c r="L615" s="76" t="str">
        <f t="shared" si="109"/>
        <v/>
      </c>
      <c r="M615" s="54"/>
      <c r="N615" s="54" t="str">
        <f t="shared" si="110"/>
        <v/>
      </c>
      <c r="O615" s="54" t="str">
        <f t="shared" si="111"/>
        <v/>
      </c>
      <c r="P615" s="54" t="str">
        <f t="shared" si="112"/>
        <v/>
      </c>
      <c r="Q615" s="54" t="str">
        <f>+IF(A615="","",CONCATENATE(YEAR(A615),"-",VLOOKUP(MONTH(A615),INFO_CALENDRIER!$I$1:$J$13,2,FALSE)))</f>
        <v/>
      </c>
      <c r="R615" s="54" t="str">
        <f t="shared" si="113"/>
        <v/>
      </c>
      <c r="S615" s="76" t="str">
        <f t="shared" si="114"/>
        <v/>
      </c>
      <c r="T615" s="54" t="str">
        <f>IF(H615="","",IF(I615=INFO_CALENDRIER!$AB$2,IF(BD!H615="COMMANDE","ALBAN1","ALBAN2"),IF(I615=INFO_CALENDRIER!$AB$3,IF(BD!H615="COMMANDE","ALICE1","ALICE2"),IF(I615=INFO_CALENDRIER!$AB$4,IF(BD!H615="COMMANDE","EUGENIE1","EUGENIE2"),IF(I615=INFO_CALENDRIER!$AB$5,IF(BD!H615="COMMANDE","FRED1","FRED2"),IF(I615=INFO_CALENDRIER!$AB$6,IF(BD!H615="COMMANDE","HERVE1","HERVE2"),IF(I615=INFO_CALENDRIER!$AB$7,IF(BD!H615="COMMANDE","MARIA1","MARIA2"),IF(I615=INFO_CALENDRIER!$AB$8,IF(BD!H615="COMMANDE","MARIE1","MARIE2"),IF(I615=INFO_CALENDRIER!$AB$9,IF(BD!H615="COMMANDE","VALERIE1","VALERIE2"),"erreur")))))))))</f>
        <v/>
      </c>
      <c r="U615" s="54"/>
      <c r="V615" s="54"/>
      <c r="W615" s="76" t="str">
        <f t="shared" si="115"/>
        <v/>
      </c>
      <c r="X615" s="76" t="str">
        <f t="shared" si="116"/>
        <v/>
      </c>
      <c r="Y615" s="76" t="str">
        <f t="shared" si="117"/>
        <v/>
      </c>
    </row>
    <row r="616" spans="1:25">
      <c r="A616" s="75"/>
      <c r="B616" s="77"/>
      <c r="C616" s="75"/>
      <c r="D616" s="77"/>
      <c r="E616" s="54"/>
      <c r="F616" s="54"/>
      <c r="G616" s="81"/>
      <c r="H616" s="54"/>
      <c r="I616" s="54"/>
      <c r="J616" s="76" t="str">
        <f t="shared" si="107"/>
        <v/>
      </c>
      <c r="K616" s="76" t="str">
        <f t="shared" si="108"/>
        <v/>
      </c>
      <c r="L616" s="76" t="str">
        <f t="shared" si="109"/>
        <v/>
      </c>
      <c r="M616" s="54"/>
      <c r="N616" s="54" t="str">
        <f t="shared" si="110"/>
        <v/>
      </c>
      <c r="O616" s="54" t="str">
        <f t="shared" si="111"/>
        <v/>
      </c>
      <c r="P616" s="54" t="str">
        <f t="shared" si="112"/>
        <v/>
      </c>
      <c r="Q616" s="54" t="str">
        <f>+IF(A616="","",CONCATENATE(YEAR(A616),"-",VLOOKUP(MONTH(A616),INFO_CALENDRIER!$I$1:$J$13,2,FALSE)))</f>
        <v/>
      </c>
      <c r="R616" s="54" t="str">
        <f t="shared" si="113"/>
        <v/>
      </c>
      <c r="S616" s="76" t="str">
        <f t="shared" si="114"/>
        <v/>
      </c>
      <c r="T616" s="54" t="str">
        <f>IF(H616="","",IF(I616=INFO_CALENDRIER!$AB$2,IF(BD!H616="COMMANDE","ALBAN1","ALBAN2"),IF(I616=INFO_CALENDRIER!$AB$3,IF(BD!H616="COMMANDE","ALICE1","ALICE2"),IF(I616=INFO_CALENDRIER!$AB$4,IF(BD!H616="COMMANDE","EUGENIE1","EUGENIE2"),IF(I616=INFO_CALENDRIER!$AB$5,IF(BD!H616="COMMANDE","FRED1","FRED2"),IF(I616=INFO_CALENDRIER!$AB$6,IF(BD!H616="COMMANDE","HERVE1","HERVE2"),IF(I616=INFO_CALENDRIER!$AB$7,IF(BD!H616="COMMANDE","MARIA1","MARIA2"),IF(I616=INFO_CALENDRIER!$AB$8,IF(BD!H616="COMMANDE","MARIE1","MARIE2"),IF(I616=INFO_CALENDRIER!$AB$9,IF(BD!H616="COMMANDE","VALERIE1","VALERIE2"),"erreur")))))))))</f>
        <v/>
      </c>
      <c r="U616" s="54"/>
      <c r="V616" s="54"/>
      <c r="W616" s="76" t="str">
        <f t="shared" si="115"/>
        <v/>
      </c>
      <c r="X616" s="76" t="str">
        <f t="shared" si="116"/>
        <v/>
      </c>
      <c r="Y616" s="76" t="str">
        <f t="shared" si="117"/>
        <v/>
      </c>
    </row>
    <row r="617" spans="1:25">
      <c r="A617" s="75"/>
      <c r="B617" s="77"/>
      <c r="C617" s="75"/>
      <c r="D617" s="77"/>
      <c r="E617" s="54"/>
      <c r="F617" s="54"/>
      <c r="G617" s="81"/>
      <c r="H617" s="54"/>
      <c r="I617" s="54"/>
      <c r="J617" s="76" t="str">
        <f t="shared" si="107"/>
        <v/>
      </c>
      <c r="K617" s="76" t="str">
        <f t="shared" si="108"/>
        <v/>
      </c>
      <c r="L617" s="76" t="str">
        <f t="shared" si="109"/>
        <v/>
      </c>
      <c r="M617" s="54"/>
      <c r="N617" s="54" t="str">
        <f t="shared" si="110"/>
        <v/>
      </c>
      <c r="O617" s="54" t="str">
        <f t="shared" si="111"/>
        <v/>
      </c>
      <c r="P617" s="54" t="str">
        <f t="shared" si="112"/>
        <v/>
      </c>
      <c r="Q617" s="54" t="str">
        <f>+IF(A617="","",CONCATENATE(YEAR(A617),"-",VLOOKUP(MONTH(A617),INFO_CALENDRIER!$I$1:$J$13,2,FALSE)))</f>
        <v/>
      </c>
      <c r="R617" s="54" t="str">
        <f t="shared" si="113"/>
        <v/>
      </c>
      <c r="S617" s="76" t="str">
        <f t="shared" si="114"/>
        <v/>
      </c>
      <c r="T617" s="54" t="str">
        <f>IF(H617="","",IF(I617=INFO_CALENDRIER!$AB$2,IF(BD!H617="COMMANDE","ALBAN1","ALBAN2"),IF(I617=INFO_CALENDRIER!$AB$3,IF(BD!H617="COMMANDE","ALICE1","ALICE2"),IF(I617=INFO_CALENDRIER!$AB$4,IF(BD!H617="COMMANDE","EUGENIE1","EUGENIE2"),IF(I617=INFO_CALENDRIER!$AB$5,IF(BD!H617="COMMANDE","FRED1","FRED2"),IF(I617=INFO_CALENDRIER!$AB$6,IF(BD!H617="COMMANDE","HERVE1","HERVE2"),IF(I617=INFO_CALENDRIER!$AB$7,IF(BD!H617="COMMANDE","MARIA1","MARIA2"),IF(I617=INFO_CALENDRIER!$AB$8,IF(BD!H617="COMMANDE","MARIE1","MARIE2"),IF(I617=INFO_CALENDRIER!$AB$9,IF(BD!H617="COMMANDE","VALERIE1","VALERIE2"),"erreur")))))))))</f>
        <v/>
      </c>
      <c r="U617" s="54"/>
      <c r="V617" s="54"/>
      <c r="W617" s="76" t="str">
        <f t="shared" si="115"/>
        <v/>
      </c>
      <c r="X617" s="76" t="str">
        <f t="shared" si="116"/>
        <v/>
      </c>
      <c r="Y617" s="76" t="str">
        <f t="shared" si="117"/>
        <v/>
      </c>
    </row>
    <row r="618" spans="1:25">
      <c r="A618" s="75"/>
      <c r="B618" s="77"/>
      <c r="C618" s="75"/>
      <c r="D618" s="77"/>
      <c r="E618" s="54"/>
      <c r="F618" s="54"/>
      <c r="G618" s="81"/>
      <c r="H618" s="54"/>
      <c r="I618" s="54"/>
      <c r="J618" s="76" t="str">
        <f t="shared" si="107"/>
        <v/>
      </c>
      <c r="K618" s="76" t="str">
        <f t="shared" si="108"/>
        <v/>
      </c>
      <c r="L618" s="76" t="str">
        <f t="shared" si="109"/>
        <v/>
      </c>
      <c r="M618" s="54"/>
      <c r="N618" s="54" t="str">
        <f t="shared" si="110"/>
        <v/>
      </c>
      <c r="O618" s="54" t="str">
        <f t="shared" si="111"/>
        <v/>
      </c>
      <c r="P618" s="54" t="str">
        <f t="shared" si="112"/>
        <v/>
      </c>
      <c r="Q618" s="54" t="str">
        <f>+IF(A618="","",CONCATENATE(YEAR(A618),"-",VLOOKUP(MONTH(A618),INFO_CALENDRIER!$I$1:$J$13,2,FALSE)))</f>
        <v/>
      </c>
      <c r="R618" s="54" t="str">
        <f t="shared" si="113"/>
        <v/>
      </c>
      <c r="S618" s="76" t="str">
        <f t="shared" si="114"/>
        <v/>
      </c>
      <c r="T618" s="54" t="str">
        <f>IF(H618="","",IF(I618=INFO_CALENDRIER!$AB$2,IF(BD!H618="COMMANDE","ALBAN1","ALBAN2"),IF(I618=INFO_CALENDRIER!$AB$3,IF(BD!H618="COMMANDE","ALICE1","ALICE2"),IF(I618=INFO_CALENDRIER!$AB$4,IF(BD!H618="COMMANDE","EUGENIE1","EUGENIE2"),IF(I618=INFO_CALENDRIER!$AB$5,IF(BD!H618="COMMANDE","FRED1","FRED2"),IF(I618=INFO_CALENDRIER!$AB$6,IF(BD!H618="COMMANDE","HERVE1","HERVE2"),IF(I618=INFO_CALENDRIER!$AB$7,IF(BD!H618="COMMANDE","MARIA1","MARIA2"),IF(I618=INFO_CALENDRIER!$AB$8,IF(BD!H618="COMMANDE","MARIE1","MARIE2"),IF(I618=INFO_CALENDRIER!$AB$9,IF(BD!H618="COMMANDE","VALERIE1","VALERIE2"),"erreur")))))))))</f>
        <v/>
      </c>
      <c r="U618" s="54"/>
      <c r="V618" s="54"/>
      <c r="W618" s="76" t="str">
        <f t="shared" si="115"/>
        <v/>
      </c>
      <c r="X618" s="76" t="str">
        <f t="shared" si="116"/>
        <v/>
      </c>
      <c r="Y618" s="76" t="str">
        <f t="shared" si="117"/>
        <v/>
      </c>
    </row>
    <row r="619" spans="1:25">
      <c r="A619" s="75"/>
      <c r="B619" s="77"/>
      <c r="C619" s="75"/>
      <c r="D619" s="77"/>
      <c r="E619" s="54"/>
      <c r="F619" s="54"/>
      <c r="G619" s="81"/>
      <c r="H619" s="54"/>
      <c r="I619" s="54"/>
      <c r="J619" s="76" t="str">
        <f t="shared" si="107"/>
        <v/>
      </c>
      <c r="K619" s="76" t="str">
        <f t="shared" si="108"/>
        <v/>
      </c>
      <c r="L619" s="76" t="str">
        <f t="shared" si="109"/>
        <v/>
      </c>
      <c r="M619" s="54"/>
      <c r="N619" s="54" t="str">
        <f t="shared" si="110"/>
        <v/>
      </c>
      <c r="O619" s="54" t="str">
        <f t="shared" si="111"/>
        <v/>
      </c>
      <c r="P619" s="54" t="str">
        <f t="shared" si="112"/>
        <v/>
      </c>
      <c r="Q619" s="54" t="str">
        <f>+IF(A619="","",CONCATENATE(YEAR(A619),"-",VLOOKUP(MONTH(A619),INFO_CALENDRIER!$I$1:$J$13,2,FALSE)))</f>
        <v/>
      </c>
      <c r="R619" s="54" t="str">
        <f t="shared" si="113"/>
        <v/>
      </c>
      <c r="S619" s="76" t="str">
        <f t="shared" si="114"/>
        <v/>
      </c>
      <c r="T619" s="54" t="str">
        <f>IF(H619="","",IF(I619=INFO_CALENDRIER!$AB$2,IF(BD!H619="COMMANDE","ALBAN1","ALBAN2"),IF(I619=INFO_CALENDRIER!$AB$3,IF(BD!H619="COMMANDE","ALICE1","ALICE2"),IF(I619=INFO_CALENDRIER!$AB$4,IF(BD!H619="COMMANDE","EUGENIE1","EUGENIE2"),IF(I619=INFO_CALENDRIER!$AB$5,IF(BD!H619="COMMANDE","FRED1","FRED2"),IF(I619=INFO_CALENDRIER!$AB$6,IF(BD!H619="COMMANDE","HERVE1","HERVE2"),IF(I619=INFO_CALENDRIER!$AB$7,IF(BD!H619="COMMANDE","MARIA1","MARIA2"),IF(I619=INFO_CALENDRIER!$AB$8,IF(BD!H619="COMMANDE","MARIE1","MARIE2"),IF(I619=INFO_CALENDRIER!$AB$9,IF(BD!H619="COMMANDE","VALERIE1","VALERIE2"),"erreur")))))))))</f>
        <v/>
      </c>
      <c r="U619" s="54"/>
      <c r="V619" s="54"/>
      <c r="W619" s="76" t="str">
        <f t="shared" si="115"/>
        <v/>
      </c>
      <c r="X619" s="76" t="str">
        <f t="shared" si="116"/>
        <v/>
      </c>
      <c r="Y619" s="76" t="str">
        <f t="shared" si="117"/>
        <v/>
      </c>
    </row>
    <row r="620" spans="1:25">
      <c r="A620" s="75"/>
      <c r="B620" s="77"/>
      <c r="C620" s="75"/>
      <c r="D620" s="77"/>
      <c r="E620" s="54"/>
      <c r="F620" s="54"/>
      <c r="G620" s="81"/>
      <c r="H620" s="54"/>
      <c r="I620" s="54"/>
      <c r="J620" s="76" t="str">
        <f t="shared" si="107"/>
        <v/>
      </c>
      <c r="K620" s="76" t="str">
        <f t="shared" si="108"/>
        <v/>
      </c>
      <c r="L620" s="76" t="str">
        <f t="shared" si="109"/>
        <v/>
      </c>
      <c r="M620" s="54"/>
      <c r="N620" s="54" t="str">
        <f t="shared" si="110"/>
        <v/>
      </c>
      <c r="O620" s="54" t="str">
        <f t="shared" si="111"/>
        <v/>
      </c>
      <c r="P620" s="54" t="str">
        <f t="shared" si="112"/>
        <v/>
      </c>
      <c r="Q620" s="54" t="str">
        <f>+IF(A620="","",CONCATENATE(YEAR(A620),"-",VLOOKUP(MONTH(A620),INFO_CALENDRIER!$I$1:$J$13,2,FALSE)))</f>
        <v/>
      </c>
      <c r="R620" s="54" t="str">
        <f t="shared" si="113"/>
        <v/>
      </c>
      <c r="S620" s="76" t="str">
        <f t="shared" si="114"/>
        <v/>
      </c>
      <c r="T620" s="54" t="str">
        <f>IF(H620="","",IF(I620=INFO_CALENDRIER!$AB$2,IF(BD!H620="COMMANDE","ALBAN1","ALBAN2"),IF(I620=INFO_CALENDRIER!$AB$3,IF(BD!H620="COMMANDE","ALICE1","ALICE2"),IF(I620=INFO_CALENDRIER!$AB$4,IF(BD!H620="COMMANDE","EUGENIE1","EUGENIE2"),IF(I620=INFO_CALENDRIER!$AB$5,IF(BD!H620="COMMANDE","FRED1","FRED2"),IF(I620=INFO_CALENDRIER!$AB$6,IF(BD!H620="COMMANDE","HERVE1","HERVE2"),IF(I620=INFO_CALENDRIER!$AB$7,IF(BD!H620="COMMANDE","MARIA1","MARIA2"),IF(I620=INFO_CALENDRIER!$AB$8,IF(BD!H620="COMMANDE","MARIE1","MARIE2"),IF(I620=INFO_CALENDRIER!$AB$9,IF(BD!H620="COMMANDE","VALERIE1","VALERIE2"),"erreur")))))))))</f>
        <v/>
      </c>
      <c r="U620" s="54"/>
      <c r="V620" s="54"/>
      <c r="W620" s="76" t="str">
        <f t="shared" si="115"/>
        <v/>
      </c>
      <c r="X620" s="76" t="str">
        <f t="shared" si="116"/>
        <v/>
      </c>
      <c r="Y620" s="76" t="str">
        <f t="shared" si="117"/>
        <v/>
      </c>
    </row>
    <row r="621" spans="1:25">
      <c r="A621" s="75"/>
      <c r="B621" s="77"/>
      <c r="C621" s="75"/>
      <c r="D621" s="77"/>
      <c r="E621" s="54"/>
      <c r="F621" s="54"/>
      <c r="G621" s="81"/>
      <c r="H621" s="54"/>
      <c r="I621" s="54"/>
      <c r="J621" s="76" t="str">
        <f t="shared" si="107"/>
        <v/>
      </c>
      <c r="K621" s="76" t="str">
        <f t="shared" si="108"/>
        <v/>
      </c>
      <c r="L621" s="76" t="str">
        <f t="shared" si="109"/>
        <v/>
      </c>
      <c r="M621" s="54"/>
      <c r="N621" s="54" t="str">
        <f t="shared" si="110"/>
        <v/>
      </c>
      <c r="O621" s="54" t="str">
        <f t="shared" si="111"/>
        <v/>
      </c>
      <c r="P621" s="54" t="str">
        <f t="shared" si="112"/>
        <v/>
      </c>
      <c r="Q621" s="54" t="str">
        <f>+IF(A621="","",CONCATENATE(YEAR(A621),"-",VLOOKUP(MONTH(A621),INFO_CALENDRIER!$I$1:$J$13,2,FALSE)))</f>
        <v/>
      </c>
      <c r="R621" s="54" t="str">
        <f t="shared" si="113"/>
        <v/>
      </c>
      <c r="S621" s="76" t="str">
        <f t="shared" si="114"/>
        <v/>
      </c>
      <c r="T621" s="54" t="str">
        <f>IF(H621="","",IF(I621=INFO_CALENDRIER!$AB$2,IF(BD!H621="COMMANDE","ALBAN1","ALBAN2"),IF(I621=INFO_CALENDRIER!$AB$3,IF(BD!H621="COMMANDE","ALICE1","ALICE2"),IF(I621=INFO_CALENDRIER!$AB$4,IF(BD!H621="COMMANDE","EUGENIE1","EUGENIE2"),IF(I621=INFO_CALENDRIER!$AB$5,IF(BD!H621="COMMANDE","FRED1","FRED2"),IF(I621=INFO_CALENDRIER!$AB$6,IF(BD!H621="COMMANDE","HERVE1","HERVE2"),IF(I621=INFO_CALENDRIER!$AB$7,IF(BD!H621="COMMANDE","MARIA1","MARIA2"),IF(I621=INFO_CALENDRIER!$AB$8,IF(BD!H621="COMMANDE","MARIE1","MARIE2"),IF(I621=INFO_CALENDRIER!$AB$9,IF(BD!H621="COMMANDE","VALERIE1","VALERIE2"),"erreur")))))))))</f>
        <v/>
      </c>
      <c r="U621" s="54"/>
      <c r="V621" s="54"/>
      <c r="W621" s="76" t="str">
        <f t="shared" si="115"/>
        <v/>
      </c>
      <c r="X621" s="76" t="str">
        <f t="shared" si="116"/>
        <v/>
      </c>
      <c r="Y621" s="76" t="str">
        <f t="shared" si="117"/>
        <v/>
      </c>
    </row>
    <row r="622" spans="1:25">
      <c r="A622" s="75"/>
      <c r="B622" s="77"/>
      <c r="C622" s="75"/>
      <c r="D622" s="77"/>
      <c r="E622" s="54"/>
      <c r="F622" s="54"/>
      <c r="G622" s="81"/>
      <c r="H622" s="54"/>
      <c r="I622" s="54"/>
      <c r="J622" s="76" t="str">
        <f t="shared" si="107"/>
        <v/>
      </c>
      <c r="K622" s="76" t="str">
        <f t="shared" si="108"/>
        <v/>
      </c>
      <c r="L622" s="76" t="str">
        <f t="shared" si="109"/>
        <v/>
      </c>
      <c r="M622" s="54"/>
      <c r="N622" s="54" t="str">
        <f t="shared" si="110"/>
        <v/>
      </c>
      <c r="O622" s="54" t="str">
        <f t="shared" si="111"/>
        <v/>
      </c>
      <c r="P622" s="54" t="str">
        <f t="shared" si="112"/>
        <v/>
      </c>
      <c r="Q622" s="54" t="str">
        <f>+IF(A622="","",CONCATENATE(YEAR(A622),"-",VLOOKUP(MONTH(A622),INFO_CALENDRIER!$I$1:$J$13,2,FALSE)))</f>
        <v/>
      </c>
      <c r="R622" s="54" t="str">
        <f t="shared" si="113"/>
        <v/>
      </c>
      <c r="S622" s="76" t="str">
        <f t="shared" si="114"/>
        <v/>
      </c>
      <c r="T622" s="54" t="str">
        <f>IF(H622="","",IF(I622=INFO_CALENDRIER!$AB$2,IF(BD!H622="COMMANDE","ALBAN1","ALBAN2"),IF(I622=INFO_CALENDRIER!$AB$3,IF(BD!H622="COMMANDE","ALICE1","ALICE2"),IF(I622=INFO_CALENDRIER!$AB$4,IF(BD!H622="COMMANDE","EUGENIE1","EUGENIE2"),IF(I622=INFO_CALENDRIER!$AB$5,IF(BD!H622="COMMANDE","FRED1","FRED2"),IF(I622=INFO_CALENDRIER!$AB$6,IF(BD!H622="COMMANDE","HERVE1","HERVE2"),IF(I622=INFO_CALENDRIER!$AB$7,IF(BD!H622="COMMANDE","MARIA1","MARIA2"),IF(I622=INFO_CALENDRIER!$AB$8,IF(BD!H622="COMMANDE","MARIE1","MARIE2"),IF(I622=INFO_CALENDRIER!$AB$9,IF(BD!H622="COMMANDE","VALERIE1","VALERIE2"),"erreur")))))))))</f>
        <v/>
      </c>
      <c r="U622" s="54"/>
      <c r="V622" s="54"/>
      <c r="W622" s="76" t="str">
        <f t="shared" si="115"/>
        <v/>
      </c>
      <c r="X622" s="76" t="str">
        <f t="shared" si="116"/>
        <v/>
      </c>
      <c r="Y622" s="76" t="str">
        <f t="shared" si="117"/>
        <v/>
      </c>
    </row>
    <row r="623" spans="1:25">
      <c r="A623" s="75"/>
      <c r="B623" s="77"/>
      <c r="C623" s="75"/>
      <c r="D623" s="77"/>
      <c r="E623" s="54"/>
      <c r="F623" s="54"/>
      <c r="G623" s="81"/>
      <c r="H623" s="54"/>
      <c r="I623" s="54"/>
      <c r="J623" s="76" t="str">
        <f t="shared" si="107"/>
        <v/>
      </c>
      <c r="K623" s="76" t="str">
        <f t="shared" si="108"/>
        <v/>
      </c>
      <c r="L623" s="76" t="str">
        <f t="shared" si="109"/>
        <v/>
      </c>
      <c r="M623" s="54"/>
      <c r="N623" s="54" t="str">
        <f t="shared" si="110"/>
        <v/>
      </c>
      <c r="O623" s="54" t="str">
        <f t="shared" si="111"/>
        <v/>
      </c>
      <c r="P623" s="54" t="str">
        <f t="shared" si="112"/>
        <v/>
      </c>
      <c r="Q623" s="54" t="str">
        <f>+IF(A623="","",CONCATENATE(YEAR(A623),"-",VLOOKUP(MONTH(A623),INFO_CALENDRIER!$I$1:$J$13,2,FALSE)))</f>
        <v/>
      </c>
      <c r="R623" s="54" t="str">
        <f t="shared" si="113"/>
        <v/>
      </c>
      <c r="S623" s="76" t="str">
        <f t="shared" si="114"/>
        <v/>
      </c>
      <c r="T623" s="54" t="str">
        <f>IF(H623="","",IF(I623=INFO_CALENDRIER!$AB$2,IF(BD!H623="COMMANDE","ALBAN1","ALBAN2"),IF(I623=INFO_CALENDRIER!$AB$3,IF(BD!H623="COMMANDE","ALICE1","ALICE2"),IF(I623=INFO_CALENDRIER!$AB$4,IF(BD!H623="COMMANDE","EUGENIE1","EUGENIE2"),IF(I623=INFO_CALENDRIER!$AB$5,IF(BD!H623="COMMANDE","FRED1","FRED2"),IF(I623=INFO_CALENDRIER!$AB$6,IF(BD!H623="COMMANDE","HERVE1","HERVE2"),IF(I623=INFO_CALENDRIER!$AB$7,IF(BD!H623="COMMANDE","MARIA1","MARIA2"),IF(I623=INFO_CALENDRIER!$AB$8,IF(BD!H623="COMMANDE","MARIE1","MARIE2"),IF(I623=INFO_CALENDRIER!$AB$9,IF(BD!H623="COMMANDE","VALERIE1","VALERIE2"),"erreur")))))))))</f>
        <v/>
      </c>
      <c r="U623" s="54"/>
      <c r="V623" s="54"/>
      <c r="W623" s="76" t="str">
        <f t="shared" si="115"/>
        <v/>
      </c>
      <c r="X623" s="76" t="str">
        <f t="shared" si="116"/>
        <v/>
      </c>
      <c r="Y623" s="76" t="str">
        <f t="shared" si="117"/>
        <v/>
      </c>
    </row>
    <row r="624" spans="1:25">
      <c r="A624" s="75"/>
      <c r="B624" s="77"/>
      <c r="C624" s="75"/>
      <c r="D624" s="77"/>
      <c r="E624" s="54"/>
      <c r="F624" s="54"/>
      <c r="G624" s="81"/>
      <c r="H624" s="54"/>
      <c r="I624" s="54"/>
      <c r="J624" s="76" t="str">
        <f t="shared" si="107"/>
        <v/>
      </c>
      <c r="K624" s="76" t="str">
        <f t="shared" si="108"/>
        <v/>
      </c>
      <c r="L624" s="76" t="str">
        <f t="shared" si="109"/>
        <v/>
      </c>
      <c r="M624" s="54"/>
      <c r="N624" s="54" t="str">
        <f t="shared" si="110"/>
        <v/>
      </c>
      <c r="O624" s="54" t="str">
        <f t="shared" si="111"/>
        <v/>
      </c>
      <c r="P624" s="54" t="str">
        <f t="shared" si="112"/>
        <v/>
      </c>
      <c r="Q624" s="54" t="str">
        <f>+IF(A624="","",CONCATENATE(YEAR(A624),"-",VLOOKUP(MONTH(A624),INFO_CALENDRIER!$I$1:$J$13,2,FALSE)))</f>
        <v/>
      </c>
      <c r="R624" s="54" t="str">
        <f t="shared" si="113"/>
        <v/>
      </c>
      <c r="S624" s="76" t="str">
        <f t="shared" si="114"/>
        <v/>
      </c>
      <c r="T624" s="54" t="str">
        <f>IF(H624="","",IF(I624=INFO_CALENDRIER!$AB$2,IF(BD!H624="COMMANDE","ALBAN1","ALBAN2"),IF(I624=INFO_CALENDRIER!$AB$3,IF(BD!H624="COMMANDE","ALICE1","ALICE2"),IF(I624=INFO_CALENDRIER!$AB$4,IF(BD!H624="COMMANDE","EUGENIE1","EUGENIE2"),IF(I624=INFO_CALENDRIER!$AB$5,IF(BD!H624="COMMANDE","FRED1","FRED2"),IF(I624=INFO_CALENDRIER!$AB$6,IF(BD!H624="COMMANDE","HERVE1","HERVE2"),IF(I624=INFO_CALENDRIER!$AB$7,IF(BD!H624="COMMANDE","MARIA1","MARIA2"),IF(I624=INFO_CALENDRIER!$AB$8,IF(BD!H624="COMMANDE","MARIE1","MARIE2"),IF(I624=INFO_CALENDRIER!$AB$9,IF(BD!H624="COMMANDE","VALERIE1","VALERIE2"),"erreur")))))))))</f>
        <v/>
      </c>
      <c r="U624" s="54"/>
      <c r="V624" s="54"/>
      <c r="W624" s="76" t="str">
        <f t="shared" si="115"/>
        <v/>
      </c>
      <c r="X624" s="76" t="str">
        <f t="shared" si="116"/>
        <v/>
      </c>
      <c r="Y624" s="76" t="str">
        <f t="shared" si="117"/>
        <v/>
      </c>
    </row>
    <row r="625" spans="1:25">
      <c r="A625" s="75"/>
      <c r="B625" s="77"/>
      <c r="C625" s="75"/>
      <c r="D625" s="77"/>
      <c r="E625" s="54"/>
      <c r="F625" s="54"/>
      <c r="G625" s="81"/>
      <c r="H625" s="54"/>
      <c r="I625" s="54"/>
      <c r="J625" s="76" t="str">
        <f t="shared" si="107"/>
        <v/>
      </c>
      <c r="K625" s="76" t="str">
        <f t="shared" si="108"/>
        <v/>
      </c>
      <c r="L625" s="76" t="str">
        <f t="shared" si="109"/>
        <v/>
      </c>
      <c r="M625" s="54"/>
      <c r="N625" s="54" t="str">
        <f t="shared" si="110"/>
        <v/>
      </c>
      <c r="O625" s="54" t="str">
        <f t="shared" si="111"/>
        <v/>
      </c>
      <c r="P625" s="54" t="str">
        <f t="shared" si="112"/>
        <v/>
      </c>
      <c r="Q625" s="54" t="str">
        <f>+IF(A625="","",CONCATENATE(YEAR(A625),"-",VLOOKUP(MONTH(A625),INFO_CALENDRIER!$I$1:$J$13,2,FALSE)))</f>
        <v/>
      </c>
      <c r="R625" s="54" t="str">
        <f t="shared" si="113"/>
        <v/>
      </c>
      <c r="S625" s="76" t="str">
        <f t="shared" si="114"/>
        <v/>
      </c>
      <c r="T625" s="54" t="str">
        <f>IF(H625="","",IF(I625=INFO_CALENDRIER!$AB$2,IF(BD!H625="COMMANDE","ALBAN1","ALBAN2"),IF(I625=INFO_CALENDRIER!$AB$3,IF(BD!H625="COMMANDE","ALICE1","ALICE2"),IF(I625=INFO_CALENDRIER!$AB$4,IF(BD!H625="COMMANDE","EUGENIE1","EUGENIE2"),IF(I625=INFO_CALENDRIER!$AB$5,IF(BD!H625="COMMANDE","FRED1","FRED2"),IF(I625=INFO_CALENDRIER!$AB$6,IF(BD!H625="COMMANDE","HERVE1","HERVE2"),IF(I625=INFO_CALENDRIER!$AB$7,IF(BD!H625="COMMANDE","MARIA1","MARIA2"),IF(I625=INFO_CALENDRIER!$AB$8,IF(BD!H625="COMMANDE","MARIE1","MARIE2"),IF(I625=INFO_CALENDRIER!$AB$9,IF(BD!H625="COMMANDE","VALERIE1","VALERIE2"),"erreur")))))))))</f>
        <v/>
      </c>
      <c r="U625" s="54"/>
      <c r="V625" s="54"/>
      <c r="W625" s="76" t="str">
        <f t="shared" si="115"/>
        <v/>
      </c>
      <c r="X625" s="76" t="str">
        <f t="shared" si="116"/>
        <v/>
      </c>
      <c r="Y625" s="76" t="str">
        <f t="shared" si="117"/>
        <v/>
      </c>
    </row>
    <row r="626" spans="1:25">
      <c r="A626" s="75"/>
      <c r="B626" s="77"/>
      <c r="C626" s="75"/>
      <c r="D626" s="77"/>
      <c r="E626" s="54"/>
      <c r="F626" s="54"/>
      <c r="G626" s="81"/>
      <c r="H626" s="54"/>
      <c r="I626" s="54"/>
      <c r="J626" s="76" t="str">
        <f t="shared" si="107"/>
        <v/>
      </c>
      <c r="K626" s="76" t="str">
        <f t="shared" si="108"/>
        <v/>
      </c>
      <c r="L626" s="76" t="str">
        <f t="shared" si="109"/>
        <v/>
      </c>
      <c r="M626" s="54"/>
      <c r="N626" s="54" t="str">
        <f t="shared" si="110"/>
        <v/>
      </c>
      <c r="O626" s="54" t="str">
        <f t="shared" si="111"/>
        <v/>
      </c>
      <c r="P626" s="54" t="str">
        <f t="shared" si="112"/>
        <v/>
      </c>
      <c r="Q626" s="54" t="str">
        <f>+IF(A626="","",CONCATENATE(YEAR(A626),"-",VLOOKUP(MONTH(A626),INFO_CALENDRIER!$I$1:$J$13,2,FALSE)))</f>
        <v/>
      </c>
      <c r="R626" s="54" t="str">
        <f t="shared" si="113"/>
        <v/>
      </c>
      <c r="S626" s="76" t="str">
        <f t="shared" si="114"/>
        <v/>
      </c>
      <c r="T626" s="54" t="str">
        <f>IF(H626="","",IF(I626=INFO_CALENDRIER!$AB$2,IF(BD!H626="COMMANDE","ALBAN1","ALBAN2"),IF(I626=INFO_CALENDRIER!$AB$3,IF(BD!H626="COMMANDE","ALICE1","ALICE2"),IF(I626=INFO_CALENDRIER!$AB$4,IF(BD!H626="COMMANDE","EUGENIE1","EUGENIE2"),IF(I626=INFO_CALENDRIER!$AB$5,IF(BD!H626="COMMANDE","FRED1","FRED2"),IF(I626=INFO_CALENDRIER!$AB$6,IF(BD!H626="COMMANDE","HERVE1","HERVE2"),IF(I626=INFO_CALENDRIER!$AB$7,IF(BD!H626="COMMANDE","MARIA1","MARIA2"),IF(I626=INFO_CALENDRIER!$AB$8,IF(BD!H626="COMMANDE","MARIE1","MARIE2"),IF(I626=INFO_CALENDRIER!$AB$9,IF(BD!H626="COMMANDE","VALERIE1","VALERIE2"),"erreur")))))))))</f>
        <v/>
      </c>
      <c r="U626" s="54"/>
      <c r="V626" s="54"/>
      <c r="W626" s="76" t="str">
        <f t="shared" si="115"/>
        <v/>
      </c>
      <c r="X626" s="76" t="str">
        <f t="shared" si="116"/>
        <v/>
      </c>
      <c r="Y626" s="76" t="str">
        <f t="shared" si="117"/>
        <v/>
      </c>
    </row>
    <row r="627" spans="1:25">
      <c r="A627" s="75"/>
      <c r="B627" s="77"/>
      <c r="C627" s="75"/>
      <c r="D627" s="77"/>
      <c r="E627" s="54"/>
      <c r="F627" s="54"/>
      <c r="G627" s="81"/>
      <c r="H627" s="54"/>
      <c r="I627" s="54"/>
      <c r="J627" s="76" t="str">
        <f t="shared" si="107"/>
        <v/>
      </c>
      <c r="K627" s="76" t="str">
        <f t="shared" si="108"/>
        <v/>
      </c>
      <c r="L627" s="76" t="str">
        <f t="shared" si="109"/>
        <v/>
      </c>
      <c r="M627" s="54"/>
      <c r="N627" s="54" t="str">
        <f t="shared" si="110"/>
        <v/>
      </c>
      <c r="O627" s="54" t="str">
        <f t="shared" si="111"/>
        <v/>
      </c>
      <c r="P627" s="54" t="str">
        <f t="shared" si="112"/>
        <v/>
      </c>
      <c r="Q627" s="54" t="str">
        <f>+IF(A627="","",CONCATENATE(YEAR(A627),"-",VLOOKUP(MONTH(A627),INFO_CALENDRIER!$I$1:$J$13,2,FALSE)))</f>
        <v/>
      </c>
      <c r="R627" s="54" t="str">
        <f t="shared" si="113"/>
        <v/>
      </c>
      <c r="S627" s="76" t="str">
        <f t="shared" si="114"/>
        <v/>
      </c>
      <c r="T627" s="54" t="str">
        <f>IF(H627="","",IF(I627=INFO_CALENDRIER!$AB$2,IF(BD!H627="COMMANDE","ALBAN1","ALBAN2"),IF(I627=INFO_CALENDRIER!$AB$3,IF(BD!H627="COMMANDE","ALICE1","ALICE2"),IF(I627=INFO_CALENDRIER!$AB$4,IF(BD!H627="COMMANDE","EUGENIE1","EUGENIE2"),IF(I627=INFO_CALENDRIER!$AB$5,IF(BD!H627="COMMANDE","FRED1","FRED2"),IF(I627=INFO_CALENDRIER!$AB$6,IF(BD!H627="COMMANDE","HERVE1","HERVE2"),IF(I627=INFO_CALENDRIER!$AB$7,IF(BD!H627="COMMANDE","MARIA1","MARIA2"),IF(I627=INFO_CALENDRIER!$AB$8,IF(BD!H627="COMMANDE","MARIE1","MARIE2"),IF(I627=INFO_CALENDRIER!$AB$9,IF(BD!H627="COMMANDE","VALERIE1","VALERIE2"),"erreur")))))))))</f>
        <v/>
      </c>
      <c r="U627" s="54"/>
      <c r="V627" s="54"/>
      <c r="W627" s="76" t="str">
        <f t="shared" si="115"/>
        <v/>
      </c>
      <c r="X627" s="76" t="str">
        <f t="shared" si="116"/>
        <v/>
      </c>
      <c r="Y627" s="76" t="str">
        <f t="shared" si="117"/>
        <v/>
      </c>
    </row>
    <row r="628" spans="1:25">
      <c r="A628" s="75"/>
      <c r="B628" s="77"/>
      <c r="C628" s="75"/>
      <c r="D628" s="77"/>
      <c r="E628" s="54"/>
      <c r="F628" s="54"/>
      <c r="G628" s="81"/>
      <c r="H628" s="54"/>
      <c r="I628" s="54"/>
      <c r="J628" s="76" t="str">
        <f t="shared" si="107"/>
        <v/>
      </c>
      <c r="K628" s="76" t="str">
        <f t="shared" si="108"/>
        <v/>
      </c>
      <c r="L628" s="76" t="str">
        <f t="shared" si="109"/>
        <v/>
      </c>
      <c r="M628" s="54"/>
      <c r="N628" s="54" t="str">
        <f t="shared" si="110"/>
        <v/>
      </c>
      <c r="O628" s="54" t="str">
        <f t="shared" si="111"/>
        <v/>
      </c>
      <c r="P628" s="54" t="str">
        <f t="shared" si="112"/>
        <v/>
      </c>
      <c r="Q628" s="54" t="str">
        <f>+IF(A628="","",CONCATENATE(YEAR(A628),"-",VLOOKUP(MONTH(A628),INFO_CALENDRIER!$I$1:$J$13,2,FALSE)))</f>
        <v/>
      </c>
      <c r="R628" s="54" t="str">
        <f t="shared" si="113"/>
        <v/>
      </c>
      <c r="S628" s="76" t="str">
        <f t="shared" si="114"/>
        <v/>
      </c>
      <c r="T628" s="54" t="str">
        <f>IF(H628="","",IF(I628=INFO_CALENDRIER!$AB$2,IF(BD!H628="COMMANDE","ALBAN1","ALBAN2"),IF(I628=INFO_CALENDRIER!$AB$3,IF(BD!H628="COMMANDE","ALICE1","ALICE2"),IF(I628=INFO_CALENDRIER!$AB$4,IF(BD!H628="COMMANDE","EUGENIE1","EUGENIE2"),IF(I628=INFO_CALENDRIER!$AB$5,IF(BD!H628="COMMANDE","FRED1","FRED2"),IF(I628=INFO_CALENDRIER!$AB$6,IF(BD!H628="COMMANDE","HERVE1","HERVE2"),IF(I628=INFO_CALENDRIER!$AB$7,IF(BD!H628="COMMANDE","MARIA1","MARIA2"),IF(I628=INFO_CALENDRIER!$AB$8,IF(BD!H628="COMMANDE","MARIE1","MARIE2"),IF(I628=INFO_CALENDRIER!$AB$9,IF(BD!H628="COMMANDE","VALERIE1","VALERIE2"),"erreur")))))))))</f>
        <v/>
      </c>
      <c r="U628" s="54"/>
      <c r="V628" s="54"/>
      <c r="W628" s="76" t="str">
        <f t="shared" si="115"/>
        <v/>
      </c>
      <c r="X628" s="76" t="str">
        <f t="shared" si="116"/>
        <v/>
      </c>
      <c r="Y628" s="76" t="str">
        <f t="shared" si="117"/>
        <v/>
      </c>
    </row>
    <row r="629" spans="1:25">
      <c r="A629" s="75"/>
      <c r="B629" s="77"/>
      <c r="C629" s="75"/>
      <c r="D629" s="77"/>
      <c r="E629" s="54"/>
      <c r="F629" s="54"/>
      <c r="G629" s="81"/>
      <c r="H629" s="54"/>
      <c r="I629" s="54"/>
      <c r="J629" s="76" t="str">
        <f t="shared" si="107"/>
        <v/>
      </c>
      <c r="K629" s="76" t="str">
        <f t="shared" si="108"/>
        <v/>
      </c>
      <c r="L629" s="76" t="str">
        <f t="shared" si="109"/>
        <v/>
      </c>
      <c r="M629" s="54"/>
      <c r="N629" s="54" t="str">
        <f t="shared" si="110"/>
        <v/>
      </c>
      <c r="O629" s="54" t="str">
        <f t="shared" si="111"/>
        <v/>
      </c>
      <c r="P629" s="54" t="str">
        <f t="shared" si="112"/>
        <v/>
      </c>
      <c r="Q629" s="54" t="str">
        <f>+IF(A629="","",CONCATENATE(YEAR(A629),"-",VLOOKUP(MONTH(A629),INFO_CALENDRIER!$I$1:$J$13,2,FALSE)))</f>
        <v/>
      </c>
      <c r="R629" s="54" t="str">
        <f t="shared" si="113"/>
        <v/>
      </c>
      <c r="S629" s="76" t="str">
        <f t="shared" si="114"/>
        <v/>
      </c>
      <c r="T629" s="54" t="str">
        <f>IF(H629="","",IF(I629=INFO_CALENDRIER!$AB$2,IF(BD!H629="COMMANDE","ALBAN1","ALBAN2"),IF(I629=INFO_CALENDRIER!$AB$3,IF(BD!H629="COMMANDE","ALICE1","ALICE2"),IF(I629=INFO_CALENDRIER!$AB$4,IF(BD!H629="COMMANDE","EUGENIE1","EUGENIE2"),IF(I629=INFO_CALENDRIER!$AB$5,IF(BD!H629="COMMANDE","FRED1","FRED2"),IF(I629=INFO_CALENDRIER!$AB$6,IF(BD!H629="COMMANDE","HERVE1","HERVE2"),IF(I629=INFO_CALENDRIER!$AB$7,IF(BD!H629="COMMANDE","MARIA1","MARIA2"),IF(I629=INFO_CALENDRIER!$AB$8,IF(BD!H629="COMMANDE","MARIE1","MARIE2"),IF(I629=INFO_CALENDRIER!$AB$9,IF(BD!H629="COMMANDE","VALERIE1","VALERIE2"),"erreur")))))))))</f>
        <v/>
      </c>
      <c r="U629" s="54"/>
      <c r="V629" s="54"/>
      <c r="W629" s="76" t="str">
        <f t="shared" si="115"/>
        <v/>
      </c>
      <c r="X629" s="76" t="str">
        <f t="shared" si="116"/>
        <v/>
      </c>
      <c r="Y629" s="76" t="str">
        <f t="shared" si="117"/>
        <v/>
      </c>
    </row>
    <row r="630" spans="1:25">
      <c r="A630" s="75"/>
      <c r="B630" s="77"/>
      <c r="C630" s="75"/>
      <c r="D630" s="77"/>
      <c r="E630" s="54"/>
      <c r="F630" s="54"/>
      <c r="G630" s="81"/>
      <c r="H630" s="54"/>
      <c r="I630" s="54"/>
      <c r="J630" s="76" t="str">
        <f t="shared" si="107"/>
        <v/>
      </c>
      <c r="K630" s="76" t="str">
        <f t="shared" si="108"/>
        <v/>
      </c>
      <c r="L630" s="76" t="str">
        <f t="shared" si="109"/>
        <v/>
      </c>
      <c r="M630" s="54"/>
      <c r="N630" s="54" t="str">
        <f t="shared" si="110"/>
        <v/>
      </c>
      <c r="O630" s="54" t="str">
        <f t="shared" si="111"/>
        <v/>
      </c>
      <c r="P630" s="54" t="str">
        <f t="shared" si="112"/>
        <v/>
      </c>
      <c r="Q630" s="54" t="str">
        <f>+IF(A630="","",CONCATENATE(YEAR(A630),"-",VLOOKUP(MONTH(A630),INFO_CALENDRIER!$I$1:$J$13,2,FALSE)))</f>
        <v/>
      </c>
      <c r="R630" s="54" t="str">
        <f t="shared" si="113"/>
        <v/>
      </c>
      <c r="S630" s="76" t="str">
        <f t="shared" si="114"/>
        <v/>
      </c>
      <c r="T630" s="54" t="str">
        <f>IF(H630="","",IF(I630=INFO_CALENDRIER!$AB$2,IF(BD!H630="COMMANDE","ALBAN1","ALBAN2"),IF(I630=INFO_CALENDRIER!$AB$3,IF(BD!H630="COMMANDE","ALICE1","ALICE2"),IF(I630=INFO_CALENDRIER!$AB$4,IF(BD!H630="COMMANDE","EUGENIE1","EUGENIE2"),IF(I630=INFO_CALENDRIER!$AB$5,IF(BD!H630="COMMANDE","FRED1","FRED2"),IF(I630=INFO_CALENDRIER!$AB$6,IF(BD!H630="COMMANDE","HERVE1","HERVE2"),IF(I630=INFO_CALENDRIER!$AB$7,IF(BD!H630="COMMANDE","MARIA1","MARIA2"),IF(I630=INFO_CALENDRIER!$AB$8,IF(BD!H630="COMMANDE","MARIE1","MARIE2"),IF(I630=INFO_CALENDRIER!$AB$9,IF(BD!H630="COMMANDE","VALERIE1","VALERIE2"),"erreur")))))))))</f>
        <v/>
      </c>
      <c r="U630" s="54"/>
      <c r="V630" s="54"/>
      <c r="W630" s="76" t="str">
        <f t="shared" si="115"/>
        <v/>
      </c>
      <c r="X630" s="76" t="str">
        <f t="shared" si="116"/>
        <v/>
      </c>
      <c r="Y630" s="76" t="str">
        <f t="shared" si="117"/>
        <v/>
      </c>
    </row>
    <row r="631" spans="1:25">
      <c r="A631" s="75"/>
      <c r="B631" s="77"/>
      <c r="C631" s="75"/>
      <c r="D631" s="77"/>
      <c r="E631" s="54"/>
      <c r="F631" s="54"/>
      <c r="G631" s="81"/>
      <c r="H631" s="54"/>
      <c r="I631" s="54"/>
      <c r="J631" s="76" t="str">
        <f t="shared" si="107"/>
        <v/>
      </c>
      <c r="K631" s="76" t="str">
        <f t="shared" si="108"/>
        <v/>
      </c>
      <c r="L631" s="76" t="str">
        <f t="shared" si="109"/>
        <v/>
      </c>
      <c r="M631" s="54"/>
      <c r="N631" s="54" t="str">
        <f t="shared" si="110"/>
        <v/>
      </c>
      <c r="O631" s="54" t="str">
        <f t="shared" si="111"/>
        <v/>
      </c>
      <c r="P631" s="54" t="str">
        <f t="shared" si="112"/>
        <v/>
      </c>
      <c r="Q631" s="54" t="str">
        <f>+IF(A631="","",CONCATENATE(YEAR(A631),"-",VLOOKUP(MONTH(A631),INFO_CALENDRIER!$I$1:$J$13,2,FALSE)))</f>
        <v/>
      </c>
      <c r="R631" s="54" t="str">
        <f t="shared" si="113"/>
        <v/>
      </c>
      <c r="S631" s="76" t="str">
        <f t="shared" si="114"/>
        <v/>
      </c>
      <c r="T631" s="54" t="str">
        <f>IF(H631="","",IF(I631=INFO_CALENDRIER!$AB$2,IF(BD!H631="COMMANDE","ALBAN1","ALBAN2"),IF(I631=INFO_CALENDRIER!$AB$3,IF(BD!H631="COMMANDE","ALICE1","ALICE2"),IF(I631=INFO_CALENDRIER!$AB$4,IF(BD!H631="COMMANDE","EUGENIE1","EUGENIE2"),IF(I631=INFO_CALENDRIER!$AB$5,IF(BD!H631="COMMANDE","FRED1","FRED2"),IF(I631=INFO_CALENDRIER!$AB$6,IF(BD!H631="COMMANDE","HERVE1","HERVE2"),IF(I631=INFO_CALENDRIER!$AB$7,IF(BD!H631="COMMANDE","MARIA1","MARIA2"),IF(I631=INFO_CALENDRIER!$AB$8,IF(BD!H631="COMMANDE","MARIE1","MARIE2"),IF(I631=INFO_CALENDRIER!$AB$9,IF(BD!H631="COMMANDE","VALERIE1","VALERIE2"),"erreur")))))))))</f>
        <v/>
      </c>
      <c r="U631" s="54"/>
      <c r="V631" s="54"/>
      <c r="W631" s="76" t="str">
        <f t="shared" si="115"/>
        <v/>
      </c>
      <c r="X631" s="76" t="str">
        <f t="shared" si="116"/>
        <v/>
      </c>
      <c r="Y631" s="76" t="str">
        <f t="shared" si="117"/>
        <v/>
      </c>
    </row>
    <row r="632" spans="1:25">
      <c r="A632" s="75"/>
      <c r="B632" s="77"/>
      <c r="C632" s="75"/>
      <c r="D632" s="77"/>
      <c r="E632" s="54"/>
      <c r="F632" s="54"/>
      <c r="G632" s="81"/>
      <c r="H632" s="54"/>
      <c r="I632" s="54"/>
      <c r="J632" s="76" t="str">
        <f t="shared" si="107"/>
        <v/>
      </c>
      <c r="K632" s="76" t="str">
        <f t="shared" si="108"/>
        <v/>
      </c>
      <c r="L632" s="76" t="str">
        <f t="shared" si="109"/>
        <v/>
      </c>
      <c r="M632" s="54"/>
      <c r="N632" s="54" t="str">
        <f t="shared" si="110"/>
        <v/>
      </c>
      <c r="O632" s="54" t="str">
        <f t="shared" si="111"/>
        <v/>
      </c>
      <c r="P632" s="54" t="str">
        <f t="shared" si="112"/>
        <v/>
      </c>
      <c r="Q632" s="54" t="str">
        <f>+IF(A632="","",CONCATENATE(YEAR(A632),"-",VLOOKUP(MONTH(A632),INFO_CALENDRIER!$I$1:$J$13,2,FALSE)))</f>
        <v/>
      </c>
      <c r="R632" s="54" t="str">
        <f t="shared" si="113"/>
        <v/>
      </c>
      <c r="S632" s="76" t="str">
        <f t="shared" si="114"/>
        <v/>
      </c>
      <c r="T632" s="54" t="str">
        <f>IF(H632="","",IF(I632=INFO_CALENDRIER!$AB$2,IF(BD!H632="COMMANDE","ALBAN1","ALBAN2"),IF(I632=INFO_CALENDRIER!$AB$3,IF(BD!H632="COMMANDE","ALICE1","ALICE2"),IF(I632=INFO_CALENDRIER!$AB$4,IF(BD!H632="COMMANDE","EUGENIE1","EUGENIE2"),IF(I632=INFO_CALENDRIER!$AB$5,IF(BD!H632="COMMANDE","FRED1","FRED2"),IF(I632=INFO_CALENDRIER!$AB$6,IF(BD!H632="COMMANDE","HERVE1","HERVE2"),IF(I632=INFO_CALENDRIER!$AB$7,IF(BD!H632="COMMANDE","MARIA1","MARIA2"),IF(I632=INFO_CALENDRIER!$AB$8,IF(BD!H632="COMMANDE","MARIE1","MARIE2"),IF(I632=INFO_CALENDRIER!$AB$9,IF(BD!H632="COMMANDE","VALERIE1","VALERIE2"),"erreur")))))))))</f>
        <v/>
      </c>
      <c r="U632" s="54"/>
      <c r="V632" s="54"/>
      <c r="W632" s="76" t="str">
        <f t="shared" si="115"/>
        <v/>
      </c>
      <c r="X632" s="76" t="str">
        <f t="shared" si="116"/>
        <v/>
      </c>
      <c r="Y632" s="76" t="str">
        <f t="shared" si="117"/>
        <v/>
      </c>
    </row>
    <row r="633" spans="1:25">
      <c r="A633" s="75"/>
      <c r="B633" s="77"/>
      <c r="C633" s="75"/>
      <c r="D633" s="77"/>
      <c r="E633" s="54"/>
      <c r="F633" s="54"/>
      <c r="G633" s="81"/>
      <c r="H633" s="54"/>
      <c r="I633" s="54"/>
      <c r="J633" s="76" t="str">
        <f t="shared" si="107"/>
        <v/>
      </c>
      <c r="K633" s="76" t="str">
        <f t="shared" si="108"/>
        <v/>
      </c>
      <c r="L633" s="76" t="str">
        <f t="shared" si="109"/>
        <v/>
      </c>
      <c r="M633" s="54"/>
      <c r="N633" s="54" t="str">
        <f t="shared" si="110"/>
        <v/>
      </c>
      <c r="O633" s="54" t="str">
        <f t="shared" si="111"/>
        <v/>
      </c>
      <c r="P633" s="54" t="str">
        <f t="shared" si="112"/>
        <v/>
      </c>
      <c r="Q633" s="54" t="str">
        <f>+IF(A633="","",CONCATENATE(YEAR(A633),"-",VLOOKUP(MONTH(A633),INFO_CALENDRIER!$I$1:$J$13,2,FALSE)))</f>
        <v/>
      </c>
      <c r="R633" s="54" t="str">
        <f t="shared" si="113"/>
        <v/>
      </c>
      <c r="S633" s="76" t="str">
        <f t="shared" si="114"/>
        <v/>
      </c>
      <c r="T633" s="54" t="str">
        <f>IF(H633="","",IF(I633=INFO_CALENDRIER!$AB$2,IF(BD!H633="COMMANDE","ALBAN1","ALBAN2"),IF(I633=INFO_CALENDRIER!$AB$3,IF(BD!H633="COMMANDE","ALICE1","ALICE2"),IF(I633=INFO_CALENDRIER!$AB$4,IF(BD!H633="COMMANDE","EUGENIE1","EUGENIE2"),IF(I633=INFO_CALENDRIER!$AB$5,IF(BD!H633="COMMANDE","FRED1","FRED2"),IF(I633=INFO_CALENDRIER!$AB$6,IF(BD!H633="COMMANDE","HERVE1","HERVE2"),IF(I633=INFO_CALENDRIER!$AB$7,IF(BD!H633="COMMANDE","MARIA1","MARIA2"),IF(I633=INFO_CALENDRIER!$AB$8,IF(BD!H633="COMMANDE","MARIE1","MARIE2"),IF(I633=INFO_CALENDRIER!$AB$9,IF(BD!H633="COMMANDE","VALERIE1","VALERIE2"),"erreur")))))))))</f>
        <v/>
      </c>
      <c r="U633" s="54"/>
      <c r="V633" s="54"/>
      <c r="W633" s="76" t="str">
        <f t="shared" si="115"/>
        <v/>
      </c>
      <c r="X633" s="76" t="str">
        <f t="shared" si="116"/>
        <v/>
      </c>
      <c r="Y633" s="76" t="str">
        <f t="shared" si="117"/>
        <v/>
      </c>
    </row>
    <row r="634" spans="1:25">
      <c r="A634" s="75"/>
      <c r="B634" s="77"/>
      <c r="C634" s="75"/>
      <c r="D634" s="77"/>
      <c r="E634" s="54"/>
      <c r="F634" s="54"/>
      <c r="G634" s="81"/>
      <c r="H634" s="54"/>
      <c r="I634" s="54"/>
      <c r="J634" s="76" t="str">
        <f t="shared" si="107"/>
        <v/>
      </c>
      <c r="K634" s="76" t="str">
        <f t="shared" si="108"/>
        <v/>
      </c>
      <c r="L634" s="76" t="str">
        <f t="shared" si="109"/>
        <v/>
      </c>
      <c r="M634" s="54"/>
      <c r="N634" s="54" t="str">
        <f t="shared" si="110"/>
        <v/>
      </c>
      <c r="O634" s="54" t="str">
        <f t="shared" si="111"/>
        <v/>
      </c>
      <c r="P634" s="54" t="str">
        <f t="shared" si="112"/>
        <v/>
      </c>
      <c r="Q634" s="54" t="str">
        <f>+IF(A634="","",CONCATENATE(YEAR(A634),"-",VLOOKUP(MONTH(A634),INFO_CALENDRIER!$I$1:$J$13,2,FALSE)))</f>
        <v/>
      </c>
      <c r="R634" s="54" t="str">
        <f t="shared" si="113"/>
        <v/>
      </c>
      <c r="S634" s="76" t="str">
        <f t="shared" si="114"/>
        <v/>
      </c>
      <c r="T634" s="54" t="str">
        <f>IF(H634="","",IF(I634=INFO_CALENDRIER!$AB$2,IF(BD!H634="COMMANDE","ALBAN1","ALBAN2"),IF(I634=INFO_CALENDRIER!$AB$3,IF(BD!H634="COMMANDE","ALICE1","ALICE2"),IF(I634=INFO_CALENDRIER!$AB$4,IF(BD!H634="COMMANDE","EUGENIE1","EUGENIE2"),IF(I634=INFO_CALENDRIER!$AB$5,IF(BD!H634="COMMANDE","FRED1","FRED2"),IF(I634=INFO_CALENDRIER!$AB$6,IF(BD!H634="COMMANDE","HERVE1","HERVE2"),IF(I634=INFO_CALENDRIER!$AB$7,IF(BD!H634="COMMANDE","MARIA1","MARIA2"),IF(I634=INFO_CALENDRIER!$AB$8,IF(BD!H634="COMMANDE","MARIE1","MARIE2"),IF(I634=INFO_CALENDRIER!$AB$9,IF(BD!H634="COMMANDE","VALERIE1","VALERIE2"),"erreur")))))))))</f>
        <v/>
      </c>
      <c r="U634" s="54"/>
      <c r="V634" s="54"/>
      <c r="W634" s="76" t="str">
        <f t="shared" si="115"/>
        <v/>
      </c>
      <c r="X634" s="76" t="str">
        <f t="shared" si="116"/>
        <v/>
      </c>
      <c r="Y634" s="76" t="str">
        <f t="shared" si="117"/>
        <v/>
      </c>
    </row>
    <row r="635" spans="1:25">
      <c r="A635" s="75"/>
      <c r="B635" s="77"/>
      <c r="C635" s="75"/>
      <c r="D635" s="77"/>
      <c r="E635" s="54"/>
      <c r="F635" s="54"/>
      <c r="G635" s="81"/>
      <c r="H635" s="54"/>
      <c r="I635" s="54"/>
      <c r="J635" s="76" t="str">
        <f t="shared" si="107"/>
        <v/>
      </c>
      <c r="K635" s="76" t="str">
        <f t="shared" si="108"/>
        <v/>
      </c>
      <c r="L635" s="76" t="str">
        <f t="shared" si="109"/>
        <v/>
      </c>
      <c r="M635" s="54"/>
      <c r="N635" s="54" t="str">
        <f t="shared" si="110"/>
        <v/>
      </c>
      <c r="O635" s="54" t="str">
        <f t="shared" si="111"/>
        <v/>
      </c>
      <c r="P635" s="54" t="str">
        <f t="shared" si="112"/>
        <v/>
      </c>
      <c r="Q635" s="54" t="str">
        <f>+IF(A635="","",CONCATENATE(YEAR(A635),"-",VLOOKUP(MONTH(A635),INFO_CALENDRIER!$I$1:$J$13,2,FALSE)))</f>
        <v/>
      </c>
      <c r="R635" s="54" t="str">
        <f t="shared" si="113"/>
        <v/>
      </c>
      <c r="S635" s="76" t="str">
        <f t="shared" si="114"/>
        <v/>
      </c>
      <c r="T635" s="54" t="str">
        <f>IF(H635="","",IF(I635=INFO_CALENDRIER!$AB$2,IF(BD!H635="COMMANDE","ALBAN1","ALBAN2"),IF(I635=INFO_CALENDRIER!$AB$3,IF(BD!H635="COMMANDE","ALICE1","ALICE2"),IF(I635=INFO_CALENDRIER!$AB$4,IF(BD!H635="COMMANDE","EUGENIE1","EUGENIE2"),IF(I635=INFO_CALENDRIER!$AB$5,IF(BD!H635="COMMANDE","FRED1","FRED2"),IF(I635=INFO_CALENDRIER!$AB$6,IF(BD!H635="COMMANDE","HERVE1","HERVE2"),IF(I635=INFO_CALENDRIER!$AB$7,IF(BD!H635="COMMANDE","MARIA1","MARIA2"),IF(I635=INFO_CALENDRIER!$AB$8,IF(BD!H635="COMMANDE","MARIE1","MARIE2"),IF(I635=INFO_CALENDRIER!$AB$9,IF(BD!H635="COMMANDE","VALERIE1","VALERIE2"),"erreur")))))))))</f>
        <v/>
      </c>
      <c r="U635" s="54"/>
      <c r="V635" s="54"/>
      <c r="W635" s="76" t="str">
        <f t="shared" si="115"/>
        <v/>
      </c>
      <c r="X635" s="76" t="str">
        <f t="shared" si="116"/>
        <v/>
      </c>
      <c r="Y635" s="76" t="str">
        <f t="shared" si="117"/>
        <v/>
      </c>
    </row>
    <row r="636" spans="1:25">
      <c r="A636" s="75"/>
      <c r="B636" s="77"/>
      <c r="C636" s="75"/>
      <c r="D636" s="77"/>
      <c r="E636" s="54"/>
      <c r="F636" s="54"/>
      <c r="G636" s="81"/>
      <c r="H636" s="54"/>
      <c r="I636" s="54"/>
      <c r="J636" s="76" t="str">
        <f t="shared" si="107"/>
        <v/>
      </c>
      <c r="K636" s="76" t="str">
        <f t="shared" si="108"/>
        <v/>
      </c>
      <c r="L636" s="76" t="str">
        <f t="shared" si="109"/>
        <v/>
      </c>
      <c r="M636" s="54"/>
      <c r="N636" s="54" t="str">
        <f t="shared" si="110"/>
        <v/>
      </c>
      <c r="O636" s="54" t="str">
        <f t="shared" si="111"/>
        <v/>
      </c>
      <c r="P636" s="54" t="str">
        <f t="shared" si="112"/>
        <v/>
      </c>
      <c r="Q636" s="54" t="str">
        <f>+IF(A636="","",CONCATENATE(YEAR(A636),"-",VLOOKUP(MONTH(A636),INFO_CALENDRIER!$I$1:$J$13,2,FALSE)))</f>
        <v/>
      </c>
      <c r="R636" s="54" t="str">
        <f t="shared" si="113"/>
        <v/>
      </c>
      <c r="S636" s="76" t="str">
        <f t="shared" si="114"/>
        <v/>
      </c>
      <c r="T636" s="54" t="str">
        <f>IF(H636="","",IF(I636=INFO_CALENDRIER!$AB$2,IF(BD!H636="COMMANDE","ALBAN1","ALBAN2"),IF(I636=INFO_CALENDRIER!$AB$3,IF(BD!H636="COMMANDE","ALICE1","ALICE2"),IF(I636=INFO_CALENDRIER!$AB$4,IF(BD!H636="COMMANDE","EUGENIE1","EUGENIE2"),IF(I636=INFO_CALENDRIER!$AB$5,IF(BD!H636="COMMANDE","FRED1","FRED2"),IF(I636=INFO_CALENDRIER!$AB$6,IF(BD!H636="COMMANDE","HERVE1","HERVE2"),IF(I636=INFO_CALENDRIER!$AB$7,IF(BD!H636="COMMANDE","MARIA1","MARIA2"),IF(I636=INFO_CALENDRIER!$AB$8,IF(BD!H636="COMMANDE","MARIE1","MARIE2"),IF(I636=INFO_CALENDRIER!$AB$9,IF(BD!H636="COMMANDE","VALERIE1","VALERIE2"),"erreur")))))))))</f>
        <v/>
      </c>
      <c r="U636" s="54"/>
      <c r="V636" s="54"/>
      <c r="W636" s="76" t="str">
        <f t="shared" si="115"/>
        <v/>
      </c>
      <c r="X636" s="76" t="str">
        <f t="shared" si="116"/>
        <v/>
      </c>
      <c r="Y636" s="76" t="str">
        <f t="shared" si="117"/>
        <v/>
      </c>
    </row>
    <row r="637" spans="1:25">
      <c r="A637" s="75"/>
      <c r="B637" s="77"/>
      <c r="C637" s="75"/>
      <c r="D637" s="77"/>
      <c r="E637" s="54"/>
      <c r="F637" s="54"/>
      <c r="G637" s="81"/>
      <c r="H637" s="54"/>
      <c r="I637" s="54"/>
      <c r="J637" s="76" t="str">
        <f t="shared" si="107"/>
        <v/>
      </c>
      <c r="K637" s="76" t="str">
        <f t="shared" si="108"/>
        <v/>
      </c>
      <c r="L637" s="76" t="str">
        <f t="shared" si="109"/>
        <v/>
      </c>
      <c r="M637" s="54"/>
      <c r="N637" s="54" t="str">
        <f t="shared" si="110"/>
        <v/>
      </c>
      <c r="O637" s="54" t="str">
        <f t="shared" si="111"/>
        <v/>
      </c>
      <c r="P637" s="54" t="str">
        <f t="shared" si="112"/>
        <v/>
      </c>
      <c r="Q637" s="54" t="str">
        <f>+IF(A637="","",CONCATENATE(YEAR(A637),"-",VLOOKUP(MONTH(A637),INFO_CALENDRIER!$I$1:$J$13,2,FALSE)))</f>
        <v/>
      </c>
      <c r="R637" s="54" t="str">
        <f t="shared" si="113"/>
        <v/>
      </c>
      <c r="S637" s="76" t="str">
        <f t="shared" si="114"/>
        <v/>
      </c>
      <c r="T637" s="54" t="str">
        <f>IF(H637="","",IF(I637=INFO_CALENDRIER!$AB$2,IF(BD!H637="COMMANDE","ALBAN1","ALBAN2"),IF(I637=INFO_CALENDRIER!$AB$3,IF(BD!H637="COMMANDE","ALICE1","ALICE2"),IF(I637=INFO_CALENDRIER!$AB$4,IF(BD!H637="COMMANDE","EUGENIE1","EUGENIE2"),IF(I637=INFO_CALENDRIER!$AB$5,IF(BD!H637="COMMANDE","FRED1","FRED2"),IF(I637=INFO_CALENDRIER!$AB$6,IF(BD!H637="COMMANDE","HERVE1","HERVE2"),IF(I637=INFO_CALENDRIER!$AB$7,IF(BD!H637="COMMANDE","MARIA1","MARIA2"),IF(I637=INFO_CALENDRIER!$AB$8,IF(BD!H637="COMMANDE","MARIE1","MARIE2"),IF(I637=INFO_CALENDRIER!$AB$9,IF(BD!H637="COMMANDE","VALERIE1","VALERIE2"),"erreur")))))))))</f>
        <v/>
      </c>
      <c r="U637" s="54"/>
      <c r="V637" s="54"/>
      <c r="W637" s="76" t="str">
        <f t="shared" si="115"/>
        <v/>
      </c>
      <c r="X637" s="76" t="str">
        <f t="shared" si="116"/>
        <v/>
      </c>
      <c r="Y637" s="76" t="str">
        <f t="shared" si="117"/>
        <v/>
      </c>
    </row>
    <row r="638" spans="1:25">
      <c r="A638" s="75"/>
      <c r="B638" s="77"/>
      <c r="C638" s="75"/>
      <c r="D638" s="77"/>
      <c r="E638" s="54"/>
      <c r="F638" s="54"/>
      <c r="G638" s="81"/>
      <c r="H638" s="54"/>
      <c r="I638" s="54"/>
      <c r="J638" s="76" t="str">
        <f t="shared" si="107"/>
        <v/>
      </c>
      <c r="K638" s="76" t="str">
        <f t="shared" si="108"/>
        <v/>
      </c>
      <c r="L638" s="76" t="str">
        <f t="shared" si="109"/>
        <v/>
      </c>
      <c r="M638" s="54"/>
      <c r="N638" s="54" t="str">
        <f t="shared" si="110"/>
        <v/>
      </c>
      <c r="O638" s="54" t="str">
        <f t="shared" si="111"/>
        <v/>
      </c>
      <c r="P638" s="54" t="str">
        <f t="shared" si="112"/>
        <v/>
      </c>
      <c r="Q638" s="54" t="str">
        <f>+IF(A638="","",CONCATENATE(YEAR(A638),"-",VLOOKUP(MONTH(A638),INFO_CALENDRIER!$I$1:$J$13,2,FALSE)))</f>
        <v/>
      </c>
      <c r="R638" s="54" t="str">
        <f t="shared" si="113"/>
        <v/>
      </c>
      <c r="S638" s="76" t="str">
        <f t="shared" si="114"/>
        <v/>
      </c>
      <c r="T638" s="54" t="str">
        <f>IF(H638="","",IF(I638=INFO_CALENDRIER!$AB$2,IF(BD!H638="COMMANDE","ALBAN1","ALBAN2"),IF(I638=INFO_CALENDRIER!$AB$3,IF(BD!H638="COMMANDE","ALICE1","ALICE2"),IF(I638=INFO_CALENDRIER!$AB$4,IF(BD!H638="COMMANDE","EUGENIE1","EUGENIE2"),IF(I638=INFO_CALENDRIER!$AB$5,IF(BD!H638="COMMANDE","FRED1","FRED2"),IF(I638=INFO_CALENDRIER!$AB$6,IF(BD!H638="COMMANDE","HERVE1","HERVE2"),IF(I638=INFO_CALENDRIER!$AB$7,IF(BD!H638="COMMANDE","MARIA1","MARIA2"),IF(I638=INFO_CALENDRIER!$AB$8,IF(BD!H638="COMMANDE","MARIE1","MARIE2"),IF(I638=INFO_CALENDRIER!$AB$9,IF(BD!H638="COMMANDE","VALERIE1","VALERIE2"),"erreur")))))))))</f>
        <v/>
      </c>
      <c r="U638" s="54"/>
      <c r="V638" s="54"/>
      <c r="W638" s="76" t="str">
        <f t="shared" si="115"/>
        <v/>
      </c>
      <c r="X638" s="76" t="str">
        <f t="shared" si="116"/>
        <v/>
      </c>
      <c r="Y638" s="76" t="str">
        <f t="shared" si="117"/>
        <v/>
      </c>
    </row>
    <row r="639" spans="1:25">
      <c r="A639" s="75"/>
      <c r="B639" s="77"/>
      <c r="C639" s="75"/>
      <c r="D639" s="77"/>
      <c r="E639" s="54"/>
      <c r="F639" s="54"/>
      <c r="G639" s="81"/>
      <c r="H639" s="54"/>
      <c r="I639" s="54"/>
      <c r="J639" s="76" t="str">
        <f t="shared" si="107"/>
        <v/>
      </c>
      <c r="K639" s="76" t="str">
        <f t="shared" si="108"/>
        <v/>
      </c>
      <c r="L639" s="76" t="str">
        <f t="shared" si="109"/>
        <v/>
      </c>
      <c r="M639" s="54"/>
      <c r="N639" s="54" t="str">
        <f t="shared" si="110"/>
        <v/>
      </c>
      <c r="O639" s="54" t="str">
        <f t="shared" si="111"/>
        <v/>
      </c>
      <c r="P639" s="54" t="str">
        <f t="shared" si="112"/>
        <v/>
      </c>
      <c r="Q639" s="54" t="str">
        <f>+IF(A639="","",CONCATENATE(YEAR(A639),"-",VLOOKUP(MONTH(A639),INFO_CALENDRIER!$I$1:$J$13,2,FALSE)))</f>
        <v/>
      </c>
      <c r="R639" s="54" t="str">
        <f t="shared" si="113"/>
        <v/>
      </c>
      <c r="S639" s="76" t="str">
        <f t="shared" si="114"/>
        <v/>
      </c>
      <c r="T639" s="54" t="str">
        <f>IF(H639="","",IF(I639=INFO_CALENDRIER!$AB$2,IF(BD!H639="COMMANDE","ALBAN1","ALBAN2"),IF(I639=INFO_CALENDRIER!$AB$3,IF(BD!H639="COMMANDE","ALICE1","ALICE2"),IF(I639=INFO_CALENDRIER!$AB$4,IF(BD!H639="COMMANDE","EUGENIE1","EUGENIE2"),IF(I639=INFO_CALENDRIER!$AB$5,IF(BD!H639="COMMANDE","FRED1","FRED2"),IF(I639=INFO_CALENDRIER!$AB$6,IF(BD!H639="COMMANDE","HERVE1","HERVE2"),IF(I639=INFO_CALENDRIER!$AB$7,IF(BD!H639="COMMANDE","MARIA1","MARIA2"),IF(I639=INFO_CALENDRIER!$AB$8,IF(BD!H639="COMMANDE","MARIE1","MARIE2"),IF(I639=INFO_CALENDRIER!$AB$9,IF(BD!H639="COMMANDE","VALERIE1","VALERIE2"),"erreur")))))))))</f>
        <v/>
      </c>
      <c r="U639" s="54"/>
      <c r="V639" s="54"/>
      <c r="W639" s="76" t="str">
        <f t="shared" si="115"/>
        <v/>
      </c>
      <c r="X639" s="76" t="str">
        <f t="shared" si="116"/>
        <v/>
      </c>
      <c r="Y639" s="76" t="str">
        <f t="shared" si="117"/>
        <v/>
      </c>
    </row>
    <row r="640" spans="1:25">
      <c r="A640" s="75"/>
      <c r="B640" s="77"/>
      <c r="C640" s="75"/>
      <c r="D640" s="77"/>
      <c r="E640" s="54"/>
      <c r="F640" s="54"/>
      <c r="G640" s="81"/>
      <c r="H640" s="54"/>
      <c r="I640" s="54"/>
      <c r="J640" s="76" t="str">
        <f t="shared" si="107"/>
        <v/>
      </c>
      <c r="K640" s="76" t="str">
        <f t="shared" si="108"/>
        <v/>
      </c>
      <c r="L640" s="76" t="str">
        <f t="shared" si="109"/>
        <v/>
      </c>
      <c r="M640" s="54"/>
      <c r="N640" s="54" t="str">
        <f t="shared" si="110"/>
        <v/>
      </c>
      <c r="O640" s="54" t="str">
        <f t="shared" si="111"/>
        <v/>
      </c>
      <c r="P640" s="54" t="str">
        <f t="shared" si="112"/>
        <v/>
      </c>
      <c r="Q640" s="54" t="str">
        <f>+IF(A640="","",CONCATENATE(YEAR(A640),"-",VLOOKUP(MONTH(A640),INFO_CALENDRIER!$I$1:$J$13,2,FALSE)))</f>
        <v/>
      </c>
      <c r="R640" s="54" t="str">
        <f t="shared" si="113"/>
        <v/>
      </c>
      <c r="S640" s="76" t="str">
        <f t="shared" si="114"/>
        <v/>
      </c>
      <c r="T640" s="54" t="str">
        <f>IF(H640="","",IF(I640=INFO_CALENDRIER!$AB$2,IF(BD!H640="COMMANDE","ALBAN1","ALBAN2"),IF(I640=INFO_CALENDRIER!$AB$3,IF(BD!H640="COMMANDE","ALICE1","ALICE2"),IF(I640=INFO_CALENDRIER!$AB$4,IF(BD!H640="COMMANDE","EUGENIE1","EUGENIE2"),IF(I640=INFO_CALENDRIER!$AB$5,IF(BD!H640="COMMANDE","FRED1","FRED2"),IF(I640=INFO_CALENDRIER!$AB$6,IF(BD!H640="COMMANDE","HERVE1","HERVE2"),IF(I640=INFO_CALENDRIER!$AB$7,IF(BD!H640="COMMANDE","MARIA1","MARIA2"),IF(I640=INFO_CALENDRIER!$AB$8,IF(BD!H640="COMMANDE","MARIE1","MARIE2"),IF(I640=INFO_CALENDRIER!$AB$9,IF(BD!H640="COMMANDE","VALERIE1","VALERIE2"),"erreur")))))))))</f>
        <v/>
      </c>
      <c r="U640" s="54"/>
      <c r="V640" s="54"/>
      <c r="W640" s="76" t="str">
        <f t="shared" si="115"/>
        <v/>
      </c>
      <c r="X640" s="76" t="str">
        <f t="shared" si="116"/>
        <v/>
      </c>
      <c r="Y640" s="76" t="str">
        <f t="shared" si="117"/>
        <v/>
      </c>
    </row>
    <row r="641" spans="1:25">
      <c r="A641" s="75"/>
      <c r="B641" s="77"/>
      <c r="C641" s="75"/>
      <c r="D641" s="77"/>
      <c r="E641" s="54"/>
      <c r="F641" s="54"/>
      <c r="G641" s="81"/>
      <c r="H641" s="54"/>
      <c r="I641" s="54"/>
      <c r="J641" s="76" t="str">
        <f t="shared" si="107"/>
        <v/>
      </c>
      <c r="K641" s="76" t="str">
        <f t="shared" si="108"/>
        <v/>
      </c>
      <c r="L641" s="76" t="str">
        <f t="shared" si="109"/>
        <v/>
      </c>
      <c r="M641" s="54"/>
      <c r="N641" s="54" t="str">
        <f t="shared" si="110"/>
        <v/>
      </c>
      <c r="O641" s="54" t="str">
        <f t="shared" si="111"/>
        <v/>
      </c>
      <c r="P641" s="54" t="str">
        <f t="shared" si="112"/>
        <v/>
      </c>
      <c r="Q641" s="54" t="str">
        <f>+IF(A641="","",CONCATENATE(YEAR(A641),"-",VLOOKUP(MONTH(A641),INFO_CALENDRIER!$I$1:$J$13,2,FALSE)))</f>
        <v/>
      </c>
      <c r="R641" s="54" t="str">
        <f t="shared" si="113"/>
        <v/>
      </c>
      <c r="S641" s="76" t="str">
        <f t="shared" si="114"/>
        <v/>
      </c>
      <c r="T641" s="54" t="str">
        <f>IF(H641="","",IF(I641=INFO_CALENDRIER!$AB$2,IF(BD!H641="COMMANDE","ALBAN1","ALBAN2"),IF(I641=INFO_CALENDRIER!$AB$3,IF(BD!H641="COMMANDE","ALICE1","ALICE2"),IF(I641=INFO_CALENDRIER!$AB$4,IF(BD!H641="COMMANDE","EUGENIE1","EUGENIE2"),IF(I641=INFO_CALENDRIER!$AB$5,IF(BD!H641="COMMANDE","FRED1","FRED2"),IF(I641=INFO_CALENDRIER!$AB$6,IF(BD!H641="COMMANDE","HERVE1","HERVE2"),IF(I641=INFO_CALENDRIER!$AB$7,IF(BD!H641="COMMANDE","MARIA1","MARIA2"),IF(I641=INFO_CALENDRIER!$AB$8,IF(BD!H641="COMMANDE","MARIE1","MARIE2"),IF(I641=INFO_CALENDRIER!$AB$9,IF(BD!H641="COMMANDE","VALERIE1","VALERIE2"),"erreur")))))))))</f>
        <v/>
      </c>
      <c r="U641" s="54"/>
      <c r="V641" s="54"/>
      <c r="W641" s="76" t="str">
        <f t="shared" si="115"/>
        <v/>
      </c>
      <c r="X641" s="76" t="str">
        <f t="shared" si="116"/>
        <v/>
      </c>
      <c r="Y641" s="76" t="str">
        <f t="shared" si="117"/>
        <v/>
      </c>
    </row>
    <row r="642" spans="1:25">
      <c r="A642" s="75"/>
      <c r="B642" s="77"/>
      <c r="C642" s="75"/>
      <c r="D642" s="77"/>
      <c r="E642" s="54"/>
      <c r="F642" s="54"/>
      <c r="G642" s="81"/>
      <c r="H642" s="54"/>
      <c r="I642" s="54"/>
      <c r="J642" s="76" t="str">
        <f t="shared" si="107"/>
        <v/>
      </c>
      <c r="K642" s="76" t="str">
        <f t="shared" si="108"/>
        <v/>
      </c>
      <c r="L642" s="76" t="str">
        <f t="shared" si="109"/>
        <v/>
      </c>
      <c r="M642" s="54"/>
      <c r="N642" s="54" t="str">
        <f t="shared" si="110"/>
        <v/>
      </c>
      <c r="O642" s="54" t="str">
        <f t="shared" si="111"/>
        <v/>
      </c>
      <c r="P642" s="54" t="str">
        <f t="shared" si="112"/>
        <v/>
      </c>
      <c r="Q642" s="54" t="str">
        <f>+IF(A642="","",CONCATENATE(YEAR(A642),"-",VLOOKUP(MONTH(A642),INFO_CALENDRIER!$I$1:$J$13,2,FALSE)))</f>
        <v/>
      </c>
      <c r="R642" s="54" t="str">
        <f t="shared" si="113"/>
        <v/>
      </c>
      <c r="S642" s="76" t="str">
        <f t="shared" si="114"/>
        <v/>
      </c>
      <c r="T642" s="54" t="str">
        <f>IF(H642="","",IF(I642=INFO_CALENDRIER!$AB$2,IF(BD!H642="COMMANDE","ALBAN1","ALBAN2"),IF(I642=INFO_CALENDRIER!$AB$3,IF(BD!H642="COMMANDE","ALICE1","ALICE2"),IF(I642=INFO_CALENDRIER!$AB$4,IF(BD!H642="COMMANDE","EUGENIE1","EUGENIE2"),IF(I642=INFO_CALENDRIER!$AB$5,IF(BD!H642="COMMANDE","FRED1","FRED2"),IF(I642=INFO_CALENDRIER!$AB$6,IF(BD!H642="COMMANDE","HERVE1","HERVE2"),IF(I642=INFO_CALENDRIER!$AB$7,IF(BD!H642="COMMANDE","MARIA1","MARIA2"),IF(I642=INFO_CALENDRIER!$AB$8,IF(BD!H642="COMMANDE","MARIE1","MARIE2"),IF(I642=INFO_CALENDRIER!$AB$9,IF(BD!H642="COMMANDE","VALERIE1","VALERIE2"),"erreur")))))))))</f>
        <v/>
      </c>
      <c r="U642" s="54"/>
      <c r="V642" s="54"/>
      <c r="W642" s="76" t="str">
        <f t="shared" si="115"/>
        <v/>
      </c>
      <c r="X642" s="76" t="str">
        <f t="shared" si="116"/>
        <v/>
      </c>
      <c r="Y642" s="76" t="str">
        <f t="shared" si="117"/>
        <v/>
      </c>
    </row>
    <row r="643" spans="1:25">
      <c r="A643" s="75"/>
      <c r="B643" s="77"/>
      <c r="C643" s="75"/>
      <c r="D643" s="77"/>
      <c r="E643" s="54"/>
      <c r="F643" s="54"/>
      <c r="G643" s="81"/>
      <c r="H643" s="54"/>
      <c r="I643" s="54"/>
      <c r="J643" s="76" t="str">
        <f t="shared" ref="J643:J706" si="118">IF($A643="","",DAY(A643))</f>
        <v/>
      </c>
      <c r="K643" s="76" t="str">
        <f t="shared" ref="K643:K706" si="119">IF($A643="","",MONTH(A643))</f>
        <v/>
      </c>
      <c r="L643" s="76" t="str">
        <f t="shared" ref="L643:L706" si="120">IF($A643="","",YEAR(A643))</f>
        <v/>
      </c>
      <c r="M643" s="54"/>
      <c r="N643" s="54" t="str">
        <f t="shared" ref="N643:N706" si="121">+IF($A643="","",IF(OR(ISERR(K643),ISNA(K643)),1,0))</f>
        <v/>
      </c>
      <c r="O643" s="54" t="str">
        <f t="shared" ref="O643:O706" si="122">+IF($A643="","",IF(OR(ISERR(J643),ISNA(J643)),1,0))</f>
        <v/>
      </c>
      <c r="P643" s="54" t="str">
        <f t="shared" ref="P643:P706" si="123">IF($A643="","",IF(OR(ISERR(L643),ISNA(L643)),1,0))</f>
        <v/>
      </c>
      <c r="Q643" s="54" t="str">
        <f>+IF(A643="","",CONCATENATE(YEAR(A643),"-",VLOOKUP(MONTH(A643),INFO_CALENDRIER!$I$1:$J$13,2,FALSE)))</f>
        <v/>
      </c>
      <c r="R643" s="54" t="str">
        <f t="shared" ref="R643:R706" si="124">+IF($A643="","",IF(OR(ISERR(E643),ISNA(E643)),1,0))</f>
        <v/>
      </c>
      <c r="S643" s="76" t="str">
        <f t="shared" ref="S643:S706" si="125">IF($A643="","",IF(OR(ISERR(I643),ISNA(I643)),1,0))</f>
        <v/>
      </c>
      <c r="T643" s="54" t="str">
        <f>IF(H643="","",IF(I643=INFO_CALENDRIER!$AB$2,IF(BD!H643="COMMANDE","ALBAN1","ALBAN2"),IF(I643=INFO_CALENDRIER!$AB$3,IF(BD!H643="COMMANDE","ALICE1","ALICE2"),IF(I643=INFO_CALENDRIER!$AB$4,IF(BD!H643="COMMANDE","EUGENIE1","EUGENIE2"),IF(I643=INFO_CALENDRIER!$AB$5,IF(BD!H643="COMMANDE","FRED1","FRED2"),IF(I643=INFO_CALENDRIER!$AB$6,IF(BD!H643="COMMANDE","HERVE1","HERVE2"),IF(I643=INFO_CALENDRIER!$AB$7,IF(BD!H643="COMMANDE","MARIA1","MARIA2"),IF(I643=INFO_CALENDRIER!$AB$8,IF(BD!H643="COMMANDE","MARIE1","MARIE2"),IF(I643=INFO_CALENDRIER!$AB$9,IF(BD!H643="COMMANDE","VALERIE1","VALERIE2"),"erreur")))))))))</f>
        <v/>
      </c>
      <c r="U643" s="54"/>
      <c r="V643" s="54"/>
      <c r="W643" s="76" t="str">
        <f t="shared" ref="W643:W706" si="126">IF($C643="","",DAY(C643))</f>
        <v/>
      </c>
      <c r="X643" s="76" t="str">
        <f t="shared" ref="X643:X706" si="127">IF($C643="","",MONTH(C643))</f>
        <v/>
      </c>
      <c r="Y643" s="76" t="str">
        <f t="shared" ref="Y643:Y706" si="128">IF($C643="","",YEAR(C643))</f>
        <v/>
      </c>
    </row>
    <row r="644" spans="1:25">
      <c r="A644" s="75"/>
      <c r="B644" s="77"/>
      <c r="C644" s="75"/>
      <c r="D644" s="77"/>
      <c r="E644" s="54"/>
      <c r="F644" s="54"/>
      <c r="G644" s="81"/>
      <c r="H644" s="54"/>
      <c r="I644" s="54"/>
      <c r="J644" s="76" t="str">
        <f t="shared" si="118"/>
        <v/>
      </c>
      <c r="K644" s="76" t="str">
        <f t="shared" si="119"/>
        <v/>
      </c>
      <c r="L644" s="76" t="str">
        <f t="shared" si="120"/>
        <v/>
      </c>
      <c r="M644" s="54"/>
      <c r="N644" s="54" t="str">
        <f t="shared" si="121"/>
        <v/>
      </c>
      <c r="O644" s="54" t="str">
        <f t="shared" si="122"/>
        <v/>
      </c>
      <c r="P644" s="54" t="str">
        <f t="shared" si="123"/>
        <v/>
      </c>
      <c r="Q644" s="54" t="str">
        <f>+IF(A644="","",CONCATENATE(YEAR(A644),"-",VLOOKUP(MONTH(A644),INFO_CALENDRIER!$I$1:$J$13,2,FALSE)))</f>
        <v/>
      </c>
      <c r="R644" s="54" t="str">
        <f t="shared" si="124"/>
        <v/>
      </c>
      <c r="S644" s="76" t="str">
        <f t="shared" si="125"/>
        <v/>
      </c>
      <c r="T644" s="54" t="str">
        <f>IF(H644="","",IF(I644=INFO_CALENDRIER!$AB$2,IF(BD!H644="COMMANDE","ALBAN1","ALBAN2"),IF(I644=INFO_CALENDRIER!$AB$3,IF(BD!H644="COMMANDE","ALICE1","ALICE2"),IF(I644=INFO_CALENDRIER!$AB$4,IF(BD!H644="COMMANDE","EUGENIE1","EUGENIE2"),IF(I644=INFO_CALENDRIER!$AB$5,IF(BD!H644="COMMANDE","FRED1","FRED2"),IF(I644=INFO_CALENDRIER!$AB$6,IF(BD!H644="COMMANDE","HERVE1","HERVE2"),IF(I644=INFO_CALENDRIER!$AB$7,IF(BD!H644="COMMANDE","MARIA1","MARIA2"),IF(I644=INFO_CALENDRIER!$AB$8,IF(BD!H644="COMMANDE","MARIE1","MARIE2"),IF(I644=INFO_CALENDRIER!$AB$9,IF(BD!H644="COMMANDE","VALERIE1","VALERIE2"),"erreur")))))))))</f>
        <v/>
      </c>
      <c r="U644" s="54"/>
      <c r="V644" s="54"/>
      <c r="W644" s="76" t="str">
        <f t="shared" si="126"/>
        <v/>
      </c>
      <c r="X644" s="76" t="str">
        <f t="shared" si="127"/>
        <v/>
      </c>
      <c r="Y644" s="76" t="str">
        <f t="shared" si="128"/>
        <v/>
      </c>
    </row>
    <row r="645" spans="1:25">
      <c r="A645" s="75"/>
      <c r="B645" s="77"/>
      <c r="C645" s="75"/>
      <c r="D645" s="77"/>
      <c r="E645" s="54"/>
      <c r="F645" s="54"/>
      <c r="G645" s="81"/>
      <c r="H645" s="54"/>
      <c r="I645" s="54"/>
      <c r="J645" s="76" t="str">
        <f t="shared" si="118"/>
        <v/>
      </c>
      <c r="K645" s="76" t="str">
        <f t="shared" si="119"/>
        <v/>
      </c>
      <c r="L645" s="76" t="str">
        <f t="shared" si="120"/>
        <v/>
      </c>
      <c r="M645" s="54"/>
      <c r="N645" s="54" t="str">
        <f t="shared" si="121"/>
        <v/>
      </c>
      <c r="O645" s="54" t="str">
        <f t="shared" si="122"/>
        <v/>
      </c>
      <c r="P645" s="54" t="str">
        <f t="shared" si="123"/>
        <v/>
      </c>
      <c r="Q645" s="54" t="str">
        <f>+IF(A645="","",CONCATENATE(YEAR(A645),"-",VLOOKUP(MONTH(A645),INFO_CALENDRIER!$I$1:$J$13,2,FALSE)))</f>
        <v/>
      </c>
      <c r="R645" s="54" t="str">
        <f t="shared" si="124"/>
        <v/>
      </c>
      <c r="S645" s="76" t="str">
        <f t="shared" si="125"/>
        <v/>
      </c>
      <c r="T645" s="54" t="str">
        <f>IF(H645="","",IF(I645=INFO_CALENDRIER!$AB$2,IF(BD!H645="COMMANDE","ALBAN1","ALBAN2"),IF(I645=INFO_CALENDRIER!$AB$3,IF(BD!H645="COMMANDE","ALICE1","ALICE2"),IF(I645=INFO_CALENDRIER!$AB$4,IF(BD!H645="COMMANDE","EUGENIE1","EUGENIE2"),IF(I645=INFO_CALENDRIER!$AB$5,IF(BD!H645="COMMANDE","FRED1","FRED2"),IF(I645=INFO_CALENDRIER!$AB$6,IF(BD!H645="COMMANDE","HERVE1","HERVE2"),IF(I645=INFO_CALENDRIER!$AB$7,IF(BD!H645="COMMANDE","MARIA1","MARIA2"),IF(I645=INFO_CALENDRIER!$AB$8,IF(BD!H645="COMMANDE","MARIE1","MARIE2"),IF(I645=INFO_CALENDRIER!$AB$9,IF(BD!H645="COMMANDE","VALERIE1","VALERIE2"),"erreur")))))))))</f>
        <v/>
      </c>
      <c r="U645" s="54"/>
      <c r="V645" s="54"/>
      <c r="W645" s="76" t="str">
        <f t="shared" si="126"/>
        <v/>
      </c>
      <c r="X645" s="76" t="str">
        <f t="shared" si="127"/>
        <v/>
      </c>
      <c r="Y645" s="76" t="str">
        <f t="shared" si="128"/>
        <v/>
      </c>
    </row>
    <row r="646" spans="1:25">
      <c r="A646" s="75"/>
      <c r="B646" s="77"/>
      <c r="C646" s="75"/>
      <c r="D646" s="77"/>
      <c r="E646" s="54"/>
      <c r="F646" s="54"/>
      <c r="G646" s="81"/>
      <c r="H646" s="54"/>
      <c r="I646" s="54"/>
      <c r="J646" s="76" t="str">
        <f t="shared" si="118"/>
        <v/>
      </c>
      <c r="K646" s="76" t="str">
        <f t="shared" si="119"/>
        <v/>
      </c>
      <c r="L646" s="76" t="str">
        <f t="shared" si="120"/>
        <v/>
      </c>
      <c r="M646" s="54"/>
      <c r="N646" s="54" t="str">
        <f t="shared" si="121"/>
        <v/>
      </c>
      <c r="O646" s="54" t="str">
        <f t="shared" si="122"/>
        <v/>
      </c>
      <c r="P646" s="54" t="str">
        <f t="shared" si="123"/>
        <v/>
      </c>
      <c r="Q646" s="54" t="str">
        <f>+IF(A646="","",CONCATENATE(YEAR(A646),"-",VLOOKUP(MONTH(A646),INFO_CALENDRIER!$I$1:$J$13,2,FALSE)))</f>
        <v/>
      </c>
      <c r="R646" s="54" t="str">
        <f t="shared" si="124"/>
        <v/>
      </c>
      <c r="S646" s="76" t="str">
        <f t="shared" si="125"/>
        <v/>
      </c>
      <c r="T646" s="54" t="str">
        <f>IF(H646="","",IF(I646=INFO_CALENDRIER!$AB$2,IF(BD!H646="COMMANDE","ALBAN1","ALBAN2"),IF(I646=INFO_CALENDRIER!$AB$3,IF(BD!H646="COMMANDE","ALICE1","ALICE2"),IF(I646=INFO_CALENDRIER!$AB$4,IF(BD!H646="COMMANDE","EUGENIE1","EUGENIE2"),IF(I646=INFO_CALENDRIER!$AB$5,IF(BD!H646="COMMANDE","FRED1","FRED2"),IF(I646=INFO_CALENDRIER!$AB$6,IF(BD!H646="COMMANDE","HERVE1","HERVE2"),IF(I646=INFO_CALENDRIER!$AB$7,IF(BD!H646="COMMANDE","MARIA1","MARIA2"),IF(I646=INFO_CALENDRIER!$AB$8,IF(BD!H646="COMMANDE","MARIE1","MARIE2"),IF(I646=INFO_CALENDRIER!$AB$9,IF(BD!H646="COMMANDE","VALERIE1","VALERIE2"),"erreur")))))))))</f>
        <v/>
      </c>
      <c r="U646" s="54"/>
      <c r="V646" s="54"/>
      <c r="W646" s="76" t="str">
        <f t="shared" si="126"/>
        <v/>
      </c>
      <c r="X646" s="76" t="str">
        <f t="shared" si="127"/>
        <v/>
      </c>
      <c r="Y646" s="76" t="str">
        <f t="shared" si="128"/>
        <v/>
      </c>
    </row>
    <row r="647" spans="1:25">
      <c r="A647" s="75"/>
      <c r="B647" s="77"/>
      <c r="C647" s="75"/>
      <c r="D647" s="77"/>
      <c r="E647" s="54"/>
      <c r="F647" s="54"/>
      <c r="G647" s="81"/>
      <c r="H647" s="54"/>
      <c r="I647" s="54"/>
      <c r="J647" s="76" t="str">
        <f t="shared" si="118"/>
        <v/>
      </c>
      <c r="K647" s="76" t="str">
        <f t="shared" si="119"/>
        <v/>
      </c>
      <c r="L647" s="76" t="str">
        <f t="shared" si="120"/>
        <v/>
      </c>
      <c r="M647" s="54"/>
      <c r="N647" s="54" t="str">
        <f t="shared" si="121"/>
        <v/>
      </c>
      <c r="O647" s="54" t="str">
        <f t="shared" si="122"/>
        <v/>
      </c>
      <c r="P647" s="54" t="str">
        <f t="shared" si="123"/>
        <v/>
      </c>
      <c r="Q647" s="54" t="str">
        <f>+IF(A647="","",CONCATENATE(YEAR(A647),"-",VLOOKUP(MONTH(A647),INFO_CALENDRIER!$I$1:$J$13,2,FALSE)))</f>
        <v/>
      </c>
      <c r="R647" s="54" t="str">
        <f t="shared" si="124"/>
        <v/>
      </c>
      <c r="S647" s="76" t="str">
        <f t="shared" si="125"/>
        <v/>
      </c>
      <c r="T647" s="54" t="str">
        <f>IF(H647="","",IF(I647=INFO_CALENDRIER!$AB$2,IF(BD!H647="COMMANDE","ALBAN1","ALBAN2"),IF(I647=INFO_CALENDRIER!$AB$3,IF(BD!H647="COMMANDE","ALICE1","ALICE2"),IF(I647=INFO_CALENDRIER!$AB$4,IF(BD!H647="COMMANDE","EUGENIE1","EUGENIE2"),IF(I647=INFO_CALENDRIER!$AB$5,IF(BD!H647="COMMANDE","FRED1","FRED2"),IF(I647=INFO_CALENDRIER!$AB$6,IF(BD!H647="COMMANDE","HERVE1","HERVE2"),IF(I647=INFO_CALENDRIER!$AB$7,IF(BD!H647="COMMANDE","MARIA1","MARIA2"),IF(I647=INFO_CALENDRIER!$AB$8,IF(BD!H647="COMMANDE","MARIE1","MARIE2"),IF(I647=INFO_CALENDRIER!$AB$9,IF(BD!H647="COMMANDE","VALERIE1","VALERIE2"),"erreur")))))))))</f>
        <v/>
      </c>
      <c r="U647" s="54"/>
      <c r="V647" s="54"/>
      <c r="W647" s="76" t="str">
        <f t="shared" si="126"/>
        <v/>
      </c>
      <c r="X647" s="76" t="str">
        <f t="shared" si="127"/>
        <v/>
      </c>
      <c r="Y647" s="76" t="str">
        <f t="shared" si="128"/>
        <v/>
      </c>
    </row>
    <row r="648" spans="1:25">
      <c r="A648" s="75"/>
      <c r="B648" s="77"/>
      <c r="C648" s="75"/>
      <c r="D648" s="77"/>
      <c r="E648" s="54"/>
      <c r="F648" s="54"/>
      <c r="G648" s="81"/>
      <c r="H648" s="54"/>
      <c r="I648" s="54"/>
      <c r="J648" s="76" t="str">
        <f t="shared" si="118"/>
        <v/>
      </c>
      <c r="K648" s="76" t="str">
        <f t="shared" si="119"/>
        <v/>
      </c>
      <c r="L648" s="76" t="str">
        <f t="shared" si="120"/>
        <v/>
      </c>
      <c r="M648" s="54"/>
      <c r="N648" s="54" t="str">
        <f t="shared" si="121"/>
        <v/>
      </c>
      <c r="O648" s="54" t="str">
        <f t="shared" si="122"/>
        <v/>
      </c>
      <c r="P648" s="54" t="str">
        <f t="shared" si="123"/>
        <v/>
      </c>
      <c r="Q648" s="54" t="str">
        <f>+IF(A648="","",CONCATENATE(YEAR(A648),"-",VLOOKUP(MONTH(A648),INFO_CALENDRIER!$I$1:$J$13,2,FALSE)))</f>
        <v/>
      </c>
      <c r="R648" s="54" t="str">
        <f t="shared" si="124"/>
        <v/>
      </c>
      <c r="S648" s="76" t="str">
        <f t="shared" si="125"/>
        <v/>
      </c>
      <c r="T648" s="54" t="str">
        <f>IF(H648="","",IF(I648=INFO_CALENDRIER!$AB$2,IF(BD!H648="COMMANDE","ALBAN1","ALBAN2"),IF(I648=INFO_CALENDRIER!$AB$3,IF(BD!H648="COMMANDE","ALICE1","ALICE2"),IF(I648=INFO_CALENDRIER!$AB$4,IF(BD!H648="COMMANDE","EUGENIE1","EUGENIE2"),IF(I648=INFO_CALENDRIER!$AB$5,IF(BD!H648="COMMANDE","FRED1","FRED2"),IF(I648=INFO_CALENDRIER!$AB$6,IF(BD!H648="COMMANDE","HERVE1","HERVE2"),IF(I648=INFO_CALENDRIER!$AB$7,IF(BD!H648="COMMANDE","MARIA1","MARIA2"),IF(I648=INFO_CALENDRIER!$AB$8,IF(BD!H648="COMMANDE","MARIE1","MARIE2"),IF(I648=INFO_CALENDRIER!$AB$9,IF(BD!H648="COMMANDE","VALERIE1","VALERIE2"),"erreur")))))))))</f>
        <v/>
      </c>
      <c r="U648" s="54"/>
      <c r="V648" s="54"/>
      <c r="W648" s="76" t="str">
        <f t="shared" si="126"/>
        <v/>
      </c>
      <c r="X648" s="76" t="str">
        <f t="shared" si="127"/>
        <v/>
      </c>
      <c r="Y648" s="76" t="str">
        <f t="shared" si="128"/>
        <v/>
      </c>
    </row>
    <row r="649" spans="1:25">
      <c r="A649" s="75"/>
      <c r="B649" s="77"/>
      <c r="C649" s="75"/>
      <c r="D649" s="77"/>
      <c r="E649" s="54"/>
      <c r="F649" s="54"/>
      <c r="G649" s="81"/>
      <c r="H649" s="54"/>
      <c r="I649" s="54"/>
      <c r="J649" s="76" t="str">
        <f t="shared" si="118"/>
        <v/>
      </c>
      <c r="K649" s="76" t="str">
        <f t="shared" si="119"/>
        <v/>
      </c>
      <c r="L649" s="76" t="str">
        <f t="shared" si="120"/>
        <v/>
      </c>
      <c r="M649" s="54"/>
      <c r="N649" s="54" t="str">
        <f t="shared" si="121"/>
        <v/>
      </c>
      <c r="O649" s="54" t="str">
        <f t="shared" si="122"/>
        <v/>
      </c>
      <c r="P649" s="54" t="str">
        <f t="shared" si="123"/>
        <v/>
      </c>
      <c r="Q649" s="54" t="str">
        <f>+IF(A649="","",CONCATENATE(YEAR(A649),"-",VLOOKUP(MONTH(A649),INFO_CALENDRIER!$I$1:$J$13,2,FALSE)))</f>
        <v/>
      </c>
      <c r="R649" s="54" t="str">
        <f t="shared" si="124"/>
        <v/>
      </c>
      <c r="S649" s="76" t="str">
        <f t="shared" si="125"/>
        <v/>
      </c>
      <c r="T649" s="54" t="str">
        <f>IF(H649="","",IF(I649=INFO_CALENDRIER!$AB$2,IF(BD!H649="COMMANDE","ALBAN1","ALBAN2"),IF(I649=INFO_CALENDRIER!$AB$3,IF(BD!H649="COMMANDE","ALICE1","ALICE2"),IF(I649=INFO_CALENDRIER!$AB$4,IF(BD!H649="COMMANDE","EUGENIE1","EUGENIE2"),IF(I649=INFO_CALENDRIER!$AB$5,IF(BD!H649="COMMANDE","FRED1","FRED2"),IF(I649=INFO_CALENDRIER!$AB$6,IF(BD!H649="COMMANDE","HERVE1","HERVE2"),IF(I649=INFO_CALENDRIER!$AB$7,IF(BD!H649="COMMANDE","MARIA1","MARIA2"),IF(I649=INFO_CALENDRIER!$AB$8,IF(BD!H649="COMMANDE","MARIE1","MARIE2"),IF(I649=INFO_CALENDRIER!$AB$9,IF(BD!H649="COMMANDE","VALERIE1","VALERIE2"),"erreur")))))))))</f>
        <v/>
      </c>
      <c r="U649" s="54"/>
      <c r="V649" s="54"/>
      <c r="W649" s="76" t="str">
        <f t="shared" si="126"/>
        <v/>
      </c>
      <c r="X649" s="76" t="str">
        <f t="shared" si="127"/>
        <v/>
      </c>
      <c r="Y649" s="76" t="str">
        <f t="shared" si="128"/>
        <v/>
      </c>
    </row>
    <row r="650" spans="1:25">
      <c r="A650" s="75"/>
      <c r="B650" s="77"/>
      <c r="C650" s="75"/>
      <c r="D650" s="77"/>
      <c r="E650" s="54"/>
      <c r="F650" s="54"/>
      <c r="G650" s="81"/>
      <c r="H650" s="54"/>
      <c r="I650" s="54"/>
      <c r="J650" s="76" t="str">
        <f t="shared" si="118"/>
        <v/>
      </c>
      <c r="K650" s="76" t="str">
        <f t="shared" si="119"/>
        <v/>
      </c>
      <c r="L650" s="76" t="str">
        <f t="shared" si="120"/>
        <v/>
      </c>
      <c r="M650" s="54"/>
      <c r="N650" s="54" t="str">
        <f t="shared" si="121"/>
        <v/>
      </c>
      <c r="O650" s="54" t="str">
        <f t="shared" si="122"/>
        <v/>
      </c>
      <c r="P650" s="54" t="str">
        <f t="shared" si="123"/>
        <v/>
      </c>
      <c r="Q650" s="54" t="str">
        <f>+IF(A650="","",CONCATENATE(YEAR(A650),"-",VLOOKUP(MONTH(A650),INFO_CALENDRIER!$I$1:$J$13,2,FALSE)))</f>
        <v/>
      </c>
      <c r="R650" s="54" t="str">
        <f t="shared" si="124"/>
        <v/>
      </c>
      <c r="S650" s="76" t="str">
        <f t="shared" si="125"/>
        <v/>
      </c>
      <c r="T650" s="54" t="str">
        <f>IF(H650="","",IF(I650=INFO_CALENDRIER!$AB$2,IF(BD!H650="COMMANDE","ALBAN1","ALBAN2"),IF(I650=INFO_CALENDRIER!$AB$3,IF(BD!H650="COMMANDE","ALICE1","ALICE2"),IF(I650=INFO_CALENDRIER!$AB$4,IF(BD!H650="COMMANDE","EUGENIE1","EUGENIE2"),IF(I650=INFO_CALENDRIER!$AB$5,IF(BD!H650="COMMANDE","FRED1","FRED2"),IF(I650=INFO_CALENDRIER!$AB$6,IF(BD!H650="COMMANDE","HERVE1","HERVE2"),IF(I650=INFO_CALENDRIER!$AB$7,IF(BD!H650="COMMANDE","MARIA1","MARIA2"),IF(I650=INFO_CALENDRIER!$AB$8,IF(BD!H650="COMMANDE","MARIE1","MARIE2"),IF(I650=INFO_CALENDRIER!$AB$9,IF(BD!H650="COMMANDE","VALERIE1","VALERIE2"),"erreur")))))))))</f>
        <v/>
      </c>
      <c r="U650" s="54"/>
      <c r="V650" s="54"/>
      <c r="W650" s="76" t="str">
        <f t="shared" si="126"/>
        <v/>
      </c>
      <c r="X650" s="76" t="str">
        <f t="shared" si="127"/>
        <v/>
      </c>
      <c r="Y650" s="76" t="str">
        <f t="shared" si="128"/>
        <v/>
      </c>
    </row>
    <row r="651" spans="1:25">
      <c r="A651" s="75"/>
      <c r="B651" s="77"/>
      <c r="C651" s="75"/>
      <c r="D651" s="77"/>
      <c r="E651" s="54"/>
      <c r="F651" s="54"/>
      <c r="G651" s="81"/>
      <c r="H651" s="54"/>
      <c r="I651" s="54"/>
      <c r="J651" s="76" t="str">
        <f t="shared" si="118"/>
        <v/>
      </c>
      <c r="K651" s="76" t="str">
        <f t="shared" si="119"/>
        <v/>
      </c>
      <c r="L651" s="76" t="str">
        <f t="shared" si="120"/>
        <v/>
      </c>
      <c r="M651" s="54"/>
      <c r="N651" s="54" t="str">
        <f t="shared" si="121"/>
        <v/>
      </c>
      <c r="O651" s="54" t="str">
        <f t="shared" si="122"/>
        <v/>
      </c>
      <c r="P651" s="54" t="str">
        <f t="shared" si="123"/>
        <v/>
      </c>
      <c r="Q651" s="54" t="str">
        <f>+IF(A651="","",CONCATENATE(YEAR(A651),"-",VLOOKUP(MONTH(A651),INFO_CALENDRIER!$I$1:$J$13,2,FALSE)))</f>
        <v/>
      </c>
      <c r="R651" s="54" t="str">
        <f t="shared" si="124"/>
        <v/>
      </c>
      <c r="S651" s="76" t="str">
        <f t="shared" si="125"/>
        <v/>
      </c>
      <c r="T651" s="54" t="str">
        <f>IF(H651="","",IF(I651=INFO_CALENDRIER!$AB$2,IF(BD!H651="COMMANDE","ALBAN1","ALBAN2"),IF(I651=INFO_CALENDRIER!$AB$3,IF(BD!H651="COMMANDE","ALICE1","ALICE2"),IF(I651=INFO_CALENDRIER!$AB$4,IF(BD!H651="COMMANDE","EUGENIE1","EUGENIE2"),IF(I651=INFO_CALENDRIER!$AB$5,IF(BD!H651="COMMANDE","FRED1","FRED2"),IF(I651=INFO_CALENDRIER!$AB$6,IF(BD!H651="COMMANDE","HERVE1","HERVE2"),IF(I651=INFO_CALENDRIER!$AB$7,IF(BD!H651="COMMANDE","MARIA1","MARIA2"),IF(I651=INFO_CALENDRIER!$AB$8,IF(BD!H651="COMMANDE","MARIE1","MARIE2"),IF(I651=INFO_CALENDRIER!$AB$9,IF(BD!H651="COMMANDE","VALERIE1","VALERIE2"),"erreur")))))))))</f>
        <v/>
      </c>
      <c r="U651" s="54"/>
      <c r="V651" s="54"/>
      <c r="W651" s="76" t="str">
        <f t="shared" si="126"/>
        <v/>
      </c>
      <c r="X651" s="76" t="str">
        <f t="shared" si="127"/>
        <v/>
      </c>
      <c r="Y651" s="76" t="str">
        <f t="shared" si="128"/>
        <v/>
      </c>
    </row>
    <row r="652" spans="1:25">
      <c r="A652" s="75"/>
      <c r="B652" s="77"/>
      <c r="C652" s="75"/>
      <c r="D652" s="77"/>
      <c r="E652" s="54"/>
      <c r="F652" s="54"/>
      <c r="G652" s="81"/>
      <c r="H652" s="54"/>
      <c r="I652" s="54"/>
      <c r="J652" s="76" t="str">
        <f t="shared" si="118"/>
        <v/>
      </c>
      <c r="K652" s="76" t="str">
        <f t="shared" si="119"/>
        <v/>
      </c>
      <c r="L652" s="76" t="str">
        <f t="shared" si="120"/>
        <v/>
      </c>
      <c r="M652" s="54"/>
      <c r="N652" s="54" t="str">
        <f t="shared" si="121"/>
        <v/>
      </c>
      <c r="O652" s="54" t="str">
        <f t="shared" si="122"/>
        <v/>
      </c>
      <c r="P652" s="54" t="str">
        <f t="shared" si="123"/>
        <v/>
      </c>
      <c r="Q652" s="54" t="str">
        <f>+IF(A652="","",CONCATENATE(YEAR(A652),"-",VLOOKUP(MONTH(A652),INFO_CALENDRIER!$I$1:$J$13,2,FALSE)))</f>
        <v/>
      </c>
      <c r="R652" s="54" t="str">
        <f t="shared" si="124"/>
        <v/>
      </c>
      <c r="S652" s="76" t="str">
        <f t="shared" si="125"/>
        <v/>
      </c>
      <c r="T652" s="54" t="str">
        <f>IF(H652="","",IF(I652=INFO_CALENDRIER!$AB$2,IF(BD!H652="COMMANDE","ALBAN1","ALBAN2"),IF(I652=INFO_CALENDRIER!$AB$3,IF(BD!H652="COMMANDE","ALICE1","ALICE2"),IF(I652=INFO_CALENDRIER!$AB$4,IF(BD!H652="COMMANDE","EUGENIE1","EUGENIE2"),IF(I652=INFO_CALENDRIER!$AB$5,IF(BD!H652="COMMANDE","FRED1","FRED2"),IF(I652=INFO_CALENDRIER!$AB$6,IF(BD!H652="COMMANDE","HERVE1","HERVE2"),IF(I652=INFO_CALENDRIER!$AB$7,IF(BD!H652="COMMANDE","MARIA1","MARIA2"),IF(I652=INFO_CALENDRIER!$AB$8,IF(BD!H652="COMMANDE","MARIE1","MARIE2"),IF(I652=INFO_CALENDRIER!$AB$9,IF(BD!H652="COMMANDE","VALERIE1","VALERIE2"),"erreur")))))))))</f>
        <v/>
      </c>
      <c r="U652" s="54"/>
      <c r="V652" s="54"/>
      <c r="W652" s="76" t="str">
        <f t="shared" si="126"/>
        <v/>
      </c>
      <c r="X652" s="76" t="str">
        <f t="shared" si="127"/>
        <v/>
      </c>
      <c r="Y652" s="76" t="str">
        <f t="shared" si="128"/>
        <v/>
      </c>
    </row>
    <row r="653" spans="1:25">
      <c r="A653" s="75"/>
      <c r="B653" s="77"/>
      <c r="C653" s="75"/>
      <c r="D653" s="77"/>
      <c r="E653" s="54"/>
      <c r="F653" s="54"/>
      <c r="G653" s="81"/>
      <c r="H653" s="54"/>
      <c r="I653" s="54"/>
      <c r="J653" s="76" t="str">
        <f t="shared" si="118"/>
        <v/>
      </c>
      <c r="K653" s="76" t="str">
        <f t="shared" si="119"/>
        <v/>
      </c>
      <c r="L653" s="76" t="str">
        <f t="shared" si="120"/>
        <v/>
      </c>
      <c r="M653" s="54"/>
      <c r="N653" s="54" t="str">
        <f t="shared" si="121"/>
        <v/>
      </c>
      <c r="O653" s="54" t="str">
        <f t="shared" si="122"/>
        <v/>
      </c>
      <c r="P653" s="54" t="str">
        <f t="shared" si="123"/>
        <v/>
      </c>
      <c r="Q653" s="54" t="str">
        <f>+IF(A653="","",CONCATENATE(YEAR(A653),"-",VLOOKUP(MONTH(A653),INFO_CALENDRIER!$I$1:$J$13,2,FALSE)))</f>
        <v/>
      </c>
      <c r="R653" s="54" t="str">
        <f t="shared" si="124"/>
        <v/>
      </c>
      <c r="S653" s="76" t="str">
        <f t="shared" si="125"/>
        <v/>
      </c>
      <c r="T653" s="54" t="str">
        <f>IF(H653="","",IF(I653=INFO_CALENDRIER!$AB$2,IF(BD!H653="COMMANDE","ALBAN1","ALBAN2"),IF(I653=INFO_CALENDRIER!$AB$3,IF(BD!H653="COMMANDE","ALICE1","ALICE2"),IF(I653=INFO_CALENDRIER!$AB$4,IF(BD!H653="COMMANDE","EUGENIE1","EUGENIE2"),IF(I653=INFO_CALENDRIER!$AB$5,IF(BD!H653="COMMANDE","FRED1","FRED2"),IF(I653=INFO_CALENDRIER!$AB$6,IF(BD!H653="COMMANDE","HERVE1","HERVE2"),IF(I653=INFO_CALENDRIER!$AB$7,IF(BD!H653="COMMANDE","MARIA1","MARIA2"),IF(I653=INFO_CALENDRIER!$AB$8,IF(BD!H653="COMMANDE","MARIE1","MARIE2"),IF(I653=INFO_CALENDRIER!$AB$9,IF(BD!H653="COMMANDE","VALERIE1","VALERIE2"),"erreur")))))))))</f>
        <v/>
      </c>
      <c r="U653" s="54"/>
      <c r="V653" s="54"/>
      <c r="W653" s="76" t="str">
        <f t="shared" si="126"/>
        <v/>
      </c>
      <c r="X653" s="76" t="str">
        <f t="shared" si="127"/>
        <v/>
      </c>
      <c r="Y653" s="76" t="str">
        <f t="shared" si="128"/>
        <v/>
      </c>
    </row>
    <row r="654" spans="1:25">
      <c r="A654" s="75"/>
      <c r="B654" s="77"/>
      <c r="C654" s="75"/>
      <c r="D654" s="77"/>
      <c r="E654" s="54"/>
      <c r="F654" s="54"/>
      <c r="G654" s="81"/>
      <c r="H654" s="54"/>
      <c r="I654" s="54"/>
      <c r="J654" s="76" t="str">
        <f t="shared" si="118"/>
        <v/>
      </c>
      <c r="K654" s="76" t="str">
        <f t="shared" si="119"/>
        <v/>
      </c>
      <c r="L654" s="76" t="str">
        <f t="shared" si="120"/>
        <v/>
      </c>
      <c r="M654" s="54"/>
      <c r="N654" s="54" t="str">
        <f t="shared" si="121"/>
        <v/>
      </c>
      <c r="O654" s="54" t="str">
        <f t="shared" si="122"/>
        <v/>
      </c>
      <c r="P654" s="54" t="str">
        <f t="shared" si="123"/>
        <v/>
      </c>
      <c r="Q654" s="54" t="str">
        <f>+IF(A654="","",CONCATENATE(YEAR(A654),"-",VLOOKUP(MONTH(A654),INFO_CALENDRIER!$I$1:$J$13,2,FALSE)))</f>
        <v/>
      </c>
      <c r="R654" s="54" t="str">
        <f t="shared" si="124"/>
        <v/>
      </c>
      <c r="S654" s="76" t="str">
        <f t="shared" si="125"/>
        <v/>
      </c>
      <c r="T654" s="54" t="str">
        <f>IF(H654="","",IF(I654=INFO_CALENDRIER!$AB$2,IF(BD!H654="COMMANDE","ALBAN1","ALBAN2"),IF(I654=INFO_CALENDRIER!$AB$3,IF(BD!H654="COMMANDE","ALICE1","ALICE2"),IF(I654=INFO_CALENDRIER!$AB$4,IF(BD!H654="COMMANDE","EUGENIE1","EUGENIE2"),IF(I654=INFO_CALENDRIER!$AB$5,IF(BD!H654="COMMANDE","FRED1","FRED2"),IF(I654=INFO_CALENDRIER!$AB$6,IF(BD!H654="COMMANDE","HERVE1","HERVE2"),IF(I654=INFO_CALENDRIER!$AB$7,IF(BD!H654="COMMANDE","MARIA1","MARIA2"),IF(I654=INFO_CALENDRIER!$AB$8,IF(BD!H654="COMMANDE","MARIE1","MARIE2"),IF(I654=INFO_CALENDRIER!$AB$9,IF(BD!H654="COMMANDE","VALERIE1","VALERIE2"),"erreur")))))))))</f>
        <v/>
      </c>
      <c r="U654" s="54"/>
      <c r="V654" s="54"/>
      <c r="W654" s="76" t="str">
        <f t="shared" si="126"/>
        <v/>
      </c>
      <c r="X654" s="76" t="str">
        <f t="shared" si="127"/>
        <v/>
      </c>
      <c r="Y654" s="76" t="str">
        <f t="shared" si="128"/>
        <v/>
      </c>
    </row>
    <row r="655" spans="1:25">
      <c r="A655" s="75"/>
      <c r="B655" s="77"/>
      <c r="C655" s="75"/>
      <c r="D655" s="77"/>
      <c r="E655" s="54"/>
      <c r="F655" s="54"/>
      <c r="G655" s="81"/>
      <c r="H655" s="54"/>
      <c r="I655" s="54"/>
      <c r="J655" s="76" t="str">
        <f t="shared" si="118"/>
        <v/>
      </c>
      <c r="K655" s="76" t="str">
        <f t="shared" si="119"/>
        <v/>
      </c>
      <c r="L655" s="76" t="str">
        <f t="shared" si="120"/>
        <v/>
      </c>
      <c r="M655" s="54"/>
      <c r="N655" s="54" t="str">
        <f t="shared" si="121"/>
        <v/>
      </c>
      <c r="O655" s="54" t="str">
        <f t="shared" si="122"/>
        <v/>
      </c>
      <c r="P655" s="54" t="str">
        <f t="shared" si="123"/>
        <v/>
      </c>
      <c r="Q655" s="54" t="str">
        <f>+IF(A655="","",CONCATENATE(YEAR(A655),"-",VLOOKUP(MONTH(A655),INFO_CALENDRIER!$I$1:$J$13,2,FALSE)))</f>
        <v/>
      </c>
      <c r="R655" s="54" t="str">
        <f t="shared" si="124"/>
        <v/>
      </c>
      <c r="S655" s="76" t="str">
        <f t="shared" si="125"/>
        <v/>
      </c>
      <c r="T655" s="54" t="str">
        <f>IF(H655="","",IF(I655=INFO_CALENDRIER!$AB$2,IF(BD!H655="COMMANDE","ALBAN1","ALBAN2"),IF(I655=INFO_CALENDRIER!$AB$3,IF(BD!H655="COMMANDE","ALICE1","ALICE2"),IF(I655=INFO_CALENDRIER!$AB$4,IF(BD!H655="COMMANDE","EUGENIE1","EUGENIE2"),IF(I655=INFO_CALENDRIER!$AB$5,IF(BD!H655="COMMANDE","FRED1","FRED2"),IF(I655=INFO_CALENDRIER!$AB$6,IF(BD!H655="COMMANDE","HERVE1","HERVE2"),IF(I655=INFO_CALENDRIER!$AB$7,IF(BD!H655="COMMANDE","MARIA1","MARIA2"),IF(I655=INFO_CALENDRIER!$AB$8,IF(BD!H655="COMMANDE","MARIE1","MARIE2"),IF(I655=INFO_CALENDRIER!$AB$9,IF(BD!H655="COMMANDE","VALERIE1","VALERIE2"),"erreur")))))))))</f>
        <v/>
      </c>
      <c r="U655" s="54"/>
      <c r="V655" s="54"/>
      <c r="W655" s="76" t="str">
        <f t="shared" si="126"/>
        <v/>
      </c>
      <c r="X655" s="76" t="str">
        <f t="shared" si="127"/>
        <v/>
      </c>
      <c r="Y655" s="76" t="str">
        <f t="shared" si="128"/>
        <v/>
      </c>
    </row>
    <row r="656" spans="1:25">
      <c r="A656" s="75"/>
      <c r="B656" s="77"/>
      <c r="C656" s="75"/>
      <c r="D656" s="77"/>
      <c r="E656" s="54"/>
      <c r="F656" s="54"/>
      <c r="G656" s="81"/>
      <c r="H656" s="54"/>
      <c r="I656" s="54"/>
      <c r="J656" s="76" t="str">
        <f t="shared" si="118"/>
        <v/>
      </c>
      <c r="K656" s="76" t="str">
        <f t="shared" si="119"/>
        <v/>
      </c>
      <c r="L656" s="76" t="str">
        <f t="shared" si="120"/>
        <v/>
      </c>
      <c r="M656" s="54"/>
      <c r="N656" s="54" t="str">
        <f t="shared" si="121"/>
        <v/>
      </c>
      <c r="O656" s="54" t="str">
        <f t="shared" si="122"/>
        <v/>
      </c>
      <c r="P656" s="54" t="str">
        <f t="shared" si="123"/>
        <v/>
      </c>
      <c r="Q656" s="54" t="str">
        <f>+IF(A656="","",CONCATENATE(YEAR(A656),"-",VLOOKUP(MONTH(A656),INFO_CALENDRIER!$I$1:$J$13,2,FALSE)))</f>
        <v/>
      </c>
      <c r="R656" s="54" t="str">
        <f t="shared" si="124"/>
        <v/>
      </c>
      <c r="S656" s="76" t="str">
        <f t="shared" si="125"/>
        <v/>
      </c>
      <c r="T656" s="54" t="str">
        <f>IF(H656="","",IF(I656=INFO_CALENDRIER!$AB$2,IF(BD!H656="COMMANDE","ALBAN1","ALBAN2"),IF(I656=INFO_CALENDRIER!$AB$3,IF(BD!H656="COMMANDE","ALICE1","ALICE2"),IF(I656=INFO_CALENDRIER!$AB$4,IF(BD!H656="COMMANDE","EUGENIE1","EUGENIE2"),IF(I656=INFO_CALENDRIER!$AB$5,IF(BD!H656="COMMANDE","FRED1","FRED2"),IF(I656=INFO_CALENDRIER!$AB$6,IF(BD!H656="COMMANDE","HERVE1","HERVE2"),IF(I656=INFO_CALENDRIER!$AB$7,IF(BD!H656="COMMANDE","MARIA1","MARIA2"),IF(I656=INFO_CALENDRIER!$AB$8,IF(BD!H656="COMMANDE","MARIE1","MARIE2"),IF(I656=INFO_CALENDRIER!$AB$9,IF(BD!H656="COMMANDE","VALERIE1","VALERIE2"),"erreur")))))))))</f>
        <v/>
      </c>
      <c r="U656" s="54"/>
      <c r="V656" s="54"/>
      <c r="W656" s="76" t="str">
        <f t="shared" si="126"/>
        <v/>
      </c>
      <c r="X656" s="76" t="str">
        <f t="shared" si="127"/>
        <v/>
      </c>
      <c r="Y656" s="76" t="str">
        <f t="shared" si="128"/>
        <v/>
      </c>
    </row>
    <row r="657" spans="1:25">
      <c r="A657" s="75"/>
      <c r="B657" s="77"/>
      <c r="C657" s="75"/>
      <c r="D657" s="77"/>
      <c r="E657" s="54"/>
      <c r="F657" s="54"/>
      <c r="G657" s="81"/>
      <c r="H657" s="54"/>
      <c r="I657" s="54"/>
      <c r="J657" s="76" t="str">
        <f t="shared" si="118"/>
        <v/>
      </c>
      <c r="K657" s="76" t="str">
        <f t="shared" si="119"/>
        <v/>
      </c>
      <c r="L657" s="76" t="str">
        <f t="shared" si="120"/>
        <v/>
      </c>
      <c r="M657" s="54"/>
      <c r="N657" s="54" t="str">
        <f t="shared" si="121"/>
        <v/>
      </c>
      <c r="O657" s="54" t="str">
        <f t="shared" si="122"/>
        <v/>
      </c>
      <c r="P657" s="54" t="str">
        <f t="shared" si="123"/>
        <v/>
      </c>
      <c r="Q657" s="54" t="str">
        <f>+IF(A657="","",CONCATENATE(YEAR(A657),"-",VLOOKUP(MONTH(A657),INFO_CALENDRIER!$I$1:$J$13,2,FALSE)))</f>
        <v/>
      </c>
      <c r="R657" s="54" t="str">
        <f t="shared" si="124"/>
        <v/>
      </c>
      <c r="S657" s="76" t="str">
        <f t="shared" si="125"/>
        <v/>
      </c>
      <c r="T657" s="54" t="str">
        <f>IF(H657="","",IF(I657=INFO_CALENDRIER!$AB$2,IF(BD!H657="COMMANDE","ALBAN1","ALBAN2"),IF(I657=INFO_CALENDRIER!$AB$3,IF(BD!H657="COMMANDE","ALICE1","ALICE2"),IF(I657=INFO_CALENDRIER!$AB$4,IF(BD!H657="COMMANDE","EUGENIE1","EUGENIE2"),IF(I657=INFO_CALENDRIER!$AB$5,IF(BD!H657="COMMANDE","FRED1","FRED2"),IF(I657=INFO_CALENDRIER!$AB$6,IF(BD!H657="COMMANDE","HERVE1","HERVE2"),IF(I657=INFO_CALENDRIER!$AB$7,IF(BD!H657="COMMANDE","MARIA1","MARIA2"),IF(I657=INFO_CALENDRIER!$AB$8,IF(BD!H657="COMMANDE","MARIE1","MARIE2"),IF(I657=INFO_CALENDRIER!$AB$9,IF(BD!H657="COMMANDE","VALERIE1","VALERIE2"),"erreur")))))))))</f>
        <v/>
      </c>
      <c r="U657" s="54"/>
      <c r="V657" s="54"/>
      <c r="W657" s="76" t="str">
        <f t="shared" si="126"/>
        <v/>
      </c>
      <c r="X657" s="76" t="str">
        <f t="shared" si="127"/>
        <v/>
      </c>
      <c r="Y657" s="76" t="str">
        <f t="shared" si="128"/>
        <v/>
      </c>
    </row>
    <row r="658" spans="1:25">
      <c r="A658" s="75"/>
      <c r="B658" s="77"/>
      <c r="C658" s="75"/>
      <c r="D658" s="77"/>
      <c r="E658" s="54"/>
      <c r="F658" s="54"/>
      <c r="G658" s="81"/>
      <c r="H658" s="54"/>
      <c r="I658" s="54"/>
      <c r="J658" s="76" t="str">
        <f t="shared" si="118"/>
        <v/>
      </c>
      <c r="K658" s="76" t="str">
        <f t="shared" si="119"/>
        <v/>
      </c>
      <c r="L658" s="76" t="str">
        <f t="shared" si="120"/>
        <v/>
      </c>
      <c r="M658" s="54"/>
      <c r="N658" s="54" t="str">
        <f t="shared" si="121"/>
        <v/>
      </c>
      <c r="O658" s="54" t="str">
        <f t="shared" si="122"/>
        <v/>
      </c>
      <c r="P658" s="54" t="str">
        <f t="shared" si="123"/>
        <v/>
      </c>
      <c r="Q658" s="54" t="str">
        <f>+IF(A658="","",CONCATENATE(YEAR(A658),"-",VLOOKUP(MONTH(A658),INFO_CALENDRIER!$I$1:$J$13,2,FALSE)))</f>
        <v/>
      </c>
      <c r="R658" s="54" t="str">
        <f t="shared" si="124"/>
        <v/>
      </c>
      <c r="S658" s="76" t="str">
        <f t="shared" si="125"/>
        <v/>
      </c>
      <c r="T658" s="54" t="str">
        <f>IF(H658="","",IF(I658=INFO_CALENDRIER!$AB$2,IF(BD!H658="COMMANDE","ALBAN1","ALBAN2"),IF(I658=INFO_CALENDRIER!$AB$3,IF(BD!H658="COMMANDE","ALICE1","ALICE2"),IF(I658=INFO_CALENDRIER!$AB$4,IF(BD!H658="COMMANDE","EUGENIE1","EUGENIE2"),IF(I658=INFO_CALENDRIER!$AB$5,IF(BD!H658="COMMANDE","FRED1","FRED2"),IF(I658=INFO_CALENDRIER!$AB$6,IF(BD!H658="COMMANDE","HERVE1","HERVE2"),IF(I658=INFO_CALENDRIER!$AB$7,IF(BD!H658="COMMANDE","MARIA1","MARIA2"),IF(I658=INFO_CALENDRIER!$AB$8,IF(BD!H658="COMMANDE","MARIE1","MARIE2"),IF(I658=INFO_CALENDRIER!$AB$9,IF(BD!H658="COMMANDE","VALERIE1","VALERIE2"),"erreur")))))))))</f>
        <v/>
      </c>
      <c r="U658" s="54"/>
      <c r="V658" s="54"/>
      <c r="W658" s="76" t="str">
        <f t="shared" si="126"/>
        <v/>
      </c>
      <c r="X658" s="76" t="str">
        <f t="shared" si="127"/>
        <v/>
      </c>
      <c r="Y658" s="76" t="str">
        <f t="shared" si="128"/>
        <v/>
      </c>
    </row>
    <row r="659" spans="1:25">
      <c r="A659" s="75"/>
      <c r="B659" s="77"/>
      <c r="C659" s="75"/>
      <c r="D659" s="77"/>
      <c r="E659" s="54"/>
      <c r="F659" s="54"/>
      <c r="G659" s="81"/>
      <c r="H659" s="54"/>
      <c r="I659" s="54"/>
      <c r="J659" s="76" t="str">
        <f t="shared" si="118"/>
        <v/>
      </c>
      <c r="K659" s="76" t="str">
        <f t="shared" si="119"/>
        <v/>
      </c>
      <c r="L659" s="76" t="str">
        <f t="shared" si="120"/>
        <v/>
      </c>
      <c r="M659" s="54"/>
      <c r="N659" s="54" t="str">
        <f t="shared" si="121"/>
        <v/>
      </c>
      <c r="O659" s="54" t="str">
        <f t="shared" si="122"/>
        <v/>
      </c>
      <c r="P659" s="54" t="str">
        <f t="shared" si="123"/>
        <v/>
      </c>
      <c r="Q659" s="54" t="str">
        <f>+IF(A659="","",CONCATENATE(YEAR(A659),"-",VLOOKUP(MONTH(A659),INFO_CALENDRIER!$I$1:$J$13,2,FALSE)))</f>
        <v/>
      </c>
      <c r="R659" s="54" t="str">
        <f t="shared" si="124"/>
        <v/>
      </c>
      <c r="S659" s="76" t="str">
        <f t="shared" si="125"/>
        <v/>
      </c>
      <c r="T659" s="54" t="str">
        <f>IF(H659="","",IF(I659=INFO_CALENDRIER!$AB$2,IF(BD!H659="COMMANDE","ALBAN1","ALBAN2"),IF(I659=INFO_CALENDRIER!$AB$3,IF(BD!H659="COMMANDE","ALICE1","ALICE2"),IF(I659=INFO_CALENDRIER!$AB$4,IF(BD!H659="COMMANDE","EUGENIE1","EUGENIE2"),IF(I659=INFO_CALENDRIER!$AB$5,IF(BD!H659="COMMANDE","FRED1","FRED2"),IF(I659=INFO_CALENDRIER!$AB$6,IF(BD!H659="COMMANDE","HERVE1","HERVE2"),IF(I659=INFO_CALENDRIER!$AB$7,IF(BD!H659="COMMANDE","MARIA1","MARIA2"),IF(I659=INFO_CALENDRIER!$AB$8,IF(BD!H659="COMMANDE","MARIE1","MARIE2"),IF(I659=INFO_CALENDRIER!$AB$9,IF(BD!H659="COMMANDE","VALERIE1","VALERIE2"),"erreur")))))))))</f>
        <v/>
      </c>
      <c r="U659" s="54"/>
      <c r="V659" s="54"/>
      <c r="W659" s="76" t="str">
        <f t="shared" si="126"/>
        <v/>
      </c>
      <c r="X659" s="76" t="str">
        <f t="shared" si="127"/>
        <v/>
      </c>
      <c r="Y659" s="76" t="str">
        <f t="shared" si="128"/>
        <v/>
      </c>
    </row>
    <row r="660" spans="1:25">
      <c r="A660" s="75"/>
      <c r="B660" s="77"/>
      <c r="C660" s="75"/>
      <c r="D660" s="77"/>
      <c r="E660" s="54"/>
      <c r="F660" s="54"/>
      <c r="G660" s="81"/>
      <c r="H660" s="54"/>
      <c r="I660" s="54"/>
      <c r="J660" s="76" t="str">
        <f t="shared" si="118"/>
        <v/>
      </c>
      <c r="K660" s="76" t="str">
        <f t="shared" si="119"/>
        <v/>
      </c>
      <c r="L660" s="76" t="str">
        <f t="shared" si="120"/>
        <v/>
      </c>
      <c r="M660" s="54"/>
      <c r="N660" s="54" t="str">
        <f t="shared" si="121"/>
        <v/>
      </c>
      <c r="O660" s="54" t="str">
        <f t="shared" si="122"/>
        <v/>
      </c>
      <c r="P660" s="54" t="str">
        <f t="shared" si="123"/>
        <v/>
      </c>
      <c r="Q660" s="54" t="str">
        <f>+IF(A660="","",CONCATENATE(YEAR(A660),"-",VLOOKUP(MONTH(A660),INFO_CALENDRIER!$I$1:$J$13,2,FALSE)))</f>
        <v/>
      </c>
      <c r="R660" s="54" t="str">
        <f t="shared" si="124"/>
        <v/>
      </c>
      <c r="S660" s="76" t="str">
        <f t="shared" si="125"/>
        <v/>
      </c>
      <c r="T660" s="54" t="str">
        <f>IF(H660="","",IF(I660=INFO_CALENDRIER!$AB$2,IF(BD!H660="COMMANDE","ALBAN1","ALBAN2"),IF(I660=INFO_CALENDRIER!$AB$3,IF(BD!H660="COMMANDE","ALICE1","ALICE2"),IF(I660=INFO_CALENDRIER!$AB$4,IF(BD!H660="COMMANDE","EUGENIE1","EUGENIE2"),IF(I660=INFO_CALENDRIER!$AB$5,IF(BD!H660="COMMANDE","FRED1","FRED2"),IF(I660=INFO_CALENDRIER!$AB$6,IF(BD!H660="COMMANDE","HERVE1","HERVE2"),IF(I660=INFO_CALENDRIER!$AB$7,IF(BD!H660="COMMANDE","MARIA1","MARIA2"),IF(I660=INFO_CALENDRIER!$AB$8,IF(BD!H660="COMMANDE","MARIE1","MARIE2"),IF(I660=INFO_CALENDRIER!$AB$9,IF(BD!H660="COMMANDE","VALERIE1","VALERIE2"),"erreur")))))))))</f>
        <v/>
      </c>
      <c r="U660" s="54"/>
      <c r="V660" s="54"/>
      <c r="W660" s="76" t="str">
        <f t="shared" si="126"/>
        <v/>
      </c>
      <c r="X660" s="76" t="str">
        <f t="shared" si="127"/>
        <v/>
      </c>
      <c r="Y660" s="76" t="str">
        <f t="shared" si="128"/>
        <v/>
      </c>
    </row>
    <row r="661" spans="1:25">
      <c r="A661" s="75"/>
      <c r="B661" s="77"/>
      <c r="C661" s="75"/>
      <c r="D661" s="77"/>
      <c r="E661" s="54"/>
      <c r="F661" s="54"/>
      <c r="G661" s="81"/>
      <c r="H661" s="54"/>
      <c r="I661" s="54"/>
      <c r="J661" s="76" t="str">
        <f t="shared" si="118"/>
        <v/>
      </c>
      <c r="K661" s="76" t="str">
        <f t="shared" si="119"/>
        <v/>
      </c>
      <c r="L661" s="76" t="str">
        <f t="shared" si="120"/>
        <v/>
      </c>
      <c r="M661" s="54"/>
      <c r="N661" s="54" t="str">
        <f t="shared" si="121"/>
        <v/>
      </c>
      <c r="O661" s="54" t="str">
        <f t="shared" si="122"/>
        <v/>
      </c>
      <c r="P661" s="54" t="str">
        <f t="shared" si="123"/>
        <v/>
      </c>
      <c r="Q661" s="54" t="str">
        <f>+IF(A661="","",CONCATENATE(YEAR(A661),"-",VLOOKUP(MONTH(A661),INFO_CALENDRIER!$I$1:$J$13,2,FALSE)))</f>
        <v/>
      </c>
      <c r="R661" s="54" t="str">
        <f t="shared" si="124"/>
        <v/>
      </c>
      <c r="S661" s="76" t="str">
        <f t="shared" si="125"/>
        <v/>
      </c>
      <c r="T661" s="54" t="str">
        <f>IF(H661="","",IF(I661=INFO_CALENDRIER!$AB$2,IF(BD!H661="COMMANDE","ALBAN1","ALBAN2"),IF(I661=INFO_CALENDRIER!$AB$3,IF(BD!H661="COMMANDE","ALICE1","ALICE2"),IF(I661=INFO_CALENDRIER!$AB$4,IF(BD!H661="COMMANDE","EUGENIE1","EUGENIE2"),IF(I661=INFO_CALENDRIER!$AB$5,IF(BD!H661="COMMANDE","FRED1","FRED2"),IF(I661=INFO_CALENDRIER!$AB$6,IF(BD!H661="COMMANDE","HERVE1","HERVE2"),IF(I661=INFO_CALENDRIER!$AB$7,IF(BD!H661="COMMANDE","MARIA1","MARIA2"),IF(I661=INFO_CALENDRIER!$AB$8,IF(BD!H661="COMMANDE","MARIE1","MARIE2"),IF(I661=INFO_CALENDRIER!$AB$9,IF(BD!H661="COMMANDE","VALERIE1","VALERIE2"),"erreur")))))))))</f>
        <v/>
      </c>
      <c r="U661" s="54"/>
      <c r="V661" s="54"/>
      <c r="W661" s="76" t="str">
        <f t="shared" si="126"/>
        <v/>
      </c>
      <c r="X661" s="76" t="str">
        <f t="shared" si="127"/>
        <v/>
      </c>
      <c r="Y661" s="76" t="str">
        <f t="shared" si="128"/>
        <v/>
      </c>
    </row>
    <row r="662" spans="1:25">
      <c r="A662" s="75"/>
      <c r="B662" s="77"/>
      <c r="C662" s="75"/>
      <c r="D662" s="77"/>
      <c r="E662" s="54"/>
      <c r="F662" s="54"/>
      <c r="G662" s="81"/>
      <c r="H662" s="54"/>
      <c r="I662" s="54"/>
      <c r="J662" s="76" t="str">
        <f t="shared" si="118"/>
        <v/>
      </c>
      <c r="K662" s="76" t="str">
        <f t="shared" si="119"/>
        <v/>
      </c>
      <c r="L662" s="76" t="str">
        <f t="shared" si="120"/>
        <v/>
      </c>
      <c r="M662" s="54"/>
      <c r="N662" s="54" t="str">
        <f t="shared" si="121"/>
        <v/>
      </c>
      <c r="O662" s="54" t="str">
        <f t="shared" si="122"/>
        <v/>
      </c>
      <c r="P662" s="54" t="str">
        <f t="shared" si="123"/>
        <v/>
      </c>
      <c r="Q662" s="54" t="str">
        <f>+IF(A662="","",CONCATENATE(YEAR(A662),"-",VLOOKUP(MONTH(A662),INFO_CALENDRIER!$I$1:$J$13,2,FALSE)))</f>
        <v/>
      </c>
      <c r="R662" s="54" t="str">
        <f t="shared" si="124"/>
        <v/>
      </c>
      <c r="S662" s="76" t="str">
        <f t="shared" si="125"/>
        <v/>
      </c>
      <c r="T662" s="54" t="str">
        <f>IF(H662="","",IF(I662=INFO_CALENDRIER!$AB$2,IF(BD!H662="COMMANDE","ALBAN1","ALBAN2"),IF(I662=INFO_CALENDRIER!$AB$3,IF(BD!H662="COMMANDE","ALICE1","ALICE2"),IF(I662=INFO_CALENDRIER!$AB$4,IF(BD!H662="COMMANDE","EUGENIE1","EUGENIE2"),IF(I662=INFO_CALENDRIER!$AB$5,IF(BD!H662="COMMANDE","FRED1","FRED2"),IF(I662=INFO_CALENDRIER!$AB$6,IF(BD!H662="COMMANDE","HERVE1","HERVE2"),IF(I662=INFO_CALENDRIER!$AB$7,IF(BD!H662="COMMANDE","MARIA1","MARIA2"),IF(I662=INFO_CALENDRIER!$AB$8,IF(BD!H662="COMMANDE","MARIE1","MARIE2"),IF(I662=INFO_CALENDRIER!$AB$9,IF(BD!H662="COMMANDE","VALERIE1","VALERIE2"),"erreur")))))))))</f>
        <v/>
      </c>
      <c r="U662" s="54"/>
      <c r="V662" s="54"/>
      <c r="W662" s="76" t="str">
        <f t="shared" si="126"/>
        <v/>
      </c>
      <c r="X662" s="76" t="str">
        <f t="shared" si="127"/>
        <v/>
      </c>
      <c r="Y662" s="76" t="str">
        <f t="shared" si="128"/>
        <v/>
      </c>
    </row>
    <row r="663" spans="1:25">
      <c r="A663" s="75"/>
      <c r="B663" s="77"/>
      <c r="C663" s="75"/>
      <c r="D663" s="77"/>
      <c r="E663" s="54"/>
      <c r="F663" s="54"/>
      <c r="G663" s="81"/>
      <c r="H663" s="54"/>
      <c r="I663" s="54"/>
      <c r="J663" s="76" t="str">
        <f t="shared" si="118"/>
        <v/>
      </c>
      <c r="K663" s="76" t="str">
        <f t="shared" si="119"/>
        <v/>
      </c>
      <c r="L663" s="76" t="str">
        <f t="shared" si="120"/>
        <v/>
      </c>
      <c r="M663" s="54"/>
      <c r="N663" s="54" t="str">
        <f t="shared" si="121"/>
        <v/>
      </c>
      <c r="O663" s="54" t="str">
        <f t="shared" si="122"/>
        <v/>
      </c>
      <c r="P663" s="54" t="str">
        <f t="shared" si="123"/>
        <v/>
      </c>
      <c r="Q663" s="54" t="str">
        <f>+IF(A663="","",CONCATENATE(YEAR(A663),"-",VLOOKUP(MONTH(A663),INFO_CALENDRIER!$I$1:$J$13,2,FALSE)))</f>
        <v/>
      </c>
      <c r="R663" s="54" t="str">
        <f t="shared" si="124"/>
        <v/>
      </c>
      <c r="S663" s="76" t="str">
        <f t="shared" si="125"/>
        <v/>
      </c>
      <c r="T663" s="54" t="str">
        <f>IF(H663="","",IF(I663=INFO_CALENDRIER!$AB$2,IF(BD!H663="COMMANDE","ALBAN1","ALBAN2"),IF(I663=INFO_CALENDRIER!$AB$3,IF(BD!H663="COMMANDE","ALICE1","ALICE2"),IF(I663=INFO_CALENDRIER!$AB$4,IF(BD!H663="COMMANDE","EUGENIE1","EUGENIE2"),IF(I663=INFO_CALENDRIER!$AB$5,IF(BD!H663="COMMANDE","FRED1","FRED2"),IF(I663=INFO_CALENDRIER!$AB$6,IF(BD!H663="COMMANDE","HERVE1","HERVE2"),IF(I663=INFO_CALENDRIER!$AB$7,IF(BD!H663="COMMANDE","MARIA1","MARIA2"),IF(I663=INFO_CALENDRIER!$AB$8,IF(BD!H663="COMMANDE","MARIE1","MARIE2"),IF(I663=INFO_CALENDRIER!$AB$9,IF(BD!H663="COMMANDE","VALERIE1","VALERIE2"),"erreur")))))))))</f>
        <v/>
      </c>
      <c r="U663" s="54"/>
      <c r="V663" s="54"/>
      <c r="W663" s="76" t="str">
        <f t="shared" si="126"/>
        <v/>
      </c>
      <c r="X663" s="76" t="str">
        <f t="shared" si="127"/>
        <v/>
      </c>
      <c r="Y663" s="76" t="str">
        <f t="shared" si="128"/>
        <v/>
      </c>
    </row>
    <row r="664" spans="1:25">
      <c r="A664" s="75"/>
      <c r="B664" s="77"/>
      <c r="C664" s="75"/>
      <c r="D664" s="77"/>
      <c r="E664" s="54"/>
      <c r="F664" s="54"/>
      <c r="G664" s="81"/>
      <c r="H664" s="54"/>
      <c r="I664" s="54"/>
      <c r="J664" s="76" t="str">
        <f t="shared" si="118"/>
        <v/>
      </c>
      <c r="K664" s="76" t="str">
        <f t="shared" si="119"/>
        <v/>
      </c>
      <c r="L664" s="76" t="str">
        <f t="shared" si="120"/>
        <v/>
      </c>
      <c r="M664" s="54"/>
      <c r="N664" s="54" t="str">
        <f t="shared" si="121"/>
        <v/>
      </c>
      <c r="O664" s="54" t="str">
        <f t="shared" si="122"/>
        <v/>
      </c>
      <c r="P664" s="54" t="str">
        <f t="shared" si="123"/>
        <v/>
      </c>
      <c r="Q664" s="54" t="str">
        <f>+IF(A664="","",CONCATENATE(YEAR(A664),"-",VLOOKUP(MONTH(A664),INFO_CALENDRIER!$I$1:$J$13,2,FALSE)))</f>
        <v/>
      </c>
      <c r="R664" s="54" t="str">
        <f t="shared" si="124"/>
        <v/>
      </c>
      <c r="S664" s="76" t="str">
        <f t="shared" si="125"/>
        <v/>
      </c>
      <c r="T664" s="54" t="str">
        <f>IF(H664="","",IF(I664=INFO_CALENDRIER!$AB$2,IF(BD!H664="COMMANDE","ALBAN1","ALBAN2"),IF(I664=INFO_CALENDRIER!$AB$3,IF(BD!H664="COMMANDE","ALICE1","ALICE2"),IF(I664=INFO_CALENDRIER!$AB$4,IF(BD!H664="COMMANDE","EUGENIE1","EUGENIE2"),IF(I664=INFO_CALENDRIER!$AB$5,IF(BD!H664="COMMANDE","FRED1","FRED2"),IF(I664=INFO_CALENDRIER!$AB$6,IF(BD!H664="COMMANDE","HERVE1","HERVE2"),IF(I664=INFO_CALENDRIER!$AB$7,IF(BD!H664="COMMANDE","MARIA1","MARIA2"),IF(I664=INFO_CALENDRIER!$AB$8,IF(BD!H664="COMMANDE","MARIE1","MARIE2"),IF(I664=INFO_CALENDRIER!$AB$9,IF(BD!H664="COMMANDE","VALERIE1","VALERIE2"),"erreur")))))))))</f>
        <v/>
      </c>
      <c r="U664" s="54"/>
      <c r="V664" s="54"/>
      <c r="W664" s="76" t="str">
        <f t="shared" si="126"/>
        <v/>
      </c>
      <c r="X664" s="76" t="str">
        <f t="shared" si="127"/>
        <v/>
      </c>
      <c r="Y664" s="76" t="str">
        <f t="shared" si="128"/>
        <v/>
      </c>
    </row>
    <row r="665" spans="1:25">
      <c r="A665" s="75"/>
      <c r="B665" s="77"/>
      <c r="C665" s="75"/>
      <c r="D665" s="77"/>
      <c r="E665" s="54"/>
      <c r="F665" s="54"/>
      <c r="G665" s="81"/>
      <c r="H665" s="54"/>
      <c r="I665" s="54"/>
      <c r="J665" s="76" t="str">
        <f t="shared" si="118"/>
        <v/>
      </c>
      <c r="K665" s="76" t="str">
        <f t="shared" si="119"/>
        <v/>
      </c>
      <c r="L665" s="76" t="str">
        <f t="shared" si="120"/>
        <v/>
      </c>
      <c r="M665" s="54"/>
      <c r="N665" s="54" t="str">
        <f t="shared" si="121"/>
        <v/>
      </c>
      <c r="O665" s="54" t="str">
        <f t="shared" si="122"/>
        <v/>
      </c>
      <c r="P665" s="54" t="str">
        <f t="shared" si="123"/>
        <v/>
      </c>
      <c r="Q665" s="54" t="str">
        <f>+IF(A665="","",CONCATENATE(YEAR(A665),"-",VLOOKUP(MONTH(A665),INFO_CALENDRIER!$I$1:$J$13,2,FALSE)))</f>
        <v/>
      </c>
      <c r="R665" s="54" t="str">
        <f t="shared" si="124"/>
        <v/>
      </c>
      <c r="S665" s="76" t="str">
        <f t="shared" si="125"/>
        <v/>
      </c>
      <c r="T665" s="54" t="str">
        <f>IF(H665="","",IF(I665=INFO_CALENDRIER!$AB$2,IF(BD!H665="COMMANDE","ALBAN1","ALBAN2"),IF(I665=INFO_CALENDRIER!$AB$3,IF(BD!H665="COMMANDE","ALICE1","ALICE2"),IF(I665=INFO_CALENDRIER!$AB$4,IF(BD!H665="COMMANDE","EUGENIE1","EUGENIE2"),IF(I665=INFO_CALENDRIER!$AB$5,IF(BD!H665="COMMANDE","FRED1","FRED2"),IF(I665=INFO_CALENDRIER!$AB$6,IF(BD!H665="COMMANDE","HERVE1","HERVE2"),IF(I665=INFO_CALENDRIER!$AB$7,IF(BD!H665="COMMANDE","MARIA1","MARIA2"),IF(I665=INFO_CALENDRIER!$AB$8,IF(BD!H665="COMMANDE","MARIE1","MARIE2"),IF(I665=INFO_CALENDRIER!$AB$9,IF(BD!H665="COMMANDE","VALERIE1","VALERIE2"),"erreur")))))))))</f>
        <v/>
      </c>
      <c r="U665" s="54"/>
      <c r="V665" s="54"/>
      <c r="W665" s="76" t="str">
        <f t="shared" si="126"/>
        <v/>
      </c>
      <c r="X665" s="76" t="str">
        <f t="shared" si="127"/>
        <v/>
      </c>
      <c r="Y665" s="76" t="str">
        <f t="shared" si="128"/>
        <v/>
      </c>
    </row>
    <row r="666" spans="1:25">
      <c r="A666" s="75"/>
      <c r="B666" s="77"/>
      <c r="C666" s="75"/>
      <c r="D666" s="77"/>
      <c r="E666" s="54"/>
      <c r="F666" s="54"/>
      <c r="G666" s="81"/>
      <c r="H666" s="54"/>
      <c r="I666" s="54"/>
      <c r="J666" s="76" t="str">
        <f t="shared" si="118"/>
        <v/>
      </c>
      <c r="K666" s="76" t="str">
        <f t="shared" si="119"/>
        <v/>
      </c>
      <c r="L666" s="76" t="str">
        <f t="shared" si="120"/>
        <v/>
      </c>
      <c r="M666" s="54"/>
      <c r="N666" s="54" t="str">
        <f t="shared" si="121"/>
        <v/>
      </c>
      <c r="O666" s="54" t="str">
        <f t="shared" si="122"/>
        <v/>
      </c>
      <c r="P666" s="54" t="str">
        <f t="shared" si="123"/>
        <v/>
      </c>
      <c r="Q666" s="54" t="str">
        <f>+IF(A666="","",CONCATENATE(YEAR(A666),"-",VLOOKUP(MONTH(A666),INFO_CALENDRIER!$I$1:$J$13,2,FALSE)))</f>
        <v/>
      </c>
      <c r="R666" s="54" t="str">
        <f t="shared" si="124"/>
        <v/>
      </c>
      <c r="S666" s="76" t="str">
        <f t="shared" si="125"/>
        <v/>
      </c>
      <c r="T666" s="54" t="str">
        <f>IF(H666="","",IF(I666=INFO_CALENDRIER!$AB$2,IF(BD!H666="COMMANDE","ALBAN1","ALBAN2"),IF(I666=INFO_CALENDRIER!$AB$3,IF(BD!H666="COMMANDE","ALICE1","ALICE2"),IF(I666=INFO_CALENDRIER!$AB$4,IF(BD!H666="COMMANDE","EUGENIE1","EUGENIE2"),IF(I666=INFO_CALENDRIER!$AB$5,IF(BD!H666="COMMANDE","FRED1","FRED2"),IF(I666=INFO_CALENDRIER!$AB$6,IF(BD!H666="COMMANDE","HERVE1","HERVE2"),IF(I666=INFO_CALENDRIER!$AB$7,IF(BD!H666="COMMANDE","MARIA1","MARIA2"),IF(I666=INFO_CALENDRIER!$AB$8,IF(BD!H666="COMMANDE","MARIE1","MARIE2"),IF(I666=INFO_CALENDRIER!$AB$9,IF(BD!H666="COMMANDE","VALERIE1","VALERIE2"),"erreur")))))))))</f>
        <v/>
      </c>
      <c r="U666" s="54"/>
      <c r="V666" s="54"/>
      <c r="W666" s="76" t="str">
        <f t="shared" si="126"/>
        <v/>
      </c>
      <c r="X666" s="76" t="str">
        <f t="shared" si="127"/>
        <v/>
      </c>
      <c r="Y666" s="76" t="str">
        <f t="shared" si="128"/>
        <v/>
      </c>
    </row>
    <row r="667" spans="1:25">
      <c r="A667" s="75"/>
      <c r="B667" s="77"/>
      <c r="C667" s="75"/>
      <c r="D667" s="77"/>
      <c r="E667" s="54"/>
      <c r="F667" s="54"/>
      <c r="G667" s="81"/>
      <c r="H667" s="54"/>
      <c r="I667" s="54"/>
      <c r="J667" s="76" t="str">
        <f t="shared" si="118"/>
        <v/>
      </c>
      <c r="K667" s="76" t="str">
        <f t="shared" si="119"/>
        <v/>
      </c>
      <c r="L667" s="76" t="str">
        <f t="shared" si="120"/>
        <v/>
      </c>
      <c r="M667" s="54"/>
      <c r="N667" s="54" t="str">
        <f t="shared" si="121"/>
        <v/>
      </c>
      <c r="O667" s="54" t="str">
        <f t="shared" si="122"/>
        <v/>
      </c>
      <c r="P667" s="54" t="str">
        <f t="shared" si="123"/>
        <v/>
      </c>
      <c r="Q667" s="54" t="str">
        <f>+IF(A667="","",CONCATENATE(YEAR(A667),"-",VLOOKUP(MONTH(A667),INFO_CALENDRIER!$I$1:$J$13,2,FALSE)))</f>
        <v/>
      </c>
      <c r="R667" s="54" t="str">
        <f t="shared" si="124"/>
        <v/>
      </c>
      <c r="S667" s="76" t="str">
        <f t="shared" si="125"/>
        <v/>
      </c>
      <c r="T667" s="54" t="str">
        <f>IF(H667="","",IF(I667=INFO_CALENDRIER!$AB$2,IF(BD!H667="COMMANDE","ALBAN1","ALBAN2"),IF(I667=INFO_CALENDRIER!$AB$3,IF(BD!H667="COMMANDE","ALICE1","ALICE2"),IF(I667=INFO_CALENDRIER!$AB$4,IF(BD!H667="COMMANDE","EUGENIE1","EUGENIE2"),IF(I667=INFO_CALENDRIER!$AB$5,IF(BD!H667="COMMANDE","FRED1","FRED2"),IF(I667=INFO_CALENDRIER!$AB$6,IF(BD!H667="COMMANDE","HERVE1","HERVE2"),IF(I667=INFO_CALENDRIER!$AB$7,IF(BD!H667="COMMANDE","MARIA1","MARIA2"),IF(I667=INFO_CALENDRIER!$AB$8,IF(BD!H667="COMMANDE","MARIE1","MARIE2"),IF(I667=INFO_CALENDRIER!$AB$9,IF(BD!H667="COMMANDE","VALERIE1","VALERIE2"),"erreur")))))))))</f>
        <v/>
      </c>
      <c r="U667" s="54"/>
      <c r="V667" s="54"/>
      <c r="W667" s="76" t="str">
        <f t="shared" si="126"/>
        <v/>
      </c>
      <c r="X667" s="76" t="str">
        <f t="shared" si="127"/>
        <v/>
      </c>
      <c r="Y667" s="76" t="str">
        <f t="shared" si="128"/>
        <v/>
      </c>
    </row>
    <row r="668" spans="1:25">
      <c r="A668" s="75"/>
      <c r="B668" s="77"/>
      <c r="C668" s="75"/>
      <c r="D668" s="77"/>
      <c r="E668" s="54"/>
      <c r="F668" s="54"/>
      <c r="G668" s="81"/>
      <c r="H668" s="54"/>
      <c r="I668" s="54"/>
      <c r="J668" s="76" t="str">
        <f t="shared" si="118"/>
        <v/>
      </c>
      <c r="K668" s="76" t="str">
        <f t="shared" si="119"/>
        <v/>
      </c>
      <c r="L668" s="76" t="str">
        <f t="shared" si="120"/>
        <v/>
      </c>
      <c r="M668" s="54"/>
      <c r="N668" s="54" t="str">
        <f t="shared" si="121"/>
        <v/>
      </c>
      <c r="O668" s="54" t="str">
        <f t="shared" si="122"/>
        <v/>
      </c>
      <c r="P668" s="54" t="str">
        <f t="shared" si="123"/>
        <v/>
      </c>
      <c r="Q668" s="54" t="str">
        <f>+IF(A668="","",CONCATENATE(YEAR(A668),"-",VLOOKUP(MONTH(A668),INFO_CALENDRIER!$I$1:$J$13,2,FALSE)))</f>
        <v/>
      </c>
      <c r="R668" s="54" t="str">
        <f t="shared" si="124"/>
        <v/>
      </c>
      <c r="S668" s="76" t="str">
        <f t="shared" si="125"/>
        <v/>
      </c>
      <c r="T668" s="54" t="str">
        <f>IF(H668="","",IF(I668=INFO_CALENDRIER!$AB$2,IF(BD!H668="COMMANDE","ALBAN1","ALBAN2"),IF(I668=INFO_CALENDRIER!$AB$3,IF(BD!H668="COMMANDE","ALICE1","ALICE2"),IF(I668=INFO_CALENDRIER!$AB$4,IF(BD!H668="COMMANDE","EUGENIE1","EUGENIE2"),IF(I668=INFO_CALENDRIER!$AB$5,IF(BD!H668="COMMANDE","FRED1","FRED2"),IF(I668=INFO_CALENDRIER!$AB$6,IF(BD!H668="COMMANDE","HERVE1","HERVE2"),IF(I668=INFO_CALENDRIER!$AB$7,IF(BD!H668="COMMANDE","MARIA1","MARIA2"),IF(I668=INFO_CALENDRIER!$AB$8,IF(BD!H668="COMMANDE","MARIE1","MARIE2"),IF(I668=INFO_CALENDRIER!$AB$9,IF(BD!H668="COMMANDE","VALERIE1","VALERIE2"),"erreur")))))))))</f>
        <v/>
      </c>
      <c r="U668" s="54"/>
      <c r="V668" s="54"/>
      <c r="W668" s="76" t="str">
        <f t="shared" si="126"/>
        <v/>
      </c>
      <c r="X668" s="76" t="str">
        <f t="shared" si="127"/>
        <v/>
      </c>
      <c r="Y668" s="76" t="str">
        <f t="shared" si="128"/>
        <v/>
      </c>
    </row>
    <row r="669" spans="1:25">
      <c r="A669" s="75"/>
      <c r="B669" s="77"/>
      <c r="C669" s="75"/>
      <c r="D669" s="77"/>
      <c r="E669" s="54"/>
      <c r="F669" s="54"/>
      <c r="G669" s="81"/>
      <c r="H669" s="54"/>
      <c r="I669" s="54"/>
      <c r="J669" s="76" t="str">
        <f t="shared" si="118"/>
        <v/>
      </c>
      <c r="K669" s="76" t="str">
        <f t="shared" si="119"/>
        <v/>
      </c>
      <c r="L669" s="76" t="str">
        <f t="shared" si="120"/>
        <v/>
      </c>
      <c r="M669" s="54"/>
      <c r="N669" s="54" t="str">
        <f t="shared" si="121"/>
        <v/>
      </c>
      <c r="O669" s="54" t="str">
        <f t="shared" si="122"/>
        <v/>
      </c>
      <c r="P669" s="54" t="str">
        <f t="shared" si="123"/>
        <v/>
      </c>
      <c r="Q669" s="54" t="str">
        <f>+IF(A669="","",CONCATENATE(YEAR(A669),"-",VLOOKUP(MONTH(A669),INFO_CALENDRIER!$I$1:$J$13,2,FALSE)))</f>
        <v/>
      </c>
      <c r="R669" s="54" t="str">
        <f t="shared" si="124"/>
        <v/>
      </c>
      <c r="S669" s="76" t="str">
        <f t="shared" si="125"/>
        <v/>
      </c>
      <c r="T669" s="54" t="str">
        <f>IF(H669="","",IF(I669=INFO_CALENDRIER!$AB$2,IF(BD!H669="COMMANDE","ALBAN1","ALBAN2"),IF(I669=INFO_CALENDRIER!$AB$3,IF(BD!H669="COMMANDE","ALICE1","ALICE2"),IF(I669=INFO_CALENDRIER!$AB$4,IF(BD!H669="COMMANDE","EUGENIE1","EUGENIE2"),IF(I669=INFO_CALENDRIER!$AB$5,IF(BD!H669="COMMANDE","FRED1","FRED2"),IF(I669=INFO_CALENDRIER!$AB$6,IF(BD!H669="COMMANDE","HERVE1","HERVE2"),IF(I669=INFO_CALENDRIER!$AB$7,IF(BD!H669="COMMANDE","MARIA1","MARIA2"),IF(I669=INFO_CALENDRIER!$AB$8,IF(BD!H669="COMMANDE","MARIE1","MARIE2"),IF(I669=INFO_CALENDRIER!$AB$9,IF(BD!H669="COMMANDE","VALERIE1","VALERIE2"),"erreur")))))))))</f>
        <v/>
      </c>
      <c r="U669" s="54"/>
      <c r="V669" s="54"/>
      <c r="W669" s="76" t="str">
        <f t="shared" si="126"/>
        <v/>
      </c>
      <c r="X669" s="76" t="str">
        <f t="shared" si="127"/>
        <v/>
      </c>
      <c r="Y669" s="76" t="str">
        <f t="shared" si="128"/>
        <v/>
      </c>
    </row>
    <row r="670" spans="1:25">
      <c r="A670" s="75"/>
      <c r="B670" s="77"/>
      <c r="C670" s="75"/>
      <c r="D670" s="77"/>
      <c r="E670" s="54"/>
      <c r="F670" s="54"/>
      <c r="G670" s="81"/>
      <c r="H670" s="54"/>
      <c r="I670" s="54"/>
      <c r="J670" s="76" t="str">
        <f t="shared" si="118"/>
        <v/>
      </c>
      <c r="K670" s="76" t="str">
        <f t="shared" si="119"/>
        <v/>
      </c>
      <c r="L670" s="76" t="str">
        <f t="shared" si="120"/>
        <v/>
      </c>
      <c r="M670" s="54"/>
      <c r="N670" s="54" t="str">
        <f t="shared" si="121"/>
        <v/>
      </c>
      <c r="O670" s="54" t="str">
        <f t="shared" si="122"/>
        <v/>
      </c>
      <c r="P670" s="54" t="str">
        <f t="shared" si="123"/>
        <v/>
      </c>
      <c r="Q670" s="54" t="str">
        <f>+IF(A670="","",CONCATENATE(YEAR(A670),"-",VLOOKUP(MONTH(A670),INFO_CALENDRIER!$I$1:$J$13,2,FALSE)))</f>
        <v/>
      </c>
      <c r="R670" s="54" t="str">
        <f t="shared" si="124"/>
        <v/>
      </c>
      <c r="S670" s="76" t="str">
        <f t="shared" si="125"/>
        <v/>
      </c>
      <c r="T670" s="54" t="str">
        <f>IF(H670="","",IF(I670=INFO_CALENDRIER!$AB$2,IF(BD!H670="COMMANDE","ALBAN1","ALBAN2"),IF(I670=INFO_CALENDRIER!$AB$3,IF(BD!H670="COMMANDE","ALICE1","ALICE2"),IF(I670=INFO_CALENDRIER!$AB$4,IF(BD!H670="COMMANDE","EUGENIE1","EUGENIE2"),IF(I670=INFO_CALENDRIER!$AB$5,IF(BD!H670="COMMANDE","FRED1","FRED2"),IF(I670=INFO_CALENDRIER!$AB$6,IF(BD!H670="COMMANDE","HERVE1","HERVE2"),IF(I670=INFO_CALENDRIER!$AB$7,IF(BD!H670="COMMANDE","MARIA1","MARIA2"),IF(I670=INFO_CALENDRIER!$AB$8,IF(BD!H670="COMMANDE","MARIE1","MARIE2"),IF(I670=INFO_CALENDRIER!$AB$9,IF(BD!H670="COMMANDE","VALERIE1","VALERIE2"),"erreur")))))))))</f>
        <v/>
      </c>
      <c r="U670" s="54"/>
      <c r="V670" s="54"/>
      <c r="W670" s="76" t="str">
        <f t="shared" si="126"/>
        <v/>
      </c>
      <c r="X670" s="76" t="str">
        <f t="shared" si="127"/>
        <v/>
      </c>
      <c r="Y670" s="76" t="str">
        <f t="shared" si="128"/>
        <v/>
      </c>
    </row>
    <row r="671" spans="1:25">
      <c r="A671" s="75"/>
      <c r="B671" s="77"/>
      <c r="C671" s="75"/>
      <c r="D671" s="77"/>
      <c r="E671" s="54"/>
      <c r="F671" s="54"/>
      <c r="G671" s="81"/>
      <c r="H671" s="54"/>
      <c r="I671" s="54"/>
      <c r="J671" s="76" t="str">
        <f t="shared" si="118"/>
        <v/>
      </c>
      <c r="K671" s="76" t="str">
        <f t="shared" si="119"/>
        <v/>
      </c>
      <c r="L671" s="76" t="str">
        <f t="shared" si="120"/>
        <v/>
      </c>
      <c r="M671" s="54"/>
      <c r="N671" s="54" t="str">
        <f t="shared" si="121"/>
        <v/>
      </c>
      <c r="O671" s="54" t="str">
        <f t="shared" si="122"/>
        <v/>
      </c>
      <c r="P671" s="54" t="str">
        <f t="shared" si="123"/>
        <v/>
      </c>
      <c r="Q671" s="54" t="str">
        <f>+IF(A671="","",CONCATENATE(YEAR(A671),"-",VLOOKUP(MONTH(A671),INFO_CALENDRIER!$I$1:$J$13,2,FALSE)))</f>
        <v/>
      </c>
      <c r="R671" s="54" t="str">
        <f t="shared" si="124"/>
        <v/>
      </c>
      <c r="S671" s="76" t="str">
        <f t="shared" si="125"/>
        <v/>
      </c>
      <c r="T671" s="54" t="str">
        <f>IF(H671="","",IF(I671=INFO_CALENDRIER!$AB$2,IF(BD!H671="COMMANDE","ALBAN1","ALBAN2"),IF(I671=INFO_CALENDRIER!$AB$3,IF(BD!H671="COMMANDE","ALICE1","ALICE2"),IF(I671=INFO_CALENDRIER!$AB$4,IF(BD!H671="COMMANDE","EUGENIE1","EUGENIE2"),IF(I671=INFO_CALENDRIER!$AB$5,IF(BD!H671="COMMANDE","FRED1","FRED2"),IF(I671=INFO_CALENDRIER!$AB$6,IF(BD!H671="COMMANDE","HERVE1","HERVE2"),IF(I671=INFO_CALENDRIER!$AB$7,IF(BD!H671="COMMANDE","MARIA1","MARIA2"),IF(I671=INFO_CALENDRIER!$AB$8,IF(BD!H671="COMMANDE","MARIE1","MARIE2"),IF(I671=INFO_CALENDRIER!$AB$9,IF(BD!H671="COMMANDE","VALERIE1","VALERIE2"),"erreur")))))))))</f>
        <v/>
      </c>
      <c r="U671" s="54"/>
      <c r="V671" s="54"/>
      <c r="W671" s="76" t="str">
        <f t="shared" si="126"/>
        <v/>
      </c>
      <c r="X671" s="76" t="str">
        <f t="shared" si="127"/>
        <v/>
      </c>
      <c r="Y671" s="76" t="str">
        <f t="shared" si="128"/>
        <v/>
      </c>
    </row>
    <row r="672" spans="1:25">
      <c r="A672" s="75"/>
      <c r="B672" s="77"/>
      <c r="C672" s="75"/>
      <c r="D672" s="77"/>
      <c r="E672" s="54"/>
      <c r="F672" s="54"/>
      <c r="G672" s="81"/>
      <c r="H672" s="54"/>
      <c r="I672" s="54"/>
      <c r="J672" s="76" t="str">
        <f t="shared" si="118"/>
        <v/>
      </c>
      <c r="K672" s="76" t="str">
        <f t="shared" si="119"/>
        <v/>
      </c>
      <c r="L672" s="76" t="str">
        <f t="shared" si="120"/>
        <v/>
      </c>
      <c r="M672" s="54"/>
      <c r="N672" s="54" t="str">
        <f t="shared" si="121"/>
        <v/>
      </c>
      <c r="O672" s="54" t="str">
        <f t="shared" si="122"/>
        <v/>
      </c>
      <c r="P672" s="54" t="str">
        <f t="shared" si="123"/>
        <v/>
      </c>
      <c r="Q672" s="54" t="str">
        <f>+IF(A672="","",CONCATENATE(YEAR(A672),"-",VLOOKUP(MONTH(A672),INFO_CALENDRIER!$I$1:$J$13,2,FALSE)))</f>
        <v/>
      </c>
      <c r="R672" s="54" t="str">
        <f t="shared" si="124"/>
        <v/>
      </c>
      <c r="S672" s="76" t="str">
        <f t="shared" si="125"/>
        <v/>
      </c>
      <c r="T672" s="54" t="str">
        <f>IF(H672="","",IF(I672=INFO_CALENDRIER!$AB$2,IF(BD!H672="COMMANDE","ALBAN1","ALBAN2"),IF(I672=INFO_CALENDRIER!$AB$3,IF(BD!H672="COMMANDE","ALICE1","ALICE2"),IF(I672=INFO_CALENDRIER!$AB$4,IF(BD!H672="COMMANDE","EUGENIE1","EUGENIE2"),IF(I672=INFO_CALENDRIER!$AB$5,IF(BD!H672="COMMANDE","FRED1","FRED2"),IF(I672=INFO_CALENDRIER!$AB$6,IF(BD!H672="COMMANDE","HERVE1","HERVE2"),IF(I672=INFO_CALENDRIER!$AB$7,IF(BD!H672="COMMANDE","MARIA1","MARIA2"),IF(I672=INFO_CALENDRIER!$AB$8,IF(BD!H672="COMMANDE","MARIE1","MARIE2"),IF(I672=INFO_CALENDRIER!$AB$9,IF(BD!H672="COMMANDE","VALERIE1","VALERIE2"),"erreur")))))))))</f>
        <v/>
      </c>
      <c r="U672" s="54"/>
      <c r="V672" s="54"/>
      <c r="W672" s="76" t="str">
        <f t="shared" si="126"/>
        <v/>
      </c>
      <c r="X672" s="76" t="str">
        <f t="shared" si="127"/>
        <v/>
      </c>
      <c r="Y672" s="76" t="str">
        <f t="shared" si="128"/>
        <v/>
      </c>
    </row>
    <row r="673" spans="1:25">
      <c r="A673" s="75"/>
      <c r="B673" s="77"/>
      <c r="C673" s="75"/>
      <c r="D673" s="77"/>
      <c r="E673" s="54"/>
      <c r="F673" s="54"/>
      <c r="G673" s="81"/>
      <c r="H673" s="54"/>
      <c r="I673" s="54"/>
      <c r="J673" s="76" t="str">
        <f t="shared" si="118"/>
        <v/>
      </c>
      <c r="K673" s="76" t="str">
        <f t="shared" si="119"/>
        <v/>
      </c>
      <c r="L673" s="76" t="str">
        <f t="shared" si="120"/>
        <v/>
      </c>
      <c r="M673" s="54"/>
      <c r="N673" s="54" t="str">
        <f t="shared" si="121"/>
        <v/>
      </c>
      <c r="O673" s="54" t="str">
        <f t="shared" si="122"/>
        <v/>
      </c>
      <c r="P673" s="54" t="str">
        <f t="shared" si="123"/>
        <v/>
      </c>
      <c r="Q673" s="54" t="str">
        <f>+IF(A673="","",CONCATENATE(YEAR(A673),"-",VLOOKUP(MONTH(A673),INFO_CALENDRIER!$I$1:$J$13,2,FALSE)))</f>
        <v/>
      </c>
      <c r="R673" s="54" t="str">
        <f t="shared" si="124"/>
        <v/>
      </c>
      <c r="S673" s="76" t="str">
        <f t="shared" si="125"/>
        <v/>
      </c>
      <c r="T673" s="54" t="str">
        <f>IF(H673="","",IF(I673=INFO_CALENDRIER!$AB$2,IF(BD!H673="COMMANDE","ALBAN1","ALBAN2"),IF(I673=INFO_CALENDRIER!$AB$3,IF(BD!H673="COMMANDE","ALICE1","ALICE2"),IF(I673=INFO_CALENDRIER!$AB$4,IF(BD!H673="COMMANDE","EUGENIE1","EUGENIE2"),IF(I673=INFO_CALENDRIER!$AB$5,IF(BD!H673="COMMANDE","FRED1","FRED2"),IF(I673=INFO_CALENDRIER!$AB$6,IF(BD!H673="COMMANDE","HERVE1","HERVE2"),IF(I673=INFO_CALENDRIER!$AB$7,IF(BD!H673="COMMANDE","MARIA1","MARIA2"),IF(I673=INFO_CALENDRIER!$AB$8,IF(BD!H673="COMMANDE","MARIE1","MARIE2"),IF(I673=INFO_CALENDRIER!$AB$9,IF(BD!H673="COMMANDE","VALERIE1","VALERIE2"),"erreur")))))))))</f>
        <v/>
      </c>
      <c r="U673" s="54"/>
      <c r="V673" s="54"/>
      <c r="W673" s="76" t="str">
        <f t="shared" si="126"/>
        <v/>
      </c>
      <c r="X673" s="76" t="str">
        <f t="shared" si="127"/>
        <v/>
      </c>
      <c r="Y673" s="76" t="str">
        <f t="shared" si="128"/>
        <v/>
      </c>
    </row>
    <row r="674" spans="1:25">
      <c r="A674" s="75"/>
      <c r="B674" s="77"/>
      <c r="C674" s="75"/>
      <c r="D674" s="77"/>
      <c r="E674" s="54"/>
      <c r="F674" s="54"/>
      <c r="G674" s="81"/>
      <c r="H674" s="54"/>
      <c r="I674" s="54"/>
      <c r="J674" s="76" t="str">
        <f t="shared" si="118"/>
        <v/>
      </c>
      <c r="K674" s="76" t="str">
        <f t="shared" si="119"/>
        <v/>
      </c>
      <c r="L674" s="76" t="str">
        <f t="shared" si="120"/>
        <v/>
      </c>
      <c r="M674" s="54"/>
      <c r="N674" s="54" t="str">
        <f t="shared" si="121"/>
        <v/>
      </c>
      <c r="O674" s="54" t="str">
        <f t="shared" si="122"/>
        <v/>
      </c>
      <c r="P674" s="54" t="str">
        <f t="shared" si="123"/>
        <v/>
      </c>
      <c r="Q674" s="54" t="str">
        <f>+IF(A674="","",CONCATENATE(YEAR(A674),"-",VLOOKUP(MONTH(A674),INFO_CALENDRIER!$I$1:$J$13,2,FALSE)))</f>
        <v/>
      </c>
      <c r="R674" s="54" t="str">
        <f t="shared" si="124"/>
        <v/>
      </c>
      <c r="S674" s="76" t="str">
        <f t="shared" si="125"/>
        <v/>
      </c>
      <c r="T674" s="54" t="str">
        <f>IF(H674="","",IF(I674=INFO_CALENDRIER!$AB$2,IF(BD!H674="COMMANDE","ALBAN1","ALBAN2"),IF(I674=INFO_CALENDRIER!$AB$3,IF(BD!H674="COMMANDE","ALICE1","ALICE2"),IF(I674=INFO_CALENDRIER!$AB$4,IF(BD!H674="COMMANDE","EUGENIE1","EUGENIE2"),IF(I674=INFO_CALENDRIER!$AB$5,IF(BD!H674="COMMANDE","FRED1","FRED2"),IF(I674=INFO_CALENDRIER!$AB$6,IF(BD!H674="COMMANDE","HERVE1","HERVE2"),IF(I674=INFO_CALENDRIER!$AB$7,IF(BD!H674="COMMANDE","MARIA1","MARIA2"),IF(I674=INFO_CALENDRIER!$AB$8,IF(BD!H674="COMMANDE","MARIE1","MARIE2"),IF(I674=INFO_CALENDRIER!$AB$9,IF(BD!H674="COMMANDE","VALERIE1","VALERIE2"),"erreur")))))))))</f>
        <v/>
      </c>
      <c r="U674" s="54"/>
      <c r="V674" s="54"/>
      <c r="W674" s="76" t="str">
        <f t="shared" si="126"/>
        <v/>
      </c>
      <c r="X674" s="76" t="str">
        <f t="shared" si="127"/>
        <v/>
      </c>
      <c r="Y674" s="76" t="str">
        <f t="shared" si="128"/>
        <v/>
      </c>
    </row>
    <row r="675" spans="1:25">
      <c r="A675" s="75"/>
      <c r="B675" s="77"/>
      <c r="C675" s="75"/>
      <c r="D675" s="77"/>
      <c r="E675" s="54"/>
      <c r="F675" s="54"/>
      <c r="G675" s="81"/>
      <c r="H675" s="54"/>
      <c r="I675" s="54"/>
      <c r="J675" s="76" t="str">
        <f t="shared" si="118"/>
        <v/>
      </c>
      <c r="K675" s="76" t="str">
        <f t="shared" si="119"/>
        <v/>
      </c>
      <c r="L675" s="76" t="str">
        <f t="shared" si="120"/>
        <v/>
      </c>
      <c r="M675" s="54"/>
      <c r="N675" s="54" t="str">
        <f t="shared" si="121"/>
        <v/>
      </c>
      <c r="O675" s="54" t="str">
        <f t="shared" si="122"/>
        <v/>
      </c>
      <c r="P675" s="54" t="str">
        <f t="shared" si="123"/>
        <v/>
      </c>
      <c r="Q675" s="54" t="str">
        <f>+IF(A675="","",CONCATENATE(YEAR(A675),"-",VLOOKUP(MONTH(A675),INFO_CALENDRIER!$I$1:$J$13,2,FALSE)))</f>
        <v/>
      </c>
      <c r="R675" s="54" t="str">
        <f t="shared" si="124"/>
        <v/>
      </c>
      <c r="S675" s="76" t="str">
        <f t="shared" si="125"/>
        <v/>
      </c>
      <c r="T675" s="54" t="str">
        <f>IF(H675="","",IF(I675=INFO_CALENDRIER!$AB$2,IF(BD!H675="COMMANDE","ALBAN1","ALBAN2"),IF(I675=INFO_CALENDRIER!$AB$3,IF(BD!H675="COMMANDE","ALICE1","ALICE2"),IF(I675=INFO_CALENDRIER!$AB$4,IF(BD!H675="COMMANDE","EUGENIE1","EUGENIE2"),IF(I675=INFO_CALENDRIER!$AB$5,IF(BD!H675="COMMANDE","FRED1","FRED2"),IF(I675=INFO_CALENDRIER!$AB$6,IF(BD!H675="COMMANDE","HERVE1","HERVE2"),IF(I675=INFO_CALENDRIER!$AB$7,IF(BD!H675="COMMANDE","MARIA1","MARIA2"),IF(I675=INFO_CALENDRIER!$AB$8,IF(BD!H675="COMMANDE","MARIE1","MARIE2"),IF(I675=INFO_CALENDRIER!$AB$9,IF(BD!H675="COMMANDE","VALERIE1","VALERIE2"),"erreur")))))))))</f>
        <v/>
      </c>
      <c r="U675" s="54"/>
      <c r="V675" s="54"/>
      <c r="W675" s="76" t="str">
        <f t="shared" si="126"/>
        <v/>
      </c>
      <c r="X675" s="76" t="str">
        <f t="shared" si="127"/>
        <v/>
      </c>
      <c r="Y675" s="76" t="str">
        <f t="shared" si="128"/>
        <v/>
      </c>
    </row>
    <row r="676" spans="1:25">
      <c r="A676" s="75"/>
      <c r="B676" s="77"/>
      <c r="C676" s="75"/>
      <c r="D676" s="77"/>
      <c r="E676" s="54"/>
      <c r="F676" s="54"/>
      <c r="G676" s="81"/>
      <c r="H676" s="54"/>
      <c r="I676" s="54"/>
      <c r="J676" s="76" t="str">
        <f t="shared" si="118"/>
        <v/>
      </c>
      <c r="K676" s="76" t="str">
        <f t="shared" si="119"/>
        <v/>
      </c>
      <c r="L676" s="76" t="str">
        <f t="shared" si="120"/>
        <v/>
      </c>
      <c r="M676" s="54"/>
      <c r="N676" s="54" t="str">
        <f t="shared" si="121"/>
        <v/>
      </c>
      <c r="O676" s="54" t="str">
        <f t="shared" si="122"/>
        <v/>
      </c>
      <c r="P676" s="54" t="str">
        <f t="shared" si="123"/>
        <v/>
      </c>
      <c r="Q676" s="54" t="str">
        <f>+IF(A676="","",CONCATENATE(YEAR(A676),"-",VLOOKUP(MONTH(A676),INFO_CALENDRIER!$I$1:$J$13,2,FALSE)))</f>
        <v/>
      </c>
      <c r="R676" s="54" t="str">
        <f t="shared" si="124"/>
        <v/>
      </c>
      <c r="S676" s="76" t="str">
        <f t="shared" si="125"/>
        <v/>
      </c>
      <c r="T676" s="54" t="str">
        <f>IF(H676="","",IF(I676=INFO_CALENDRIER!$AB$2,IF(BD!H676="COMMANDE","ALBAN1","ALBAN2"),IF(I676=INFO_CALENDRIER!$AB$3,IF(BD!H676="COMMANDE","ALICE1","ALICE2"),IF(I676=INFO_CALENDRIER!$AB$4,IF(BD!H676="COMMANDE","EUGENIE1","EUGENIE2"),IF(I676=INFO_CALENDRIER!$AB$5,IF(BD!H676="COMMANDE","FRED1","FRED2"),IF(I676=INFO_CALENDRIER!$AB$6,IF(BD!H676="COMMANDE","HERVE1","HERVE2"),IF(I676=INFO_CALENDRIER!$AB$7,IF(BD!H676="COMMANDE","MARIA1","MARIA2"),IF(I676=INFO_CALENDRIER!$AB$8,IF(BD!H676="COMMANDE","MARIE1","MARIE2"),IF(I676=INFO_CALENDRIER!$AB$9,IF(BD!H676="COMMANDE","VALERIE1","VALERIE2"),"erreur")))))))))</f>
        <v/>
      </c>
      <c r="U676" s="54"/>
      <c r="V676" s="54"/>
      <c r="W676" s="76" t="str">
        <f t="shared" si="126"/>
        <v/>
      </c>
      <c r="X676" s="76" t="str">
        <f t="shared" si="127"/>
        <v/>
      </c>
      <c r="Y676" s="76" t="str">
        <f t="shared" si="128"/>
        <v/>
      </c>
    </row>
    <row r="677" spans="1:25">
      <c r="A677" s="75"/>
      <c r="B677" s="77"/>
      <c r="C677" s="75"/>
      <c r="D677" s="77"/>
      <c r="E677" s="54"/>
      <c r="F677" s="54"/>
      <c r="G677" s="81"/>
      <c r="H677" s="54"/>
      <c r="I677" s="54"/>
      <c r="J677" s="76" t="str">
        <f t="shared" si="118"/>
        <v/>
      </c>
      <c r="K677" s="76" t="str">
        <f t="shared" si="119"/>
        <v/>
      </c>
      <c r="L677" s="76" t="str">
        <f t="shared" si="120"/>
        <v/>
      </c>
      <c r="M677" s="54"/>
      <c r="N677" s="54" t="str">
        <f t="shared" si="121"/>
        <v/>
      </c>
      <c r="O677" s="54" t="str">
        <f t="shared" si="122"/>
        <v/>
      </c>
      <c r="P677" s="54" t="str">
        <f t="shared" si="123"/>
        <v/>
      </c>
      <c r="Q677" s="54" t="str">
        <f>+IF(A677="","",CONCATENATE(YEAR(A677),"-",VLOOKUP(MONTH(A677),INFO_CALENDRIER!$I$1:$J$13,2,FALSE)))</f>
        <v/>
      </c>
      <c r="R677" s="54" t="str">
        <f t="shared" si="124"/>
        <v/>
      </c>
      <c r="S677" s="76" t="str">
        <f t="shared" si="125"/>
        <v/>
      </c>
      <c r="T677" s="54" t="str">
        <f>IF(H677="","",IF(I677=INFO_CALENDRIER!$AB$2,IF(BD!H677="COMMANDE","ALBAN1","ALBAN2"),IF(I677=INFO_CALENDRIER!$AB$3,IF(BD!H677="COMMANDE","ALICE1","ALICE2"),IF(I677=INFO_CALENDRIER!$AB$4,IF(BD!H677="COMMANDE","EUGENIE1","EUGENIE2"),IF(I677=INFO_CALENDRIER!$AB$5,IF(BD!H677="COMMANDE","FRED1","FRED2"),IF(I677=INFO_CALENDRIER!$AB$6,IF(BD!H677="COMMANDE","HERVE1","HERVE2"),IF(I677=INFO_CALENDRIER!$AB$7,IF(BD!H677="COMMANDE","MARIA1","MARIA2"),IF(I677=INFO_CALENDRIER!$AB$8,IF(BD!H677="COMMANDE","MARIE1","MARIE2"),IF(I677=INFO_CALENDRIER!$AB$9,IF(BD!H677="COMMANDE","VALERIE1","VALERIE2"),"erreur")))))))))</f>
        <v/>
      </c>
      <c r="U677" s="54"/>
      <c r="V677" s="54"/>
      <c r="W677" s="76" t="str">
        <f t="shared" si="126"/>
        <v/>
      </c>
      <c r="X677" s="76" t="str">
        <f t="shared" si="127"/>
        <v/>
      </c>
      <c r="Y677" s="76" t="str">
        <f t="shared" si="128"/>
        <v/>
      </c>
    </row>
    <row r="678" spans="1:25">
      <c r="A678" s="75"/>
      <c r="B678" s="77"/>
      <c r="C678" s="75"/>
      <c r="D678" s="77"/>
      <c r="E678" s="54"/>
      <c r="F678" s="54"/>
      <c r="G678" s="81"/>
      <c r="H678" s="54"/>
      <c r="I678" s="54"/>
      <c r="J678" s="76" t="str">
        <f t="shared" si="118"/>
        <v/>
      </c>
      <c r="K678" s="76" t="str">
        <f t="shared" si="119"/>
        <v/>
      </c>
      <c r="L678" s="76" t="str">
        <f t="shared" si="120"/>
        <v/>
      </c>
      <c r="M678" s="54"/>
      <c r="N678" s="54" t="str">
        <f t="shared" si="121"/>
        <v/>
      </c>
      <c r="O678" s="54" t="str">
        <f t="shared" si="122"/>
        <v/>
      </c>
      <c r="P678" s="54" t="str">
        <f t="shared" si="123"/>
        <v/>
      </c>
      <c r="Q678" s="54" t="str">
        <f>+IF(A678="","",CONCATENATE(YEAR(A678),"-",VLOOKUP(MONTH(A678),INFO_CALENDRIER!$I$1:$J$13,2,FALSE)))</f>
        <v/>
      </c>
      <c r="R678" s="54" t="str">
        <f t="shared" si="124"/>
        <v/>
      </c>
      <c r="S678" s="76" t="str">
        <f t="shared" si="125"/>
        <v/>
      </c>
      <c r="T678" s="54" t="str">
        <f>IF(H678="","",IF(I678=INFO_CALENDRIER!$AB$2,IF(BD!H678="COMMANDE","ALBAN1","ALBAN2"),IF(I678=INFO_CALENDRIER!$AB$3,IF(BD!H678="COMMANDE","ALICE1","ALICE2"),IF(I678=INFO_CALENDRIER!$AB$4,IF(BD!H678="COMMANDE","EUGENIE1","EUGENIE2"),IF(I678=INFO_CALENDRIER!$AB$5,IF(BD!H678="COMMANDE","FRED1","FRED2"),IF(I678=INFO_CALENDRIER!$AB$6,IF(BD!H678="COMMANDE","HERVE1","HERVE2"),IF(I678=INFO_CALENDRIER!$AB$7,IF(BD!H678="COMMANDE","MARIA1","MARIA2"),IF(I678=INFO_CALENDRIER!$AB$8,IF(BD!H678="COMMANDE","MARIE1","MARIE2"),IF(I678=INFO_CALENDRIER!$AB$9,IF(BD!H678="COMMANDE","VALERIE1","VALERIE2"),"erreur")))))))))</f>
        <v/>
      </c>
      <c r="U678" s="54"/>
      <c r="V678" s="54"/>
      <c r="W678" s="76" t="str">
        <f t="shared" si="126"/>
        <v/>
      </c>
      <c r="X678" s="76" t="str">
        <f t="shared" si="127"/>
        <v/>
      </c>
      <c r="Y678" s="76" t="str">
        <f t="shared" si="128"/>
        <v/>
      </c>
    </row>
    <row r="679" spans="1:25">
      <c r="A679" s="75"/>
      <c r="B679" s="77"/>
      <c r="C679" s="75"/>
      <c r="D679" s="77"/>
      <c r="E679" s="54"/>
      <c r="F679" s="54"/>
      <c r="G679" s="81"/>
      <c r="H679" s="54"/>
      <c r="I679" s="54"/>
      <c r="J679" s="76" t="str">
        <f t="shared" si="118"/>
        <v/>
      </c>
      <c r="K679" s="76" t="str">
        <f t="shared" si="119"/>
        <v/>
      </c>
      <c r="L679" s="76" t="str">
        <f t="shared" si="120"/>
        <v/>
      </c>
      <c r="M679" s="54"/>
      <c r="N679" s="54" t="str">
        <f t="shared" si="121"/>
        <v/>
      </c>
      <c r="O679" s="54" t="str">
        <f t="shared" si="122"/>
        <v/>
      </c>
      <c r="P679" s="54" t="str">
        <f t="shared" si="123"/>
        <v/>
      </c>
      <c r="Q679" s="54" t="str">
        <f>+IF(A679="","",CONCATENATE(YEAR(A679),"-",VLOOKUP(MONTH(A679),INFO_CALENDRIER!$I$1:$J$13,2,FALSE)))</f>
        <v/>
      </c>
      <c r="R679" s="54" t="str">
        <f t="shared" si="124"/>
        <v/>
      </c>
      <c r="S679" s="76" t="str">
        <f t="shared" si="125"/>
        <v/>
      </c>
      <c r="T679" s="54" t="str">
        <f>IF(H679="","",IF(I679=INFO_CALENDRIER!$AB$2,IF(BD!H679="COMMANDE","ALBAN1","ALBAN2"),IF(I679=INFO_CALENDRIER!$AB$3,IF(BD!H679="COMMANDE","ALICE1","ALICE2"),IF(I679=INFO_CALENDRIER!$AB$4,IF(BD!H679="COMMANDE","EUGENIE1","EUGENIE2"),IF(I679=INFO_CALENDRIER!$AB$5,IF(BD!H679="COMMANDE","FRED1","FRED2"),IF(I679=INFO_CALENDRIER!$AB$6,IF(BD!H679="COMMANDE","HERVE1","HERVE2"),IF(I679=INFO_CALENDRIER!$AB$7,IF(BD!H679="COMMANDE","MARIA1","MARIA2"),IF(I679=INFO_CALENDRIER!$AB$8,IF(BD!H679="COMMANDE","MARIE1","MARIE2"),IF(I679=INFO_CALENDRIER!$AB$9,IF(BD!H679="COMMANDE","VALERIE1","VALERIE2"),"erreur")))))))))</f>
        <v/>
      </c>
      <c r="U679" s="54"/>
      <c r="V679" s="54"/>
      <c r="W679" s="76" t="str">
        <f t="shared" si="126"/>
        <v/>
      </c>
      <c r="X679" s="76" t="str">
        <f t="shared" si="127"/>
        <v/>
      </c>
      <c r="Y679" s="76" t="str">
        <f t="shared" si="128"/>
        <v/>
      </c>
    </row>
    <row r="680" spans="1:25">
      <c r="A680" s="75"/>
      <c r="B680" s="77"/>
      <c r="C680" s="75"/>
      <c r="D680" s="77"/>
      <c r="E680" s="54"/>
      <c r="F680" s="54"/>
      <c r="G680" s="81"/>
      <c r="H680" s="54"/>
      <c r="I680" s="54"/>
      <c r="J680" s="76" t="str">
        <f t="shared" si="118"/>
        <v/>
      </c>
      <c r="K680" s="76" t="str">
        <f t="shared" si="119"/>
        <v/>
      </c>
      <c r="L680" s="76" t="str">
        <f t="shared" si="120"/>
        <v/>
      </c>
      <c r="M680" s="54"/>
      <c r="N680" s="54" t="str">
        <f t="shared" si="121"/>
        <v/>
      </c>
      <c r="O680" s="54" t="str">
        <f t="shared" si="122"/>
        <v/>
      </c>
      <c r="P680" s="54" t="str">
        <f t="shared" si="123"/>
        <v/>
      </c>
      <c r="Q680" s="54" t="str">
        <f>+IF(A680="","",CONCATENATE(YEAR(A680),"-",VLOOKUP(MONTH(A680),INFO_CALENDRIER!$I$1:$J$13,2,FALSE)))</f>
        <v/>
      </c>
      <c r="R680" s="54" t="str">
        <f t="shared" si="124"/>
        <v/>
      </c>
      <c r="S680" s="76" t="str">
        <f t="shared" si="125"/>
        <v/>
      </c>
      <c r="T680" s="54" t="str">
        <f>IF(H680="","",IF(I680=INFO_CALENDRIER!$AB$2,IF(BD!H680="COMMANDE","ALBAN1","ALBAN2"),IF(I680=INFO_CALENDRIER!$AB$3,IF(BD!H680="COMMANDE","ALICE1","ALICE2"),IF(I680=INFO_CALENDRIER!$AB$4,IF(BD!H680="COMMANDE","EUGENIE1","EUGENIE2"),IF(I680=INFO_CALENDRIER!$AB$5,IF(BD!H680="COMMANDE","FRED1","FRED2"),IF(I680=INFO_CALENDRIER!$AB$6,IF(BD!H680="COMMANDE","HERVE1","HERVE2"),IF(I680=INFO_CALENDRIER!$AB$7,IF(BD!H680="COMMANDE","MARIA1","MARIA2"),IF(I680=INFO_CALENDRIER!$AB$8,IF(BD!H680="COMMANDE","MARIE1","MARIE2"),IF(I680=INFO_CALENDRIER!$AB$9,IF(BD!H680="COMMANDE","VALERIE1","VALERIE2"),"erreur")))))))))</f>
        <v/>
      </c>
      <c r="U680" s="54"/>
      <c r="V680" s="54"/>
      <c r="W680" s="76" t="str">
        <f t="shared" si="126"/>
        <v/>
      </c>
      <c r="X680" s="76" t="str">
        <f t="shared" si="127"/>
        <v/>
      </c>
      <c r="Y680" s="76" t="str">
        <f t="shared" si="128"/>
        <v/>
      </c>
    </row>
    <row r="681" spans="1:25">
      <c r="A681" s="75"/>
      <c r="B681" s="77"/>
      <c r="C681" s="75"/>
      <c r="D681" s="77"/>
      <c r="E681" s="54"/>
      <c r="F681" s="54"/>
      <c r="G681" s="81"/>
      <c r="H681" s="54"/>
      <c r="I681" s="54"/>
      <c r="J681" s="76" t="str">
        <f t="shared" si="118"/>
        <v/>
      </c>
      <c r="K681" s="76" t="str">
        <f t="shared" si="119"/>
        <v/>
      </c>
      <c r="L681" s="76" t="str">
        <f t="shared" si="120"/>
        <v/>
      </c>
      <c r="M681" s="54"/>
      <c r="N681" s="54" t="str">
        <f t="shared" si="121"/>
        <v/>
      </c>
      <c r="O681" s="54" t="str">
        <f t="shared" si="122"/>
        <v/>
      </c>
      <c r="P681" s="54" t="str">
        <f t="shared" si="123"/>
        <v/>
      </c>
      <c r="Q681" s="54" t="str">
        <f>+IF(A681="","",CONCATENATE(YEAR(A681),"-",VLOOKUP(MONTH(A681),INFO_CALENDRIER!$I$1:$J$13,2,FALSE)))</f>
        <v/>
      </c>
      <c r="R681" s="54" t="str">
        <f t="shared" si="124"/>
        <v/>
      </c>
      <c r="S681" s="76" t="str">
        <f t="shared" si="125"/>
        <v/>
      </c>
      <c r="T681" s="54" t="str">
        <f>IF(H681="","",IF(I681=INFO_CALENDRIER!$AB$2,IF(BD!H681="COMMANDE","ALBAN1","ALBAN2"),IF(I681=INFO_CALENDRIER!$AB$3,IF(BD!H681="COMMANDE","ALICE1","ALICE2"),IF(I681=INFO_CALENDRIER!$AB$4,IF(BD!H681="COMMANDE","EUGENIE1","EUGENIE2"),IF(I681=INFO_CALENDRIER!$AB$5,IF(BD!H681="COMMANDE","FRED1","FRED2"),IF(I681=INFO_CALENDRIER!$AB$6,IF(BD!H681="COMMANDE","HERVE1","HERVE2"),IF(I681=INFO_CALENDRIER!$AB$7,IF(BD!H681="COMMANDE","MARIA1","MARIA2"),IF(I681=INFO_CALENDRIER!$AB$8,IF(BD!H681="COMMANDE","MARIE1","MARIE2"),IF(I681=INFO_CALENDRIER!$AB$9,IF(BD!H681="COMMANDE","VALERIE1","VALERIE2"),"erreur")))))))))</f>
        <v/>
      </c>
      <c r="U681" s="54"/>
      <c r="V681" s="54"/>
      <c r="W681" s="76" t="str">
        <f t="shared" si="126"/>
        <v/>
      </c>
      <c r="X681" s="76" t="str">
        <f t="shared" si="127"/>
        <v/>
      </c>
      <c r="Y681" s="76" t="str">
        <f t="shared" si="128"/>
        <v/>
      </c>
    </row>
    <row r="682" spans="1:25">
      <c r="A682" s="75"/>
      <c r="B682" s="77"/>
      <c r="C682" s="75"/>
      <c r="D682" s="77"/>
      <c r="E682" s="54"/>
      <c r="F682" s="54"/>
      <c r="G682" s="81"/>
      <c r="H682" s="54"/>
      <c r="I682" s="54"/>
      <c r="J682" s="76" t="str">
        <f t="shared" si="118"/>
        <v/>
      </c>
      <c r="K682" s="76" t="str">
        <f t="shared" si="119"/>
        <v/>
      </c>
      <c r="L682" s="76" t="str">
        <f t="shared" si="120"/>
        <v/>
      </c>
      <c r="M682" s="54"/>
      <c r="N682" s="54" t="str">
        <f t="shared" si="121"/>
        <v/>
      </c>
      <c r="O682" s="54" t="str">
        <f t="shared" si="122"/>
        <v/>
      </c>
      <c r="P682" s="54" t="str">
        <f t="shared" si="123"/>
        <v/>
      </c>
      <c r="Q682" s="54" t="str">
        <f>+IF(A682="","",CONCATENATE(YEAR(A682),"-",VLOOKUP(MONTH(A682),INFO_CALENDRIER!$I$1:$J$13,2,FALSE)))</f>
        <v/>
      </c>
      <c r="R682" s="54" t="str">
        <f t="shared" si="124"/>
        <v/>
      </c>
      <c r="S682" s="76" t="str">
        <f t="shared" si="125"/>
        <v/>
      </c>
      <c r="T682" s="54" t="str">
        <f>IF(H682="","",IF(I682=INFO_CALENDRIER!$AB$2,IF(BD!H682="COMMANDE","ALBAN1","ALBAN2"),IF(I682=INFO_CALENDRIER!$AB$3,IF(BD!H682="COMMANDE","ALICE1","ALICE2"),IF(I682=INFO_CALENDRIER!$AB$4,IF(BD!H682="COMMANDE","EUGENIE1","EUGENIE2"),IF(I682=INFO_CALENDRIER!$AB$5,IF(BD!H682="COMMANDE","FRED1","FRED2"),IF(I682=INFO_CALENDRIER!$AB$6,IF(BD!H682="COMMANDE","HERVE1","HERVE2"),IF(I682=INFO_CALENDRIER!$AB$7,IF(BD!H682="COMMANDE","MARIA1","MARIA2"),IF(I682=INFO_CALENDRIER!$AB$8,IF(BD!H682="COMMANDE","MARIE1","MARIE2"),IF(I682=INFO_CALENDRIER!$AB$9,IF(BD!H682="COMMANDE","VALERIE1","VALERIE2"),"erreur")))))))))</f>
        <v/>
      </c>
      <c r="U682" s="54"/>
      <c r="V682" s="54"/>
      <c r="W682" s="76" t="str">
        <f t="shared" si="126"/>
        <v/>
      </c>
      <c r="X682" s="76" t="str">
        <f t="shared" si="127"/>
        <v/>
      </c>
      <c r="Y682" s="76" t="str">
        <f t="shared" si="128"/>
        <v/>
      </c>
    </row>
    <row r="683" spans="1:25">
      <c r="A683" s="75"/>
      <c r="B683" s="77"/>
      <c r="C683" s="75"/>
      <c r="D683" s="77"/>
      <c r="E683" s="54"/>
      <c r="F683" s="54"/>
      <c r="G683" s="81"/>
      <c r="H683" s="54"/>
      <c r="I683" s="54"/>
      <c r="J683" s="76" t="str">
        <f t="shared" si="118"/>
        <v/>
      </c>
      <c r="K683" s="76" t="str">
        <f t="shared" si="119"/>
        <v/>
      </c>
      <c r="L683" s="76" t="str">
        <f t="shared" si="120"/>
        <v/>
      </c>
      <c r="M683" s="54"/>
      <c r="N683" s="54" t="str">
        <f t="shared" si="121"/>
        <v/>
      </c>
      <c r="O683" s="54" t="str">
        <f t="shared" si="122"/>
        <v/>
      </c>
      <c r="P683" s="54" t="str">
        <f t="shared" si="123"/>
        <v/>
      </c>
      <c r="Q683" s="54" t="str">
        <f>+IF(A683="","",CONCATENATE(YEAR(A683),"-",VLOOKUP(MONTH(A683),INFO_CALENDRIER!$I$1:$J$13,2,FALSE)))</f>
        <v/>
      </c>
      <c r="R683" s="54" t="str">
        <f t="shared" si="124"/>
        <v/>
      </c>
      <c r="S683" s="76" t="str">
        <f t="shared" si="125"/>
        <v/>
      </c>
      <c r="T683" s="54" t="str">
        <f>IF(H683="","",IF(I683=INFO_CALENDRIER!$AB$2,IF(BD!H683="COMMANDE","ALBAN1","ALBAN2"),IF(I683=INFO_CALENDRIER!$AB$3,IF(BD!H683="COMMANDE","ALICE1","ALICE2"),IF(I683=INFO_CALENDRIER!$AB$4,IF(BD!H683="COMMANDE","EUGENIE1","EUGENIE2"),IF(I683=INFO_CALENDRIER!$AB$5,IF(BD!H683="COMMANDE","FRED1","FRED2"),IF(I683=INFO_CALENDRIER!$AB$6,IF(BD!H683="COMMANDE","HERVE1","HERVE2"),IF(I683=INFO_CALENDRIER!$AB$7,IF(BD!H683="COMMANDE","MARIA1","MARIA2"),IF(I683=INFO_CALENDRIER!$AB$8,IF(BD!H683="COMMANDE","MARIE1","MARIE2"),IF(I683=INFO_CALENDRIER!$AB$9,IF(BD!H683="COMMANDE","VALERIE1","VALERIE2"),"erreur")))))))))</f>
        <v/>
      </c>
      <c r="U683" s="54"/>
      <c r="V683" s="54"/>
      <c r="W683" s="76" t="str">
        <f t="shared" si="126"/>
        <v/>
      </c>
      <c r="X683" s="76" t="str">
        <f t="shared" si="127"/>
        <v/>
      </c>
      <c r="Y683" s="76" t="str">
        <f t="shared" si="128"/>
        <v/>
      </c>
    </row>
    <row r="684" spans="1:25">
      <c r="A684" s="75"/>
      <c r="B684" s="77"/>
      <c r="C684" s="75"/>
      <c r="D684" s="77"/>
      <c r="E684" s="54"/>
      <c r="F684" s="54"/>
      <c r="G684" s="81"/>
      <c r="H684" s="54"/>
      <c r="I684" s="54"/>
      <c r="J684" s="76" t="str">
        <f t="shared" si="118"/>
        <v/>
      </c>
      <c r="K684" s="76" t="str">
        <f t="shared" si="119"/>
        <v/>
      </c>
      <c r="L684" s="76" t="str">
        <f t="shared" si="120"/>
        <v/>
      </c>
      <c r="M684" s="54"/>
      <c r="N684" s="54" t="str">
        <f t="shared" si="121"/>
        <v/>
      </c>
      <c r="O684" s="54" t="str">
        <f t="shared" si="122"/>
        <v/>
      </c>
      <c r="P684" s="54" t="str">
        <f t="shared" si="123"/>
        <v/>
      </c>
      <c r="Q684" s="54" t="str">
        <f>+IF(A684="","",CONCATENATE(YEAR(A684),"-",VLOOKUP(MONTH(A684),INFO_CALENDRIER!$I$1:$J$13,2,FALSE)))</f>
        <v/>
      </c>
      <c r="R684" s="54" t="str">
        <f t="shared" si="124"/>
        <v/>
      </c>
      <c r="S684" s="76" t="str">
        <f t="shared" si="125"/>
        <v/>
      </c>
      <c r="T684" s="54" t="str">
        <f>IF(H684="","",IF(I684=INFO_CALENDRIER!$AB$2,IF(BD!H684="COMMANDE","ALBAN1","ALBAN2"),IF(I684=INFO_CALENDRIER!$AB$3,IF(BD!H684="COMMANDE","ALICE1","ALICE2"),IF(I684=INFO_CALENDRIER!$AB$4,IF(BD!H684="COMMANDE","EUGENIE1","EUGENIE2"),IF(I684=INFO_CALENDRIER!$AB$5,IF(BD!H684="COMMANDE","FRED1","FRED2"),IF(I684=INFO_CALENDRIER!$AB$6,IF(BD!H684="COMMANDE","HERVE1","HERVE2"),IF(I684=INFO_CALENDRIER!$AB$7,IF(BD!H684="COMMANDE","MARIA1","MARIA2"),IF(I684=INFO_CALENDRIER!$AB$8,IF(BD!H684="COMMANDE","MARIE1","MARIE2"),IF(I684=INFO_CALENDRIER!$AB$9,IF(BD!H684="COMMANDE","VALERIE1","VALERIE2"),"erreur")))))))))</f>
        <v/>
      </c>
      <c r="U684" s="54"/>
      <c r="V684" s="54"/>
      <c r="W684" s="76" t="str">
        <f t="shared" si="126"/>
        <v/>
      </c>
      <c r="X684" s="76" t="str">
        <f t="shared" si="127"/>
        <v/>
      </c>
      <c r="Y684" s="76" t="str">
        <f t="shared" si="128"/>
        <v/>
      </c>
    </row>
    <row r="685" spans="1:25">
      <c r="A685" s="75"/>
      <c r="B685" s="77"/>
      <c r="C685" s="75"/>
      <c r="D685" s="77"/>
      <c r="E685" s="54"/>
      <c r="F685" s="54"/>
      <c r="G685" s="81"/>
      <c r="H685" s="54"/>
      <c r="I685" s="54"/>
      <c r="J685" s="76" t="str">
        <f t="shared" si="118"/>
        <v/>
      </c>
      <c r="K685" s="76" t="str">
        <f t="shared" si="119"/>
        <v/>
      </c>
      <c r="L685" s="76" t="str">
        <f t="shared" si="120"/>
        <v/>
      </c>
      <c r="M685" s="54"/>
      <c r="N685" s="54" t="str">
        <f t="shared" si="121"/>
        <v/>
      </c>
      <c r="O685" s="54" t="str">
        <f t="shared" si="122"/>
        <v/>
      </c>
      <c r="P685" s="54" t="str">
        <f t="shared" si="123"/>
        <v/>
      </c>
      <c r="Q685" s="54" t="str">
        <f>+IF(A685="","",CONCATENATE(YEAR(A685),"-",VLOOKUP(MONTH(A685),INFO_CALENDRIER!$I$1:$J$13,2,FALSE)))</f>
        <v/>
      </c>
      <c r="R685" s="54" t="str">
        <f t="shared" si="124"/>
        <v/>
      </c>
      <c r="S685" s="76" t="str">
        <f t="shared" si="125"/>
        <v/>
      </c>
      <c r="T685" s="54" t="str">
        <f>IF(H685="","",IF(I685=INFO_CALENDRIER!$AB$2,IF(BD!H685="COMMANDE","ALBAN1","ALBAN2"),IF(I685=INFO_CALENDRIER!$AB$3,IF(BD!H685="COMMANDE","ALICE1","ALICE2"),IF(I685=INFO_CALENDRIER!$AB$4,IF(BD!H685="COMMANDE","EUGENIE1","EUGENIE2"),IF(I685=INFO_CALENDRIER!$AB$5,IF(BD!H685="COMMANDE","FRED1","FRED2"),IF(I685=INFO_CALENDRIER!$AB$6,IF(BD!H685="COMMANDE","HERVE1","HERVE2"),IF(I685=INFO_CALENDRIER!$AB$7,IF(BD!H685="COMMANDE","MARIA1","MARIA2"),IF(I685=INFO_CALENDRIER!$AB$8,IF(BD!H685="COMMANDE","MARIE1","MARIE2"),IF(I685=INFO_CALENDRIER!$AB$9,IF(BD!H685="COMMANDE","VALERIE1","VALERIE2"),"erreur")))))))))</f>
        <v/>
      </c>
      <c r="U685" s="54"/>
      <c r="V685" s="54"/>
      <c r="W685" s="76" t="str">
        <f t="shared" si="126"/>
        <v/>
      </c>
      <c r="X685" s="76" t="str">
        <f t="shared" si="127"/>
        <v/>
      </c>
      <c r="Y685" s="76" t="str">
        <f t="shared" si="128"/>
        <v/>
      </c>
    </row>
    <row r="686" spans="1:25">
      <c r="A686" s="75"/>
      <c r="B686" s="77"/>
      <c r="C686" s="75"/>
      <c r="D686" s="77"/>
      <c r="E686" s="54"/>
      <c r="F686" s="54"/>
      <c r="G686" s="81"/>
      <c r="H686" s="54"/>
      <c r="I686" s="54"/>
      <c r="J686" s="76" t="str">
        <f t="shared" si="118"/>
        <v/>
      </c>
      <c r="K686" s="76" t="str">
        <f t="shared" si="119"/>
        <v/>
      </c>
      <c r="L686" s="76" t="str">
        <f t="shared" si="120"/>
        <v/>
      </c>
      <c r="M686" s="54"/>
      <c r="N686" s="54" t="str">
        <f t="shared" si="121"/>
        <v/>
      </c>
      <c r="O686" s="54" t="str">
        <f t="shared" si="122"/>
        <v/>
      </c>
      <c r="P686" s="54" t="str">
        <f t="shared" si="123"/>
        <v/>
      </c>
      <c r="Q686" s="54" t="str">
        <f>+IF(A686="","",CONCATENATE(YEAR(A686),"-",VLOOKUP(MONTH(A686),INFO_CALENDRIER!$I$1:$J$13,2,FALSE)))</f>
        <v/>
      </c>
      <c r="R686" s="54" t="str">
        <f t="shared" si="124"/>
        <v/>
      </c>
      <c r="S686" s="76" t="str">
        <f t="shared" si="125"/>
        <v/>
      </c>
      <c r="T686" s="54" t="str">
        <f>IF(H686="","",IF(I686=INFO_CALENDRIER!$AB$2,IF(BD!H686="COMMANDE","ALBAN1","ALBAN2"),IF(I686=INFO_CALENDRIER!$AB$3,IF(BD!H686="COMMANDE","ALICE1","ALICE2"),IF(I686=INFO_CALENDRIER!$AB$4,IF(BD!H686="COMMANDE","EUGENIE1","EUGENIE2"),IF(I686=INFO_CALENDRIER!$AB$5,IF(BD!H686="COMMANDE","FRED1","FRED2"),IF(I686=INFO_CALENDRIER!$AB$6,IF(BD!H686="COMMANDE","HERVE1","HERVE2"),IF(I686=INFO_CALENDRIER!$AB$7,IF(BD!H686="COMMANDE","MARIA1","MARIA2"),IF(I686=INFO_CALENDRIER!$AB$8,IF(BD!H686="COMMANDE","MARIE1","MARIE2"),IF(I686=INFO_CALENDRIER!$AB$9,IF(BD!H686="COMMANDE","VALERIE1","VALERIE2"),"erreur")))))))))</f>
        <v/>
      </c>
      <c r="U686" s="54"/>
      <c r="V686" s="54"/>
      <c r="W686" s="76" t="str">
        <f t="shared" si="126"/>
        <v/>
      </c>
      <c r="X686" s="76" t="str">
        <f t="shared" si="127"/>
        <v/>
      </c>
      <c r="Y686" s="76" t="str">
        <f t="shared" si="128"/>
        <v/>
      </c>
    </row>
    <row r="687" spans="1:25">
      <c r="A687" s="75"/>
      <c r="B687" s="77"/>
      <c r="C687" s="75"/>
      <c r="D687" s="77"/>
      <c r="E687" s="54"/>
      <c r="F687" s="54"/>
      <c r="G687" s="81"/>
      <c r="H687" s="54"/>
      <c r="I687" s="54"/>
      <c r="J687" s="76" t="str">
        <f t="shared" si="118"/>
        <v/>
      </c>
      <c r="K687" s="76" t="str">
        <f t="shared" si="119"/>
        <v/>
      </c>
      <c r="L687" s="76" t="str">
        <f t="shared" si="120"/>
        <v/>
      </c>
      <c r="M687" s="54"/>
      <c r="N687" s="54" t="str">
        <f t="shared" si="121"/>
        <v/>
      </c>
      <c r="O687" s="54" t="str">
        <f t="shared" si="122"/>
        <v/>
      </c>
      <c r="P687" s="54" t="str">
        <f t="shared" si="123"/>
        <v/>
      </c>
      <c r="Q687" s="54" t="str">
        <f>+IF(A687="","",CONCATENATE(YEAR(A687),"-",VLOOKUP(MONTH(A687),INFO_CALENDRIER!$I$1:$J$13,2,FALSE)))</f>
        <v/>
      </c>
      <c r="R687" s="54" t="str">
        <f t="shared" si="124"/>
        <v/>
      </c>
      <c r="S687" s="76" t="str">
        <f t="shared" si="125"/>
        <v/>
      </c>
      <c r="T687" s="54" t="str">
        <f>IF(H687="","",IF(I687=INFO_CALENDRIER!$AB$2,IF(BD!H687="COMMANDE","ALBAN1","ALBAN2"),IF(I687=INFO_CALENDRIER!$AB$3,IF(BD!H687="COMMANDE","ALICE1","ALICE2"),IF(I687=INFO_CALENDRIER!$AB$4,IF(BD!H687="COMMANDE","EUGENIE1","EUGENIE2"),IF(I687=INFO_CALENDRIER!$AB$5,IF(BD!H687="COMMANDE","FRED1","FRED2"),IF(I687=INFO_CALENDRIER!$AB$6,IF(BD!H687="COMMANDE","HERVE1","HERVE2"),IF(I687=INFO_CALENDRIER!$AB$7,IF(BD!H687="COMMANDE","MARIA1","MARIA2"),IF(I687=INFO_CALENDRIER!$AB$8,IF(BD!H687="COMMANDE","MARIE1","MARIE2"),IF(I687=INFO_CALENDRIER!$AB$9,IF(BD!H687="COMMANDE","VALERIE1","VALERIE2"),"erreur")))))))))</f>
        <v/>
      </c>
      <c r="U687" s="54"/>
      <c r="V687" s="54"/>
      <c r="W687" s="76" t="str">
        <f t="shared" si="126"/>
        <v/>
      </c>
      <c r="X687" s="76" t="str">
        <f t="shared" si="127"/>
        <v/>
      </c>
      <c r="Y687" s="76" t="str">
        <f t="shared" si="128"/>
        <v/>
      </c>
    </row>
    <row r="688" spans="1:25">
      <c r="A688" s="75"/>
      <c r="B688" s="77"/>
      <c r="C688" s="75"/>
      <c r="D688" s="77"/>
      <c r="E688" s="54"/>
      <c r="F688" s="54"/>
      <c r="G688" s="81"/>
      <c r="H688" s="54"/>
      <c r="I688" s="54"/>
      <c r="J688" s="76" t="str">
        <f t="shared" si="118"/>
        <v/>
      </c>
      <c r="K688" s="76" t="str">
        <f t="shared" si="119"/>
        <v/>
      </c>
      <c r="L688" s="76" t="str">
        <f t="shared" si="120"/>
        <v/>
      </c>
      <c r="M688" s="54"/>
      <c r="N688" s="54" t="str">
        <f t="shared" si="121"/>
        <v/>
      </c>
      <c r="O688" s="54" t="str">
        <f t="shared" si="122"/>
        <v/>
      </c>
      <c r="P688" s="54" t="str">
        <f t="shared" si="123"/>
        <v/>
      </c>
      <c r="Q688" s="54" t="str">
        <f>+IF(A688="","",CONCATENATE(YEAR(A688),"-",VLOOKUP(MONTH(A688),INFO_CALENDRIER!$I$1:$J$13,2,FALSE)))</f>
        <v/>
      </c>
      <c r="R688" s="54" t="str">
        <f t="shared" si="124"/>
        <v/>
      </c>
      <c r="S688" s="76" t="str">
        <f t="shared" si="125"/>
        <v/>
      </c>
      <c r="T688" s="54" t="str">
        <f>IF(H688="","",IF(I688=INFO_CALENDRIER!$AB$2,IF(BD!H688="COMMANDE","ALBAN1","ALBAN2"),IF(I688=INFO_CALENDRIER!$AB$3,IF(BD!H688="COMMANDE","ALICE1","ALICE2"),IF(I688=INFO_CALENDRIER!$AB$4,IF(BD!H688="COMMANDE","EUGENIE1","EUGENIE2"),IF(I688=INFO_CALENDRIER!$AB$5,IF(BD!H688="COMMANDE","FRED1","FRED2"),IF(I688=INFO_CALENDRIER!$AB$6,IF(BD!H688="COMMANDE","HERVE1","HERVE2"),IF(I688=INFO_CALENDRIER!$AB$7,IF(BD!H688="COMMANDE","MARIA1","MARIA2"),IF(I688=INFO_CALENDRIER!$AB$8,IF(BD!H688="COMMANDE","MARIE1","MARIE2"),IF(I688=INFO_CALENDRIER!$AB$9,IF(BD!H688="COMMANDE","VALERIE1","VALERIE2"),"erreur")))))))))</f>
        <v/>
      </c>
      <c r="U688" s="54"/>
      <c r="V688" s="54"/>
      <c r="W688" s="76" t="str">
        <f t="shared" si="126"/>
        <v/>
      </c>
      <c r="X688" s="76" t="str">
        <f t="shared" si="127"/>
        <v/>
      </c>
      <c r="Y688" s="76" t="str">
        <f t="shared" si="128"/>
        <v/>
      </c>
    </row>
    <row r="689" spans="1:25">
      <c r="A689" s="75"/>
      <c r="B689" s="77"/>
      <c r="C689" s="75"/>
      <c r="D689" s="77"/>
      <c r="E689" s="54"/>
      <c r="F689" s="54"/>
      <c r="G689" s="81"/>
      <c r="H689" s="54"/>
      <c r="I689" s="54"/>
      <c r="J689" s="76" t="str">
        <f t="shared" si="118"/>
        <v/>
      </c>
      <c r="K689" s="76" t="str">
        <f t="shared" si="119"/>
        <v/>
      </c>
      <c r="L689" s="76" t="str">
        <f t="shared" si="120"/>
        <v/>
      </c>
      <c r="M689" s="54"/>
      <c r="N689" s="54" t="str">
        <f t="shared" si="121"/>
        <v/>
      </c>
      <c r="O689" s="54" t="str">
        <f t="shared" si="122"/>
        <v/>
      </c>
      <c r="P689" s="54" t="str">
        <f t="shared" si="123"/>
        <v/>
      </c>
      <c r="Q689" s="54" t="str">
        <f>+IF(A689="","",CONCATENATE(YEAR(A689),"-",VLOOKUP(MONTH(A689),INFO_CALENDRIER!$I$1:$J$13,2,FALSE)))</f>
        <v/>
      </c>
      <c r="R689" s="54" t="str">
        <f t="shared" si="124"/>
        <v/>
      </c>
      <c r="S689" s="76" t="str">
        <f t="shared" si="125"/>
        <v/>
      </c>
      <c r="T689" s="54" t="str">
        <f>IF(H689="","",IF(I689=INFO_CALENDRIER!$AB$2,IF(BD!H689="COMMANDE","ALBAN1","ALBAN2"),IF(I689=INFO_CALENDRIER!$AB$3,IF(BD!H689="COMMANDE","ALICE1","ALICE2"),IF(I689=INFO_CALENDRIER!$AB$4,IF(BD!H689="COMMANDE","EUGENIE1","EUGENIE2"),IF(I689=INFO_CALENDRIER!$AB$5,IF(BD!H689="COMMANDE","FRED1","FRED2"),IF(I689=INFO_CALENDRIER!$AB$6,IF(BD!H689="COMMANDE","HERVE1","HERVE2"),IF(I689=INFO_CALENDRIER!$AB$7,IF(BD!H689="COMMANDE","MARIA1","MARIA2"),IF(I689=INFO_CALENDRIER!$AB$8,IF(BD!H689="COMMANDE","MARIE1","MARIE2"),IF(I689=INFO_CALENDRIER!$AB$9,IF(BD!H689="COMMANDE","VALERIE1","VALERIE2"),"erreur")))))))))</f>
        <v/>
      </c>
      <c r="U689" s="54"/>
      <c r="V689" s="54"/>
      <c r="W689" s="76" t="str">
        <f t="shared" si="126"/>
        <v/>
      </c>
      <c r="X689" s="76" t="str">
        <f t="shared" si="127"/>
        <v/>
      </c>
      <c r="Y689" s="76" t="str">
        <f t="shared" si="128"/>
        <v/>
      </c>
    </row>
    <row r="690" spans="1:25">
      <c r="A690" s="75"/>
      <c r="B690" s="77"/>
      <c r="C690" s="75"/>
      <c r="D690" s="77"/>
      <c r="E690" s="54"/>
      <c r="F690" s="54"/>
      <c r="G690" s="81"/>
      <c r="H690" s="54"/>
      <c r="I690" s="54"/>
      <c r="J690" s="76" t="str">
        <f t="shared" si="118"/>
        <v/>
      </c>
      <c r="K690" s="76" t="str">
        <f t="shared" si="119"/>
        <v/>
      </c>
      <c r="L690" s="76" t="str">
        <f t="shared" si="120"/>
        <v/>
      </c>
      <c r="M690" s="54"/>
      <c r="N690" s="54" t="str">
        <f t="shared" si="121"/>
        <v/>
      </c>
      <c r="O690" s="54" t="str">
        <f t="shared" si="122"/>
        <v/>
      </c>
      <c r="P690" s="54" t="str">
        <f t="shared" si="123"/>
        <v/>
      </c>
      <c r="Q690" s="54" t="str">
        <f>+IF(A690="","",CONCATENATE(YEAR(A690),"-",VLOOKUP(MONTH(A690),INFO_CALENDRIER!$I$1:$J$13,2,FALSE)))</f>
        <v/>
      </c>
      <c r="R690" s="54" t="str">
        <f t="shared" si="124"/>
        <v/>
      </c>
      <c r="S690" s="76" t="str">
        <f t="shared" si="125"/>
        <v/>
      </c>
      <c r="T690" s="54" t="str">
        <f>IF(H690="","",IF(I690=INFO_CALENDRIER!$AB$2,IF(BD!H690="COMMANDE","ALBAN1","ALBAN2"),IF(I690=INFO_CALENDRIER!$AB$3,IF(BD!H690="COMMANDE","ALICE1","ALICE2"),IF(I690=INFO_CALENDRIER!$AB$4,IF(BD!H690="COMMANDE","EUGENIE1","EUGENIE2"),IF(I690=INFO_CALENDRIER!$AB$5,IF(BD!H690="COMMANDE","FRED1","FRED2"),IF(I690=INFO_CALENDRIER!$AB$6,IF(BD!H690="COMMANDE","HERVE1","HERVE2"),IF(I690=INFO_CALENDRIER!$AB$7,IF(BD!H690="COMMANDE","MARIA1","MARIA2"),IF(I690=INFO_CALENDRIER!$AB$8,IF(BD!H690="COMMANDE","MARIE1","MARIE2"),IF(I690=INFO_CALENDRIER!$AB$9,IF(BD!H690="COMMANDE","VALERIE1","VALERIE2"),"erreur")))))))))</f>
        <v/>
      </c>
      <c r="U690" s="54"/>
      <c r="V690" s="54"/>
      <c r="W690" s="76" t="str">
        <f t="shared" si="126"/>
        <v/>
      </c>
      <c r="X690" s="76" t="str">
        <f t="shared" si="127"/>
        <v/>
      </c>
      <c r="Y690" s="76" t="str">
        <f t="shared" si="128"/>
        <v/>
      </c>
    </row>
    <row r="691" spans="1:25">
      <c r="A691" s="75"/>
      <c r="B691" s="77"/>
      <c r="C691" s="75"/>
      <c r="D691" s="77"/>
      <c r="E691" s="54"/>
      <c r="F691" s="54"/>
      <c r="G691" s="81"/>
      <c r="H691" s="54"/>
      <c r="I691" s="54"/>
      <c r="J691" s="76" t="str">
        <f t="shared" si="118"/>
        <v/>
      </c>
      <c r="K691" s="76" t="str">
        <f t="shared" si="119"/>
        <v/>
      </c>
      <c r="L691" s="76" t="str">
        <f t="shared" si="120"/>
        <v/>
      </c>
      <c r="M691" s="54"/>
      <c r="N691" s="54" t="str">
        <f t="shared" si="121"/>
        <v/>
      </c>
      <c r="O691" s="54" t="str">
        <f t="shared" si="122"/>
        <v/>
      </c>
      <c r="P691" s="54" t="str">
        <f t="shared" si="123"/>
        <v/>
      </c>
      <c r="Q691" s="54" t="str">
        <f>+IF(A691="","",CONCATENATE(YEAR(A691),"-",VLOOKUP(MONTH(A691),INFO_CALENDRIER!$I$1:$J$13,2,FALSE)))</f>
        <v/>
      </c>
      <c r="R691" s="54" t="str">
        <f t="shared" si="124"/>
        <v/>
      </c>
      <c r="S691" s="76" t="str">
        <f t="shared" si="125"/>
        <v/>
      </c>
      <c r="T691" s="54" t="str">
        <f>IF(H691="","",IF(I691=INFO_CALENDRIER!$AB$2,IF(BD!H691="COMMANDE","ALBAN1","ALBAN2"),IF(I691=INFO_CALENDRIER!$AB$3,IF(BD!H691="COMMANDE","ALICE1","ALICE2"),IF(I691=INFO_CALENDRIER!$AB$4,IF(BD!H691="COMMANDE","EUGENIE1","EUGENIE2"),IF(I691=INFO_CALENDRIER!$AB$5,IF(BD!H691="COMMANDE","FRED1","FRED2"),IF(I691=INFO_CALENDRIER!$AB$6,IF(BD!H691="COMMANDE","HERVE1","HERVE2"),IF(I691=INFO_CALENDRIER!$AB$7,IF(BD!H691="COMMANDE","MARIA1","MARIA2"),IF(I691=INFO_CALENDRIER!$AB$8,IF(BD!H691="COMMANDE","MARIE1","MARIE2"),IF(I691=INFO_CALENDRIER!$AB$9,IF(BD!H691="COMMANDE","VALERIE1","VALERIE2"),"erreur")))))))))</f>
        <v/>
      </c>
      <c r="U691" s="54"/>
      <c r="V691" s="54"/>
      <c r="W691" s="76" t="str">
        <f t="shared" si="126"/>
        <v/>
      </c>
      <c r="X691" s="76" t="str">
        <f t="shared" si="127"/>
        <v/>
      </c>
      <c r="Y691" s="76" t="str">
        <f t="shared" si="128"/>
        <v/>
      </c>
    </row>
    <row r="692" spans="1:25">
      <c r="A692" s="75"/>
      <c r="B692" s="77"/>
      <c r="C692" s="75"/>
      <c r="D692" s="77"/>
      <c r="E692" s="54"/>
      <c r="F692" s="54"/>
      <c r="G692" s="81"/>
      <c r="H692" s="54"/>
      <c r="I692" s="54"/>
      <c r="J692" s="76" t="str">
        <f t="shared" si="118"/>
        <v/>
      </c>
      <c r="K692" s="76" t="str">
        <f t="shared" si="119"/>
        <v/>
      </c>
      <c r="L692" s="76" t="str">
        <f t="shared" si="120"/>
        <v/>
      </c>
      <c r="M692" s="54"/>
      <c r="N692" s="54" t="str">
        <f t="shared" si="121"/>
        <v/>
      </c>
      <c r="O692" s="54" t="str">
        <f t="shared" si="122"/>
        <v/>
      </c>
      <c r="P692" s="54" t="str">
        <f t="shared" si="123"/>
        <v/>
      </c>
      <c r="Q692" s="54" t="str">
        <f>+IF(A692="","",CONCATENATE(YEAR(A692),"-",VLOOKUP(MONTH(A692),INFO_CALENDRIER!$I$1:$J$13,2,FALSE)))</f>
        <v/>
      </c>
      <c r="R692" s="54" t="str">
        <f t="shared" si="124"/>
        <v/>
      </c>
      <c r="S692" s="76" t="str">
        <f t="shared" si="125"/>
        <v/>
      </c>
      <c r="T692" s="54" t="str">
        <f>IF(H692="","",IF(I692=INFO_CALENDRIER!$AB$2,IF(BD!H692="COMMANDE","ALBAN1","ALBAN2"),IF(I692=INFO_CALENDRIER!$AB$3,IF(BD!H692="COMMANDE","ALICE1","ALICE2"),IF(I692=INFO_CALENDRIER!$AB$4,IF(BD!H692="COMMANDE","EUGENIE1","EUGENIE2"),IF(I692=INFO_CALENDRIER!$AB$5,IF(BD!H692="COMMANDE","FRED1","FRED2"),IF(I692=INFO_CALENDRIER!$AB$6,IF(BD!H692="COMMANDE","HERVE1","HERVE2"),IF(I692=INFO_CALENDRIER!$AB$7,IF(BD!H692="COMMANDE","MARIA1","MARIA2"),IF(I692=INFO_CALENDRIER!$AB$8,IF(BD!H692="COMMANDE","MARIE1","MARIE2"),IF(I692=INFO_CALENDRIER!$AB$9,IF(BD!H692="COMMANDE","VALERIE1","VALERIE2"),"erreur")))))))))</f>
        <v/>
      </c>
      <c r="U692" s="54"/>
      <c r="V692" s="54"/>
      <c r="W692" s="76" t="str">
        <f t="shared" si="126"/>
        <v/>
      </c>
      <c r="X692" s="76" t="str">
        <f t="shared" si="127"/>
        <v/>
      </c>
      <c r="Y692" s="76" t="str">
        <f t="shared" si="128"/>
        <v/>
      </c>
    </row>
    <row r="693" spans="1:25">
      <c r="A693" s="75"/>
      <c r="B693" s="77"/>
      <c r="C693" s="75"/>
      <c r="D693" s="77"/>
      <c r="E693" s="54"/>
      <c r="F693" s="54"/>
      <c r="G693" s="81"/>
      <c r="H693" s="54"/>
      <c r="I693" s="54"/>
      <c r="J693" s="76" t="str">
        <f t="shared" si="118"/>
        <v/>
      </c>
      <c r="K693" s="76" t="str">
        <f t="shared" si="119"/>
        <v/>
      </c>
      <c r="L693" s="76" t="str">
        <f t="shared" si="120"/>
        <v/>
      </c>
      <c r="M693" s="54"/>
      <c r="N693" s="54" t="str">
        <f t="shared" si="121"/>
        <v/>
      </c>
      <c r="O693" s="54" t="str">
        <f t="shared" si="122"/>
        <v/>
      </c>
      <c r="P693" s="54" t="str">
        <f t="shared" si="123"/>
        <v/>
      </c>
      <c r="Q693" s="54" t="str">
        <f>+IF(A693="","",CONCATENATE(YEAR(A693),"-",VLOOKUP(MONTH(A693),INFO_CALENDRIER!$I$1:$J$13,2,FALSE)))</f>
        <v/>
      </c>
      <c r="R693" s="54" t="str">
        <f t="shared" si="124"/>
        <v/>
      </c>
      <c r="S693" s="76" t="str">
        <f t="shared" si="125"/>
        <v/>
      </c>
      <c r="T693" s="54" t="str">
        <f>IF(H693="","",IF(I693=INFO_CALENDRIER!$AB$2,IF(BD!H693="COMMANDE","ALBAN1","ALBAN2"),IF(I693=INFO_CALENDRIER!$AB$3,IF(BD!H693="COMMANDE","ALICE1","ALICE2"),IF(I693=INFO_CALENDRIER!$AB$4,IF(BD!H693="COMMANDE","EUGENIE1","EUGENIE2"),IF(I693=INFO_CALENDRIER!$AB$5,IF(BD!H693="COMMANDE","FRED1","FRED2"),IF(I693=INFO_CALENDRIER!$AB$6,IF(BD!H693="COMMANDE","HERVE1","HERVE2"),IF(I693=INFO_CALENDRIER!$AB$7,IF(BD!H693="COMMANDE","MARIA1","MARIA2"),IF(I693=INFO_CALENDRIER!$AB$8,IF(BD!H693="COMMANDE","MARIE1","MARIE2"),IF(I693=INFO_CALENDRIER!$AB$9,IF(BD!H693="COMMANDE","VALERIE1","VALERIE2"),"erreur")))))))))</f>
        <v/>
      </c>
      <c r="U693" s="54"/>
      <c r="V693" s="54"/>
      <c r="W693" s="76" t="str">
        <f t="shared" si="126"/>
        <v/>
      </c>
      <c r="X693" s="76" t="str">
        <f t="shared" si="127"/>
        <v/>
      </c>
      <c r="Y693" s="76" t="str">
        <f t="shared" si="128"/>
        <v/>
      </c>
    </row>
    <row r="694" spans="1:25">
      <c r="A694" s="75"/>
      <c r="B694" s="77"/>
      <c r="C694" s="75"/>
      <c r="D694" s="77"/>
      <c r="E694" s="54"/>
      <c r="F694" s="54"/>
      <c r="G694" s="81"/>
      <c r="H694" s="54"/>
      <c r="I694" s="54"/>
      <c r="J694" s="76" t="str">
        <f t="shared" si="118"/>
        <v/>
      </c>
      <c r="K694" s="76" t="str">
        <f t="shared" si="119"/>
        <v/>
      </c>
      <c r="L694" s="76" t="str">
        <f t="shared" si="120"/>
        <v/>
      </c>
      <c r="M694" s="54"/>
      <c r="N694" s="54" t="str">
        <f t="shared" si="121"/>
        <v/>
      </c>
      <c r="O694" s="54" t="str">
        <f t="shared" si="122"/>
        <v/>
      </c>
      <c r="P694" s="54" t="str">
        <f t="shared" si="123"/>
        <v/>
      </c>
      <c r="Q694" s="54" t="str">
        <f>+IF(A694="","",CONCATENATE(YEAR(A694),"-",VLOOKUP(MONTH(A694),INFO_CALENDRIER!$I$1:$J$13,2,FALSE)))</f>
        <v/>
      </c>
      <c r="R694" s="54" t="str">
        <f t="shared" si="124"/>
        <v/>
      </c>
      <c r="S694" s="76" t="str">
        <f t="shared" si="125"/>
        <v/>
      </c>
      <c r="T694" s="54" t="str">
        <f>IF(H694="","",IF(I694=INFO_CALENDRIER!$AB$2,IF(BD!H694="COMMANDE","ALBAN1","ALBAN2"),IF(I694=INFO_CALENDRIER!$AB$3,IF(BD!H694="COMMANDE","ALICE1","ALICE2"),IF(I694=INFO_CALENDRIER!$AB$4,IF(BD!H694="COMMANDE","EUGENIE1","EUGENIE2"),IF(I694=INFO_CALENDRIER!$AB$5,IF(BD!H694="COMMANDE","FRED1","FRED2"),IF(I694=INFO_CALENDRIER!$AB$6,IF(BD!H694="COMMANDE","HERVE1","HERVE2"),IF(I694=INFO_CALENDRIER!$AB$7,IF(BD!H694="COMMANDE","MARIA1","MARIA2"),IF(I694=INFO_CALENDRIER!$AB$8,IF(BD!H694="COMMANDE","MARIE1","MARIE2"),IF(I694=INFO_CALENDRIER!$AB$9,IF(BD!H694="COMMANDE","VALERIE1","VALERIE2"),"erreur")))))))))</f>
        <v/>
      </c>
      <c r="U694" s="54"/>
      <c r="V694" s="54"/>
      <c r="W694" s="76" t="str">
        <f t="shared" si="126"/>
        <v/>
      </c>
      <c r="X694" s="76" t="str">
        <f t="shared" si="127"/>
        <v/>
      </c>
      <c r="Y694" s="76" t="str">
        <f t="shared" si="128"/>
        <v/>
      </c>
    </row>
    <row r="695" spans="1:25">
      <c r="A695" s="75"/>
      <c r="B695" s="77"/>
      <c r="C695" s="75"/>
      <c r="D695" s="77"/>
      <c r="E695" s="54"/>
      <c r="F695" s="54"/>
      <c r="G695" s="81"/>
      <c r="H695" s="54"/>
      <c r="I695" s="54"/>
      <c r="J695" s="76" t="str">
        <f t="shared" si="118"/>
        <v/>
      </c>
      <c r="K695" s="76" t="str">
        <f t="shared" si="119"/>
        <v/>
      </c>
      <c r="L695" s="76" t="str">
        <f t="shared" si="120"/>
        <v/>
      </c>
      <c r="M695" s="54"/>
      <c r="N695" s="54" t="str">
        <f t="shared" si="121"/>
        <v/>
      </c>
      <c r="O695" s="54" t="str">
        <f t="shared" si="122"/>
        <v/>
      </c>
      <c r="P695" s="54" t="str">
        <f t="shared" si="123"/>
        <v/>
      </c>
      <c r="Q695" s="54" t="str">
        <f>+IF(A695="","",CONCATENATE(YEAR(A695),"-",VLOOKUP(MONTH(A695),INFO_CALENDRIER!$I$1:$J$13,2,FALSE)))</f>
        <v/>
      </c>
      <c r="R695" s="54" t="str">
        <f t="shared" si="124"/>
        <v/>
      </c>
      <c r="S695" s="76" t="str">
        <f t="shared" si="125"/>
        <v/>
      </c>
      <c r="T695" s="54" t="str">
        <f>IF(H695="","",IF(I695=INFO_CALENDRIER!$AB$2,IF(BD!H695="COMMANDE","ALBAN1","ALBAN2"),IF(I695=INFO_CALENDRIER!$AB$3,IF(BD!H695="COMMANDE","ALICE1","ALICE2"),IF(I695=INFO_CALENDRIER!$AB$4,IF(BD!H695="COMMANDE","EUGENIE1","EUGENIE2"),IF(I695=INFO_CALENDRIER!$AB$5,IF(BD!H695="COMMANDE","FRED1","FRED2"),IF(I695=INFO_CALENDRIER!$AB$6,IF(BD!H695="COMMANDE","HERVE1","HERVE2"),IF(I695=INFO_CALENDRIER!$AB$7,IF(BD!H695="COMMANDE","MARIA1","MARIA2"),IF(I695=INFO_CALENDRIER!$AB$8,IF(BD!H695="COMMANDE","MARIE1","MARIE2"),IF(I695=INFO_CALENDRIER!$AB$9,IF(BD!H695="COMMANDE","VALERIE1","VALERIE2"),"erreur")))))))))</f>
        <v/>
      </c>
      <c r="U695" s="54"/>
      <c r="V695" s="54"/>
      <c r="W695" s="76" t="str">
        <f t="shared" si="126"/>
        <v/>
      </c>
      <c r="X695" s="76" t="str">
        <f t="shared" si="127"/>
        <v/>
      </c>
      <c r="Y695" s="76" t="str">
        <f t="shared" si="128"/>
        <v/>
      </c>
    </row>
    <row r="696" spans="1:25">
      <c r="A696" s="75"/>
      <c r="B696" s="77"/>
      <c r="C696" s="75"/>
      <c r="D696" s="77"/>
      <c r="E696" s="54"/>
      <c r="F696" s="54"/>
      <c r="G696" s="81"/>
      <c r="H696" s="54"/>
      <c r="I696" s="54"/>
      <c r="J696" s="76" t="str">
        <f t="shared" si="118"/>
        <v/>
      </c>
      <c r="K696" s="76" t="str">
        <f t="shared" si="119"/>
        <v/>
      </c>
      <c r="L696" s="76" t="str">
        <f t="shared" si="120"/>
        <v/>
      </c>
      <c r="M696" s="54"/>
      <c r="N696" s="54" t="str">
        <f t="shared" si="121"/>
        <v/>
      </c>
      <c r="O696" s="54" t="str">
        <f t="shared" si="122"/>
        <v/>
      </c>
      <c r="P696" s="54" t="str">
        <f t="shared" si="123"/>
        <v/>
      </c>
      <c r="Q696" s="54" t="str">
        <f>+IF(A696="","",CONCATENATE(YEAR(A696),"-",VLOOKUP(MONTH(A696),INFO_CALENDRIER!$I$1:$J$13,2,FALSE)))</f>
        <v/>
      </c>
      <c r="R696" s="54" t="str">
        <f t="shared" si="124"/>
        <v/>
      </c>
      <c r="S696" s="76" t="str">
        <f t="shared" si="125"/>
        <v/>
      </c>
      <c r="T696" s="54" t="str">
        <f>IF(H696="","",IF(I696=INFO_CALENDRIER!$AB$2,IF(BD!H696="COMMANDE","ALBAN1","ALBAN2"),IF(I696=INFO_CALENDRIER!$AB$3,IF(BD!H696="COMMANDE","ALICE1","ALICE2"),IF(I696=INFO_CALENDRIER!$AB$4,IF(BD!H696="COMMANDE","EUGENIE1","EUGENIE2"),IF(I696=INFO_CALENDRIER!$AB$5,IF(BD!H696="COMMANDE","FRED1","FRED2"),IF(I696=INFO_CALENDRIER!$AB$6,IF(BD!H696="COMMANDE","HERVE1","HERVE2"),IF(I696=INFO_CALENDRIER!$AB$7,IF(BD!H696="COMMANDE","MARIA1","MARIA2"),IF(I696=INFO_CALENDRIER!$AB$8,IF(BD!H696="COMMANDE","MARIE1","MARIE2"),IF(I696=INFO_CALENDRIER!$AB$9,IF(BD!H696="COMMANDE","VALERIE1","VALERIE2"),"erreur")))))))))</f>
        <v/>
      </c>
      <c r="U696" s="54"/>
      <c r="V696" s="54"/>
      <c r="W696" s="76" t="str">
        <f t="shared" si="126"/>
        <v/>
      </c>
      <c r="X696" s="76" t="str">
        <f t="shared" si="127"/>
        <v/>
      </c>
      <c r="Y696" s="76" t="str">
        <f t="shared" si="128"/>
        <v/>
      </c>
    </row>
    <row r="697" spans="1:25">
      <c r="A697" s="75"/>
      <c r="B697" s="77"/>
      <c r="C697" s="75"/>
      <c r="D697" s="77"/>
      <c r="E697" s="54"/>
      <c r="F697" s="54"/>
      <c r="G697" s="81"/>
      <c r="H697" s="54"/>
      <c r="I697" s="54"/>
      <c r="J697" s="76" t="str">
        <f t="shared" si="118"/>
        <v/>
      </c>
      <c r="K697" s="76" t="str">
        <f t="shared" si="119"/>
        <v/>
      </c>
      <c r="L697" s="76" t="str">
        <f t="shared" si="120"/>
        <v/>
      </c>
      <c r="M697" s="54"/>
      <c r="N697" s="54" t="str">
        <f t="shared" si="121"/>
        <v/>
      </c>
      <c r="O697" s="54" t="str">
        <f t="shared" si="122"/>
        <v/>
      </c>
      <c r="P697" s="54" t="str">
        <f t="shared" si="123"/>
        <v/>
      </c>
      <c r="Q697" s="54" t="str">
        <f>+IF(A697="","",CONCATENATE(YEAR(A697),"-",VLOOKUP(MONTH(A697),INFO_CALENDRIER!$I$1:$J$13,2,FALSE)))</f>
        <v/>
      </c>
      <c r="R697" s="54" t="str">
        <f t="shared" si="124"/>
        <v/>
      </c>
      <c r="S697" s="76" t="str">
        <f t="shared" si="125"/>
        <v/>
      </c>
      <c r="T697" s="54" t="str">
        <f>IF(H697="","",IF(I697=INFO_CALENDRIER!$AB$2,IF(BD!H697="COMMANDE","ALBAN1","ALBAN2"),IF(I697=INFO_CALENDRIER!$AB$3,IF(BD!H697="COMMANDE","ALICE1","ALICE2"),IF(I697=INFO_CALENDRIER!$AB$4,IF(BD!H697="COMMANDE","EUGENIE1","EUGENIE2"),IF(I697=INFO_CALENDRIER!$AB$5,IF(BD!H697="COMMANDE","FRED1","FRED2"),IF(I697=INFO_CALENDRIER!$AB$6,IF(BD!H697="COMMANDE","HERVE1","HERVE2"),IF(I697=INFO_CALENDRIER!$AB$7,IF(BD!H697="COMMANDE","MARIA1","MARIA2"),IF(I697=INFO_CALENDRIER!$AB$8,IF(BD!H697="COMMANDE","MARIE1","MARIE2"),IF(I697=INFO_CALENDRIER!$AB$9,IF(BD!H697="COMMANDE","VALERIE1","VALERIE2"),"erreur")))))))))</f>
        <v/>
      </c>
      <c r="U697" s="54"/>
      <c r="V697" s="54"/>
      <c r="W697" s="76" t="str">
        <f t="shared" si="126"/>
        <v/>
      </c>
      <c r="X697" s="76" t="str">
        <f t="shared" si="127"/>
        <v/>
      </c>
      <c r="Y697" s="76" t="str">
        <f t="shared" si="128"/>
        <v/>
      </c>
    </row>
    <row r="698" spans="1:25">
      <c r="A698" s="75"/>
      <c r="B698" s="77"/>
      <c r="C698" s="75"/>
      <c r="D698" s="77"/>
      <c r="E698" s="54"/>
      <c r="F698" s="54"/>
      <c r="G698" s="81"/>
      <c r="H698" s="54"/>
      <c r="I698" s="54"/>
      <c r="J698" s="76" t="str">
        <f t="shared" si="118"/>
        <v/>
      </c>
      <c r="K698" s="76" t="str">
        <f t="shared" si="119"/>
        <v/>
      </c>
      <c r="L698" s="76" t="str">
        <f t="shared" si="120"/>
        <v/>
      </c>
      <c r="M698" s="54"/>
      <c r="N698" s="54" t="str">
        <f t="shared" si="121"/>
        <v/>
      </c>
      <c r="O698" s="54" t="str">
        <f t="shared" si="122"/>
        <v/>
      </c>
      <c r="P698" s="54" t="str">
        <f t="shared" si="123"/>
        <v/>
      </c>
      <c r="Q698" s="54" t="str">
        <f>+IF(A698="","",CONCATENATE(YEAR(A698),"-",VLOOKUP(MONTH(A698),INFO_CALENDRIER!$I$1:$J$13,2,FALSE)))</f>
        <v/>
      </c>
      <c r="R698" s="54" t="str">
        <f t="shared" si="124"/>
        <v/>
      </c>
      <c r="S698" s="76" t="str">
        <f t="shared" si="125"/>
        <v/>
      </c>
      <c r="T698" s="54" t="str">
        <f>IF(H698="","",IF(I698=INFO_CALENDRIER!$AB$2,IF(BD!H698="COMMANDE","ALBAN1","ALBAN2"),IF(I698=INFO_CALENDRIER!$AB$3,IF(BD!H698="COMMANDE","ALICE1","ALICE2"),IF(I698=INFO_CALENDRIER!$AB$4,IF(BD!H698="COMMANDE","EUGENIE1","EUGENIE2"),IF(I698=INFO_CALENDRIER!$AB$5,IF(BD!H698="COMMANDE","FRED1","FRED2"),IF(I698=INFO_CALENDRIER!$AB$6,IF(BD!H698="COMMANDE","HERVE1","HERVE2"),IF(I698=INFO_CALENDRIER!$AB$7,IF(BD!H698="COMMANDE","MARIA1","MARIA2"),IF(I698=INFO_CALENDRIER!$AB$8,IF(BD!H698="COMMANDE","MARIE1","MARIE2"),IF(I698=INFO_CALENDRIER!$AB$9,IF(BD!H698="COMMANDE","VALERIE1","VALERIE2"),"erreur")))))))))</f>
        <v/>
      </c>
      <c r="U698" s="54"/>
      <c r="V698" s="54"/>
      <c r="W698" s="76" t="str">
        <f t="shared" si="126"/>
        <v/>
      </c>
      <c r="X698" s="76" t="str">
        <f t="shared" si="127"/>
        <v/>
      </c>
      <c r="Y698" s="76" t="str">
        <f t="shared" si="128"/>
        <v/>
      </c>
    </row>
    <row r="699" spans="1:25">
      <c r="A699" s="75"/>
      <c r="B699" s="77"/>
      <c r="C699" s="75"/>
      <c r="D699" s="77"/>
      <c r="E699" s="54"/>
      <c r="F699" s="54"/>
      <c r="G699" s="81"/>
      <c r="H699" s="54"/>
      <c r="I699" s="54"/>
      <c r="J699" s="76" t="str">
        <f t="shared" si="118"/>
        <v/>
      </c>
      <c r="K699" s="76" t="str">
        <f t="shared" si="119"/>
        <v/>
      </c>
      <c r="L699" s="76" t="str">
        <f t="shared" si="120"/>
        <v/>
      </c>
      <c r="M699" s="54"/>
      <c r="N699" s="54" t="str">
        <f t="shared" si="121"/>
        <v/>
      </c>
      <c r="O699" s="54" t="str">
        <f t="shared" si="122"/>
        <v/>
      </c>
      <c r="P699" s="54" t="str">
        <f t="shared" si="123"/>
        <v/>
      </c>
      <c r="Q699" s="54" t="str">
        <f>+IF(A699="","",CONCATENATE(YEAR(A699),"-",VLOOKUP(MONTH(A699),INFO_CALENDRIER!$I$1:$J$13,2,FALSE)))</f>
        <v/>
      </c>
      <c r="R699" s="54" t="str">
        <f t="shared" si="124"/>
        <v/>
      </c>
      <c r="S699" s="76" t="str">
        <f t="shared" si="125"/>
        <v/>
      </c>
      <c r="T699" s="54" t="str">
        <f>IF(H699="","",IF(I699=INFO_CALENDRIER!$AB$2,IF(BD!H699="COMMANDE","ALBAN1","ALBAN2"),IF(I699=INFO_CALENDRIER!$AB$3,IF(BD!H699="COMMANDE","ALICE1","ALICE2"),IF(I699=INFO_CALENDRIER!$AB$4,IF(BD!H699="COMMANDE","EUGENIE1","EUGENIE2"),IF(I699=INFO_CALENDRIER!$AB$5,IF(BD!H699="COMMANDE","FRED1","FRED2"),IF(I699=INFO_CALENDRIER!$AB$6,IF(BD!H699="COMMANDE","HERVE1","HERVE2"),IF(I699=INFO_CALENDRIER!$AB$7,IF(BD!H699="COMMANDE","MARIA1","MARIA2"),IF(I699=INFO_CALENDRIER!$AB$8,IF(BD!H699="COMMANDE","MARIE1","MARIE2"),IF(I699=INFO_CALENDRIER!$AB$9,IF(BD!H699="COMMANDE","VALERIE1","VALERIE2"),"erreur")))))))))</f>
        <v/>
      </c>
      <c r="U699" s="54"/>
      <c r="V699" s="54"/>
      <c r="W699" s="76" t="str">
        <f t="shared" si="126"/>
        <v/>
      </c>
      <c r="X699" s="76" t="str">
        <f t="shared" si="127"/>
        <v/>
      </c>
      <c r="Y699" s="76" t="str">
        <f t="shared" si="128"/>
        <v/>
      </c>
    </row>
    <row r="700" spans="1:25">
      <c r="A700" s="75"/>
      <c r="B700" s="77"/>
      <c r="C700" s="75"/>
      <c r="D700" s="77"/>
      <c r="E700" s="54"/>
      <c r="F700" s="54"/>
      <c r="G700" s="81"/>
      <c r="H700" s="54"/>
      <c r="I700" s="54"/>
      <c r="J700" s="76" t="str">
        <f t="shared" si="118"/>
        <v/>
      </c>
      <c r="K700" s="76" t="str">
        <f t="shared" si="119"/>
        <v/>
      </c>
      <c r="L700" s="76" t="str">
        <f t="shared" si="120"/>
        <v/>
      </c>
      <c r="M700" s="54"/>
      <c r="N700" s="54" t="str">
        <f t="shared" si="121"/>
        <v/>
      </c>
      <c r="O700" s="54" t="str">
        <f t="shared" si="122"/>
        <v/>
      </c>
      <c r="P700" s="54" t="str">
        <f t="shared" si="123"/>
        <v/>
      </c>
      <c r="Q700" s="54" t="str">
        <f>+IF(A700="","",CONCATENATE(YEAR(A700),"-",VLOOKUP(MONTH(A700),INFO_CALENDRIER!$I$1:$J$13,2,FALSE)))</f>
        <v/>
      </c>
      <c r="R700" s="54" t="str">
        <f t="shared" si="124"/>
        <v/>
      </c>
      <c r="S700" s="76" t="str">
        <f t="shared" si="125"/>
        <v/>
      </c>
      <c r="T700" s="54" t="str">
        <f>IF(H700="","",IF(I700=INFO_CALENDRIER!$AB$2,IF(BD!H700="COMMANDE","ALBAN1","ALBAN2"),IF(I700=INFO_CALENDRIER!$AB$3,IF(BD!H700="COMMANDE","ALICE1","ALICE2"),IF(I700=INFO_CALENDRIER!$AB$4,IF(BD!H700="COMMANDE","EUGENIE1","EUGENIE2"),IF(I700=INFO_CALENDRIER!$AB$5,IF(BD!H700="COMMANDE","FRED1","FRED2"),IF(I700=INFO_CALENDRIER!$AB$6,IF(BD!H700="COMMANDE","HERVE1","HERVE2"),IF(I700=INFO_CALENDRIER!$AB$7,IF(BD!H700="COMMANDE","MARIA1","MARIA2"),IF(I700=INFO_CALENDRIER!$AB$8,IF(BD!H700="COMMANDE","MARIE1","MARIE2"),IF(I700=INFO_CALENDRIER!$AB$9,IF(BD!H700="COMMANDE","VALERIE1","VALERIE2"),"erreur")))))))))</f>
        <v/>
      </c>
      <c r="U700" s="54"/>
      <c r="V700" s="54"/>
      <c r="W700" s="76" t="str">
        <f t="shared" si="126"/>
        <v/>
      </c>
      <c r="X700" s="76" t="str">
        <f t="shared" si="127"/>
        <v/>
      </c>
      <c r="Y700" s="76" t="str">
        <f t="shared" si="128"/>
        <v/>
      </c>
    </row>
    <row r="701" spans="1:25">
      <c r="A701" s="75"/>
      <c r="B701" s="77"/>
      <c r="C701" s="75"/>
      <c r="D701" s="77"/>
      <c r="E701" s="54"/>
      <c r="F701" s="54"/>
      <c r="G701" s="81"/>
      <c r="H701" s="54"/>
      <c r="I701" s="54"/>
      <c r="J701" s="76" t="str">
        <f t="shared" si="118"/>
        <v/>
      </c>
      <c r="K701" s="76" t="str">
        <f t="shared" si="119"/>
        <v/>
      </c>
      <c r="L701" s="76" t="str">
        <f t="shared" si="120"/>
        <v/>
      </c>
      <c r="M701" s="54"/>
      <c r="N701" s="54" t="str">
        <f t="shared" si="121"/>
        <v/>
      </c>
      <c r="O701" s="54" t="str">
        <f t="shared" si="122"/>
        <v/>
      </c>
      <c r="P701" s="54" t="str">
        <f t="shared" si="123"/>
        <v/>
      </c>
      <c r="Q701" s="54" t="str">
        <f>+IF(A701="","",CONCATENATE(YEAR(A701),"-",VLOOKUP(MONTH(A701),INFO_CALENDRIER!$I$1:$J$13,2,FALSE)))</f>
        <v/>
      </c>
      <c r="R701" s="54" t="str">
        <f t="shared" si="124"/>
        <v/>
      </c>
      <c r="S701" s="76" t="str">
        <f t="shared" si="125"/>
        <v/>
      </c>
      <c r="T701" s="54" t="str">
        <f>IF(H701="","",IF(I701=INFO_CALENDRIER!$AB$2,IF(BD!H701="COMMANDE","ALBAN1","ALBAN2"),IF(I701=INFO_CALENDRIER!$AB$3,IF(BD!H701="COMMANDE","ALICE1","ALICE2"),IF(I701=INFO_CALENDRIER!$AB$4,IF(BD!H701="COMMANDE","EUGENIE1","EUGENIE2"),IF(I701=INFO_CALENDRIER!$AB$5,IF(BD!H701="COMMANDE","FRED1","FRED2"),IF(I701=INFO_CALENDRIER!$AB$6,IF(BD!H701="COMMANDE","HERVE1","HERVE2"),IF(I701=INFO_CALENDRIER!$AB$7,IF(BD!H701="COMMANDE","MARIA1","MARIA2"),IF(I701=INFO_CALENDRIER!$AB$8,IF(BD!H701="COMMANDE","MARIE1","MARIE2"),IF(I701=INFO_CALENDRIER!$AB$9,IF(BD!H701="COMMANDE","VALERIE1","VALERIE2"),"erreur")))))))))</f>
        <v/>
      </c>
      <c r="U701" s="54"/>
      <c r="V701" s="54"/>
      <c r="W701" s="76" t="str">
        <f t="shared" si="126"/>
        <v/>
      </c>
      <c r="X701" s="76" t="str">
        <f t="shared" si="127"/>
        <v/>
      </c>
      <c r="Y701" s="76" t="str">
        <f t="shared" si="128"/>
        <v/>
      </c>
    </row>
    <row r="702" spans="1:25">
      <c r="A702" s="75"/>
      <c r="B702" s="77"/>
      <c r="C702" s="75"/>
      <c r="D702" s="77"/>
      <c r="E702" s="54"/>
      <c r="F702" s="54"/>
      <c r="G702" s="81"/>
      <c r="H702" s="54"/>
      <c r="I702" s="54"/>
      <c r="J702" s="76" t="str">
        <f t="shared" si="118"/>
        <v/>
      </c>
      <c r="K702" s="76" t="str">
        <f t="shared" si="119"/>
        <v/>
      </c>
      <c r="L702" s="76" t="str">
        <f t="shared" si="120"/>
        <v/>
      </c>
      <c r="M702" s="54"/>
      <c r="N702" s="54" t="str">
        <f t="shared" si="121"/>
        <v/>
      </c>
      <c r="O702" s="54" t="str">
        <f t="shared" si="122"/>
        <v/>
      </c>
      <c r="P702" s="54" t="str">
        <f t="shared" si="123"/>
        <v/>
      </c>
      <c r="Q702" s="54" t="str">
        <f>+IF(A702="","",CONCATENATE(YEAR(A702),"-",VLOOKUP(MONTH(A702),INFO_CALENDRIER!$I$1:$J$13,2,FALSE)))</f>
        <v/>
      </c>
      <c r="R702" s="54" t="str">
        <f t="shared" si="124"/>
        <v/>
      </c>
      <c r="S702" s="76" t="str">
        <f t="shared" si="125"/>
        <v/>
      </c>
      <c r="T702" s="54" t="str">
        <f>IF(H702="","",IF(I702=INFO_CALENDRIER!$AB$2,IF(BD!H702="COMMANDE","ALBAN1","ALBAN2"),IF(I702=INFO_CALENDRIER!$AB$3,IF(BD!H702="COMMANDE","ALICE1","ALICE2"),IF(I702=INFO_CALENDRIER!$AB$4,IF(BD!H702="COMMANDE","EUGENIE1","EUGENIE2"),IF(I702=INFO_CALENDRIER!$AB$5,IF(BD!H702="COMMANDE","FRED1","FRED2"),IF(I702=INFO_CALENDRIER!$AB$6,IF(BD!H702="COMMANDE","HERVE1","HERVE2"),IF(I702=INFO_CALENDRIER!$AB$7,IF(BD!H702="COMMANDE","MARIA1","MARIA2"),IF(I702=INFO_CALENDRIER!$AB$8,IF(BD!H702="COMMANDE","MARIE1","MARIE2"),IF(I702=INFO_CALENDRIER!$AB$9,IF(BD!H702="COMMANDE","VALERIE1","VALERIE2"),"erreur")))))))))</f>
        <v/>
      </c>
      <c r="U702" s="54"/>
      <c r="V702" s="54"/>
      <c r="W702" s="76" t="str">
        <f t="shared" si="126"/>
        <v/>
      </c>
      <c r="X702" s="76" t="str">
        <f t="shared" si="127"/>
        <v/>
      </c>
      <c r="Y702" s="76" t="str">
        <f t="shared" si="128"/>
        <v/>
      </c>
    </row>
    <row r="703" spans="1:25">
      <c r="A703" s="75"/>
      <c r="B703" s="77"/>
      <c r="C703" s="75"/>
      <c r="D703" s="77"/>
      <c r="E703" s="54"/>
      <c r="F703" s="54"/>
      <c r="G703" s="81"/>
      <c r="H703" s="54"/>
      <c r="I703" s="54"/>
      <c r="J703" s="76" t="str">
        <f t="shared" si="118"/>
        <v/>
      </c>
      <c r="K703" s="76" t="str">
        <f t="shared" si="119"/>
        <v/>
      </c>
      <c r="L703" s="76" t="str">
        <f t="shared" si="120"/>
        <v/>
      </c>
      <c r="M703" s="54"/>
      <c r="N703" s="54" t="str">
        <f t="shared" si="121"/>
        <v/>
      </c>
      <c r="O703" s="54" t="str">
        <f t="shared" si="122"/>
        <v/>
      </c>
      <c r="P703" s="54" t="str">
        <f t="shared" si="123"/>
        <v/>
      </c>
      <c r="Q703" s="54" t="str">
        <f>+IF(A703="","",CONCATENATE(YEAR(A703),"-",VLOOKUP(MONTH(A703),INFO_CALENDRIER!$I$1:$J$13,2,FALSE)))</f>
        <v/>
      </c>
      <c r="R703" s="54" t="str">
        <f t="shared" si="124"/>
        <v/>
      </c>
      <c r="S703" s="76" t="str">
        <f t="shared" si="125"/>
        <v/>
      </c>
      <c r="T703" s="54" t="str">
        <f>IF(H703="","",IF(I703=INFO_CALENDRIER!$AB$2,IF(BD!H703="COMMANDE","ALBAN1","ALBAN2"),IF(I703=INFO_CALENDRIER!$AB$3,IF(BD!H703="COMMANDE","ALICE1","ALICE2"),IF(I703=INFO_CALENDRIER!$AB$4,IF(BD!H703="COMMANDE","EUGENIE1","EUGENIE2"),IF(I703=INFO_CALENDRIER!$AB$5,IF(BD!H703="COMMANDE","FRED1","FRED2"),IF(I703=INFO_CALENDRIER!$AB$6,IF(BD!H703="COMMANDE","HERVE1","HERVE2"),IF(I703=INFO_CALENDRIER!$AB$7,IF(BD!H703="COMMANDE","MARIA1","MARIA2"),IF(I703=INFO_CALENDRIER!$AB$8,IF(BD!H703="COMMANDE","MARIE1","MARIE2"),IF(I703=INFO_CALENDRIER!$AB$9,IF(BD!H703="COMMANDE","VALERIE1","VALERIE2"),"erreur")))))))))</f>
        <v/>
      </c>
      <c r="U703" s="54"/>
      <c r="V703" s="54"/>
      <c r="W703" s="76" t="str">
        <f t="shared" si="126"/>
        <v/>
      </c>
      <c r="X703" s="76" t="str">
        <f t="shared" si="127"/>
        <v/>
      </c>
      <c r="Y703" s="76" t="str">
        <f t="shared" si="128"/>
        <v/>
      </c>
    </row>
    <row r="704" spans="1:25">
      <c r="A704" s="75"/>
      <c r="B704" s="77"/>
      <c r="C704" s="75"/>
      <c r="D704" s="77"/>
      <c r="E704" s="54"/>
      <c r="F704" s="54"/>
      <c r="G704" s="81"/>
      <c r="H704" s="54"/>
      <c r="I704" s="54"/>
      <c r="J704" s="76" t="str">
        <f t="shared" si="118"/>
        <v/>
      </c>
      <c r="K704" s="76" t="str">
        <f t="shared" si="119"/>
        <v/>
      </c>
      <c r="L704" s="76" t="str">
        <f t="shared" si="120"/>
        <v/>
      </c>
      <c r="M704" s="54"/>
      <c r="N704" s="54" t="str">
        <f t="shared" si="121"/>
        <v/>
      </c>
      <c r="O704" s="54" t="str">
        <f t="shared" si="122"/>
        <v/>
      </c>
      <c r="P704" s="54" t="str">
        <f t="shared" si="123"/>
        <v/>
      </c>
      <c r="Q704" s="54" t="str">
        <f>+IF(A704="","",CONCATENATE(YEAR(A704),"-",VLOOKUP(MONTH(A704),INFO_CALENDRIER!$I$1:$J$13,2,FALSE)))</f>
        <v/>
      </c>
      <c r="R704" s="54" t="str">
        <f t="shared" si="124"/>
        <v/>
      </c>
      <c r="S704" s="76" t="str">
        <f t="shared" si="125"/>
        <v/>
      </c>
      <c r="T704" s="54" t="str">
        <f>IF(H704="","",IF(I704=INFO_CALENDRIER!$AB$2,IF(BD!H704="COMMANDE","ALBAN1","ALBAN2"),IF(I704=INFO_CALENDRIER!$AB$3,IF(BD!H704="COMMANDE","ALICE1","ALICE2"),IF(I704=INFO_CALENDRIER!$AB$4,IF(BD!H704="COMMANDE","EUGENIE1","EUGENIE2"),IF(I704=INFO_CALENDRIER!$AB$5,IF(BD!H704="COMMANDE","FRED1","FRED2"),IF(I704=INFO_CALENDRIER!$AB$6,IF(BD!H704="COMMANDE","HERVE1","HERVE2"),IF(I704=INFO_CALENDRIER!$AB$7,IF(BD!H704="COMMANDE","MARIA1","MARIA2"),IF(I704=INFO_CALENDRIER!$AB$8,IF(BD!H704="COMMANDE","MARIE1","MARIE2"),IF(I704=INFO_CALENDRIER!$AB$9,IF(BD!H704="COMMANDE","VALERIE1","VALERIE2"),"erreur")))))))))</f>
        <v/>
      </c>
      <c r="U704" s="54"/>
      <c r="V704" s="54"/>
      <c r="W704" s="76" t="str">
        <f t="shared" si="126"/>
        <v/>
      </c>
      <c r="X704" s="76" t="str">
        <f t="shared" si="127"/>
        <v/>
      </c>
      <c r="Y704" s="76" t="str">
        <f t="shared" si="128"/>
        <v/>
      </c>
    </row>
    <row r="705" spans="1:25">
      <c r="A705" s="75"/>
      <c r="B705" s="77"/>
      <c r="C705" s="75"/>
      <c r="D705" s="77"/>
      <c r="E705" s="54"/>
      <c r="F705" s="54"/>
      <c r="G705" s="81"/>
      <c r="H705" s="54"/>
      <c r="I705" s="54"/>
      <c r="J705" s="76" t="str">
        <f t="shared" si="118"/>
        <v/>
      </c>
      <c r="K705" s="76" t="str">
        <f t="shared" si="119"/>
        <v/>
      </c>
      <c r="L705" s="76" t="str">
        <f t="shared" si="120"/>
        <v/>
      </c>
      <c r="M705" s="54"/>
      <c r="N705" s="54" t="str">
        <f t="shared" si="121"/>
        <v/>
      </c>
      <c r="O705" s="54" t="str">
        <f t="shared" si="122"/>
        <v/>
      </c>
      <c r="P705" s="54" t="str">
        <f t="shared" si="123"/>
        <v/>
      </c>
      <c r="Q705" s="54" t="str">
        <f>+IF(A705="","",CONCATENATE(YEAR(A705),"-",VLOOKUP(MONTH(A705),INFO_CALENDRIER!$I$1:$J$13,2,FALSE)))</f>
        <v/>
      </c>
      <c r="R705" s="54" t="str">
        <f t="shared" si="124"/>
        <v/>
      </c>
      <c r="S705" s="76" t="str">
        <f t="shared" si="125"/>
        <v/>
      </c>
      <c r="T705" s="54" t="str">
        <f>IF(H705="","",IF(I705=INFO_CALENDRIER!$AB$2,IF(BD!H705="COMMANDE","ALBAN1","ALBAN2"),IF(I705=INFO_CALENDRIER!$AB$3,IF(BD!H705="COMMANDE","ALICE1","ALICE2"),IF(I705=INFO_CALENDRIER!$AB$4,IF(BD!H705="COMMANDE","EUGENIE1","EUGENIE2"),IF(I705=INFO_CALENDRIER!$AB$5,IF(BD!H705="COMMANDE","FRED1","FRED2"),IF(I705=INFO_CALENDRIER!$AB$6,IF(BD!H705="COMMANDE","HERVE1","HERVE2"),IF(I705=INFO_CALENDRIER!$AB$7,IF(BD!H705="COMMANDE","MARIA1","MARIA2"),IF(I705=INFO_CALENDRIER!$AB$8,IF(BD!H705="COMMANDE","MARIE1","MARIE2"),IF(I705=INFO_CALENDRIER!$AB$9,IF(BD!H705="COMMANDE","VALERIE1","VALERIE2"),"erreur")))))))))</f>
        <v/>
      </c>
      <c r="U705" s="54"/>
      <c r="V705" s="54"/>
      <c r="W705" s="76" t="str">
        <f t="shared" si="126"/>
        <v/>
      </c>
      <c r="X705" s="76" t="str">
        <f t="shared" si="127"/>
        <v/>
      </c>
      <c r="Y705" s="76" t="str">
        <f t="shared" si="128"/>
        <v/>
      </c>
    </row>
    <row r="706" spans="1:25">
      <c r="A706" s="75"/>
      <c r="B706" s="77"/>
      <c r="C706" s="75"/>
      <c r="D706" s="77"/>
      <c r="E706" s="54"/>
      <c r="F706" s="54"/>
      <c r="G706" s="81"/>
      <c r="H706" s="54"/>
      <c r="I706" s="54"/>
      <c r="J706" s="76" t="str">
        <f t="shared" si="118"/>
        <v/>
      </c>
      <c r="K706" s="76" t="str">
        <f t="shared" si="119"/>
        <v/>
      </c>
      <c r="L706" s="76" t="str">
        <f t="shared" si="120"/>
        <v/>
      </c>
      <c r="M706" s="54"/>
      <c r="N706" s="54" t="str">
        <f t="shared" si="121"/>
        <v/>
      </c>
      <c r="O706" s="54" t="str">
        <f t="shared" si="122"/>
        <v/>
      </c>
      <c r="P706" s="54" t="str">
        <f t="shared" si="123"/>
        <v/>
      </c>
      <c r="Q706" s="54" t="str">
        <f>+IF(A706="","",CONCATENATE(YEAR(A706),"-",VLOOKUP(MONTH(A706),INFO_CALENDRIER!$I$1:$J$13,2,FALSE)))</f>
        <v/>
      </c>
      <c r="R706" s="54" t="str">
        <f t="shared" si="124"/>
        <v/>
      </c>
      <c r="S706" s="76" t="str">
        <f t="shared" si="125"/>
        <v/>
      </c>
      <c r="T706" s="54" t="str">
        <f>IF(H706="","",IF(I706=INFO_CALENDRIER!$AB$2,IF(BD!H706="COMMANDE","ALBAN1","ALBAN2"),IF(I706=INFO_CALENDRIER!$AB$3,IF(BD!H706="COMMANDE","ALICE1","ALICE2"),IF(I706=INFO_CALENDRIER!$AB$4,IF(BD!H706="COMMANDE","EUGENIE1","EUGENIE2"),IF(I706=INFO_CALENDRIER!$AB$5,IF(BD!H706="COMMANDE","FRED1","FRED2"),IF(I706=INFO_CALENDRIER!$AB$6,IF(BD!H706="COMMANDE","HERVE1","HERVE2"),IF(I706=INFO_CALENDRIER!$AB$7,IF(BD!H706="COMMANDE","MARIA1","MARIA2"),IF(I706=INFO_CALENDRIER!$AB$8,IF(BD!H706="COMMANDE","MARIE1","MARIE2"),IF(I706=INFO_CALENDRIER!$AB$9,IF(BD!H706="COMMANDE","VALERIE1","VALERIE2"),"erreur")))))))))</f>
        <v/>
      </c>
      <c r="U706" s="54"/>
      <c r="V706" s="54"/>
      <c r="W706" s="76" t="str">
        <f t="shared" si="126"/>
        <v/>
      </c>
      <c r="X706" s="76" t="str">
        <f t="shared" si="127"/>
        <v/>
      </c>
      <c r="Y706" s="76" t="str">
        <f t="shared" si="128"/>
        <v/>
      </c>
    </row>
    <row r="707" spans="1:25">
      <c r="A707" s="75"/>
      <c r="B707" s="77"/>
      <c r="C707" s="75"/>
      <c r="D707" s="77"/>
      <c r="E707" s="54"/>
      <c r="F707" s="54"/>
      <c r="G707" s="81"/>
      <c r="H707" s="54"/>
      <c r="I707" s="54"/>
      <c r="J707" s="76" t="str">
        <f t="shared" ref="J707:J770" si="129">IF($A707="","",DAY(A707))</f>
        <v/>
      </c>
      <c r="K707" s="76" t="str">
        <f t="shared" ref="K707:K770" si="130">IF($A707="","",MONTH(A707))</f>
        <v/>
      </c>
      <c r="L707" s="76" t="str">
        <f t="shared" ref="L707:L770" si="131">IF($A707="","",YEAR(A707))</f>
        <v/>
      </c>
      <c r="M707" s="54"/>
      <c r="N707" s="54" t="str">
        <f t="shared" ref="N707:N770" si="132">+IF($A707="","",IF(OR(ISERR(K707),ISNA(K707)),1,0))</f>
        <v/>
      </c>
      <c r="O707" s="54" t="str">
        <f t="shared" ref="O707:O770" si="133">+IF($A707="","",IF(OR(ISERR(J707),ISNA(J707)),1,0))</f>
        <v/>
      </c>
      <c r="P707" s="54" t="str">
        <f t="shared" ref="P707:P770" si="134">IF($A707="","",IF(OR(ISERR(L707),ISNA(L707)),1,0))</f>
        <v/>
      </c>
      <c r="Q707" s="54" t="str">
        <f>+IF(A707="","",CONCATENATE(YEAR(A707),"-",VLOOKUP(MONTH(A707),INFO_CALENDRIER!$I$1:$J$13,2,FALSE)))</f>
        <v/>
      </c>
      <c r="R707" s="54" t="str">
        <f t="shared" ref="R707:R770" si="135">+IF($A707="","",IF(OR(ISERR(E707),ISNA(E707)),1,0))</f>
        <v/>
      </c>
      <c r="S707" s="76" t="str">
        <f t="shared" ref="S707:S770" si="136">IF($A707="","",IF(OR(ISERR(I707),ISNA(I707)),1,0))</f>
        <v/>
      </c>
      <c r="T707" s="54" t="str">
        <f>IF(H707="","",IF(I707=INFO_CALENDRIER!$AB$2,IF(BD!H707="COMMANDE","ALBAN1","ALBAN2"),IF(I707=INFO_CALENDRIER!$AB$3,IF(BD!H707="COMMANDE","ALICE1","ALICE2"),IF(I707=INFO_CALENDRIER!$AB$4,IF(BD!H707="COMMANDE","EUGENIE1","EUGENIE2"),IF(I707=INFO_CALENDRIER!$AB$5,IF(BD!H707="COMMANDE","FRED1","FRED2"),IF(I707=INFO_CALENDRIER!$AB$6,IF(BD!H707="COMMANDE","HERVE1","HERVE2"),IF(I707=INFO_CALENDRIER!$AB$7,IF(BD!H707="COMMANDE","MARIA1","MARIA2"),IF(I707=INFO_CALENDRIER!$AB$8,IF(BD!H707="COMMANDE","MARIE1","MARIE2"),IF(I707=INFO_CALENDRIER!$AB$9,IF(BD!H707="COMMANDE","VALERIE1","VALERIE2"),"erreur")))))))))</f>
        <v/>
      </c>
      <c r="U707" s="54"/>
      <c r="V707" s="54"/>
      <c r="W707" s="76" t="str">
        <f t="shared" ref="W707:W770" si="137">IF($C707="","",DAY(C707))</f>
        <v/>
      </c>
      <c r="X707" s="76" t="str">
        <f t="shared" ref="X707:X770" si="138">IF($C707="","",MONTH(C707))</f>
        <v/>
      </c>
      <c r="Y707" s="76" t="str">
        <f t="shared" ref="Y707:Y770" si="139">IF($C707="","",YEAR(C707))</f>
        <v/>
      </c>
    </row>
    <row r="708" spans="1:25">
      <c r="A708" s="75"/>
      <c r="B708" s="77"/>
      <c r="C708" s="75"/>
      <c r="D708" s="77"/>
      <c r="E708" s="54"/>
      <c r="F708" s="54"/>
      <c r="G708" s="81"/>
      <c r="H708" s="54"/>
      <c r="I708" s="54"/>
      <c r="J708" s="76" t="str">
        <f t="shared" si="129"/>
        <v/>
      </c>
      <c r="K708" s="76" t="str">
        <f t="shared" si="130"/>
        <v/>
      </c>
      <c r="L708" s="76" t="str">
        <f t="shared" si="131"/>
        <v/>
      </c>
      <c r="M708" s="54"/>
      <c r="N708" s="54" t="str">
        <f t="shared" si="132"/>
        <v/>
      </c>
      <c r="O708" s="54" t="str">
        <f t="shared" si="133"/>
        <v/>
      </c>
      <c r="P708" s="54" t="str">
        <f t="shared" si="134"/>
        <v/>
      </c>
      <c r="Q708" s="54" t="str">
        <f>+IF(A708="","",CONCATENATE(YEAR(A708),"-",VLOOKUP(MONTH(A708),INFO_CALENDRIER!$I$1:$J$13,2,FALSE)))</f>
        <v/>
      </c>
      <c r="R708" s="54" t="str">
        <f t="shared" si="135"/>
        <v/>
      </c>
      <c r="S708" s="76" t="str">
        <f t="shared" si="136"/>
        <v/>
      </c>
      <c r="T708" s="54" t="str">
        <f>IF(H708="","",IF(I708=INFO_CALENDRIER!$AB$2,IF(BD!H708="COMMANDE","ALBAN1","ALBAN2"),IF(I708=INFO_CALENDRIER!$AB$3,IF(BD!H708="COMMANDE","ALICE1","ALICE2"),IF(I708=INFO_CALENDRIER!$AB$4,IF(BD!H708="COMMANDE","EUGENIE1","EUGENIE2"),IF(I708=INFO_CALENDRIER!$AB$5,IF(BD!H708="COMMANDE","FRED1","FRED2"),IF(I708=INFO_CALENDRIER!$AB$6,IF(BD!H708="COMMANDE","HERVE1","HERVE2"),IF(I708=INFO_CALENDRIER!$AB$7,IF(BD!H708="COMMANDE","MARIA1","MARIA2"),IF(I708=INFO_CALENDRIER!$AB$8,IF(BD!H708="COMMANDE","MARIE1","MARIE2"),IF(I708=INFO_CALENDRIER!$AB$9,IF(BD!H708="COMMANDE","VALERIE1","VALERIE2"),"erreur")))))))))</f>
        <v/>
      </c>
      <c r="U708" s="54"/>
      <c r="V708" s="54"/>
      <c r="W708" s="76" t="str">
        <f t="shared" si="137"/>
        <v/>
      </c>
      <c r="X708" s="76" t="str">
        <f t="shared" si="138"/>
        <v/>
      </c>
      <c r="Y708" s="76" t="str">
        <f t="shared" si="139"/>
        <v/>
      </c>
    </row>
    <row r="709" spans="1:25">
      <c r="A709" s="75"/>
      <c r="B709" s="77"/>
      <c r="C709" s="75"/>
      <c r="D709" s="77"/>
      <c r="E709" s="54"/>
      <c r="F709" s="54"/>
      <c r="G709" s="81"/>
      <c r="H709" s="54"/>
      <c r="I709" s="54"/>
      <c r="J709" s="76" t="str">
        <f t="shared" si="129"/>
        <v/>
      </c>
      <c r="K709" s="76" t="str">
        <f t="shared" si="130"/>
        <v/>
      </c>
      <c r="L709" s="76" t="str">
        <f t="shared" si="131"/>
        <v/>
      </c>
      <c r="M709" s="54"/>
      <c r="N709" s="54" t="str">
        <f t="shared" si="132"/>
        <v/>
      </c>
      <c r="O709" s="54" t="str">
        <f t="shared" si="133"/>
        <v/>
      </c>
      <c r="P709" s="54" t="str">
        <f t="shared" si="134"/>
        <v/>
      </c>
      <c r="Q709" s="54" t="str">
        <f>+IF(A709="","",CONCATENATE(YEAR(A709),"-",VLOOKUP(MONTH(A709),INFO_CALENDRIER!$I$1:$J$13,2,FALSE)))</f>
        <v/>
      </c>
      <c r="R709" s="54" t="str">
        <f t="shared" si="135"/>
        <v/>
      </c>
      <c r="S709" s="76" t="str">
        <f t="shared" si="136"/>
        <v/>
      </c>
      <c r="T709" s="54" t="str">
        <f>IF(H709="","",IF(I709=INFO_CALENDRIER!$AB$2,IF(BD!H709="COMMANDE","ALBAN1","ALBAN2"),IF(I709=INFO_CALENDRIER!$AB$3,IF(BD!H709="COMMANDE","ALICE1","ALICE2"),IF(I709=INFO_CALENDRIER!$AB$4,IF(BD!H709="COMMANDE","EUGENIE1","EUGENIE2"),IF(I709=INFO_CALENDRIER!$AB$5,IF(BD!H709="COMMANDE","FRED1","FRED2"),IF(I709=INFO_CALENDRIER!$AB$6,IF(BD!H709="COMMANDE","HERVE1","HERVE2"),IF(I709=INFO_CALENDRIER!$AB$7,IF(BD!H709="COMMANDE","MARIA1","MARIA2"),IF(I709=INFO_CALENDRIER!$AB$8,IF(BD!H709="COMMANDE","MARIE1","MARIE2"),IF(I709=INFO_CALENDRIER!$AB$9,IF(BD!H709="COMMANDE","VALERIE1","VALERIE2"),"erreur")))))))))</f>
        <v/>
      </c>
      <c r="U709" s="54"/>
      <c r="V709" s="54"/>
      <c r="W709" s="76" t="str">
        <f t="shared" si="137"/>
        <v/>
      </c>
      <c r="X709" s="76" t="str">
        <f t="shared" si="138"/>
        <v/>
      </c>
      <c r="Y709" s="76" t="str">
        <f t="shared" si="139"/>
        <v/>
      </c>
    </row>
    <row r="710" spans="1:25">
      <c r="A710" s="75"/>
      <c r="B710" s="77"/>
      <c r="C710" s="75"/>
      <c r="D710" s="77"/>
      <c r="E710" s="54"/>
      <c r="F710" s="54"/>
      <c r="G710" s="81"/>
      <c r="H710" s="54"/>
      <c r="I710" s="54"/>
      <c r="J710" s="76" t="str">
        <f t="shared" si="129"/>
        <v/>
      </c>
      <c r="K710" s="76" t="str">
        <f t="shared" si="130"/>
        <v/>
      </c>
      <c r="L710" s="76" t="str">
        <f t="shared" si="131"/>
        <v/>
      </c>
      <c r="M710" s="54"/>
      <c r="N710" s="54" t="str">
        <f t="shared" si="132"/>
        <v/>
      </c>
      <c r="O710" s="54" t="str">
        <f t="shared" si="133"/>
        <v/>
      </c>
      <c r="P710" s="54" t="str">
        <f t="shared" si="134"/>
        <v/>
      </c>
      <c r="Q710" s="54" t="str">
        <f>+IF(A710="","",CONCATENATE(YEAR(A710),"-",VLOOKUP(MONTH(A710),INFO_CALENDRIER!$I$1:$J$13,2,FALSE)))</f>
        <v/>
      </c>
      <c r="R710" s="54" t="str">
        <f t="shared" si="135"/>
        <v/>
      </c>
      <c r="S710" s="76" t="str">
        <f t="shared" si="136"/>
        <v/>
      </c>
      <c r="T710" s="54" t="str">
        <f>IF(H710="","",IF(I710=INFO_CALENDRIER!$AB$2,IF(BD!H710="COMMANDE","ALBAN1","ALBAN2"),IF(I710=INFO_CALENDRIER!$AB$3,IF(BD!H710="COMMANDE","ALICE1","ALICE2"),IF(I710=INFO_CALENDRIER!$AB$4,IF(BD!H710="COMMANDE","EUGENIE1","EUGENIE2"),IF(I710=INFO_CALENDRIER!$AB$5,IF(BD!H710="COMMANDE","FRED1","FRED2"),IF(I710=INFO_CALENDRIER!$AB$6,IF(BD!H710="COMMANDE","HERVE1","HERVE2"),IF(I710=INFO_CALENDRIER!$AB$7,IF(BD!H710="COMMANDE","MARIA1","MARIA2"),IF(I710=INFO_CALENDRIER!$AB$8,IF(BD!H710="COMMANDE","MARIE1","MARIE2"),IF(I710=INFO_CALENDRIER!$AB$9,IF(BD!H710="COMMANDE","VALERIE1","VALERIE2"),"erreur")))))))))</f>
        <v/>
      </c>
      <c r="U710" s="54"/>
      <c r="V710" s="54"/>
      <c r="W710" s="76" t="str">
        <f t="shared" si="137"/>
        <v/>
      </c>
      <c r="X710" s="76" t="str">
        <f t="shared" si="138"/>
        <v/>
      </c>
      <c r="Y710" s="76" t="str">
        <f t="shared" si="139"/>
        <v/>
      </c>
    </row>
    <row r="711" spans="1:25">
      <c r="A711" s="75"/>
      <c r="B711" s="77"/>
      <c r="C711" s="75"/>
      <c r="D711" s="77"/>
      <c r="E711" s="54"/>
      <c r="F711" s="54"/>
      <c r="G711" s="81"/>
      <c r="H711" s="54"/>
      <c r="I711" s="54"/>
      <c r="J711" s="76" t="str">
        <f t="shared" si="129"/>
        <v/>
      </c>
      <c r="K711" s="76" t="str">
        <f t="shared" si="130"/>
        <v/>
      </c>
      <c r="L711" s="76" t="str">
        <f t="shared" si="131"/>
        <v/>
      </c>
      <c r="M711" s="54"/>
      <c r="N711" s="54" t="str">
        <f t="shared" si="132"/>
        <v/>
      </c>
      <c r="O711" s="54" t="str">
        <f t="shared" si="133"/>
        <v/>
      </c>
      <c r="P711" s="54" t="str">
        <f t="shared" si="134"/>
        <v/>
      </c>
      <c r="Q711" s="54" t="str">
        <f>+IF(A711="","",CONCATENATE(YEAR(A711),"-",VLOOKUP(MONTH(A711),INFO_CALENDRIER!$I$1:$J$13,2,FALSE)))</f>
        <v/>
      </c>
      <c r="R711" s="54" t="str">
        <f t="shared" si="135"/>
        <v/>
      </c>
      <c r="S711" s="76" t="str">
        <f t="shared" si="136"/>
        <v/>
      </c>
      <c r="T711" s="54" t="str">
        <f>IF(H711="","",IF(I711=INFO_CALENDRIER!$AB$2,IF(BD!H711="COMMANDE","ALBAN1","ALBAN2"),IF(I711=INFO_CALENDRIER!$AB$3,IF(BD!H711="COMMANDE","ALICE1","ALICE2"),IF(I711=INFO_CALENDRIER!$AB$4,IF(BD!H711="COMMANDE","EUGENIE1","EUGENIE2"),IF(I711=INFO_CALENDRIER!$AB$5,IF(BD!H711="COMMANDE","FRED1","FRED2"),IF(I711=INFO_CALENDRIER!$AB$6,IF(BD!H711="COMMANDE","HERVE1","HERVE2"),IF(I711=INFO_CALENDRIER!$AB$7,IF(BD!H711="COMMANDE","MARIA1","MARIA2"),IF(I711=INFO_CALENDRIER!$AB$8,IF(BD!H711="COMMANDE","MARIE1","MARIE2"),IF(I711=INFO_CALENDRIER!$AB$9,IF(BD!H711="COMMANDE","VALERIE1","VALERIE2"),"erreur")))))))))</f>
        <v/>
      </c>
      <c r="U711" s="54"/>
      <c r="V711" s="54"/>
      <c r="W711" s="76" t="str">
        <f t="shared" si="137"/>
        <v/>
      </c>
      <c r="X711" s="76" t="str">
        <f t="shared" si="138"/>
        <v/>
      </c>
      <c r="Y711" s="76" t="str">
        <f t="shared" si="139"/>
        <v/>
      </c>
    </row>
    <row r="712" spans="1:25">
      <c r="A712" s="75"/>
      <c r="B712" s="77"/>
      <c r="C712" s="75"/>
      <c r="D712" s="77"/>
      <c r="E712" s="54"/>
      <c r="F712" s="54"/>
      <c r="G712" s="81"/>
      <c r="H712" s="54"/>
      <c r="I712" s="54"/>
      <c r="J712" s="76" t="str">
        <f t="shared" si="129"/>
        <v/>
      </c>
      <c r="K712" s="76" t="str">
        <f t="shared" si="130"/>
        <v/>
      </c>
      <c r="L712" s="76" t="str">
        <f t="shared" si="131"/>
        <v/>
      </c>
      <c r="M712" s="54"/>
      <c r="N712" s="54" t="str">
        <f t="shared" si="132"/>
        <v/>
      </c>
      <c r="O712" s="54" t="str">
        <f t="shared" si="133"/>
        <v/>
      </c>
      <c r="P712" s="54" t="str">
        <f t="shared" si="134"/>
        <v/>
      </c>
      <c r="Q712" s="54" t="str">
        <f>+IF(A712="","",CONCATENATE(YEAR(A712),"-",VLOOKUP(MONTH(A712),INFO_CALENDRIER!$I$1:$J$13,2,FALSE)))</f>
        <v/>
      </c>
      <c r="R712" s="54" t="str">
        <f t="shared" si="135"/>
        <v/>
      </c>
      <c r="S712" s="76" t="str">
        <f t="shared" si="136"/>
        <v/>
      </c>
      <c r="T712" s="54" t="str">
        <f>IF(H712="","",IF(I712=INFO_CALENDRIER!$AB$2,IF(BD!H712="COMMANDE","ALBAN1","ALBAN2"),IF(I712=INFO_CALENDRIER!$AB$3,IF(BD!H712="COMMANDE","ALICE1","ALICE2"),IF(I712=INFO_CALENDRIER!$AB$4,IF(BD!H712="COMMANDE","EUGENIE1","EUGENIE2"),IF(I712=INFO_CALENDRIER!$AB$5,IF(BD!H712="COMMANDE","FRED1","FRED2"),IF(I712=INFO_CALENDRIER!$AB$6,IF(BD!H712="COMMANDE","HERVE1","HERVE2"),IF(I712=INFO_CALENDRIER!$AB$7,IF(BD!H712="COMMANDE","MARIA1","MARIA2"),IF(I712=INFO_CALENDRIER!$AB$8,IF(BD!H712="COMMANDE","MARIE1","MARIE2"),IF(I712=INFO_CALENDRIER!$AB$9,IF(BD!H712="COMMANDE","VALERIE1","VALERIE2"),"erreur")))))))))</f>
        <v/>
      </c>
      <c r="U712" s="54"/>
      <c r="V712" s="54"/>
      <c r="W712" s="76" t="str">
        <f t="shared" si="137"/>
        <v/>
      </c>
      <c r="X712" s="76" t="str">
        <f t="shared" si="138"/>
        <v/>
      </c>
      <c r="Y712" s="76" t="str">
        <f t="shared" si="139"/>
        <v/>
      </c>
    </row>
    <row r="713" spans="1:25">
      <c r="A713" s="75"/>
      <c r="B713" s="77"/>
      <c r="C713" s="75"/>
      <c r="D713" s="77"/>
      <c r="E713" s="54"/>
      <c r="F713" s="54"/>
      <c r="G713" s="81"/>
      <c r="H713" s="54"/>
      <c r="I713" s="54"/>
      <c r="J713" s="76" t="str">
        <f t="shared" si="129"/>
        <v/>
      </c>
      <c r="K713" s="76" t="str">
        <f t="shared" si="130"/>
        <v/>
      </c>
      <c r="L713" s="76" t="str">
        <f t="shared" si="131"/>
        <v/>
      </c>
      <c r="M713" s="54"/>
      <c r="N713" s="54" t="str">
        <f t="shared" si="132"/>
        <v/>
      </c>
      <c r="O713" s="54" t="str">
        <f t="shared" si="133"/>
        <v/>
      </c>
      <c r="P713" s="54" t="str">
        <f t="shared" si="134"/>
        <v/>
      </c>
      <c r="Q713" s="54" t="str">
        <f>+IF(A713="","",CONCATENATE(YEAR(A713),"-",VLOOKUP(MONTH(A713),INFO_CALENDRIER!$I$1:$J$13,2,FALSE)))</f>
        <v/>
      </c>
      <c r="R713" s="54" t="str">
        <f t="shared" si="135"/>
        <v/>
      </c>
      <c r="S713" s="76" t="str">
        <f t="shared" si="136"/>
        <v/>
      </c>
      <c r="T713" s="54" t="str">
        <f>IF(H713="","",IF(I713=INFO_CALENDRIER!$AB$2,IF(BD!H713="COMMANDE","ALBAN1","ALBAN2"),IF(I713=INFO_CALENDRIER!$AB$3,IF(BD!H713="COMMANDE","ALICE1","ALICE2"),IF(I713=INFO_CALENDRIER!$AB$4,IF(BD!H713="COMMANDE","EUGENIE1","EUGENIE2"),IF(I713=INFO_CALENDRIER!$AB$5,IF(BD!H713="COMMANDE","FRED1","FRED2"),IF(I713=INFO_CALENDRIER!$AB$6,IF(BD!H713="COMMANDE","HERVE1","HERVE2"),IF(I713=INFO_CALENDRIER!$AB$7,IF(BD!H713="COMMANDE","MARIA1","MARIA2"),IF(I713=INFO_CALENDRIER!$AB$8,IF(BD!H713="COMMANDE","MARIE1","MARIE2"),IF(I713=INFO_CALENDRIER!$AB$9,IF(BD!H713="COMMANDE","VALERIE1","VALERIE2"),"erreur")))))))))</f>
        <v/>
      </c>
      <c r="U713" s="54"/>
      <c r="V713" s="54"/>
      <c r="W713" s="76" t="str">
        <f t="shared" si="137"/>
        <v/>
      </c>
      <c r="X713" s="76" t="str">
        <f t="shared" si="138"/>
        <v/>
      </c>
      <c r="Y713" s="76" t="str">
        <f t="shared" si="139"/>
        <v/>
      </c>
    </row>
    <row r="714" spans="1:25">
      <c r="A714" s="75"/>
      <c r="B714" s="77"/>
      <c r="C714" s="75"/>
      <c r="D714" s="77"/>
      <c r="E714" s="54"/>
      <c r="F714" s="54"/>
      <c r="G714" s="81"/>
      <c r="H714" s="54"/>
      <c r="I714" s="54"/>
      <c r="J714" s="76" t="str">
        <f t="shared" si="129"/>
        <v/>
      </c>
      <c r="K714" s="76" t="str">
        <f t="shared" si="130"/>
        <v/>
      </c>
      <c r="L714" s="76" t="str">
        <f t="shared" si="131"/>
        <v/>
      </c>
      <c r="M714" s="54"/>
      <c r="N714" s="54" t="str">
        <f t="shared" si="132"/>
        <v/>
      </c>
      <c r="O714" s="54" t="str">
        <f t="shared" si="133"/>
        <v/>
      </c>
      <c r="P714" s="54" t="str">
        <f t="shared" si="134"/>
        <v/>
      </c>
      <c r="Q714" s="54" t="str">
        <f>+IF(A714="","",CONCATENATE(YEAR(A714),"-",VLOOKUP(MONTH(A714),INFO_CALENDRIER!$I$1:$J$13,2,FALSE)))</f>
        <v/>
      </c>
      <c r="R714" s="54" t="str">
        <f t="shared" si="135"/>
        <v/>
      </c>
      <c r="S714" s="76" t="str">
        <f t="shared" si="136"/>
        <v/>
      </c>
      <c r="T714" s="54" t="str">
        <f>IF(H714="","",IF(I714=INFO_CALENDRIER!$AB$2,IF(BD!H714="COMMANDE","ALBAN1","ALBAN2"),IF(I714=INFO_CALENDRIER!$AB$3,IF(BD!H714="COMMANDE","ALICE1","ALICE2"),IF(I714=INFO_CALENDRIER!$AB$4,IF(BD!H714="COMMANDE","EUGENIE1","EUGENIE2"),IF(I714=INFO_CALENDRIER!$AB$5,IF(BD!H714="COMMANDE","FRED1","FRED2"),IF(I714=INFO_CALENDRIER!$AB$6,IF(BD!H714="COMMANDE","HERVE1","HERVE2"),IF(I714=INFO_CALENDRIER!$AB$7,IF(BD!H714="COMMANDE","MARIA1","MARIA2"),IF(I714=INFO_CALENDRIER!$AB$8,IF(BD!H714="COMMANDE","MARIE1","MARIE2"),IF(I714=INFO_CALENDRIER!$AB$9,IF(BD!H714="COMMANDE","VALERIE1","VALERIE2"),"erreur")))))))))</f>
        <v/>
      </c>
      <c r="U714" s="54"/>
      <c r="V714" s="54"/>
      <c r="W714" s="76" t="str">
        <f t="shared" si="137"/>
        <v/>
      </c>
      <c r="X714" s="76" t="str">
        <f t="shared" si="138"/>
        <v/>
      </c>
      <c r="Y714" s="76" t="str">
        <f t="shared" si="139"/>
        <v/>
      </c>
    </row>
    <row r="715" spans="1:25">
      <c r="A715" s="75"/>
      <c r="B715" s="77"/>
      <c r="C715" s="75"/>
      <c r="D715" s="77"/>
      <c r="E715" s="54"/>
      <c r="F715" s="54"/>
      <c r="G715" s="81"/>
      <c r="H715" s="54"/>
      <c r="I715" s="54"/>
      <c r="J715" s="76" t="str">
        <f t="shared" si="129"/>
        <v/>
      </c>
      <c r="K715" s="76" t="str">
        <f t="shared" si="130"/>
        <v/>
      </c>
      <c r="L715" s="76" t="str">
        <f t="shared" si="131"/>
        <v/>
      </c>
      <c r="M715" s="54"/>
      <c r="N715" s="54" t="str">
        <f t="shared" si="132"/>
        <v/>
      </c>
      <c r="O715" s="54" t="str">
        <f t="shared" si="133"/>
        <v/>
      </c>
      <c r="P715" s="54" t="str">
        <f t="shared" si="134"/>
        <v/>
      </c>
      <c r="Q715" s="54" t="str">
        <f>+IF(A715="","",CONCATENATE(YEAR(A715),"-",VLOOKUP(MONTH(A715),INFO_CALENDRIER!$I$1:$J$13,2,FALSE)))</f>
        <v/>
      </c>
      <c r="R715" s="54" t="str">
        <f t="shared" si="135"/>
        <v/>
      </c>
      <c r="S715" s="76" t="str">
        <f t="shared" si="136"/>
        <v/>
      </c>
      <c r="T715" s="54" t="str">
        <f>IF(H715="","",IF(I715=INFO_CALENDRIER!$AB$2,IF(BD!H715="COMMANDE","ALBAN1","ALBAN2"),IF(I715=INFO_CALENDRIER!$AB$3,IF(BD!H715="COMMANDE","ALICE1","ALICE2"),IF(I715=INFO_CALENDRIER!$AB$4,IF(BD!H715="COMMANDE","EUGENIE1","EUGENIE2"),IF(I715=INFO_CALENDRIER!$AB$5,IF(BD!H715="COMMANDE","FRED1","FRED2"),IF(I715=INFO_CALENDRIER!$AB$6,IF(BD!H715="COMMANDE","HERVE1","HERVE2"),IF(I715=INFO_CALENDRIER!$AB$7,IF(BD!H715="COMMANDE","MARIA1","MARIA2"),IF(I715=INFO_CALENDRIER!$AB$8,IF(BD!H715="COMMANDE","MARIE1","MARIE2"),IF(I715=INFO_CALENDRIER!$AB$9,IF(BD!H715="COMMANDE","VALERIE1","VALERIE2"),"erreur")))))))))</f>
        <v/>
      </c>
      <c r="U715" s="54"/>
      <c r="V715" s="54"/>
      <c r="W715" s="76" t="str">
        <f t="shared" si="137"/>
        <v/>
      </c>
      <c r="X715" s="76" t="str">
        <f t="shared" si="138"/>
        <v/>
      </c>
      <c r="Y715" s="76" t="str">
        <f t="shared" si="139"/>
        <v/>
      </c>
    </row>
    <row r="716" spans="1:25">
      <c r="A716" s="75"/>
      <c r="B716" s="77"/>
      <c r="C716" s="75"/>
      <c r="D716" s="77"/>
      <c r="E716" s="54"/>
      <c r="F716" s="54"/>
      <c r="G716" s="81"/>
      <c r="H716" s="54"/>
      <c r="I716" s="54"/>
      <c r="J716" s="76" t="str">
        <f t="shared" si="129"/>
        <v/>
      </c>
      <c r="K716" s="76" t="str">
        <f t="shared" si="130"/>
        <v/>
      </c>
      <c r="L716" s="76" t="str">
        <f t="shared" si="131"/>
        <v/>
      </c>
      <c r="M716" s="54"/>
      <c r="N716" s="54" t="str">
        <f t="shared" si="132"/>
        <v/>
      </c>
      <c r="O716" s="54" t="str">
        <f t="shared" si="133"/>
        <v/>
      </c>
      <c r="P716" s="54" t="str">
        <f t="shared" si="134"/>
        <v/>
      </c>
      <c r="Q716" s="54" t="str">
        <f>+IF(A716="","",CONCATENATE(YEAR(A716),"-",VLOOKUP(MONTH(A716),INFO_CALENDRIER!$I$1:$J$13,2,FALSE)))</f>
        <v/>
      </c>
      <c r="R716" s="54" t="str">
        <f t="shared" si="135"/>
        <v/>
      </c>
      <c r="S716" s="76" t="str">
        <f t="shared" si="136"/>
        <v/>
      </c>
      <c r="T716" s="54" t="str">
        <f>IF(H716="","",IF(I716=INFO_CALENDRIER!$AB$2,IF(BD!H716="COMMANDE","ALBAN1","ALBAN2"),IF(I716=INFO_CALENDRIER!$AB$3,IF(BD!H716="COMMANDE","ALICE1","ALICE2"),IF(I716=INFO_CALENDRIER!$AB$4,IF(BD!H716="COMMANDE","EUGENIE1","EUGENIE2"),IF(I716=INFO_CALENDRIER!$AB$5,IF(BD!H716="COMMANDE","FRED1","FRED2"),IF(I716=INFO_CALENDRIER!$AB$6,IF(BD!H716="COMMANDE","HERVE1","HERVE2"),IF(I716=INFO_CALENDRIER!$AB$7,IF(BD!H716="COMMANDE","MARIA1","MARIA2"),IF(I716=INFO_CALENDRIER!$AB$8,IF(BD!H716="COMMANDE","MARIE1","MARIE2"),IF(I716=INFO_CALENDRIER!$AB$9,IF(BD!H716="COMMANDE","VALERIE1","VALERIE2"),"erreur")))))))))</f>
        <v/>
      </c>
      <c r="U716" s="54"/>
      <c r="V716" s="54"/>
      <c r="W716" s="76" t="str">
        <f t="shared" si="137"/>
        <v/>
      </c>
      <c r="X716" s="76" t="str">
        <f t="shared" si="138"/>
        <v/>
      </c>
      <c r="Y716" s="76" t="str">
        <f t="shared" si="139"/>
        <v/>
      </c>
    </row>
    <row r="717" spans="1:25">
      <c r="A717" s="75"/>
      <c r="B717" s="77"/>
      <c r="C717" s="75"/>
      <c r="D717" s="77"/>
      <c r="E717" s="54"/>
      <c r="F717" s="54"/>
      <c r="G717" s="81"/>
      <c r="H717" s="54"/>
      <c r="I717" s="54"/>
      <c r="J717" s="76" t="str">
        <f t="shared" si="129"/>
        <v/>
      </c>
      <c r="K717" s="76" t="str">
        <f t="shared" si="130"/>
        <v/>
      </c>
      <c r="L717" s="76" t="str">
        <f t="shared" si="131"/>
        <v/>
      </c>
      <c r="M717" s="54"/>
      <c r="N717" s="54" t="str">
        <f t="shared" si="132"/>
        <v/>
      </c>
      <c r="O717" s="54" t="str">
        <f t="shared" si="133"/>
        <v/>
      </c>
      <c r="P717" s="54" t="str">
        <f t="shared" si="134"/>
        <v/>
      </c>
      <c r="Q717" s="54" t="str">
        <f>+IF(A717="","",CONCATENATE(YEAR(A717),"-",VLOOKUP(MONTH(A717),INFO_CALENDRIER!$I$1:$J$13,2,FALSE)))</f>
        <v/>
      </c>
      <c r="R717" s="54" t="str">
        <f t="shared" si="135"/>
        <v/>
      </c>
      <c r="S717" s="76" t="str">
        <f t="shared" si="136"/>
        <v/>
      </c>
      <c r="T717" s="54" t="str">
        <f>IF(H717="","",IF(I717=INFO_CALENDRIER!$AB$2,IF(BD!H717="COMMANDE","ALBAN1","ALBAN2"),IF(I717=INFO_CALENDRIER!$AB$3,IF(BD!H717="COMMANDE","ALICE1","ALICE2"),IF(I717=INFO_CALENDRIER!$AB$4,IF(BD!H717="COMMANDE","EUGENIE1","EUGENIE2"),IF(I717=INFO_CALENDRIER!$AB$5,IF(BD!H717="COMMANDE","FRED1","FRED2"),IF(I717=INFO_CALENDRIER!$AB$6,IF(BD!H717="COMMANDE","HERVE1","HERVE2"),IF(I717=INFO_CALENDRIER!$AB$7,IF(BD!H717="COMMANDE","MARIA1","MARIA2"),IF(I717=INFO_CALENDRIER!$AB$8,IF(BD!H717="COMMANDE","MARIE1","MARIE2"),IF(I717=INFO_CALENDRIER!$AB$9,IF(BD!H717="COMMANDE","VALERIE1","VALERIE2"),"erreur")))))))))</f>
        <v/>
      </c>
      <c r="U717" s="54"/>
      <c r="V717" s="54"/>
      <c r="W717" s="76" t="str">
        <f t="shared" si="137"/>
        <v/>
      </c>
      <c r="X717" s="76" t="str">
        <f t="shared" si="138"/>
        <v/>
      </c>
      <c r="Y717" s="76" t="str">
        <f t="shared" si="139"/>
        <v/>
      </c>
    </row>
    <row r="718" spans="1:25">
      <c r="A718" s="75"/>
      <c r="B718" s="77"/>
      <c r="C718" s="75"/>
      <c r="D718" s="77"/>
      <c r="E718" s="54"/>
      <c r="F718" s="54"/>
      <c r="G718" s="81"/>
      <c r="H718" s="54"/>
      <c r="I718" s="54"/>
      <c r="J718" s="76" t="str">
        <f t="shared" si="129"/>
        <v/>
      </c>
      <c r="K718" s="76" t="str">
        <f t="shared" si="130"/>
        <v/>
      </c>
      <c r="L718" s="76" t="str">
        <f t="shared" si="131"/>
        <v/>
      </c>
      <c r="M718" s="54"/>
      <c r="N718" s="54" t="str">
        <f t="shared" si="132"/>
        <v/>
      </c>
      <c r="O718" s="54" t="str">
        <f t="shared" si="133"/>
        <v/>
      </c>
      <c r="P718" s="54" t="str">
        <f t="shared" si="134"/>
        <v/>
      </c>
      <c r="Q718" s="54" t="str">
        <f>+IF(A718="","",CONCATENATE(YEAR(A718),"-",VLOOKUP(MONTH(A718),INFO_CALENDRIER!$I$1:$J$13,2,FALSE)))</f>
        <v/>
      </c>
      <c r="R718" s="54" t="str">
        <f t="shared" si="135"/>
        <v/>
      </c>
      <c r="S718" s="76" t="str">
        <f t="shared" si="136"/>
        <v/>
      </c>
      <c r="T718" s="54" t="str">
        <f>IF(H718="","",IF(I718=INFO_CALENDRIER!$AB$2,IF(BD!H718="COMMANDE","ALBAN1","ALBAN2"),IF(I718=INFO_CALENDRIER!$AB$3,IF(BD!H718="COMMANDE","ALICE1","ALICE2"),IF(I718=INFO_CALENDRIER!$AB$4,IF(BD!H718="COMMANDE","EUGENIE1","EUGENIE2"),IF(I718=INFO_CALENDRIER!$AB$5,IF(BD!H718="COMMANDE","FRED1","FRED2"),IF(I718=INFO_CALENDRIER!$AB$6,IF(BD!H718="COMMANDE","HERVE1","HERVE2"),IF(I718=INFO_CALENDRIER!$AB$7,IF(BD!H718="COMMANDE","MARIA1","MARIA2"),IF(I718=INFO_CALENDRIER!$AB$8,IF(BD!H718="COMMANDE","MARIE1","MARIE2"),IF(I718=INFO_CALENDRIER!$AB$9,IF(BD!H718="COMMANDE","VALERIE1","VALERIE2"),"erreur")))))))))</f>
        <v/>
      </c>
      <c r="U718" s="54"/>
      <c r="V718" s="54"/>
      <c r="W718" s="76" t="str">
        <f t="shared" si="137"/>
        <v/>
      </c>
      <c r="X718" s="76" t="str">
        <f t="shared" si="138"/>
        <v/>
      </c>
      <c r="Y718" s="76" t="str">
        <f t="shared" si="139"/>
        <v/>
      </c>
    </row>
    <row r="719" spans="1:25">
      <c r="A719" s="75"/>
      <c r="B719" s="77"/>
      <c r="C719" s="75"/>
      <c r="D719" s="77"/>
      <c r="E719" s="54"/>
      <c r="F719" s="54"/>
      <c r="G719" s="81"/>
      <c r="H719" s="54"/>
      <c r="I719" s="54"/>
      <c r="J719" s="76" t="str">
        <f t="shared" si="129"/>
        <v/>
      </c>
      <c r="K719" s="76" t="str">
        <f t="shared" si="130"/>
        <v/>
      </c>
      <c r="L719" s="76" t="str">
        <f t="shared" si="131"/>
        <v/>
      </c>
      <c r="M719" s="54"/>
      <c r="N719" s="54" t="str">
        <f t="shared" si="132"/>
        <v/>
      </c>
      <c r="O719" s="54" t="str">
        <f t="shared" si="133"/>
        <v/>
      </c>
      <c r="P719" s="54" t="str">
        <f t="shared" si="134"/>
        <v/>
      </c>
      <c r="Q719" s="54" t="str">
        <f>+IF(A719="","",CONCATENATE(YEAR(A719),"-",VLOOKUP(MONTH(A719),INFO_CALENDRIER!$I$1:$J$13,2,FALSE)))</f>
        <v/>
      </c>
      <c r="R719" s="54" t="str">
        <f t="shared" si="135"/>
        <v/>
      </c>
      <c r="S719" s="76" t="str">
        <f t="shared" si="136"/>
        <v/>
      </c>
      <c r="T719" s="54" t="str">
        <f>IF(H719="","",IF(I719=INFO_CALENDRIER!$AB$2,IF(BD!H719="COMMANDE","ALBAN1","ALBAN2"),IF(I719=INFO_CALENDRIER!$AB$3,IF(BD!H719="COMMANDE","ALICE1","ALICE2"),IF(I719=INFO_CALENDRIER!$AB$4,IF(BD!H719="COMMANDE","EUGENIE1","EUGENIE2"),IF(I719=INFO_CALENDRIER!$AB$5,IF(BD!H719="COMMANDE","FRED1","FRED2"),IF(I719=INFO_CALENDRIER!$AB$6,IF(BD!H719="COMMANDE","HERVE1","HERVE2"),IF(I719=INFO_CALENDRIER!$AB$7,IF(BD!H719="COMMANDE","MARIA1","MARIA2"),IF(I719=INFO_CALENDRIER!$AB$8,IF(BD!H719="COMMANDE","MARIE1","MARIE2"),IF(I719=INFO_CALENDRIER!$AB$9,IF(BD!H719="COMMANDE","VALERIE1","VALERIE2"),"erreur")))))))))</f>
        <v/>
      </c>
      <c r="U719" s="54"/>
      <c r="V719" s="54"/>
      <c r="W719" s="76" t="str">
        <f t="shared" si="137"/>
        <v/>
      </c>
      <c r="X719" s="76" t="str">
        <f t="shared" si="138"/>
        <v/>
      </c>
      <c r="Y719" s="76" t="str">
        <f t="shared" si="139"/>
        <v/>
      </c>
    </row>
    <row r="720" spans="1:25">
      <c r="A720" s="75"/>
      <c r="B720" s="77"/>
      <c r="C720" s="75"/>
      <c r="D720" s="77"/>
      <c r="E720" s="54"/>
      <c r="F720" s="54"/>
      <c r="G720" s="81"/>
      <c r="H720" s="54"/>
      <c r="I720" s="54"/>
      <c r="J720" s="76" t="str">
        <f t="shared" si="129"/>
        <v/>
      </c>
      <c r="K720" s="76" t="str">
        <f t="shared" si="130"/>
        <v/>
      </c>
      <c r="L720" s="76" t="str">
        <f t="shared" si="131"/>
        <v/>
      </c>
      <c r="M720" s="54"/>
      <c r="N720" s="54" t="str">
        <f t="shared" si="132"/>
        <v/>
      </c>
      <c r="O720" s="54" t="str">
        <f t="shared" si="133"/>
        <v/>
      </c>
      <c r="P720" s="54" t="str">
        <f t="shared" si="134"/>
        <v/>
      </c>
      <c r="Q720" s="54" t="str">
        <f>+IF(A720="","",CONCATENATE(YEAR(A720),"-",VLOOKUP(MONTH(A720),INFO_CALENDRIER!$I$1:$J$13,2,FALSE)))</f>
        <v/>
      </c>
      <c r="R720" s="54" t="str">
        <f t="shared" si="135"/>
        <v/>
      </c>
      <c r="S720" s="76" t="str">
        <f t="shared" si="136"/>
        <v/>
      </c>
      <c r="T720" s="54" t="str">
        <f>IF(H720="","",IF(I720=INFO_CALENDRIER!$AB$2,IF(BD!H720="COMMANDE","ALBAN1","ALBAN2"),IF(I720=INFO_CALENDRIER!$AB$3,IF(BD!H720="COMMANDE","ALICE1","ALICE2"),IF(I720=INFO_CALENDRIER!$AB$4,IF(BD!H720="COMMANDE","EUGENIE1","EUGENIE2"),IF(I720=INFO_CALENDRIER!$AB$5,IF(BD!H720="COMMANDE","FRED1","FRED2"),IF(I720=INFO_CALENDRIER!$AB$6,IF(BD!H720="COMMANDE","HERVE1","HERVE2"),IF(I720=INFO_CALENDRIER!$AB$7,IF(BD!H720="COMMANDE","MARIA1","MARIA2"),IF(I720=INFO_CALENDRIER!$AB$8,IF(BD!H720="COMMANDE","MARIE1","MARIE2"),IF(I720=INFO_CALENDRIER!$AB$9,IF(BD!H720="COMMANDE","VALERIE1","VALERIE2"),"erreur")))))))))</f>
        <v/>
      </c>
      <c r="U720" s="54"/>
      <c r="V720" s="54"/>
      <c r="W720" s="76" t="str">
        <f t="shared" si="137"/>
        <v/>
      </c>
      <c r="X720" s="76" t="str">
        <f t="shared" si="138"/>
        <v/>
      </c>
      <c r="Y720" s="76" t="str">
        <f t="shared" si="139"/>
        <v/>
      </c>
    </row>
    <row r="721" spans="1:25">
      <c r="A721" s="75"/>
      <c r="B721" s="77"/>
      <c r="C721" s="75"/>
      <c r="D721" s="77"/>
      <c r="E721" s="54"/>
      <c r="F721" s="54"/>
      <c r="G721" s="81"/>
      <c r="H721" s="54"/>
      <c r="I721" s="54"/>
      <c r="J721" s="76" t="str">
        <f t="shared" si="129"/>
        <v/>
      </c>
      <c r="K721" s="76" t="str">
        <f t="shared" si="130"/>
        <v/>
      </c>
      <c r="L721" s="76" t="str">
        <f t="shared" si="131"/>
        <v/>
      </c>
      <c r="M721" s="54"/>
      <c r="N721" s="54" t="str">
        <f t="shared" si="132"/>
        <v/>
      </c>
      <c r="O721" s="54" t="str">
        <f t="shared" si="133"/>
        <v/>
      </c>
      <c r="P721" s="54" t="str">
        <f t="shared" si="134"/>
        <v/>
      </c>
      <c r="Q721" s="54" t="str">
        <f>+IF(A721="","",CONCATENATE(YEAR(A721),"-",VLOOKUP(MONTH(A721),INFO_CALENDRIER!$I$1:$J$13,2,FALSE)))</f>
        <v/>
      </c>
      <c r="R721" s="54" t="str">
        <f t="shared" si="135"/>
        <v/>
      </c>
      <c r="S721" s="76" t="str">
        <f t="shared" si="136"/>
        <v/>
      </c>
      <c r="T721" s="54" t="str">
        <f>IF(H721="","",IF(I721=INFO_CALENDRIER!$AB$2,IF(BD!H721="COMMANDE","ALBAN1","ALBAN2"),IF(I721=INFO_CALENDRIER!$AB$3,IF(BD!H721="COMMANDE","ALICE1","ALICE2"),IF(I721=INFO_CALENDRIER!$AB$4,IF(BD!H721="COMMANDE","EUGENIE1","EUGENIE2"),IF(I721=INFO_CALENDRIER!$AB$5,IF(BD!H721="COMMANDE","FRED1","FRED2"),IF(I721=INFO_CALENDRIER!$AB$6,IF(BD!H721="COMMANDE","HERVE1","HERVE2"),IF(I721=INFO_CALENDRIER!$AB$7,IF(BD!H721="COMMANDE","MARIA1","MARIA2"),IF(I721=INFO_CALENDRIER!$AB$8,IF(BD!H721="COMMANDE","MARIE1","MARIE2"),IF(I721=INFO_CALENDRIER!$AB$9,IF(BD!H721="COMMANDE","VALERIE1","VALERIE2"),"erreur")))))))))</f>
        <v/>
      </c>
      <c r="U721" s="54"/>
      <c r="V721" s="54"/>
      <c r="W721" s="76" t="str">
        <f t="shared" si="137"/>
        <v/>
      </c>
      <c r="X721" s="76" t="str">
        <f t="shared" si="138"/>
        <v/>
      </c>
      <c r="Y721" s="76" t="str">
        <f t="shared" si="139"/>
        <v/>
      </c>
    </row>
    <row r="722" spans="1:25">
      <c r="A722" s="75"/>
      <c r="B722" s="77"/>
      <c r="C722" s="75"/>
      <c r="D722" s="77"/>
      <c r="E722" s="54"/>
      <c r="F722" s="54"/>
      <c r="G722" s="81"/>
      <c r="H722" s="54"/>
      <c r="I722" s="54"/>
      <c r="J722" s="76" t="str">
        <f t="shared" si="129"/>
        <v/>
      </c>
      <c r="K722" s="76" t="str">
        <f t="shared" si="130"/>
        <v/>
      </c>
      <c r="L722" s="76" t="str">
        <f t="shared" si="131"/>
        <v/>
      </c>
      <c r="M722" s="54"/>
      <c r="N722" s="54" t="str">
        <f t="shared" si="132"/>
        <v/>
      </c>
      <c r="O722" s="54" t="str">
        <f t="shared" si="133"/>
        <v/>
      </c>
      <c r="P722" s="54" t="str">
        <f t="shared" si="134"/>
        <v/>
      </c>
      <c r="Q722" s="54" t="str">
        <f>+IF(A722="","",CONCATENATE(YEAR(A722),"-",VLOOKUP(MONTH(A722),INFO_CALENDRIER!$I$1:$J$13,2,FALSE)))</f>
        <v/>
      </c>
      <c r="R722" s="54" t="str">
        <f t="shared" si="135"/>
        <v/>
      </c>
      <c r="S722" s="76" t="str">
        <f t="shared" si="136"/>
        <v/>
      </c>
      <c r="T722" s="54" t="str">
        <f>IF(H722="","",IF(I722=INFO_CALENDRIER!$AB$2,IF(BD!H722="COMMANDE","ALBAN1","ALBAN2"),IF(I722=INFO_CALENDRIER!$AB$3,IF(BD!H722="COMMANDE","ALICE1","ALICE2"),IF(I722=INFO_CALENDRIER!$AB$4,IF(BD!H722="COMMANDE","EUGENIE1","EUGENIE2"),IF(I722=INFO_CALENDRIER!$AB$5,IF(BD!H722="COMMANDE","FRED1","FRED2"),IF(I722=INFO_CALENDRIER!$AB$6,IF(BD!H722="COMMANDE","HERVE1","HERVE2"),IF(I722=INFO_CALENDRIER!$AB$7,IF(BD!H722="COMMANDE","MARIA1","MARIA2"),IF(I722=INFO_CALENDRIER!$AB$8,IF(BD!H722="COMMANDE","MARIE1","MARIE2"),IF(I722=INFO_CALENDRIER!$AB$9,IF(BD!H722="COMMANDE","VALERIE1","VALERIE2"),"erreur")))))))))</f>
        <v/>
      </c>
      <c r="U722" s="54"/>
      <c r="V722" s="54"/>
      <c r="W722" s="76" t="str">
        <f t="shared" si="137"/>
        <v/>
      </c>
      <c r="X722" s="76" t="str">
        <f t="shared" si="138"/>
        <v/>
      </c>
      <c r="Y722" s="76" t="str">
        <f t="shared" si="139"/>
        <v/>
      </c>
    </row>
    <row r="723" spans="1:25">
      <c r="A723" s="75"/>
      <c r="B723" s="77"/>
      <c r="C723" s="75"/>
      <c r="D723" s="77"/>
      <c r="E723" s="54"/>
      <c r="F723" s="54"/>
      <c r="G723" s="81"/>
      <c r="H723" s="54"/>
      <c r="I723" s="54"/>
      <c r="J723" s="76" t="str">
        <f t="shared" si="129"/>
        <v/>
      </c>
      <c r="K723" s="76" t="str">
        <f t="shared" si="130"/>
        <v/>
      </c>
      <c r="L723" s="76" t="str">
        <f t="shared" si="131"/>
        <v/>
      </c>
      <c r="M723" s="54"/>
      <c r="N723" s="54" t="str">
        <f t="shared" si="132"/>
        <v/>
      </c>
      <c r="O723" s="54" t="str">
        <f t="shared" si="133"/>
        <v/>
      </c>
      <c r="P723" s="54" t="str">
        <f t="shared" si="134"/>
        <v/>
      </c>
      <c r="Q723" s="54" t="str">
        <f>+IF(A723="","",CONCATENATE(YEAR(A723),"-",VLOOKUP(MONTH(A723),INFO_CALENDRIER!$I$1:$J$13,2,FALSE)))</f>
        <v/>
      </c>
      <c r="R723" s="54" t="str">
        <f t="shared" si="135"/>
        <v/>
      </c>
      <c r="S723" s="76" t="str">
        <f t="shared" si="136"/>
        <v/>
      </c>
      <c r="T723" s="54" t="str">
        <f>IF(H723="","",IF(I723=INFO_CALENDRIER!$AB$2,IF(BD!H723="COMMANDE","ALBAN1","ALBAN2"),IF(I723=INFO_CALENDRIER!$AB$3,IF(BD!H723="COMMANDE","ALICE1","ALICE2"),IF(I723=INFO_CALENDRIER!$AB$4,IF(BD!H723="COMMANDE","EUGENIE1","EUGENIE2"),IF(I723=INFO_CALENDRIER!$AB$5,IF(BD!H723="COMMANDE","FRED1","FRED2"),IF(I723=INFO_CALENDRIER!$AB$6,IF(BD!H723="COMMANDE","HERVE1","HERVE2"),IF(I723=INFO_CALENDRIER!$AB$7,IF(BD!H723="COMMANDE","MARIA1","MARIA2"),IF(I723=INFO_CALENDRIER!$AB$8,IF(BD!H723="COMMANDE","MARIE1","MARIE2"),IF(I723=INFO_CALENDRIER!$AB$9,IF(BD!H723="COMMANDE","VALERIE1","VALERIE2"),"erreur")))))))))</f>
        <v/>
      </c>
      <c r="U723" s="54"/>
      <c r="V723" s="54"/>
      <c r="W723" s="76" t="str">
        <f t="shared" si="137"/>
        <v/>
      </c>
      <c r="X723" s="76" t="str">
        <f t="shared" si="138"/>
        <v/>
      </c>
      <c r="Y723" s="76" t="str">
        <f t="shared" si="139"/>
        <v/>
      </c>
    </row>
    <row r="724" spans="1:25">
      <c r="A724" s="75"/>
      <c r="B724" s="77"/>
      <c r="C724" s="75"/>
      <c r="D724" s="77"/>
      <c r="E724" s="54"/>
      <c r="F724" s="54"/>
      <c r="G724" s="81"/>
      <c r="H724" s="54"/>
      <c r="I724" s="54"/>
      <c r="J724" s="76" t="str">
        <f t="shared" si="129"/>
        <v/>
      </c>
      <c r="K724" s="76" t="str">
        <f t="shared" si="130"/>
        <v/>
      </c>
      <c r="L724" s="76" t="str">
        <f t="shared" si="131"/>
        <v/>
      </c>
      <c r="M724" s="54"/>
      <c r="N724" s="54" t="str">
        <f t="shared" si="132"/>
        <v/>
      </c>
      <c r="O724" s="54" t="str">
        <f t="shared" si="133"/>
        <v/>
      </c>
      <c r="P724" s="54" t="str">
        <f t="shared" si="134"/>
        <v/>
      </c>
      <c r="Q724" s="54" t="str">
        <f>+IF(A724="","",CONCATENATE(YEAR(A724),"-",VLOOKUP(MONTH(A724),INFO_CALENDRIER!$I$1:$J$13,2,FALSE)))</f>
        <v/>
      </c>
      <c r="R724" s="54" t="str">
        <f t="shared" si="135"/>
        <v/>
      </c>
      <c r="S724" s="76" t="str">
        <f t="shared" si="136"/>
        <v/>
      </c>
      <c r="T724" s="54" t="str">
        <f>IF(H724="","",IF(I724=INFO_CALENDRIER!$AB$2,IF(BD!H724="COMMANDE","ALBAN1","ALBAN2"),IF(I724=INFO_CALENDRIER!$AB$3,IF(BD!H724="COMMANDE","ALICE1","ALICE2"),IF(I724=INFO_CALENDRIER!$AB$4,IF(BD!H724="COMMANDE","EUGENIE1","EUGENIE2"),IF(I724=INFO_CALENDRIER!$AB$5,IF(BD!H724="COMMANDE","FRED1","FRED2"),IF(I724=INFO_CALENDRIER!$AB$6,IF(BD!H724="COMMANDE","HERVE1","HERVE2"),IF(I724=INFO_CALENDRIER!$AB$7,IF(BD!H724="COMMANDE","MARIA1","MARIA2"),IF(I724=INFO_CALENDRIER!$AB$8,IF(BD!H724="COMMANDE","MARIE1","MARIE2"),IF(I724=INFO_CALENDRIER!$AB$9,IF(BD!H724="COMMANDE","VALERIE1","VALERIE2"),"erreur")))))))))</f>
        <v/>
      </c>
      <c r="U724" s="54"/>
      <c r="V724" s="54"/>
      <c r="W724" s="76" t="str">
        <f t="shared" si="137"/>
        <v/>
      </c>
      <c r="X724" s="76" t="str">
        <f t="shared" si="138"/>
        <v/>
      </c>
      <c r="Y724" s="76" t="str">
        <f t="shared" si="139"/>
        <v/>
      </c>
    </row>
    <row r="725" spans="1:25">
      <c r="A725" s="75"/>
      <c r="B725" s="77"/>
      <c r="C725" s="75"/>
      <c r="D725" s="77"/>
      <c r="E725" s="54"/>
      <c r="F725" s="54"/>
      <c r="G725" s="81"/>
      <c r="H725" s="54"/>
      <c r="I725" s="54"/>
      <c r="J725" s="76" t="str">
        <f t="shared" si="129"/>
        <v/>
      </c>
      <c r="K725" s="76" t="str">
        <f t="shared" si="130"/>
        <v/>
      </c>
      <c r="L725" s="76" t="str">
        <f t="shared" si="131"/>
        <v/>
      </c>
      <c r="M725" s="54"/>
      <c r="N725" s="54" t="str">
        <f t="shared" si="132"/>
        <v/>
      </c>
      <c r="O725" s="54" t="str">
        <f t="shared" si="133"/>
        <v/>
      </c>
      <c r="P725" s="54" t="str">
        <f t="shared" si="134"/>
        <v/>
      </c>
      <c r="Q725" s="54" t="str">
        <f>+IF(A725="","",CONCATENATE(YEAR(A725),"-",VLOOKUP(MONTH(A725),INFO_CALENDRIER!$I$1:$J$13,2,FALSE)))</f>
        <v/>
      </c>
      <c r="R725" s="54" t="str">
        <f t="shared" si="135"/>
        <v/>
      </c>
      <c r="S725" s="76" t="str">
        <f t="shared" si="136"/>
        <v/>
      </c>
      <c r="T725" s="54" t="str">
        <f>IF(H725="","",IF(I725=INFO_CALENDRIER!$AB$2,IF(BD!H725="COMMANDE","ALBAN1","ALBAN2"),IF(I725=INFO_CALENDRIER!$AB$3,IF(BD!H725="COMMANDE","ALICE1","ALICE2"),IF(I725=INFO_CALENDRIER!$AB$4,IF(BD!H725="COMMANDE","EUGENIE1","EUGENIE2"),IF(I725=INFO_CALENDRIER!$AB$5,IF(BD!H725="COMMANDE","FRED1","FRED2"),IF(I725=INFO_CALENDRIER!$AB$6,IF(BD!H725="COMMANDE","HERVE1","HERVE2"),IF(I725=INFO_CALENDRIER!$AB$7,IF(BD!H725="COMMANDE","MARIA1","MARIA2"),IF(I725=INFO_CALENDRIER!$AB$8,IF(BD!H725="COMMANDE","MARIE1","MARIE2"),IF(I725=INFO_CALENDRIER!$AB$9,IF(BD!H725="COMMANDE","VALERIE1","VALERIE2"),"erreur")))))))))</f>
        <v/>
      </c>
      <c r="U725" s="54"/>
      <c r="V725" s="54"/>
      <c r="W725" s="76" t="str">
        <f t="shared" si="137"/>
        <v/>
      </c>
      <c r="X725" s="76" t="str">
        <f t="shared" si="138"/>
        <v/>
      </c>
      <c r="Y725" s="76" t="str">
        <f t="shared" si="139"/>
        <v/>
      </c>
    </row>
    <row r="726" spans="1:25">
      <c r="A726" s="75"/>
      <c r="B726" s="77"/>
      <c r="C726" s="75"/>
      <c r="D726" s="77"/>
      <c r="E726" s="54"/>
      <c r="F726" s="54"/>
      <c r="G726" s="81"/>
      <c r="H726" s="54"/>
      <c r="I726" s="54"/>
      <c r="J726" s="76" t="str">
        <f t="shared" si="129"/>
        <v/>
      </c>
      <c r="K726" s="76" t="str">
        <f t="shared" si="130"/>
        <v/>
      </c>
      <c r="L726" s="76" t="str">
        <f t="shared" si="131"/>
        <v/>
      </c>
      <c r="M726" s="54"/>
      <c r="N726" s="54" t="str">
        <f t="shared" si="132"/>
        <v/>
      </c>
      <c r="O726" s="54" t="str">
        <f t="shared" si="133"/>
        <v/>
      </c>
      <c r="P726" s="54" t="str">
        <f t="shared" si="134"/>
        <v/>
      </c>
      <c r="Q726" s="54" t="str">
        <f>+IF(A726="","",CONCATENATE(YEAR(A726),"-",VLOOKUP(MONTH(A726),INFO_CALENDRIER!$I$1:$J$13,2,FALSE)))</f>
        <v/>
      </c>
      <c r="R726" s="54" t="str">
        <f t="shared" si="135"/>
        <v/>
      </c>
      <c r="S726" s="76" t="str">
        <f t="shared" si="136"/>
        <v/>
      </c>
      <c r="T726" s="54" t="str">
        <f>IF(H726="","",IF(I726=INFO_CALENDRIER!$AB$2,IF(BD!H726="COMMANDE","ALBAN1","ALBAN2"),IF(I726=INFO_CALENDRIER!$AB$3,IF(BD!H726="COMMANDE","ALICE1","ALICE2"),IF(I726=INFO_CALENDRIER!$AB$4,IF(BD!H726="COMMANDE","EUGENIE1","EUGENIE2"),IF(I726=INFO_CALENDRIER!$AB$5,IF(BD!H726="COMMANDE","FRED1","FRED2"),IF(I726=INFO_CALENDRIER!$AB$6,IF(BD!H726="COMMANDE","HERVE1","HERVE2"),IF(I726=INFO_CALENDRIER!$AB$7,IF(BD!H726="COMMANDE","MARIA1","MARIA2"),IF(I726=INFO_CALENDRIER!$AB$8,IF(BD!H726="COMMANDE","MARIE1","MARIE2"),IF(I726=INFO_CALENDRIER!$AB$9,IF(BD!H726="COMMANDE","VALERIE1","VALERIE2"),"erreur")))))))))</f>
        <v/>
      </c>
      <c r="U726" s="54"/>
      <c r="V726" s="54"/>
      <c r="W726" s="76" t="str">
        <f t="shared" si="137"/>
        <v/>
      </c>
      <c r="X726" s="76" t="str">
        <f t="shared" si="138"/>
        <v/>
      </c>
      <c r="Y726" s="76" t="str">
        <f t="shared" si="139"/>
        <v/>
      </c>
    </row>
    <row r="727" spans="1:25">
      <c r="A727" s="75"/>
      <c r="B727" s="77"/>
      <c r="C727" s="75"/>
      <c r="D727" s="77"/>
      <c r="E727" s="54"/>
      <c r="F727" s="54"/>
      <c r="G727" s="81"/>
      <c r="H727" s="54"/>
      <c r="I727" s="54"/>
      <c r="J727" s="76" t="str">
        <f t="shared" si="129"/>
        <v/>
      </c>
      <c r="K727" s="76" t="str">
        <f t="shared" si="130"/>
        <v/>
      </c>
      <c r="L727" s="76" t="str">
        <f t="shared" si="131"/>
        <v/>
      </c>
      <c r="M727" s="54"/>
      <c r="N727" s="54" t="str">
        <f t="shared" si="132"/>
        <v/>
      </c>
      <c r="O727" s="54" t="str">
        <f t="shared" si="133"/>
        <v/>
      </c>
      <c r="P727" s="54" t="str">
        <f t="shared" si="134"/>
        <v/>
      </c>
      <c r="Q727" s="54" t="str">
        <f>+IF(A727="","",CONCATENATE(YEAR(A727),"-",VLOOKUP(MONTH(A727),INFO_CALENDRIER!$I$1:$J$13,2,FALSE)))</f>
        <v/>
      </c>
      <c r="R727" s="54" t="str">
        <f t="shared" si="135"/>
        <v/>
      </c>
      <c r="S727" s="76" t="str">
        <f t="shared" si="136"/>
        <v/>
      </c>
      <c r="T727" s="54" t="str">
        <f>IF(H727="","",IF(I727=INFO_CALENDRIER!$AB$2,IF(BD!H727="COMMANDE","ALBAN1","ALBAN2"),IF(I727=INFO_CALENDRIER!$AB$3,IF(BD!H727="COMMANDE","ALICE1","ALICE2"),IF(I727=INFO_CALENDRIER!$AB$4,IF(BD!H727="COMMANDE","EUGENIE1","EUGENIE2"),IF(I727=INFO_CALENDRIER!$AB$5,IF(BD!H727="COMMANDE","FRED1","FRED2"),IF(I727=INFO_CALENDRIER!$AB$6,IF(BD!H727="COMMANDE","HERVE1","HERVE2"),IF(I727=INFO_CALENDRIER!$AB$7,IF(BD!H727="COMMANDE","MARIA1","MARIA2"),IF(I727=INFO_CALENDRIER!$AB$8,IF(BD!H727="COMMANDE","MARIE1","MARIE2"),IF(I727=INFO_CALENDRIER!$AB$9,IF(BD!H727="COMMANDE","VALERIE1","VALERIE2"),"erreur")))))))))</f>
        <v/>
      </c>
      <c r="U727" s="54"/>
      <c r="V727" s="54"/>
      <c r="W727" s="76" t="str">
        <f t="shared" si="137"/>
        <v/>
      </c>
      <c r="X727" s="76" t="str">
        <f t="shared" si="138"/>
        <v/>
      </c>
      <c r="Y727" s="76" t="str">
        <f t="shared" si="139"/>
        <v/>
      </c>
    </row>
    <row r="728" spans="1:25">
      <c r="A728" s="75"/>
      <c r="B728" s="77"/>
      <c r="C728" s="75"/>
      <c r="D728" s="77"/>
      <c r="E728" s="54"/>
      <c r="F728" s="54"/>
      <c r="G728" s="81"/>
      <c r="H728" s="54"/>
      <c r="I728" s="54"/>
      <c r="J728" s="76" t="str">
        <f t="shared" si="129"/>
        <v/>
      </c>
      <c r="K728" s="76" t="str">
        <f t="shared" si="130"/>
        <v/>
      </c>
      <c r="L728" s="76" t="str">
        <f t="shared" si="131"/>
        <v/>
      </c>
      <c r="M728" s="54"/>
      <c r="N728" s="54" t="str">
        <f t="shared" si="132"/>
        <v/>
      </c>
      <c r="O728" s="54" t="str">
        <f t="shared" si="133"/>
        <v/>
      </c>
      <c r="P728" s="54" t="str">
        <f t="shared" si="134"/>
        <v/>
      </c>
      <c r="Q728" s="54" t="str">
        <f>+IF(A728="","",CONCATENATE(YEAR(A728),"-",VLOOKUP(MONTH(A728),INFO_CALENDRIER!$I$1:$J$13,2,FALSE)))</f>
        <v/>
      </c>
      <c r="R728" s="54" t="str">
        <f t="shared" si="135"/>
        <v/>
      </c>
      <c r="S728" s="76" t="str">
        <f t="shared" si="136"/>
        <v/>
      </c>
      <c r="T728" s="54" t="str">
        <f>IF(H728="","",IF(I728=INFO_CALENDRIER!$AB$2,IF(BD!H728="COMMANDE","ALBAN1","ALBAN2"),IF(I728=INFO_CALENDRIER!$AB$3,IF(BD!H728="COMMANDE","ALICE1","ALICE2"),IF(I728=INFO_CALENDRIER!$AB$4,IF(BD!H728="COMMANDE","EUGENIE1","EUGENIE2"),IF(I728=INFO_CALENDRIER!$AB$5,IF(BD!H728="COMMANDE","FRED1","FRED2"),IF(I728=INFO_CALENDRIER!$AB$6,IF(BD!H728="COMMANDE","HERVE1","HERVE2"),IF(I728=INFO_CALENDRIER!$AB$7,IF(BD!H728="COMMANDE","MARIA1","MARIA2"),IF(I728=INFO_CALENDRIER!$AB$8,IF(BD!H728="COMMANDE","MARIE1","MARIE2"),IF(I728=INFO_CALENDRIER!$AB$9,IF(BD!H728="COMMANDE","VALERIE1","VALERIE2"),"erreur")))))))))</f>
        <v/>
      </c>
      <c r="U728" s="54"/>
      <c r="V728" s="54"/>
      <c r="W728" s="76" t="str">
        <f t="shared" si="137"/>
        <v/>
      </c>
      <c r="X728" s="76" t="str">
        <f t="shared" si="138"/>
        <v/>
      </c>
      <c r="Y728" s="76" t="str">
        <f t="shared" si="139"/>
        <v/>
      </c>
    </row>
    <row r="729" spans="1:25">
      <c r="A729" s="75"/>
      <c r="B729" s="77"/>
      <c r="C729" s="75"/>
      <c r="D729" s="77"/>
      <c r="E729" s="54"/>
      <c r="F729" s="54"/>
      <c r="G729" s="81"/>
      <c r="H729" s="54"/>
      <c r="I729" s="54"/>
      <c r="J729" s="76" t="str">
        <f t="shared" si="129"/>
        <v/>
      </c>
      <c r="K729" s="76" t="str">
        <f t="shared" si="130"/>
        <v/>
      </c>
      <c r="L729" s="76" t="str">
        <f t="shared" si="131"/>
        <v/>
      </c>
      <c r="M729" s="54"/>
      <c r="N729" s="54" t="str">
        <f t="shared" si="132"/>
        <v/>
      </c>
      <c r="O729" s="54" t="str">
        <f t="shared" si="133"/>
        <v/>
      </c>
      <c r="P729" s="54" t="str">
        <f t="shared" si="134"/>
        <v/>
      </c>
      <c r="Q729" s="54" t="str">
        <f>+IF(A729="","",CONCATENATE(YEAR(A729),"-",VLOOKUP(MONTH(A729),INFO_CALENDRIER!$I$1:$J$13,2,FALSE)))</f>
        <v/>
      </c>
      <c r="R729" s="54" t="str">
        <f t="shared" si="135"/>
        <v/>
      </c>
      <c r="S729" s="76" t="str">
        <f t="shared" si="136"/>
        <v/>
      </c>
      <c r="T729" s="54" t="str">
        <f>IF(H729="","",IF(I729=INFO_CALENDRIER!$AB$2,IF(BD!H729="COMMANDE","ALBAN1","ALBAN2"),IF(I729=INFO_CALENDRIER!$AB$3,IF(BD!H729="COMMANDE","ALICE1","ALICE2"),IF(I729=INFO_CALENDRIER!$AB$4,IF(BD!H729="COMMANDE","EUGENIE1","EUGENIE2"),IF(I729=INFO_CALENDRIER!$AB$5,IF(BD!H729="COMMANDE","FRED1","FRED2"),IF(I729=INFO_CALENDRIER!$AB$6,IF(BD!H729="COMMANDE","HERVE1","HERVE2"),IF(I729=INFO_CALENDRIER!$AB$7,IF(BD!H729="COMMANDE","MARIA1","MARIA2"),IF(I729=INFO_CALENDRIER!$AB$8,IF(BD!H729="COMMANDE","MARIE1","MARIE2"),IF(I729=INFO_CALENDRIER!$AB$9,IF(BD!H729="COMMANDE","VALERIE1","VALERIE2"),"erreur")))))))))</f>
        <v/>
      </c>
      <c r="U729" s="54"/>
      <c r="V729" s="54"/>
      <c r="W729" s="76" t="str">
        <f t="shared" si="137"/>
        <v/>
      </c>
      <c r="X729" s="76" t="str">
        <f t="shared" si="138"/>
        <v/>
      </c>
      <c r="Y729" s="76" t="str">
        <f t="shared" si="139"/>
        <v/>
      </c>
    </row>
    <row r="730" spans="1:25">
      <c r="A730" s="75"/>
      <c r="B730" s="77"/>
      <c r="C730" s="75"/>
      <c r="D730" s="77"/>
      <c r="E730" s="54"/>
      <c r="F730" s="54"/>
      <c r="G730" s="81"/>
      <c r="H730" s="54"/>
      <c r="I730" s="54"/>
      <c r="J730" s="76" t="str">
        <f t="shared" si="129"/>
        <v/>
      </c>
      <c r="K730" s="76" t="str">
        <f t="shared" si="130"/>
        <v/>
      </c>
      <c r="L730" s="76" t="str">
        <f t="shared" si="131"/>
        <v/>
      </c>
      <c r="M730" s="54"/>
      <c r="N730" s="54" t="str">
        <f t="shared" si="132"/>
        <v/>
      </c>
      <c r="O730" s="54" t="str">
        <f t="shared" si="133"/>
        <v/>
      </c>
      <c r="P730" s="54" t="str">
        <f t="shared" si="134"/>
        <v/>
      </c>
      <c r="Q730" s="54" t="str">
        <f>+IF(A730="","",CONCATENATE(YEAR(A730),"-",VLOOKUP(MONTH(A730),INFO_CALENDRIER!$I$1:$J$13,2,FALSE)))</f>
        <v/>
      </c>
      <c r="R730" s="54" t="str">
        <f t="shared" si="135"/>
        <v/>
      </c>
      <c r="S730" s="76" t="str">
        <f t="shared" si="136"/>
        <v/>
      </c>
      <c r="T730" s="54" t="str">
        <f>IF(H730="","",IF(I730=INFO_CALENDRIER!$AB$2,IF(BD!H730="COMMANDE","ALBAN1","ALBAN2"),IF(I730=INFO_CALENDRIER!$AB$3,IF(BD!H730="COMMANDE","ALICE1","ALICE2"),IF(I730=INFO_CALENDRIER!$AB$4,IF(BD!H730="COMMANDE","EUGENIE1","EUGENIE2"),IF(I730=INFO_CALENDRIER!$AB$5,IF(BD!H730="COMMANDE","FRED1","FRED2"),IF(I730=INFO_CALENDRIER!$AB$6,IF(BD!H730="COMMANDE","HERVE1","HERVE2"),IF(I730=INFO_CALENDRIER!$AB$7,IF(BD!H730="COMMANDE","MARIA1","MARIA2"),IF(I730=INFO_CALENDRIER!$AB$8,IF(BD!H730="COMMANDE","MARIE1","MARIE2"),IF(I730=INFO_CALENDRIER!$AB$9,IF(BD!H730="COMMANDE","VALERIE1","VALERIE2"),"erreur")))))))))</f>
        <v/>
      </c>
      <c r="U730" s="54"/>
      <c r="V730" s="54"/>
      <c r="W730" s="76" t="str">
        <f t="shared" si="137"/>
        <v/>
      </c>
      <c r="X730" s="76" t="str">
        <f t="shared" si="138"/>
        <v/>
      </c>
      <c r="Y730" s="76" t="str">
        <f t="shared" si="139"/>
        <v/>
      </c>
    </row>
    <row r="731" spans="1:25">
      <c r="A731" s="75"/>
      <c r="B731" s="77"/>
      <c r="C731" s="75"/>
      <c r="D731" s="77"/>
      <c r="E731" s="54"/>
      <c r="F731" s="54"/>
      <c r="G731" s="81"/>
      <c r="H731" s="54"/>
      <c r="I731" s="54"/>
      <c r="J731" s="76" t="str">
        <f t="shared" si="129"/>
        <v/>
      </c>
      <c r="K731" s="76" t="str">
        <f t="shared" si="130"/>
        <v/>
      </c>
      <c r="L731" s="76" t="str">
        <f t="shared" si="131"/>
        <v/>
      </c>
      <c r="M731" s="54"/>
      <c r="N731" s="54" t="str">
        <f t="shared" si="132"/>
        <v/>
      </c>
      <c r="O731" s="54" t="str">
        <f t="shared" si="133"/>
        <v/>
      </c>
      <c r="P731" s="54" t="str">
        <f t="shared" si="134"/>
        <v/>
      </c>
      <c r="Q731" s="54" t="str">
        <f>+IF(A731="","",CONCATENATE(YEAR(A731),"-",VLOOKUP(MONTH(A731),INFO_CALENDRIER!$I$1:$J$13,2,FALSE)))</f>
        <v/>
      </c>
      <c r="R731" s="54" t="str">
        <f t="shared" si="135"/>
        <v/>
      </c>
      <c r="S731" s="76" t="str">
        <f t="shared" si="136"/>
        <v/>
      </c>
      <c r="T731" s="54" t="str">
        <f>IF(H731="","",IF(I731=INFO_CALENDRIER!$AB$2,IF(BD!H731="COMMANDE","ALBAN1","ALBAN2"),IF(I731=INFO_CALENDRIER!$AB$3,IF(BD!H731="COMMANDE","ALICE1","ALICE2"),IF(I731=INFO_CALENDRIER!$AB$4,IF(BD!H731="COMMANDE","EUGENIE1","EUGENIE2"),IF(I731=INFO_CALENDRIER!$AB$5,IF(BD!H731="COMMANDE","FRED1","FRED2"),IF(I731=INFO_CALENDRIER!$AB$6,IF(BD!H731="COMMANDE","HERVE1","HERVE2"),IF(I731=INFO_CALENDRIER!$AB$7,IF(BD!H731="COMMANDE","MARIA1","MARIA2"),IF(I731=INFO_CALENDRIER!$AB$8,IF(BD!H731="COMMANDE","MARIE1","MARIE2"),IF(I731=INFO_CALENDRIER!$AB$9,IF(BD!H731="COMMANDE","VALERIE1","VALERIE2"),"erreur")))))))))</f>
        <v/>
      </c>
      <c r="U731" s="54"/>
      <c r="V731" s="54"/>
      <c r="W731" s="76" t="str">
        <f t="shared" si="137"/>
        <v/>
      </c>
      <c r="X731" s="76" t="str">
        <f t="shared" si="138"/>
        <v/>
      </c>
      <c r="Y731" s="76" t="str">
        <f t="shared" si="139"/>
        <v/>
      </c>
    </row>
    <row r="732" spans="1:25">
      <c r="A732" s="75"/>
      <c r="B732" s="77"/>
      <c r="C732" s="75"/>
      <c r="D732" s="77"/>
      <c r="E732" s="54"/>
      <c r="F732" s="54"/>
      <c r="G732" s="81"/>
      <c r="H732" s="54"/>
      <c r="I732" s="54"/>
      <c r="J732" s="76" t="str">
        <f t="shared" si="129"/>
        <v/>
      </c>
      <c r="K732" s="76" t="str">
        <f t="shared" si="130"/>
        <v/>
      </c>
      <c r="L732" s="76" t="str">
        <f t="shared" si="131"/>
        <v/>
      </c>
      <c r="M732" s="54"/>
      <c r="N732" s="54" t="str">
        <f t="shared" si="132"/>
        <v/>
      </c>
      <c r="O732" s="54" t="str">
        <f t="shared" si="133"/>
        <v/>
      </c>
      <c r="P732" s="54" t="str">
        <f t="shared" si="134"/>
        <v/>
      </c>
      <c r="Q732" s="54" t="str">
        <f>+IF(A732="","",CONCATENATE(YEAR(A732),"-",VLOOKUP(MONTH(A732),INFO_CALENDRIER!$I$1:$J$13,2,FALSE)))</f>
        <v/>
      </c>
      <c r="R732" s="54" t="str">
        <f t="shared" si="135"/>
        <v/>
      </c>
      <c r="S732" s="76" t="str">
        <f t="shared" si="136"/>
        <v/>
      </c>
      <c r="T732" s="54" t="str">
        <f>IF(H732="","",IF(I732=INFO_CALENDRIER!$AB$2,IF(BD!H732="COMMANDE","ALBAN1","ALBAN2"),IF(I732=INFO_CALENDRIER!$AB$3,IF(BD!H732="COMMANDE","ALICE1","ALICE2"),IF(I732=INFO_CALENDRIER!$AB$4,IF(BD!H732="COMMANDE","EUGENIE1","EUGENIE2"),IF(I732=INFO_CALENDRIER!$AB$5,IF(BD!H732="COMMANDE","FRED1","FRED2"),IF(I732=INFO_CALENDRIER!$AB$6,IF(BD!H732="COMMANDE","HERVE1","HERVE2"),IF(I732=INFO_CALENDRIER!$AB$7,IF(BD!H732="COMMANDE","MARIA1","MARIA2"),IF(I732=INFO_CALENDRIER!$AB$8,IF(BD!H732="COMMANDE","MARIE1","MARIE2"),IF(I732=INFO_CALENDRIER!$AB$9,IF(BD!H732="COMMANDE","VALERIE1","VALERIE2"),"erreur")))))))))</f>
        <v/>
      </c>
      <c r="U732" s="54"/>
      <c r="V732" s="54"/>
      <c r="W732" s="76" t="str">
        <f t="shared" si="137"/>
        <v/>
      </c>
      <c r="X732" s="76" t="str">
        <f t="shared" si="138"/>
        <v/>
      </c>
      <c r="Y732" s="76" t="str">
        <f t="shared" si="139"/>
        <v/>
      </c>
    </row>
    <row r="733" spans="1:25">
      <c r="A733" s="75"/>
      <c r="B733" s="77"/>
      <c r="C733" s="75"/>
      <c r="D733" s="77"/>
      <c r="E733" s="54"/>
      <c r="F733" s="54"/>
      <c r="G733" s="81"/>
      <c r="H733" s="54"/>
      <c r="I733" s="54"/>
      <c r="J733" s="76" t="str">
        <f t="shared" si="129"/>
        <v/>
      </c>
      <c r="K733" s="76" t="str">
        <f t="shared" si="130"/>
        <v/>
      </c>
      <c r="L733" s="76" t="str">
        <f t="shared" si="131"/>
        <v/>
      </c>
      <c r="M733" s="54"/>
      <c r="N733" s="54" t="str">
        <f t="shared" si="132"/>
        <v/>
      </c>
      <c r="O733" s="54" t="str">
        <f t="shared" si="133"/>
        <v/>
      </c>
      <c r="P733" s="54" t="str">
        <f t="shared" si="134"/>
        <v/>
      </c>
      <c r="Q733" s="54" t="str">
        <f>+IF(A733="","",CONCATENATE(YEAR(A733),"-",VLOOKUP(MONTH(A733),INFO_CALENDRIER!$I$1:$J$13,2,FALSE)))</f>
        <v/>
      </c>
      <c r="R733" s="54" t="str">
        <f t="shared" si="135"/>
        <v/>
      </c>
      <c r="S733" s="76" t="str">
        <f t="shared" si="136"/>
        <v/>
      </c>
      <c r="T733" s="54" t="str">
        <f>IF(H733="","",IF(I733=INFO_CALENDRIER!$AB$2,IF(BD!H733="COMMANDE","ALBAN1","ALBAN2"),IF(I733=INFO_CALENDRIER!$AB$3,IF(BD!H733="COMMANDE","ALICE1","ALICE2"),IF(I733=INFO_CALENDRIER!$AB$4,IF(BD!H733="COMMANDE","EUGENIE1","EUGENIE2"),IF(I733=INFO_CALENDRIER!$AB$5,IF(BD!H733="COMMANDE","FRED1","FRED2"),IF(I733=INFO_CALENDRIER!$AB$6,IF(BD!H733="COMMANDE","HERVE1","HERVE2"),IF(I733=INFO_CALENDRIER!$AB$7,IF(BD!H733="COMMANDE","MARIA1","MARIA2"),IF(I733=INFO_CALENDRIER!$AB$8,IF(BD!H733="COMMANDE","MARIE1","MARIE2"),IF(I733=INFO_CALENDRIER!$AB$9,IF(BD!H733="COMMANDE","VALERIE1","VALERIE2"),"erreur")))))))))</f>
        <v/>
      </c>
      <c r="U733" s="54"/>
      <c r="V733" s="54"/>
      <c r="W733" s="76" t="str">
        <f t="shared" si="137"/>
        <v/>
      </c>
      <c r="X733" s="76" t="str">
        <f t="shared" si="138"/>
        <v/>
      </c>
      <c r="Y733" s="76" t="str">
        <f t="shared" si="139"/>
        <v/>
      </c>
    </row>
    <row r="734" spans="1:25">
      <c r="A734" s="75"/>
      <c r="B734" s="77"/>
      <c r="C734" s="75"/>
      <c r="D734" s="77"/>
      <c r="E734" s="54"/>
      <c r="F734" s="54"/>
      <c r="G734" s="81"/>
      <c r="H734" s="54"/>
      <c r="I734" s="54"/>
      <c r="J734" s="76" t="str">
        <f t="shared" si="129"/>
        <v/>
      </c>
      <c r="K734" s="76" t="str">
        <f t="shared" si="130"/>
        <v/>
      </c>
      <c r="L734" s="76" t="str">
        <f t="shared" si="131"/>
        <v/>
      </c>
      <c r="M734" s="54"/>
      <c r="N734" s="54" t="str">
        <f t="shared" si="132"/>
        <v/>
      </c>
      <c r="O734" s="54" t="str">
        <f t="shared" si="133"/>
        <v/>
      </c>
      <c r="P734" s="54" t="str">
        <f t="shared" si="134"/>
        <v/>
      </c>
      <c r="Q734" s="54" t="str">
        <f>+IF(A734="","",CONCATENATE(YEAR(A734),"-",VLOOKUP(MONTH(A734),INFO_CALENDRIER!$I$1:$J$13,2,FALSE)))</f>
        <v/>
      </c>
      <c r="R734" s="54" t="str">
        <f t="shared" si="135"/>
        <v/>
      </c>
      <c r="S734" s="76" t="str">
        <f t="shared" si="136"/>
        <v/>
      </c>
      <c r="T734" s="54" t="str">
        <f>IF(H734="","",IF(I734=INFO_CALENDRIER!$AB$2,IF(BD!H734="COMMANDE","ALBAN1","ALBAN2"),IF(I734=INFO_CALENDRIER!$AB$3,IF(BD!H734="COMMANDE","ALICE1","ALICE2"),IF(I734=INFO_CALENDRIER!$AB$4,IF(BD!H734="COMMANDE","EUGENIE1","EUGENIE2"),IF(I734=INFO_CALENDRIER!$AB$5,IF(BD!H734="COMMANDE","FRED1","FRED2"),IF(I734=INFO_CALENDRIER!$AB$6,IF(BD!H734="COMMANDE","HERVE1","HERVE2"),IF(I734=INFO_CALENDRIER!$AB$7,IF(BD!H734="COMMANDE","MARIA1","MARIA2"),IF(I734=INFO_CALENDRIER!$AB$8,IF(BD!H734="COMMANDE","MARIE1","MARIE2"),IF(I734=INFO_CALENDRIER!$AB$9,IF(BD!H734="COMMANDE","VALERIE1","VALERIE2"),"erreur")))))))))</f>
        <v/>
      </c>
      <c r="U734" s="54"/>
      <c r="V734" s="54"/>
      <c r="W734" s="76" t="str">
        <f t="shared" si="137"/>
        <v/>
      </c>
      <c r="X734" s="76" t="str">
        <f t="shared" si="138"/>
        <v/>
      </c>
      <c r="Y734" s="76" t="str">
        <f t="shared" si="139"/>
        <v/>
      </c>
    </row>
    <row r="735" spans="1:25">
      <c r="A735" s="75"/>
      <c r="B735" s="77"/>
      <c r="C735" s="75"/>
      <c r="D735" s="77"/>
      <c r="E735" s="54"/>
      <c r="F735" s="54"/>
      <c r="G735" s="81"/>
      <c r="H735" s="54"/>
      <c r="I735" s="54"/>
      <c r="J735" s="76" t="str">
        <f t="shared" si="129"/>
        <v/>
      </c>
      <c r="K735" s="76" t="str">
        <f t="shared" si="130"/>
        <v/>
      </c>
      <c r="L735" s="76" t="str">
        <f t="shared" si="131"/>
        <v/>
      </c>
      <c r="M735" s="54"/>
      <c r="N735" s="54" t="str">
        <f t="shared" si="132"/>
        <v/>
      </c>
      <c r="O735" s="54" t="str">
        <f t="shared" si="133"/>
        <v/>
      </c>
      <c r="P735" s="54" t="str">
        <f t="shared" si="134"/>
        <v/>
      </c>
      <c r="Q735" s="54" t="str">
        <f>+IF(A735="","",CONCATENATE(YEAR(A735),"-",VLOOKUP(MONTH(A735),INFO_CALENDRIER!$I$1:$J$13,2,FALSE)))</f>
        <v/>
      </c>
      <c r="R735" s="54" t="str">
        <f t="shared" si="135"/>
        <v/>
      </c>
      <c r="S735" s="76" t="str">
        <f t="shared" si="136"/>
        <v/>
      </c>
      <c r="T735" s="54" t="str">
        <f>IF(H735="","",IF(I735=INFO_CALENDRIER!$AB$2,IF(BD!H735="COMMANDE","ALBAN1","ALBAN2"),IF(I735=INFO_CALENDRIER!$AB$3,IF(BD!H735="COMMANDE","ALICE1","ALICE2"),IF(I735=INFO_CALENDRIER!$AB$4,IF(BD!H735="COMMANDE","EUGENIE1","EUGENIE2"),IF(I735=INFO_CALENDRIER!$AB$5,IF(BD!H735="COMMANDE","FRED1","FRED2"),IF(I735=INFO_CALENDRIER!$AB$6,IF(BD!H735="COMMANDE","HERVE1","HERVE2"),IF(I735=INFO_CALENDRIER!$AB$7,IF(BD!H735="COMMANDE","MARIA1","MARIA2"),IF(I735=INFO_CALENDRIER!$AB$8,IF(BD!H735="COMMANDE","MARIE1","MARIE2"),IF(I735=INFO_CALENDRIER!$AB$9,IF(BD!H735="COMMANDE","VALERIE1","VALERIE2"),"erreur")))))))))</f>
        <v/>
      </c>
      <c r="U735" s="54"/>
      <c r="V735" s="54"/>
      <c r="W735" s="76" t="str">
        <f t="shared" si="137"/>
        <v/>
      </c>
      <c r="X735" s="76" t="str">
        <f t="shared" si="138"/>
        <v/>
      </c>
      <c r="Y735" s="76" t="str">
        <f t="shared" si="139"/>
        <v/>
      </c>
    </row>
    <row r="736" spans="1:25">
      <c r="A736" s="75"/>
      <c r="B736" s="77"/>
      <c r="C736" s="75"/>
      <c r="D736" s="77"/>
      <c r="E736" s="54"/>
      <c r="F736" s="54"/>
      <c r="G736" s="81"/>
      <c r="H736" s="54"/>
      <c r="I736" s="54"/>
      <c r="J736" s="76" t="str">
        <f t="shared" si="129"/>
        <v/>
      </c>
      <c r="K736" s="76" t="str">
        <f t="shared" si="130"/>
        <v/>
      </c>
      <c r="L736" s="76" t="str">
        <f t="shared" si="131"/>
        <v/>
      </c>
      <c r="M736" s="54"/>
      <c r="N736" s="54" t="str">
        <f t="shared" si="132"/>
        <v/>
      </c>
      <c r="O736" s="54" t="str">
        <f t="shared" si="133"/>
        <v/>
      </c>
      <c r="P736" s="54" t="str">
        <f t="shared" si="134"/>
        <v/>
      </c>
      <c r="Q736" s="54" t="str">
        <f>+IF(A736="","",CONCATENATE(YEAR(A736),"-",VLOOKUP(MONTH(A736),INFO_CALENDRIER!$I$1:$J$13,2,FALSE)))</f>
        <v/>
      </c>
      <c r="R736" s="54" t="str">
        <f t="shared" si="135"/>
        <v/>
      </c>
      <c r="S736" s="76" t="str">
        <f t="shared" si="136"/>
        <v/>
      </c>
      <c r="T736" s="54" t="str">
        <f>IF(H736="","",IF(I736=INFO_CALENDRIER!$AB$2,IF(BD!H736="COMMANDE","ALBAN1","ALBAN2"),IF(I736=INFO_CALENDRIER!$AB$3,IF(BD!H736="COMMANDE","ALICE1","ALICE2"),IF(I736=INFO_CALENDRIER!$AB$4,IF(BD!H736="COMMANDE","EUGENIE1","EUGENIE2"),IF(I736=INFO_CALENDRIER!$AB$5,IF(BD!H736="COMMANDE","FRED1","FRED2"),IF(I736=INFO_CALENDRIER!$AB$6,IF(BD!H736="COMMANDE","HERVE1","HERVE2"),IF(I736=INFO_CALENDRIER!$AB$7,IF(BD!H736="COMMANDE","MARIA1","MARIA2"),IF(I736=INFO_CALENDRIER!$AB$8,IF(BD!H736="COMMANDE","MARIE1","MARIE2"),IF(I736=INFO_CALENDRIER!$AB$9,IF(BD!H736="COMMANDE","VALERIE1","VALERIE2"),"erreur")))))))))</f>
        <v/>
      </c>
      <c r="U736" s="54"/>
      <c r="V736" s="54"/>
      <c r="W736" s="76" t="str">
        <f t="shared" si="137"/>
        <v/>
      </c>
      <c r="X736" s="76" t="str">
        <f t="shared" si="138"/>
        <v/>
      </c>
      <c r="Y736" s="76" t="str">
        <f t="shared" si="139"/>
        <v/>
      </c>
    </row>
    <row r="737" spans="1:25">
      <c r="A737" s="75"/>
      <c r="B737" s="77"/>
      <c r="C737" s="75"/>
      <c r="D737" s="77"/>
      <c r="E737" s="54"/>
      <c r="F737" s="54"/>
      <c r="G737" s="81"/>
      <c r="H737" s="54"/>
      <c r="I737" s="54"/>
      <c r="J737" s="76" t="str">
        <f t="shared" si="129"/>
        <v/>
      </c>
      <c r="K737" s="76" t="str">
        <f t="shared" si="130"/>
        <v/>
      </c>
      <c r="L737" s="76" t="str">
        <f t="shared" si="131"/>
        <v/>
      </c>
      <c r="M737" s="54"/>
      <c r="N737" s="54" t="str">
        <f t="shared" si="132"/>
        <v/>
      </c>
      <c r="O737" s="54" t="str">
        <f t="shared" si="133"/>
        <v/>
      </c>
      <c r="P737" s="54" t="str">
        <f t="shared" si="134"/>
        <v/>
      </c>
      <c r="Q737" s="54" t="str">
        <f>+IF(A737="","",CONCATENATE(YEAR(A737),"-",VLOOKUP(MONTH(A737),INFO_CALENDRIER!$I$1:$J$13,2,FALSE)))</f>
        <v/>
      </c>
      <c r="R737" s="54" t="str">
        <f t="shared" si="135"/>
        <v/>
      </c>
      <c r="S737" s="76" t="str">
        <f t="shared" si="136"/>
        <v/>
      </c>
      <c r="T737" s="54" t="str">
        <f>IF(H737="","",IF(I737=INFO_CALENDRIER!$AB$2,IF(BD!H737="COMMANDE","ALBAN1","ALBAN2"),IF(I737=INFO_CALENDRIER!$AB$3,IF(BD!H737="COMMANDE","ALICE1","ALICE2"),IF(I737=INFO_CALENDRIER!$AB$4,IF(BD!H737="COMMANDE","EUGENIE1","EUGENIE2"),IF(I737=INFO_CALENDRIER!$AB$5,IF(BD!H737="COMMANDE","FRED1","FRED2"),IF(I737=INFO_CALENDRIER!$AB$6,IF(BD!H737="COMMANDE","HERVE1","HERVE2"),IF(I737=INFO_CALENDRIER!$AB$7,IF(BD!H737="COMMANDE","MARIA1","MARIA2"),IF(I737=INFO_CALENDRIER!$AB$8,IF(BD!H737="COMMANDE","MARIE1","MARIE2"),IF(I737=INFO_CALENDRIER!$AB$9,IF(BD!H737="COMMANDE","VALERIE1","VALERIE2"),"erreur")))))))))</f>
        <v/>
      </c>
      <c r="U737" s="54"/>
      <c r="V737" s="54"/>
      <c r="W737" s="76" t="str">
        <f t="shared" si="137"/>
        <v/>
      </c>
      <c r="X737" s="76" t="str">
        <f t="shared" si="138"/>
        <v/>
      </c>
      <c r="Y737" s="76" t="str">
        <f t="shared" si="139"/>
        <v/>
      </c>
    </row>
    <row r="738" spans="1:25">
      <c r="A738" s="75"/>
      <c r="B738" s="77"/>
      <c r="C738" s="75"/>
      <c r="D738" s="77"/>
      <c r="E738" s="54"/>
      <c r="F738" s="54"/>
      <c r="G738" s="81"/>
      <c r="H738" s="54"/>
      <c r="I738" s="54"/>
      <c r="J738" s="76" t="str">
        <f t="shared" si="129"/>
        <v/>
      </c>
      <c r="K738" s="76" t="str">
        <f t="shared" si="130"/>
        <v/>
      </c>
      <c r="L738" s="76" t="str">
        <f t="shared" si="131"/>
        <v/>
      </c>
      <c r="M738" s="54"/>
      <c r="N738" s="54" t="str">
        <f t="shared" si="132"/>
        <v/>
      </c>
      <c r="O738" s="54" t="str">
        <f t="shared" si="133"/>
        <v/>
      </c>
      <c r="P738" s="54" t="str">
        <f t="shared" si="134"/>
        <v/>
      </c>
      <c r="Q738" s="54" t="str">
        <f>+IF(A738="","",CONCATENATE(YEAR(A738),"-",VLOOKUP(MONTH(A738),INFO_CALENDRIER!$I$1:$J$13,2,FALSE)))</f>
        <v/>
      </c>
      <c r="R738" s="54" t="str">
        <f t="shared" si="135"/>
        <v/>
      </c>
      <c r="S738" s="76" t="str">
        <f t="shared" si="136"/>
        <v/>
      </c>
      <c r="T738" s="54" t="str">
        <f>IF(H738="","",IF(I738=INFO_CALENDRIER!$AB$2,IF(BD!H738="COMMANDE","ALBAN1","ALBAN2"),IF(I738=INFO_CALENDRIER!$AB$3,IF(BD!H738="COMMANDE","ALICE1","ALICE2"),IF(I738=INFO_CALENDRIER!$AB$4,IF(BD!H738="COMMANDE","EUGENIE1","EUGENIE2"),IF(I738=INFO_CALENDRIER!$AB$5,IF(BD!H738="COMMANDE","FRED1","FRED2"),IF(I738=INFO_CALENDRIER!$AB$6,IF(BD!H738="COMMANDE","HERVE1","HERVE2"),IF(I738=INFO_CALENDRIER!$AB$7,IF(BD!H738="COMMANDE","MARIA1","MARIA2"),IF(I738=INFO_CALENDRIER!$AB$8,IF(BD!H738="COMMANDE","MARIE1","MARIE2"),IF(I738=INFO_CALENDRIER!$AB$9,IF(BD!H738="COMMANDE","VALERIE1","VALERIE2"),"erreur")))))))))</f>
        <v/>
      </c>
      <c r="U738" s="54"/>
      <c r="V738" s="54"/>
      <c r="W738" s="76" t="str">
        <f t="shared" si="137"/>
        <v/>
      </c>
      <c r="X738" s="76" t="str">
        <f t="shared" si="138"/>
        <v/>
      </c>
      <c r="Y738" s="76" t="str">
        <f t="shared" si="139"/>
        <v/>
      </c>
    </row>
    <row r="739" spans="1:25">
      <c r="A739" s="75"/>
      <c r="B739" s="77"/>
      <c r="C739" s="75"/>
      <c r="D739" s="77"/>
      <c r="E739" s="54"/>
      <c r="F739" s="54"/>
      <c r="G739" s="81"/>
      <c r="H739" s="54"/>
      <c r="I739" s="54"/>
      <c r="J739" s="76" t="str">
        <f t="shared" si="129"/>
        <v/>
      </c>
      <c r="K739" s="76" t="str">
        <f t="shared" si="130"/>
        <v/>
      </c>
      <c r="L739" s="76" t="str">
        <f t="shared" si="131"/>
        <v/>
      </c>
      <c r="M739" s="54"/>
      <c r="N739" s="54" t="str">
        <f t="shared" si="132"/>
        <v/>
      </c>
      <c r="O739" s="54" t="str">
        <f t="shared" si="133"/>
        <v/>
      </c>
      <c r="P739" s="54" t="str">
        <f t="shared" si="134"/>
        <v/>
      </c>
      <c r="Q739" s="54" t="str">
        <f>+IF(A739="","",CONCATENATE(YEAR(A739),"-",VLOOKUP(MONTH(A739),INFO_CALENDRIER!$I$1:$J$13,2,FALSE)))</f>
        <v/>
      </c>
      <c r="R739" s="54" t="str">
        <f t="shared" si="135"/>
        <v/>
      </c>
      <c r="S739" s="76" t="str">
        <f t="shared" si="136"/>
        <v/>
      </c>
      <c r="T739" s="54" t="str">
        <f>IF(H739="","",IF(I739=INFO_CALENDRIER!$AB$2,IF(BD!H739="COMMANDE","ALBAN1","ALBAN2"),IF(I739=INFO_CALENDRIER!$AB$3,IF(BD!H739="COMMANDE","ALICE1","ALICE2"),IF(I739=INFO_CALENDRIER!$AB$4,IF(BD!H739="COMMANDE","EUGENIE1","EUGENIE2"),IF(I739=INFO_CALENDRIER!$AB$5,IF(BD!H739="COMMANDE","FRED1","FRED2"),IF(I739=INFO_CALENDRIER!$AB$6,IF(BD!H739="COMMANDE","HERVE1","HERVE2"),IF(I739=INFO_CALENDRIER!$AB$7,IF(BD!H739="COMMANDE","MARIA1","MARIA2"),IF(I739=INFO_CALENDRIER!$AB$8,IF(BD!H739="COMMANDE","MARIE1","MARIE2"),IF(I739=INFO_CALENDRIER!$AB$9,IF(BD!H739="COMMANDE","VALERIE1","VALERIE2"),"erreur")))))))))</f>
        <v/>
      </c>
      <c r="U739" s="54"/>
      <c r="V739" s="54"/>
      <c r="W739" s="76" t="str">
        <f t="shared" si="137"/>
        <v/>
      </c>
      <c r="X739" s="76" t="str">
        <f t="shared" si="138"/>
        <v/>
      </c>
      <c r="Y739" s="76" t="str">
        <f t="shared" si="139"/>
        <v/>
      </c>
    </row>
    <row r="740" spans="1:25">
      <c r="A740" s="75"/>
      <c r="B740" s="77"/>
      <c r="C740" s="75"/>
      <c r="D740" s="77"/>
      <c r="E740" s="54"/>
      <c r="F740" s="54"/>
      <c r="G740" s="81"/>
      <c r="H740" s="54"/>
      <c r="I740" s="54"/>
      <c r="J740" s="76" t="str">
        <f t="shared" si="129"/>
        <v/>
      </c>
      <c r="K740" s="76" t="str">
        <f t="shared" si="130"/>
        <v/>
      </c>
      <c r="L740" s="76" t="str">
        <f t="shared" si="131"/>
        <v/>
      </c>
      <c r="M740" s="54"/>
      <c r="N740" s="54" t="str">
        <f t="shared" si="132"/>
        <v/>
      </c>
      <c r="O740" s="54" t="str">
        <f t="shared" si="133"/>
        <v/>
      </c>
      <c r="P740" s="54" t="str">
        <f t="shared" si="134"/>
        <v/>
      </c>
      <c r="Q740" s="54" t="str">
        <f>+IF(A740="","",CONCATENATE(YEAR(A740),"-",VLOOKUP(MONTH(A740),INFO_CALENDRIER!$I$1:$J$13,2,FALSE)))</f>
        <v/>
      </c>
      <c r="R740" s="54" t="str">
        <f t="shared" si="135"/>
        <v/>
      </c>
      <c r="S740" s="76" t="str">
        <f t="shared" si="136"/>
        <v/>
      </c>
      <c r="T740" s="54" t="str">
        <f>IF(H740="","",IF(I740=INFO_CALENDRIER!$AB$2,IF(BD!H740="COMMANDE","ALBAN1","ALBAN2"),IF(I740=INFO_CALENDRIER!$AB$3,IF(BD!H740="COMMANDE","ALICE1","ALICE2"),IF(I740=INFO_CALENDRIER!$AB$4,IF(BD!H740="COMMANDE","EUGENIE1","EUGENIE2"),IF(I740=INFO_CALENDRIER!$AB$5,IF(BD!H740="COMMANDE","FRED1","FRED2"),IF(I740=INFO_CALENDRIER!$AB$6,IF(BD!H740="COMMANDE","HERVE1","HERVE2"),IF(I740=INFO_CALENDRIER!$AB$7,IF(BD!H740="COMMANDE","MARIA1","MARIA2"),IF(I740=INFO_CALENDRIER!$AB$8,IF(BD!H740="COMMANDE","MARIE1","MARIE2"),IF(I740=INFO_CALENDRIER!$AB$9,IF(BD!H740="COMMANDE","VALERIE1","VALERIE2"),"erreur")))))))))</f>
        <v/>
      </c>
      <c r="U740" s="54"/>
      <c r="V740" s="54"/>
      <c r="W740" s="76" t="str">
        <f t="shared" si="137"/>
        <v/>
      </c>
      <c r="X740" s="76" t="str">
        <f t="shared" si="138"/>
        <v/>
      </c>
      <c r="Y740" s="76" t="str">
        <f t="shared" si="139"/>
        <v/>
      </c>
    </row>
    <row r="741" spans="1:25">
      <c r="A741" s="75"/>
      <c r="B741" s="77"/>
      <c r="C741" s="75"/>
      <c r="D741" s="77"/>
      <c r="E741" s="54"/>
      <c r="F741" s="54"/>
      <c r="G741" s="81"/>
      <c r="H741" s="54"/>
      <c r="I741" s="54"/>
      <c r="J741" s="76" t="str">
        <f t="shared" si="129"/>
        <v/>
      </c>
      <c r="K741" s="76" t="str">
        <f t="shared" si="130"/>
        <v/>
      </c>
      <c r="L741" s="76" t="str">
        <f t="shared" si="131"/>
        <v/>
      </c>
      <c r="M741" s="54"/>
      <c r="N741" s="54" t="str">
        <f t="shared" si="132"/>
        <v/>
      </c>
      <c r="O741" s="54" t="str">
        <f t="shared" si="133"/>
        <v/>
      </c>
      <c r="P741" s="54" t="str">
        <f t="shared" si="134"/>
        <v/>
      </c>
      <c r="Q741" s="54" t="str">
        <f>+IF(A741="","",CONCATENATE(YEAR(A741),"-",VLOOKUP(MONTH(A741),INFO_CALENDRIER!$I$1:$J$13,2,FALSE)))</f>
        <v/>
      </c>
      <c r="R741" s="54" t="str">
        <f t="shared" si="135"/>
        <v/>
      </c>
      <c r="S741" s="76" t="str">
        <f t="shared" si="136"/>
        <v/>
      </c>
      <c r="T741" s="54" t="str">
        <f>IF(H741="","",IF(I741=INFO_CALENDRIER!$AB$2,IF(BD!H741="COMMANDE","ALBAN1","ALBAN2"),IF(I741=INFO_CALENDRIER!$AB$3,IF(BD!H741="COMMANDE","ALICE1","ALICE2"),IF(I741=INFO_CALENDRIER!$AB$4,IF(BD!H741="COMMANDE","EUGENIE1","EUGENIE2"),IF(I741=INFO_CALENDRIER!$AB$5,IF(BD!H741="COMMANDE","FRED1","FRED2"),IF(I741=INFO_CALENDRIER!$AB$6,IF(BD!H741="COMMANDE","HERVE1","HERVE2"),IF(I741=INFO_CALENDRIER!$AB$7,IF(BD!H741="COMMANDE","MARIA1","MARIA2"),IF(I741=INFO_CALENDRIER!$AB$8,IF(BD!H741="COMMANDE","MARIE1","MARIE2"),IF(I741=INFO_CALENDRIER!$AB$9,IF(BD!H741="COMMANDE","VALERIE1","VALERIE2"),"erreur")))))))))</f>
        <v/>
      </c>
      <c r="U741" s="54"/>
      <c r="V741" s="54"/>
      <c r="W741" s="76" t="str">
        <f t="shared" si="137"/>
        <v/>
      </c>
      <c r="X741" s="76" t="str">
        <f t="shared" si="138"/>
        <v/>
      </c>
      <c r="Y741" s="76" t="str">
        <f t="shared" si="139"/>
        <v/>
      </c>
    </row>
    <row r="742" spans="1:25">
      <c r="A742" s="75"/>
      <c r="B742" s="77"/>
      <c r="C742" s="75"/>
      <c r="D742" s="77"/>
      <c r="E742" s="54"/>
      <c r="F742" s="54"/>
      <c r="G742" s="81"/>
      <c r="H742" s="54"/>
      <c r="I742" s="54"/>
      <c r="J742" s="76" t="str">
        <f t="shared" si="129"/>
        <v/>
      </c>
      <c r="K742" s="76" t="str">
        <f t="shared" si="130"/>
        <v/>
      </c>
      <c r="L742" s="76" t="str">
        <f t="shared" si="131"/>
        <v/>
      </c>
      <c r="M742" s="54"/>
      <c r="N742" s="54" t="str">
        <f t="shared" si="132"/>
        <v/>
      </c>
      <c r="O742" s="54" t="str">
        <f t="shared" si="133"/>
        <v/>
      </c>
      <c r="P742" s="54" t="str">
        <f t="shared" si="134"/>
        <v/>
      </c>
      <c r="Q742" s="54" t="str">
        <f>+IF(A742="","",CONCATENATE(YEAR(A742),"-",VLOOKUP(MONTH(A742),INFO_CALENDRIER!$I$1:$J$13,2,FALSE)))</f>
        <v/>
      </c>
      <c r="R742" s="54" t="str">
        <f t="shared" si="135"/>
        <v/>
      </c>
      <c r="S742" s="76" t="str">
        <f t="shared" si="136"/>
        <v/>
      </c>
      <c r="T742" s="54" t="str">
        <f>IF(H742="","",IF(I742=INFO_CALENDRIER!$AB$2,IF(BD!H742="COMMANDE","ALBAN1","ALBAN2"),IF(I742=INFO_CALENDRIER!$AB$3,IF(BD!H742="COMMANDE","ALICE1","ALICE2"),IF(I742=INFO_CALENDRIER!$AB$4,IF(BD!H742="COMMANDE","EUGENIE1","EUGENIE2"),IF(I742=INFO_CALENDRIER!$AB$5,IF(BD!H742="COMMANDE","FRED1","FRED2"),IF(I742=INFO_CALENDRIER!$AB$6,IF(BD!H742="COMMANDE","HERVE1","HERVE2"),IF(I742=INFO_CALENDRIER!$AB$7,IF(BD!H742="COMMANDE","MARIA1","MARIA2"),IF(I742=INFO_CALENDRIER!$AB$8,IF(BD!H742="COMMANDE","MARIE1","MARIE2"),IF(I742=INFO_CALENDRIER!$AB$9,IF(BD!H742="COMMANDE","VALERIE1","VALERIE2"),"erreur")))))))))</f>
        <v/>
      </c>
      <c r="U742" s="54"/>
      <c r="V742" s="54"/>
      <c r="W742" s="76" t="str">
        <f t="shared" si="137"/>
        <v/>
      </c>
      <c r="X742" s="76" t="str">
        <f t="shared" si="138"/>
        <v/>
      </c>
      <c r="Y742" s="76" t="str">
        <f t="shared" si="139"/>
        <v/>
      </c>
    </row>
    <row r="743" spans="1:25">
      <c r="A743" s="75"/>
      <c r="B743" s="77"/>
      <c r="C743" s="75"/>
      <c r="D743" s="77"/>
      <c r="E743" s="54"/>
      <c r="F743" s="54"/>
      <c r="G743" s="81"/>
      <c r="H743" s="54"/>
      <c r="I743" s="54"/>
      <c r="J743" s="76" t="str">
        <f t="shared" si="129"/>
        <v/>
      </c>
      <c r="K743" s="76" t="str">
        <f t="shared" si="130"/>
        <v/>
      </c>
      <c r="L743" s="76" t="str">
        <f t="shared" si="131"/>
        <v/>
      </c>
      <c r="M743" s="54"/>
      <c r="N743" s="54" t="str">
        <f t="shared" si="132"/>
        <v/>
      </c>
      <c r="O743" s="54" t="str">
        <f t="shared" si="133"/>
        <v/>
      </c>
      <c r="P743" s="54" t="str">
        <f t="shared" si="134"/>
        <v/>
      </c>
      <c r="Q743" s="54" t="str">
        <f>+IF(A743="","",CONCATENATE(YEAR(A743),"-",VLOOKUP(MONTH(A743),INFO_CALENDRIER!$I$1:$J$13,2,FALSE)))</f>
        <v/>
      </c>
      <c r="R743" s="54" t="str">
        <f t="shared" si="135"/>
        <v/>
      </c>
      <c r="S743" s="76" t="str">
        <f t="shared" si="136"/>
        <v/>
      </c>
      <c r="T743" s="54" t="str">
        <f>IF(H743="","",IF(I743=INFO_CALENDRIER!$AB$2,IF(BD!H743="COMMANDE","ALBAN1","ALBAN2"),IF(I743=INFO_CALENDRIER!$AB$3,IF(BD!H743="COMMANDE","ALICE1","ALICE2"),IF(I743=INFO_CALENDRIER!$AB$4,IF(BD!H743="COMMANDE","EUGENIE1","EUGENIE2"),IF(I743=INFO_CALENDRIER!$AB$5,IF(BD!H743="COMMANDE","FRED1","FRED2"),IF(I743=INFO_CALENDRIER!$AB$6,IF(BD!H743="COMMANDE","HERVE1","HERVE2"),IF(I743=INFO_CALENDRIER!$AB$7,IF(BD!H743="COMMANDE","MARIA1","MARIA2"),IF(I743=INFO_CALENDRIER!$AB$8,IF(BD!H743="COMMANDE","MARIE1","MARIE2"),IF(I743=INFO_CALENDRIER!$AB$9,IF(BD!H743="COMMANDE","VALERIE1","VALERIE2"),"erreur")))))))))</f>
        <v/>
      </c>
      <c r="U743" s="54"/>
      <c r="V743" s="54"/>
      <c r="W743" s="76" t="str">
        <f t="shared" si="137"/>
        <v/>
      </c>
      <c r="X743" s="76" t="str">
        <f t="shared" si="138"/>
        <v/>
      </c>
      <c r="Y743" s="76" t="str">
        <f t="shared" si="139"/>
        <v/>
      </c>
    </row>
    <row r="744" spans="1:25">
      <c r="A744" s="75"/>
      <c r="B744" s="77"/>
      <c r="C744" s="75"/>
      <c r="D744" s="77"/>
      <c r="E744" s="54"/>
      <c r="F744" s="54"/>
      <c r="G744" s="81"/>
      <c r="H744" s="54"/>
      <c r="I744" s="54"/>
      <c r="J744" s="76" t="str">
        <f t="shared" si="129"/>
        <v/>
      </c>
      <c r="K744" s="76" t="str">
        <f t="shared" si="130"/>
        <v/>
      </c>
      <c r="L744" s="76" t="str">
        <f t="shared" si="131"/>
        <v/>
      </c>
      <c r="M744" s="54"/>
      <c r="N744" s="54" t="str">
        <f t="shared" si="132"/>
        <v/>
      </c>
      <c r="O744" s="54" t="str">
        <f t="shared" si="133"/>
        <v/>
      </c>
      <c r="P744" s="54" t="str">
        <f t="shared" si="134"/>
        <v/>
      </c>
      <c r="Q744" s="54" t="str">
        <f>+IF(A744="","",CONCATENATE(YEAR(A744),"-",VLOOKUP(MONTH(A744),INFO_CALENDRIER!$I$1:$J$13,2,FALSE)))</f>
        <v/>
      </c>
      <c r="R744" s="54" t="str">
        <f t="shared" si="135"/>
        <v/>
      </c>
      <c r="S744" s="76" t="str">
        <f t="shared" si="136"/>
        <v/>
      </c>
      <c r="T744" s="54" t="str">
        <f>IF(H744="","",IF(I744=INFO_CALENDRIER!$AB$2,IF(BD!H744="COMMANDE","ALBAN1","ALBAN2"),IF(I744=INFO_CALENDRIER!$AB$3,IF(BD!H744="COMMANDE","ALICE1","ALICE2"),IF(I744=INFO_CALENDRIER!$AB$4,IF(BD!H744="COMMANDE","EUGENIE1","EUGENIE2"),IF(I744=INFO_CALENDRIER!$AB$5,IF(BD!H744="COMMANDE","FRED1","FRED2"),IF(I744=INFO_CALENDRIER!$AB$6,IF(BD!H744="COMMANDE","HERVE1","HERVE2"),IF(I744=INFO_CALENDRIER!$AB$7,IF(BD!H744="COMMANDE","MARIA1","MARIA2"),IF(I744=INFO_CALENDRIER!$AB$8,IF(BD!H744="COMMANDE","MARIE1","MARIE2"),IF(I744=INFO_CALENDRIER!$AB$9,IF(BD!H744="COMMANDE","VALERIE1","VALERIE2"),"erreur")))))))))</f>
        <v/>
      </c>
      <c r="U744" s="54"/>
      <c r="V744" s="54"/>
      <c r="W744" s="76" t="str">
        <f t="shared" si="137"/>
        <v/>
      </c>
      <c r="X744" s="76" t="str">
        <f t="shared" si="138"/>
        <v/>
      </c>
      <c r="Y744" s="76" t="str">
        <f t="shared" si="139"/>
        <v/>
      </c>
    </row>
    <row r="745" spans="1:25">
      <c r="A745" s="75"/>
      <c r="B745" s="77"/>
      <c r="C745" s="75"/>
      <c r="D745" s="77"/>
      <c r="E745" s="54"/>
      <c r="F745" s="54"/>
      <c r="G745" s="81"/>
      <c r="H745" s="54"/>
      <c r="I745" s="54"/>
      <c r="J745" s="76" t="str">
        <f t="shared" si="129"/>
        <v/>
      </c>
      <c r="K745" s="76" t="str">
        <f t="shared" si="130"/>
        <v/>
      </c>
      <c r="L745" s="76" t="str">
        <f t="shared" si="131"/>
        <v/>
      </c>
      <c r="M745" s="54"/>
      <c r="N745" s="54" t="str">
        <f t="shared" si="132"/>
        <v/>
      </c>
      <c r="O745" s="54" t="str">
        <f t="shared" si="133"/>
        <v/>
      </c>
      <c r="P745" s="54" t="str">
        <f t="shared" si="134"/>
        <v/>
      </c>
      <c r="Q745" s="54" t="str">
        <f>+IF(A745="","",CONCATENATE(YEAR(A745),"-",VLOOKUP(MONTH(A745),INFO_CALENDRIER!$I$1:$J$13,2,FALSE)))</f>
        <v/>
      </c>
      <c r="R745" s="54" t="str">
        <f t="shared" si="135"/>
        <v/>
      </c>
      <c r="S745" s="76" t="str">
        <f t="shared" si="136"/>
        <v/>
      </c>
      <c r="T745" s="54" t="str">
        <f>IF(H745="","",IF(I745=INFO_CALENDRIER!$AB$2,IF(BD!H745="COMMANDE","ALBAN1","ALBAN2"),IF(I745=INFO_CALENDRIER!$AB$3,IF(BD!H745="COMMANDE","ALICE1","ALICE2"),IF(I745=INFO_CALENDRIER!$AB$4,IF(BD!H745="COMMANDE","EUGENIE1","EUGENIE2"),IF(I745=INFO_CALENDRIER!$AB$5,IF(BD!H745="COMMANDE","FRED1","FRED2"),IF(I745=INFO_CALENDRIER!$AB$6,IF(BD!H745="COMMANDE","HERVE1","HERVE2"),IF(I745=INFO_CALENDRIER!$AB$7,IF(BD!H745="COMMANDE","MARIA1","MARIA2"),IF(I745=INFO_CALENDRIER!$AB$8,IF(BD!H745="COMMANDE","MARIE1","MARIE2"),IF(I745=INFO_CALENDRIER!$AB$9,IF(BD!H745="COMMANDE","VALERIE1","VALERIE2"),"erreur")))))))))</f>
        <v/>
      </c>
      <c r="U745" s="54"/>
      <c r="V745" s="54"/>
      <c r="W745" s="76" t="str">
        <f t="shared" si="137"/>
        <v/>
      </c>
      <c r="X745" s="76" t="str">
        <f t="shared" si="138"/>
        <v/>
      </c>
      <c r="Y745" s="76" t="str">
        <f t="shared" si="139"/>
        <v/>
      </c>
    </row>
    <row r="746" spans="1:25">
      <c r="A746" s="75"/>
      <c r="B746" s="77"/>
      <c r="C746" s="75"/>
      <c r="D746" s="77"/>
      <c r="E746" s="54"/>
      <c r="F746" s="54"/>
      <c r="G746" s="81"/>
      <c r="H746" s="54"/>
      <c r="I746" s="54"/>
      <c r="J746" s="76" t="str">
        <f t="shared" si="129"/>
        <v/>
      </c>
      <c r="K746" s="76" t="str">
        <f t="shared" si="130"/>
        <v/>
      </c>
      <c r="L746" s="76" t="str">
        <f t="shared" si="131"/>
        <v/>
      </c>
      <c r="M746" s="54"/>
      <c r="N746" s="54" t="str">
        <f t="shared" si="132"/>
        <v/>
      </c>
      <c r="O746" s="54" t="str">
        <f t="shared" si="133"/>
        <v/>
      </c>
      <c r="P746" s="54" t="str">
        <f t="shared" si="134"/>
        <v/>
      </c>
      <c r="Q746" s="54" t="str">
        <f>+IF(A746="","",CONCATENATE(YEAR(A746),"-",VLOOKUP(MONTH(A746),INFO_CALENDRIER!$I$1:$J$13,2,FALSE)))</f>
        <v/>
      </c>
      <c r="R746" s="54" t="str">
        <f t="shared" si="135"/>
        <v/>
      </c>
      <c r="S746" s="76" t="str">
        <f t="shared" si="136"/>
        <v/>
      </c>
      <c r="T746" s="54" t="str">
        <f>IF(H746="","",IF(I746=INFO_CALENDRIER!$AB$2,IF(BD!H746="COMMANDE","ALBAN1","ALBAN2"),IF(I746=INFO_CALENDRIER!$AB$3,IF(BD!H746="COMMANDE","ALICE1","ALICE2"),IF(I746=INFO_CALENDRIER!$AB$4,IF(BD!H746="COMMANDE","EUGENIE1","EUGENIE2"),IF(I746=INFO_CALENDRIER!$AB$5,IF(BD!H746="COMMANDE","FRED1","FRED2"),IF(I746=INFO_CALENDRIER!$AB$6,IF(BD!H746="COMMANDE","HERVE1","HERVE2"),IF(I746=INFO_CALENDRIER!$AB$7,IF(BD!H746="COMMANDE","MARIA1","MARIA2"),IF(I746=INFO_CALENDRIER!$AB$8,IF(BD!H746="COMMANDE","MARIE1","MARIE2"),IF(I746=INFO_CALENDRIER!$AB$9,IF(BD!H746="COMMANDE","VALERIE1","VALERIE2"),"erreur")))))))))</f>
        <v/>
      </c>
      <c r="U746" s="54"/>
      <c r="V746" s="54"/>
      <c r="W746" s="76" t="str">
        <f t="shared" si="137"/>
        <v/>
      </c>
      <c r="X746" s="76" t="str">
        <f t="shared" si="138"/>
        <v/>
      </c>
      <c r="Y746" s="76" t="str">
        <f t="shared" si="139"/>
        <v/>
      </c>
    </row>
    <row r="747" spans="1:25">
      <c r="A747" s="75"/>
      <c r="B747" s="77"/>
      <c r="C747" s="75"/>
      <c r="D747" s="77"/>
      <c r="E747" s="54"/>
      <c r="F747" s="54"/>
      <c r="G747" s="81"/>
      <c r="H747" s="54"/>
      <c r="I747" s="54"/>
      <c r="J747" s="76" t="str">
        <f t="shared" si="129"/>
        <v/>
      </c>
      <c r="K747" s="76" t="str">
        <f t="shared" si="130"/>
        <v/>
      </c>
      <c r="L747" s="76" t="str">
        <f t="shared" si="131"/>
        <v/>
      </c>
      <c r="M747" s="54"/>
      <c r="N747" s="54" t="str">
        <f t="shared" si="132"/>
        <v/>
      </c>
      <c r="O747" s="54" t="str">
        <f t="shared" si="133"/>
        <v/>
      </c>
      <c r="P747" s="54" t="str">
        <f t="shared" si="134"/>
        <v/>
      </c>
      <c r="Q747" s="54" t="str">
        <f>+IF(A747="","",CONCATENATE(YEAR(A747),"-",VLOOKUP(MONTH(A747),INFO_CALENDRIER!$I$1:$J$13,2,FALSE)))</f>
        <v/>
      </c>
      <c r="R747" s="54" t="str">
        <f t="shared" si="135"/>
        <v/>
      </c>
      <c r="S747" s="76" t="str">
        <f t="shared" si="136"/>
        <v/>
      </c>
      <c r="T747" s="54" t="str">
        <f>IF(H747="","",IF(I747=INFO_CALENDRIER!$AB$2,IF(BD!H747="COMMANDE","ALBAN1","ALBAN2"),IF(I747=INFO_CALENDRIER!$AB$3,IF(BD!H747="COMMANDE","ALICE1","ALICE2"),IF(I747=INFO_CALENDRIER!$AB$4,IF(BD!H747="COMMANDE","EUGENIE1","EUGENIE2"),IF(I747=INFO_CALENDRIER!$AB$5,IF(BD!H747="COMMANDE","FRED1","FRED2"),IF(I747=INFO_CALENDRIER!$AB$6,IF(BD!H747="COMMANDE","HERVE1","HERVE2"),IF(I747=INFO_CALENDRIER!$AB$7,IF(BD!H747="COMMANDE","MARIA1","MARIA2"),IF(I747=INFO_CALENDRIER!$AB$8,IF(BD!H747="COMMANDE","MARIE1","MARIE2"),IF(I747=INFO_CALENDRIER!$AB$9,IF(BD!H747="COMMANDE","VALERIE1","VALERIE2"),"erreur")))))))))</f>
        <v/>
      </c>
      <c r="U747" s="54"/>
      <c r="V747" s="54"/>
      <c r="W747" s="76" t="str">
        <f t="shared" si="137"/>
        <v/>
      </c>
      <c r="X747" s="76" t="str">
        <f t="shared" si="138"/>
        <v/>
      </c>
      <c r="Y747" s="76" t="str">
        <f t="shared" si="139"/>
        <v/>
      </c>
    </row>
    <row r="748" spans="1:25">
      <c r="A748" s="75"/>
      <c r="B748" s="77"/>
      <c r="C748" s="75"/>
      <c r="D748" s="77"/>
      <c r="E748" s="54"/>
      <c r="F748" s="54"/>
      <c r="G748" s="81"/>
      <c r="H748" s="54"/>
      <c r="I748" s="54"/>
      <c r="J748" s="76" t="str">
        <f t="shared" si="129"/>
        <v/>
      </c>
      <c r="K748" s="76" t="str">
        <f t="shared" si="130"/>
        <v/>
      </c>
      <c r="L748" s="76" t="str">
        <f t="shared" si="131"/>
        <v/>
      </c>
      <c r="M748" s="54"/>
      <c r="N748" s="54" t="str">
        <f t="shared" si="132"/>
        <v/>
      </c>
      <c r="O748" s="54" t="str">
        <f t="shared" si="133"/>
        <v/>
      </c>
      <c r="P748" s="54" t="str">
        <f t="shared" si="134"/>
        <v/>
      </c>
      <c r="Q748" s="54" t="str">
        <f>+IF(A748="","",CONCATENATE(YEAR(A748),"-",VLOOKUP(MONTH(A748),INFO_CALENDRIER!$I$1:$J$13,2,FALSE)))</f>
        <v/>
      </c>
      <c r="R748" s="54" t="str">
        <f t="shared" si="135"/>
        <v/>
      </c>
      <c r="S748" s="76" t="str">
        <f t="shared" si="136"/>
        <v/>
      </c>
      <c r="T748" s="54" t="str">
        <f>IF(H748="","",IF(I748=INFO_CALENDRIER!$AB$2,IF(BD!H748="COMMANDE","ALBAN1","ALBAN2"),IF(I748=INFO_CALENDRIER!$AB$3,IF(BD!H748="COMMANDE","ALICE1","ALICE2"),IF(I748=INFO_CALENDRIER!$AB$4,IF(BD!H748="COMMANDE","EUGENIE1","EUGENIE2"),IF(I748=INFO_CALENDRIER!$AB$5,IF(BD!H748="COMMANDE","FRED1","FRED2"),IF(I748=INFO_CALENDRIER!$AB$6,IF(BD!H748="COMMANDE","HERVE1","HERVE2"),IF(I748=INFO_CALENDRIER!$AB$7,IF(BD!H748="COMMANDE","MARIA1","MARIA2"),IF(I748=INFO_CALENDRIER!$AB$8,IF(BD!H748="COMMANDE","MARIE1","MARIE2"),IF(I748=INFO_CALENDRIER!$AB$9,IF(BD!H748="COMMANDE","VALERIE1","VALERIE2"),"erreur")))))))))</f>
        <v/>
      </c>
      <c r="U748" s="54"/>
      <c r="V748" s="54"/>
      <c r="W748" s="76" t="str">
        <f t="shared" si="137"/>
        <v/>
      </c>
      <c r="X748" s="76" t="str">
        <f t="shared" si="138"/>
        <v/>
      </c>
      <c r="Y748" s="76" t="str">
        <f t="shared" si="139"/>
        <v/>
      </c>
    </row>
    <row r="749" spans="1:25">
      <c r="A749" s="75"/>
      <c r="B749" s="77"/>
      <c r="C749" s="75"/>
      <c r="D749" s="77"/>
      <c r="E749" s="54"/>
      <c r="F749" s="54"/>
      <c r="G749" s="81"/>
      <c r="H749" s="54"/>
      <c r="I749" s="54"/>
      <c r="J749" s="76" t="str">
        <f t="shared" si="129"/>
        <v/>
      </c>
      <c r="K749" s="76" t="str">
        <f t="shared" si="130"/>
        <v/>
      </c>
      <c r="L749" s="76" t="str">
        <f t="shared" si="131"/>
        <v/>
      </c>
      <c r="M749" s="54"/>
      <c r="N749" s="54" t="str">
        <f t="shared" si="132"/>
        <v/>
      </c>
      <c r="O749" s="54" t="str">
        <f t="shared" si="133"/>
        <v/>
      </c>
      <c r="P749" s="54" t="str">
        <f t="shared" si="134"/>
        <v/>
      </c>
      <c r="Q749" s="54" t="str">
        <f>+IF(A749="","",CONCATENATE(YEAR(A749),"-",VLOOKUP(MONTH(A749),INFO_CALENDRIER!$I$1:$J$13,2,FALSE)))</f>
        <v/>
      </c>
      <c r="R749" s="54" t="str">
        <f t="shared" si="135"/>
        <v/>
      </c>
      <c r="S749" s="76" t="str">
        <f t="shared" si="136"/>
        <v/>
      </c>
      <c r="T749" s="54" t="str">
        <f>IF(H749="","",IF(I749=INFO_CALENDRIER!$AB$2,IF(BD!H749="COMMANDE","ALBAN1","ALBAN2"),IF(I749=INFO_CALENDRIER!$AB$3,IF(BD!H749="COMMANDE","ALICE1","ALICE2"),IF(I749=INFO_CALENDRIER!$AB$4,IF(BD!H749="COMMANDE","EUGENIE1","EUGENIE2"),IF(I749=INFO_CALENDRIER!$AB$5,IF(BD!H749="COMMANDE","FRED1","FRED2"),IF(I749=INFO_CALENDRIER!$AB$6,IF(BD!H749="COMMANDE","HERVE1","HERVE2"),IF(I749=INFO_CALENDRIER!$AB$7,IF(BD!H749="COMMANDE","MARIA1","MARIA2"),IF(I749=INFO_CALENDRIER!$AB$8,IF(BD!H749="COMMANDE","MARIE1","MARIE2"),IF(I749=INFO_CALENDRIER!$AB$9,IF(BD!H749="COMMANDE","VALERIE1","VALERIE2"),"erreur")))))))))</f>
        <v/>
      </c>
      <c r="U749" s="54"/>
      <c r="V749" s="54"/>
      <c r="W749" s="76" t="str">
        <f t="shared" si="137"/>
        <v/>
      </c>
      <c r="X749" s="76" t="str">
        <f t="shared" si="138"/>
        <v/>
      </c>
      <c r="Y749" s="76" t="str">
        <f t="shared" si="139"/>
        <v/>
      </c>
    </row>
    <row r="750" spans="1:25">
      <c r="A750" s="75"/>
      <c r="B750" s="77"/>
      <c r="C750" s="75"/>
      <c r="D750" s="77"/>
      <c r="E750" s="54"/>
      <c r="F750" s="54"/>
      <c r="G750" s="81"/>
      <c r="H750" s="54"/>
      <c r="I750" s="54"/>
      <c r="J750" s="76" t="str">
        <f t="shared" si="129"/>
        <v/>
      </c>
      <c r="K750" s="76" t="str">
        <f t="shared" si="130"/>
        <v/>
      </c>
      <c r="L750" s="76" t="str">
        <f t="shared" si="131"/>
        <v/>
      </c>
      <c r="M750" s="54"/>
      <c r="N750" s="54" t="str">
        <f t="shared" si="132"/>
        <v/>
      </c>
      <c r="O750" s="54" t="str">
        <f t="shared" si="133"/>
        <v/>
      </c>
      <c r="P750" s="54" t="str">
        <f t="shared" si="134"/>
        <v/>
      </c>
      <c r="Q750" s="54" t="str">
        <f>+IF(A750="","",CONCATENATE(YEAR(A750),"-",VLOOKUP(MONTH(A750),INFO_CALENDRIER!$I$1:$J$13,2,FALSE)))</f>
        <v/>
      </c>
      <c r="R750" s="54" t="str">
        <f t="shared" si="135"/>
        <v/>
      </c>
      <c r="S750" s="76" t="str">
        <f t="shared" si="136"/>
        <v/>
      </c>
      <c r="T750" s="54" t="str">
        <f>IF(H750="","",IF(I750=INFO_CALENDRIER!$AB$2,IF(BD!H750="COMMANDE","ALBAN1","ALBAN2"),IF(I750=INFO_CALENDRIER!$AB$3,IF(BD!H750="COMMANDE","ALICE1","ALICE2"),IF(I750=INFO_CALENDRIER!$AB$4,IF(BD!H750="COMMANDE","EUGENIE1","EUGENIE2"),IF(I750=INFO_CALENDRIER!$AB$5,IF(BD!H750="COMMANDE","FRED1","FRED2"),IF(I750=INFO_CALENDRIER!$AB$6,IF(BD!H750="COMMANDE","HERVE1","HERVE2"),IF(I750=INFO_CALENDRIER!$AB$7,IF(BD!H750="COMMANDE","MARIA1","MARIA2"),IF(I750=INFO_CALENDRIER!$AB$8,IF(BD!H750="COMMANDE","MARIE1","MARIE2"),IF(I750=INFO_CALENDRIER!$AB$9,IF(BD!H750="COMMANDE","VALERIE1","VALERIE2"),"erreur")))))))))</f>
        <v/>
      </c>
      <c r="U750" s="54"/>
      <c r="V750" s="54"/>
      <c r="W750" s="76" t="str">
        <f t="shared" si="137"/>
        <v/>
      </c>
      <c r="X750" s="76" t="str">
        <f t="shared" si="138"/>
        <v/>
      </c>
      <c r="Y750" s="76" t="str">
        <f t="shared" si="139"/>
        <v/>
      </c>
    </row>
    <row r="751" spans="1:25">
      <c r="A751" s="75"/>
      <c r="B751" s="77"/>
      <c r="C751" s="75"/>
      <c r="D751" s="77"/>
      <c r="E751" s="54"/>
      <c r="F751" s="54"/>
      <c r="G751" s="81"/>
      <c r="H751" s="54"/>
      <c r="I751" s="54"/>
      <c r="J751" s="76" t="str">
        <f t="shared" si="129"/>
        <v/>
      </c>
      <c r="K751" s="76" t="str">
        <f t="shared" si="130"/>
        <v/>
      </c>
      <c r="L751" s="76" t="str">
        <f t="shared" si="131"/>
        <v/>
      </c>
      <c r="M751" s="54"/>
      <c r="N751" s="54" t="str">
        <f t="shared" si="132"/>
        <v/>
      </c>
      <c r="O751" s="54" t="str">
        <f t="shared" si="133"/>
        <v/>
      </c>
      <c r="P751" s="54" t="str">
        <f t="shared" si="134"/>
        <v/>
      </c>
      <c r="Q751" s="54" t="str">
        <f>+IF(A751="","",CONCATENATE(YEAR(A751),"-",VLOOKUP(MONTH(A751),INFO_CALENDRIER!$I$1:$J$13,2,FALSE)))</f>
        <v/>
      </c>
      <c r="R751" s="54" t="str">
        <f t="shared" si="135"/>
        <v/>
      </c>
      <c r="S751" s="76" t="str">
        <f t="shared" si="136"/>
        <v/>
      </c>
      <c r="T751" s="54" t="str">
        <f>IF(H751="","",IF(I751=INFO_CALENDRIER!$AB$2,IF(BD!H751="COMMANDE","ALBAN1","ALBAN2"),IF(I751=INFO_CALENDRIER!$AB$3,IF(BD!H751="COMMANDE","ALICE1","ALICE2"),IF(I751=INFO_CALENDRIER!$AB$4,IF(BD!H751="COMMANDE","EUGENIE1","EUGENIE2"),IF(I751=INFO_CALENDRIER!$AB$5,IF(BD!H751="COMMANDE","FRED1","FRED2"),IF(I751=INFO_CALENDRIER!$AB$6,IF(BD!H751="COMMANDE","HERVE1","HERVE2"),IF(I751=INFO_CALENDRIER!$AB$7,IF(BD!H751="COMMANDE","MARIA1","MARIA2"),IF(I751=INFO_CALENDRIER!$AB$8,IF(BD!H751="COMMANDE","MARIE1","MARIE2"),IF(I751=INFO_CALENDRIER!$AB$9,IF(BD!H751="COMMANDE","VALERIE1","VALERIE2"),"erreur")))))))))</f>
        <v/>
      </c>
      <c r="U751" s="54"/>
      <c r="V751" s="54"/>
      <c r="W751" s="76" t="str">
        <f t="shared" si="137"/>
        <v/>
      </c>
      <c r="X751" s="76" t="str">
        <f t="shared" si="138"/>
        <v/>
      </c>
      <c r="Y751" s="76" t="str">
        <f t="shared" si="139"/>
        <v/>
      </c>
    </row>
    <row r="752" spans="1:25">
      <c r="A752" s="75"/>
      <c r="B752" s="77"/>
      <c r="C752" s="75"/>
      <c r="D752" s="77"/>
      <c r="E752" s="54"/>
      <c r="F752" s="54"/>
      <c r="G752" s="81"/>
      <c r="H752" s="54"/>
      <c r="I752" s="54"/>
      <c r="J752" s="76" t="str">
        <f t="shared" si="129"/>
        <v/>
      </c>
      <c r="K752" s="76" t="str">
        <f t="shared" si="130"/>
        <v/>
      </c>
      <c r="L752" s="76" t="str">
        <f t="shared" si="131"/>
        <v/>
      </c>
      <c r="M752" s="54"/>
      <c r="N752" s="54" t="str">
        <f t="shared" si="132"/>
        <v/>
      </c>
      <c r="O752" s="54" t="str">
        <f t="shared" si="133"/>
        <v/>
      </c>
      <c r="P752" s="54" t="str">
        <f t="shared" si="134"/>
        <v/>
      </c>
      <c r="Q752" s="54" t="str">
        <f>+IF(A752="","",CONCATENATE(YEAR(A752),"-",VLOOKUP(MONTH(A752),INFO_CALENDRIER!$I$1:$J$13,2,FALSE)))</f>
        <v/>
      </c>
      <c r="R752" s="54" t="str">
        <f t="shared" si="135"/>
        <v/>
      </c>
      <c r="S752" s="76" t="str">
        <f t="shared" si="136"/>
        <v/>
      </c>
      <c r="T752" s="54" t="str">
        <f>IF(H752="","",IF(I752=INFO_CALENDRIER!$AB$2,IF(BD!H752="COMMANDE","ALBAN1","ALBAN2"),IF(I752=INFO_CALENDRIER!$AB$3,IF(BD!H752="COMMANDE","ALICE1","ALICE2"),IF(I752=INFO_CALENDRIER!$AB$4,IF(BD!H752="COMMANDE","EUGENIE1","EUGENIE2"),IF(I752=INFO_CALENDRIER!$AB$5,IF(BD!H752="COMMANDE","FRED1","FRED2"),IF(I752=INFO_CALENDRIER!$AB$6,IF(BD!H752="COMMANDE","HERVE1","HERVE2"),IF(I752=INFO_CALENDRIER!$AB$7,IF(BD!H752="COMMANDE","MARIA1","MARIA2"),IF(I752=INFO_CALENDRIER!$AB$8,IF(BD!H752="COMMANDE","MARIE1","MARIE2"),IF(I752=INFO_CALENDRIER!$AB$9,IF(BD!H752="COMMANDE","VALERIE1","VALERIE2"),"erreur")))))))))</f>
        <v/>
      </c>
      <c r="U752" s="54"/>
      <c r="V752" s="54"/>
      <c r="W752" s="76" t="str">
        <f t="shared" si="137"/>
        <v/>
      </c>
      <c r="X752" s="76" t="str">
        <f t="shared" si="138"/>
        <v/>
      </c>
      <c r="Y752" s="76" t="str">
        <f t="shared" si="139"/>
        <v/>
      </c>
    </row>
    <row r="753" spans="1:25">
      <c r="A753" s="75"/>
      <c r="B753" s="77"/>
      <c r="C753" s="75"/>
      <c r="D753" s="77"/>
      <c r="E753" s="54"/>
      <c r="F753" s="54"/>
      <c r="G753" s="81"/>
      <c r="H753" s="54"/>
      <c r="I753" s="54"/>
      <c r="J753" s="76" t="str">
        <f t="shared" si="129"/>
        <v/>
      </c>
      <c r="K753" s="76" t="str">
        <f t="shared" si="130"/>
        <v/>
      </c>
      <c r="L753" s="76" t="str">
        <f t="shared" si="131"/>
        <v/>
      </c>
      <c r="M753" s="54"/>
      <c r="N753" s="54" t="str">
        <f t="shared" si="132"/>
        <v/>
      </c>
      <c r="O753" s="54" t="str">
        <f t="shared" si="133"/>
        <v/>
      </c>
      <c r="P753" s="54" t="str">
        <f t="shared" si="134"/>
        <v/>
      </c>
      <c r="Q753" s="54" t="str">
        <f>+IF(A753="","",CONCATENATE(YEAR(A753),"-",VLOOKUP(MONTH(A753),INFO_CALENDRIER!$I$1:$J$13,2,FALSE)))</f>
        <v/>
      </c>
      <c r="R753" s="54" t="str">
        <f t="shared" si="135"/>
        <v/>
      </c>
      <c r="S753" s="76" t="str">
        <f t="shared" si="136"/>
        <v/>
      </c>
      <c r="T753" s="54" t="str">
        <f>IF(H753="","",IF(I753=INFO_CALENDRIER!$AB$2,IF(BD!H753="COMMANDE","ALBAN1","ALBAN2"),IF(I753=INFO_CALENDRIER!$AB$3,IF(BD!H753="COMMANDE","ALICE1","ALICE2"),IF(I753=INFO_CALENDRIER!$AB$4,IF(BD!H753="COMMANDE","EUGENIE1","EUGENIE2"),IF(I753=INFO_CALENDRIER!$AB$5,IF(BD!H753="COMMANDE","FRED1","FRED2"),IF(I753=INFO_CALENDRIER!$AB$6,IF(BD!H753="COMMANDE","HERVE1","HERVE2"),IF(I753=INFO_CALENDRIER!$AB$7,IF(BD!H753="COMMANDE","MARIA1","MARIA2"),IF(I753=INFO_CALENDRIER!$AB$8,IF(BD!H753="COMMANDE","MARIE1","MARIE2"),IF(I753=INFO_CALENDRIER!$AB$9,IF(BD!H753="COMMANDE","VALERIE1","VALERIE2"),"erreur")))))))))</f>
        <v/>
      </c>
      <c r="U753" s="54"/>
      <c r="V753" s="54"/>
      <c r="W753" s="76" t="str">
        <f t="shared" si="137"/>
        <v/>
      </c>
      <c r="X753" s="76" t="str">
        <f t="shared" si="138"/>
        <v/>
      </c>
      <c r="Y753" s="76" t="str">
        <f t="shared" si="139"/>
        <v/>
      </c>
    </row>
    <row r="754" spans="1:25">
      <c r="A754" s="75"/>
      <c r="B754" s="77"/>
      <c r="C754" s="75"/>
      <c r="D754" s="77"/>
      <c r="E754" s="54"/>
      <c r="F754" s="54"/>
      <c r="G754" s="81"/>
      <c r="H754" s="54"/>
      <c r="I754" s="54"/>
      <c r="J754" s="76" t="str">
        <f t="shared" si="129"/>
        <v/>
      </c>
      <c r="K754" s="76" t="str">
        <f t="shared" si="130"/>
        <v/>
      </c>
      <c r="L754" s="76" t="str">
        <f t="shared" si="131"/>
        <v/>
      </c>
      <c r="M754" s="54"/>
      <c r="N754" s="54" t="str">
        <f t="shared" si="132"/>
        <v/>
      </c>
      <c r="O754" s="54" t="str">
        <f t="shared" si="133"/>
        <v/>
      </c>
      <c r="P754" s="54" t="str">
        <f t="shared" si="134"/>
        <v/>
      </c>
      <c r="Q754" s="54" t="str">
        <f>+IF(A754="","",CONCATENATE(YEAR(A754),"-",VLOOKUP(MONTH(A754),INFO_CALENDRIER!$I$1:$J$13,2,FALSE)))</f>
        <v/>
      </c>
      <c r="R754" s="54" t="str">
        <f t="shared" si="135"/>
        <v/>
      </c>
      <c r="S754" s="76" t="str">
        <f t="shared" si="136"/>
        <v/>
      </c>
      <c r="T754" s="54" t="str">
        <f>IF(H754="","",IF(I754=INFO_CALENDRIER!$AB$2,IF(BD!H754="COMMANDE","ALBAN1","ALBAN2"),IF(I754=INFO_CALENDRIER!$AB$3,IF(BD!H754="COMMANDE","ALICE1","ALICE2"),IF(I754=INFO_CALENDRIER!$AB$4,IF(BD!H754="COMMANDE","EUGENIE1","EUGENIE2"),IF(I754=INFO_CALENDRIER!$AB$5,IF(BD!H754="COMMANDE","FRED1","FRED2"),IF(I754=INFO_CALENDRIER!$AB$6,IF(BD!H754="COMMANDE","HERVE1","HERVE2"),IF(I754=INFO_CALENDRIER!$AB$7,IF(BD!H754="COMMANDE","MARIA1","MARIA2"),IF(I754=INFO_CALENDRIER!$AB$8,IF(BD!H754="COMMANDE","MARIE1","MARIE2"),IF(I754=INFO_CALENDRIER!$AB$9,IF(BD!H754="COMMANDE","VALERIE1","VALERIE2"),"erreur")))))))))</f>
        <v/>
      </c>
      <c r="U754" s="54"/>
      <c r="V754" s="54"/>
      <c r="W754" s="76" t="str">
        <f t="shared" si="137"/>
        <v/>
      </c>
      <c r="X754" s="76" t="str">
        <f t="shared" si="138"/>
        <v/>
      </c>
      <c r="Y754" s="76" t="str">
        <f t="shared" si="139"/>
        <v/>
      </c>
    </row>
    <row r="755" spans="1:25">
      <c r="A755" s="75"/>
      <c r="B755" s="77"/>
      <c r="C755" s="75"/>
      <c r="D755" s="77"/>
      <c r="E755" s="54"/>
      <c r="F755" s="54"/>
      <c r="G755" s="81"/>
      <c r="H755" s="54"/>
      <c r="I755" s="54"/>
      <c r="J755" s="76" t="str">
        <f t="shared" si="129"/>
        <v/>
      </c>
      <c r="K755" s="76" t="str">
        <f t="shared" si="130"/>
        <v/>
      </c>
      <c r="L755" s="76" t="str">
        <f t="shared" si="131"/>
        <v/>
      </c>
      <c r="M755" s="54"/>
      <c r="N755" s="54" t="str">
        <f t="shared" si="132"/>
        <v/>
      </c>
      <c r="O755" s="54" t="str">
        <f t="shared" si="133"/>
        <v/>
      </c>
      <c r="P755" s="54" t="str">
        <f t="shared" si="134"/>
        <v/>
      </c>
      <c r="Q755" s="54" t="str">
        <f>+IF(A755="","",CONCATENATE(YEAR(A755),"-",VLOOKUP(MONTH(A755),INFO_CALENDRIER!$I$1:$J$13,2,FALSE)))</f>
        <v/>
      </c>
      <c r="R755" s="54" t="str">
        <f t="shared" si="135"/>
        <v/>
      </c>
      <c r="S755" s="76" t="str">
        <f t="shared" si="136"/>
        <v/>
      </c>
      <c r="T755" s="54" t="str">
        <f>IF(H755="","",IF(I755=INFO_CALENDRIER!$AB$2,IF(BD!H755="COMMANDE","ALBAN1","ALBAN2"),IF(I755=INFO_CALENDRIER!$AB$3,IF(BD!H755="COMMANDE","ALICE1","ALICE2"),IF(I755=INFO_CALENDRIER!$AB$4,IF(BD!H755="COMMANDE","EUGENIE1","EUGENIE2"),IF(I755=INFO_CALENDRIER!$AB$5,IF(BD!H755="COMMANDE","FRED1","FRED2"),IF(I755=INFO_CALENDRIER!$AB$6,IF(BD!H755="COMMANDE","HERVE1","HERVE2"),IF(I755=INFO_CALENDRIER!$AB$7,IF(BD!H755="COMMANDE","MARIA1","MARIA2"),IF(I755=INFO_CALENDRIER!$AB$8,IF(BD!H755="COMMANDE","MARIE1","MARIE2"),IF(I755=INFO_CALENDRIER!$AB$9,IF(BD!H755="COMMANDE","VALERIE1","VALERIE2"),"erreur")))))))))</f>
        <v/>
      </c>
      <c r="U755" s="54"/>
      <c r="V755" s="54"/>
      <c r="W755" s="76" t="str">
        <f t="shared" si="137"/>
        <v/>
      </c>
      <c r="X755" s="76" t="str">
        <f t="shared" si="138"/>
        <v/>
      </c>
      <c r="Y755" s="76" t="str">
        <f t="shared" si="139"/>
        <v/>
      </c>
    </row>
    <row r="756" spans="1:25">
      <c r="A756" s="75"/>
      <c r="B756" s="77"/>
      <c r="C756" s="75"/>
      <c r="D756" s="77"/>
      <c r="E756" s="54"/>
      <c r="F756" s="54"/>
      <c r="G756" s="81"/>
      <c r="H756" s="54"/>
      <c r="I756" s="54"/>
      <c r="J756" s="76" t="str">
        <f t="shared" si="129"/>
        <v/>
      </c>
      <c r="K756" s="76" t="str">
        <f t="shared" si="130"/>
        <v/>
      </c>
      <c r="L756" s="76" t="str">
        <f t="shared" si="131"/>
        <v/>
      </c>
      <c r="M756" s="54"/>
      <c r="N756" s="54" t="str">
        <f t="shared" si="132"/>
        <v/>
      </c>
      <c r="O756" s="54" t="str">
        <f t="shared" si="133"/>
        <v/>
      </c>
      <c r="P756" s="54" t="str">
        <f t="shared" si="134"/>
        <v/>
      </c>
      <c r="Q756" s="54" t="str">
        <f>+IF(A756="","",CONCATENATE(YEAR(A756),"-",VLOOKUP(MONTH(A756),INFO_CALENDRIER!$I$1:$J$13,2,FALSE)))</f>
        <v/>
      </c>
      <c r="R756" s="54" t="str">
        <f t="shared" si="135"/>
        <v/>
      </c>
      <c r="S756" s="76" t="str">
        <f t="shared" si="136"/>
        <v/>
      </c>
      <c r="T756" s="54" t="str">
        <f>IF(H756="","",IF(I756=INFO_CALENDRIER!$AB$2,IF(BD!H756="COMMANDE","ALBAN1","ALBAN2"),IF(I756=INFO_CALENDRIER!$AB$3,IF(BD!H756="COMMANDE","ALICE1","ALICE2"),IF(I756=INFO_CALENDRIER!$AB$4,IF(BD!H756="COMMANDE","EUGENIE1","EUGENIE2"),IF(I756=INFO_CALENDRIER!$AB$5,IF(BD!H756="COMMANDE","FRED1","FRED2"),IF(I756=INFO_CALENDRIER!$AB$6,IF(BD!H756="COMMANDE","HERVE1","HERVE2"),IF(I756=INFO_CALENDRIER!$AB$7,IF(BD!H756="COMMANDE","MARIA1","MARIA2"),IF(I756=INFO_CALENDRIER!$AB$8,IF(BD!H756="COMMANDE","MARIE1","MARIE2"),IF(I756=INFO_CALENDRIER!$AB$9,IF(BD!H756="COMMANDE","VALERIE1","VALERIE2"),"erreur")))))))))</f>
        <v/>
      </c>
      <c r="U756" s="54"/>
      <c r="V756" s="54"/>
      <c r="W756" s="76" t="str">
        <f t="shared" si="137"/>
        <v/>
      </c>
      <c r="X756" s="76" t="str">
        <f t="shared" si="138"/>
        <v/>
      </c>
      <c r="Y756" s="76" t="str">
        <f t="shared" si="139"/>
        <v/>
      </c>
    </row>
    <row r="757" spans="1:25">
      <c r="A757" s="75"/>
      <c r="B757" s="77"/>
      <c r="C757" s="75"/>
      <c r="D757" s="77"/>
      <c r="E757" s="54"/>
      <c r="F757" s="54"/>
      <c r="G757" s="81"/>
      <c r="H757" s="54"/>
      <c r="I757" s="54"/>
      <c r="J757" s="76" t="str">
        <f t="shared" si="129"/>
        <v/>
      </c>
      <c r="K757" s="76" t="str">
        <f t="shared" si="130"/>
        <v/>
      </c>
      <c r="L757" s="76" t="str">
        <f t="shared" si="131"/>
        <v/>
      </c>
      <c r="M757" s="54"/>
      <c r="N757" s="54" t="str">
        <f t="shared" si="132"/>
        <v/>
      </c>
      <c r="O757" s="54" t="str">
        <f t="shared" si="133"/>
        <v/>
      </c>
      <c r="P757" s="54" t="str">
        <f t="shared" si="134"/>
        <v/>
      </c>
      <c r="Q757" s="54" t="str">
        <f>+IF(A757="","",CONCATENATE(YEAR(A757),"-",VLOOKUP(MONTH(A757),INFO_CALENDRIER!$I$1:$J$13,2,FALSE)))</f>
        <v/>
      </c>
      <c r="R757" s="54" t="str">
        <f t="shared" si="135"/>
        <v/>
      </c>
      <c r="S757" s="76" t="str">
        <f t="shared" si="136"/>
        <v/>
      </c>
      <c r="T757" s="54" t="str">
        <f>IF(H757="","",IF(I757=INFO_CALENDRIER!$AB$2,IF(BD!H757="COMMANDE","ALBAN1","ALBAN2"),IF(I757=INFO_CALENDRIER!$AB$3,IF(BD!H757="COMMANDE","ALICE1","ALICE2"),IF(I757=INFO_CALENDRIER!$AB$4,IF(BD!H757="COMMANDE","EUGENIE1","EUGENIE2"),IF(I757=INFO_CALENDRIER!$AB$5,IF(BD!H757="COMMANDE","FRED1","FRED2"),IF(I757=INFO_CALENDRIER!$AB$6,IF(BD!H757="COMMANDE","HERVE1","HERVE2"),IF(I757=INFO_CALENDRIER!$AB$7,IF(BD!H757="COMMANDE","MARIA1","MARIA2"),IF(I757=INFO_CALENDRIER!$AB$8,IF(BD!H757="COMMANDE","MARIE1","MARIE2"),IF(I757=INFO_CALENDRIER!$AB$9,IF(BD!H757="COMMANDE","VALERIE1","VALERIE2"),"erreur")))))))))</f>
        <v/>
      </c>
      <c r="U757" s="54"/>
      <c r="V757" s="54"/>
      <c r="W757" s="76" t="str">
        <f t="shared" si="137"/>
        <v/>
      </c>
      <c r="X757" s="76" t="str">
        <f t="shared" si="138"/>
        <v/>
      </c>
      <c r="Y757" s="76" t="str">
        <f t="shared" si="139"/>
        <v/>
      </c>
    </row>
    <row r="758" spans="1:25">
      <c r="A758" s="75"/>
      <c r="B758" s="77"/>
      <c r="C758" s="75"/>
      <c r="D758" s="77"/>
      <c r="E758" s="54"/>
      <c r="F758" s="54"/>
      <c r="G758" s="81"/>
      <c r="H758" s="54"/>
      <c r="I758" s="54"/>
      <c r="J758" s="76" t="str">
        <f t="shared" si="129"/>
        <v/>
      </c>
      <c r="K758" s="76" t="str">
        <f t="shared" si="130"/>
        <v/>
      </c>
      <c r="L758" s="76" t="str">
        <f t="shared" si="131"/>
        <v/>
      </c>
      <c r="M758" s="54"/>
      <c r="N758" s="54" t="str">
        <f t="shared" si="132"/>
        <v/>
      </c>
      <c r="O758" s="54" t="str">
        <f t="shared" si="133"/>
        <v/>
      </c>
      <c r="P758" s="54" t="str">
        <f t="shared" si="134"/>
        <v/>
      </c>
      <c r="Q758" s="54" t="str">
        <f>+IF(A758="","",CONCATENATE(YEAR(A758),"-",VLOOKUP(MONTH(A758),INFO_CALENDRIER!$I$1:$J$13,2,FALSE)))</f>
        <v/>
      </c>
      <c r="R758" s="54" t="str">
        <f t="shared" si="135"/>
        <v/>
      </c>
      <c r="S758" s="76" t="str">
        <f t="shared" si="136"/>
        <v/>
      </c>
      <c r="T758" s="54" t="str">
        <f>IF(H758="","",IF(I758=INFO_CALENDRIER!$AB$2,IF(BD!H758="COMMANDE","ALBAN1","ALBAN2"),IF(I758=INFO_CALENDRIER!$AB$3,IF(BD!H758="COMMANDE","ALICE1","ALICE2"),IF(I758=INFO_CALENDRIER!$AB$4,IF(BD!H758="COMMANDE","EUGENIE1","EUGENIE2"),IF(I758=INFO_CALENDRIER!$AB$5,IF(BD!H758="COMMANDE","FRED1","FRED2"),IF(I758=INFO_CALENDRIER!$AB$6,IF(BD!H758="COMMANDE","HERVE1","HERVE2"),IF(I758=INFO_CALENDRIER!$AB$7,IF(BD!H758="COMMANDE","MARIA1","MARIA2"),IF(I758=INFO_CALENDRIER!$AB$8,IF(BD!H758="COMMANDE","MARIE1","MARIE2"),IF(I758=INFO_CALENDRIER!$AB$9,IF(BD!H758="COMMANDE","VALERIE1","VALERIE2"),"erreur")))))))))</f>
        <v/>
      </c>
      <c r="U758" s="54"/>
      <c r="V758" s="54"/>
      <c r="W758" s="76" t="str">
        <f t="shared" si="137"/>
        <v/>
      </c>
      <c r="X758" s="76" t="str">
        <f t="shared" si="138"/>
        <v/>
      </c>
      <c r="Y758" s="76" t="str">
        <f t="shared" si="139"/>
        <v/>
      </c>
    </row>
    <row r="759" spans="1:25">
      <c r="A759" s="75"/>
      <c r="B759" s="77"/>
      <c r="C759" s="75"/>
      <c r="D759" s="77"/>
      <c r="E759" s="54"/>
      <c r="F759" s="54"/>
      <c r="G759" s="81"/>
      <c r="H759" s="54"/>
      <c r="I759" s="54"/>
      <c r="J759" s="76" t="str">
        <f t="shared" si="129"/>
        <v/>
      </c>
      <c r="K759" s="76" t="str">
        <f t="shared" si="130"/>
        <v/>
      </c>
      <c r="L759" s="76" t="str">
        <f t="shared" si="131"/>
        <v/>
      </c>
      <c r="M759" s="54"/>
      <c r="N759" s="54" t="str">
        <f t="shared" si="132"/>
        <v/>
      </c>
      <c r="O759" s="54" t="str">
        <f t="shared" si="133"/>
        <v/>
      </c>
      <c r="P759" s="54" t="str">
        <f t="shared" si="134"/>
        <v/>
      </c>
      <c r="Q759" s="54" t="str">
        <f>+IF(A759="","",CONCATENATE(YEAR(A759),"-",VLOOKUP(MONTH(A759),INFO_CALENDRIER!$I$1:$J$13,2,FALSE)))</f>
        <v/>
      </c>
      <c r="R759" s="54" t="str">
        <f t="shared" si="135"/>
        <v/>
      </c>
      <c r="S759" s="76" t="str">
        <f t="shared" si="136"/>
        <v/>
      </c>
      <c r="T759" s="54" t="str">
        <f>IF(H759="","",IF(I759=INFO_CALENDRIER!$AB$2,IF(BD!H759="COMMANDE","ALBAN1","ALBAN2"),IF(I759=INFO_CALENDRIER!$AB$3,IF(BD!H759="COMMANDE","ALICE1","ALICE2"),IF(I759=INFO_CALENDRIER!$AB$4,IF(BD!H759="COMMANDE","EUGENIE1","EUGENIE2"),IF(I759=INFO_CALENDRIER!$AB$5,IF(BD!H759="COMMANDE","FRED1","FRED2"),IF(I759=INFO_CALENDRIER!$AB$6,IF(BD!H759="COMMANDE","HERVE1","HERVE2"),IF(I759=INFO_CALENDRIER!$AB$7,IF(BD!H759="COMMANDE","MARIA1","MARIA2"),IF(I759=INFO_CALENDRIER!$AB$8,IF(BD!H759="COMMANDE","MARIE1","MARIE2"),IF(I759=INFO_CALENDRIER!$AB$9,IF(BD!H759="COMMANDE","VALERIE1","VALERIE2"),"erreur")))))))))</f>
        <v/>
      </c>
      <c r="U759" s="54"/>
      <c r="V759" s="54"/>
      <c r="W759" s="76" t="str">
        <f t="shared" si="137"/>
        <v/>
      </c>
      <c r="X759" s="76" t="str">
        <f t="shared" si="138"/>
        <v/>
      </c>
      <c r="Y759" s="76" t="str">
        <f t="shared" si="139"/>
        <v/>
      </c>
    </row>
    <row r="760" spans="1:25">
      <c r="A760" s="75"/>
      <c r="B760" s="77"/>
      <c r="C760" s="75"/>
      <c r="D760" s="77"/>
      <c r="E760" s="54"/>
      <c r="F760" s="54"/>
      <c r="G760" s="81"/>
      <c r="H760" s="54"/>
      <c r="I760" s="54"/>
      <c r="J760" s="76" t="str">
        <f t="shared" si="129"/>
        <v/>
      </c>
      <c r="K760" s="76" t="str">
        <f t="shared" si="130"/>
        <v/>
      </c>
      <c r="L760" s="76" t="str">
        <f t="shared" si="131"/>
        <v/>
      </c>
      <c r="M760" s="54"/>
      <c r="N760" s="54" t="str">
        <f t="shared" si="132"/>
        <v/>
      </c>
      <c r="O760" s="54" t="str">
        <f t="shared" si="133"/>
        <v/>
      </c>
      <c r="P760" s="54" t="str">
        <f t="shared" si="134"/>
        <v/>
      </c>
      <c r="Q760" s="54" t="str">
        <f>+IF(A760="","",CONCATENATE(YEAR(A760),"-",VLOOKUP(MONTH(A760),INFO_CALENDRIER!$I$1:$J$13,2,FALSE)))</f>
        <v/>
      </c>
      <c r="R760" s="54" t="str">
        <f t="shared" si="135"/>
        <v/>
      </c>
      <c r="S760" s="76" t="str">
        <f t="shared" si="136"/>
        <v/>
      </c>
      <c r="T760" s="54" t="str">
        <f>IF(H760="","",IF(I760=INFO_CALENDRIER!$AB$2,IF(BD!H760="COMMANDE","ALBAN1","ALBAN2"),IF(I760=INFO_CALENDRIER!$AB$3,IF(BD!H760="COMMANDE","ALICE1","ALICE2"),IF(I760=INFO_CALENDRIER!$AB$4,IF(BD!H760="COMMANDE","EUGENIE1","EUGENIE2"),IF(I760=INFO_CALENDRIER!$AB$5,IF(BD!H760="COMMANDE","FRED1","FRED2"),IF(I760=INFO_CALENDRIER!$AB$6,IF(BD!H760="COMMANDE","HERVE1","HERVE2"),IF(I760=INFO_CALENDRIER!$AB$7,IF(BD!H760="COMMANDE","MARIA1","MARIA2"),IF(I760=INFO_CALENDRIER!$AB$8,IF(BD!H760="COMMANDE","MARIE1","MARIE2"),IF(I760=INFO_CALENDRIER!$AB$9,IF(BD!H760="COMMANDE","VALERIE1","VALERIE2"),"erreur")))))))))</f>
        <v/>
      </c>
      <c r="U760" s="54"/>
      <c r="V760" s="54"/>
      <c r="W760" s="76" t="str">
        <f t="shared" si="137"/>
        <v/>
      </c>
      <c r="X760" s="76" t="str">
        <f t="shared" si="138"/>
        <v/>
      </c>
      <c r="Y760" s="76" t="str">
        <f t="shared" si="139"/>
        <v/>
      </c>
    </row>
    <row r="761" spans="1:25">
      <c r="A761" s="75"/>
      <c r="B761" s="77"/>
      <c r="C761" s="75"/>
      <c r="D761" s="77"/>
      <c r="E761" s="54"/>
      <c r="F761" s="54"/>
      <c r="G761" s="81"/>
      <c r="H761" s="54"/>
      <c r="I761" s="54"/>
      <c r="J761" s="76" t="str">
        <f t="shared" si="129"/>
        <v/>
      </c>
      <c r="K761" s="76" t="str">
        <f t="shared" si="130"/>
        <v/>
      </c>
      <c r="L761" s="76" t="str">
        <f t="shared" si="131"/>
        <v/>
      </c>
      <c r="M761" s="54"/>
      <c r="N761" s="54" t="str">
        <f t="shared" si="132"/>
        <v/>
      </c>
      <c r="O761" s="54" t="str">
        <f t="shared" si="133"/>
        <v/>
      </c>
      <c r="P761" s="54" t="str">
        <f t="shared" si="134"/>
        <v/>
      </c>
      <c r="Q761" s="54" t="str">
        <f>+IF(A761="","",CONCATENATE(YEAR(A761),"-",VLOOKUP(MONTH(A761),INFO_CALENDRIER!$I$1:$J$13,2,FALSE)))</f>
        <v/>
      </c>
      <c r="R761" s="54" t="str">
        <f t="shared" si="135"/>
        <v/>
      </c>
      <c r="S761" s="76" t="str">
        <f t="shared" si="136"/>
        <v/>
      </c>
      <c r="T761" s="54" t="str">
        <f>IF(H761="","",IF(I761=INFO_CALENDRIER!$AB$2,IF(BD!H761="COMMANDE","ALBAN1","ALBAN2"),IF(I761=INFO_CALENDRIER!$AB$3,IF(BD!H761="COMMANDE","ALICE1","ALICE2"),IF(I761=INFO_CALENDRIER!$AB$4,IF(BD!H761="COMMANDE","EUGENIE1","EUGENIE2"),IF(I761=INFO_CALENDRIER!$AB$5,IF(BD!H761="COMMANDE","FRED1","FRED2"),IF(I761=INFO_CALENDRIER!$AB$6,IF(BD!H761="COMMANDE","HERVE1","HERVE2"),IF(I761=INFO_CALENDRIER!$AB$7,IF(BD!H761="COMMANDE","MARIA1","MARIA2"),IF(I761=INFO_CALENDRIER!$AB$8,IF(BD!H761="COMMANDE","MARIE1","MARIE2"),IF(I761=INFO_CALENDRIER!$AB$9,IF(BD!H761="COMMANDE","VALERIE1","VALERIE2"),"erreur")))))))))</f>
        <v/>
      </c>
      <c r="U761" s="54"/>
      <c r="V761" s="54"/>
      <c r="W761" s="76" t="str">
        <f t="shared" si="137"/>
        <v/>
      </c>
      <c r="X761" s="76" t="str">
        <f t="shared" si="138"/>
        <v/>
      </c>
      <c r="Y761" s="76" t="str">
        <f t="shared" si="139"/>
        <v/>
      </c>
    </row>
    <row r="762" spans="1:25">
      <c r="A762" s="75"/>
      <c r="B762" s="77"/>
      <c r="C762" s="75"/>
      <c r="D762" s="77"/>
      <c r="E762" s="54"/>
      <c r="F762" s="54"/>
      <c r="G762" s="81"/>
      <c r="H762" s="54"/>
      <c r="I762" s="54"/>
      <c r="J762" s="76" t="str">
        <f t="shared" si="129"/>
        <v/>
      </c>
      <c r="K762" s="76" t="str">
        <f t="shared" si="130"/>
        <v/>
      </c>
      <c r="L762" s="76" t="str">
        <f t="shared" si="131"/>
        <v/>
      </c>
      <c r="M762" s="54"/>
      <c r="N762" s="54" t="str">
        <f t="shared" si="132"/>
        <v/>
      </c>
      <c r="O762" s="54" t="str">
        <f t="shared" si="133"/>
        <v/>
      </c>
      <c r="P762" s="54" t="str">
        <f t="shared" si="134"/>
        <v/>
      </c>
      <c r="Q762" s="54" t="str">
        <f>+IF(A762="","",CONCATENATE(YEAR(A762),"-",VLOOKUP(MONTH(A762),INFO_CALENDRIER!$I$1:$J$13,2,FALSE)))</f>
        <v/>
      </c>
      <c r="R762" s="54" t="str">
        <f t="shared" si="135"/>
        <v/>
      </c>
      <c r="S762" s="76" t="str">
        <f t="shared" si="136"/>
        <v/>
      </c>
      <c r="T762" s="54" t="str">
        <f>IF(H762="","",IF(I762=INFO_CALENDRIER!$AB$2,IF(BD!H762="COMMANDE","ALBAN1","ALBAN2"),IF(I762=INFO_CALENDRIER!$AB$3,IF(BD!H762="COMMANDE","ALICE1","ALICE2"),IF(I762=INFO_CALENDRIER!$AB$4,IF(BD!H762="COMMANDE","EUGENIE1","EUGENIE2"),IF(I762=INFO_CALENDRIER!$AB$5,IF(BD!H762="COMMANDE","FRED1","FRED2"),IF(I762=INFO_CALENDRIER!$AB$6,IF(BD!H762="COMMANDE","HERVE1","HERVE2"),IF(I762=INFO_CALENDRIER!$AB$7,IF(BD!H762="COMMANDE","MARIA1","MARIA2"),IF(I762=INFO_CALENDRIER!$AB$8,IF(BD!H762="COMMANDE","MARIE1","MARIE2"),IF(I762=INFO_CALENDRIER!$AB$9,IF(BD!H762="COMMANDE","VALERIE1","VALERIE2"),"erreur")))))))))</f>
        <v/>
      </c>
      <c r="U762" s="54"/>
      <c r="V762" s="54"/>
      <c r="W762" s="76" t="str">
        <f t="shared" si="137"/>
        <v/>
      </c>
      <c r="X762" s="76" t="str">
        <f t="shared" si="138"/>
        <v/>
      </c>
      <c r="Y762" s="76" t="str">
        <f t="shared" si="139"/>
        <v/>
      </c>
    </row>
    <row r="763" spans="1:25">
      <c r="A763" s="75"/>
      <c r="B763" s="77"/>
      <c r="C763" s="75"/>
      <c r="D763" s="77"/>
      <c r="E763" s="54"/>
      <c r="F763" s="54"/>
      <c r="G763" s="81"/>
      <c r="H763" s="54"/>
      <c r="I763" s="54"/>
      <c r="J763" s="76" t="str">
        <f t="shared" si="129"/>
        <v/>
      </c>
      <c r="K763" s="76" t="str">
        <f t="shared" si="130"/>
        <v/>
      </c>
      <c r="L763" s="76" t="str">
        <f t="shared" si="131"/>
        <v/>
      </c>
      <c r="M763" s="54"/>
      <c r="N763" s="54" t="str">
        <f t="shared" si="132"/>
        <v/>
      </c>
      <c r="O763" s="54" t="str">
        <f t="shared" si="133"/>
        <v/>
      </c>
      <c r="P763" s="54" t="str">
        <f t="shared" si="134"/>
        <v/>
      </c>
      <c r="Q763" s="54" t="str">
        <f>+IF(A763="","",CONCATENATE(YEAR(A763),"-",VLOOKUP(MONTH(A763),INFO_CALENDRIER!$I$1:$J$13,2,FALSE)))</f>
        <v/>
      </c>
      <c r="R763" s="54" t="str">
        <f t="shared" si="135"/>
        <v/>
      </c>
      <c r="S763" s="76" t="str">
        <f t="shared" si="136"/>
        <v/>
      </c>
      <c r="T763" s="54" t="str">
        <f>IF(H763="","",IF(I763=INFO_CALENDRIER!$AB$2,IF(BD!H763="COMMANDE","ALBAN1","ALBAN2"),IF(I763=INFO_CALENDRIER!$AB$3,IF(BD!H763="COMMANDE","ALICE1","ALICE2"),IF(I763=INFO_CALENDRIER!$AB$4,IF(BD!H763="COMMANDE","EUGENIE1","EUGENIE2"),IF(I763=INFO_CALENDRIER!$AB$5,IF(BD!H763="COMMANDE","FRED1","FRED2"),IF(I763=INFO_CALENDRIER!$AB$6,IF(BD!H763="COMMANDE","HERVE1","HERVE2"),IF(I763=INFO_CALENDRIER!$AB$7,IF(BD!H763="COMMANDE","MARIA1","MARIA2"),IF(I763=INFO_CALENDRIER!$AB$8,IF(BD!H763="COMMANDE","MARIE1","MARIE2"),IF(I763=INFO_CALENDRIER!$AB$9,IF(BD!H763="COMMANDE","VALERIE1","VALERIE2"),"erreur")))))))))</f>
        <v/>
      </c>
      <c r="U763" s="54"/>
      <c r="V763" s="54"/>
      <c r="W763" s="76" t="str">
        <f t="shared" si="137"/>
        <v/>
      </c>
      <c r="X763" s="76" t="str">
        <f t="shared" si="138"/>
        <v/>
      </c>
      <c r="Y763" s="76" t="str">
        <f t="shared" si="139"/>
        <v/>
      </c>
    </row>
    <row r="764" spans="1:25">
      <c r="A764" s="75"/>
      <c r="B764" s="77"/>
      <c r="C764" s="75"/>
      <c r="D764" s="77"/>
      <c r="E764" s="54"/>
      <c r="F764" s="54"/>
      <c r="G764" s="81"/>
      <c r="H764" s="54"/>
      <c r="I764" s="54"/>
      <c r="J764" s="76" t="str">
        <f t="shared" si="129"/>
        <v/>
      </c>
      <c r="K764" s="76" t="str">
        <f t="shared" si="130"/>
        <v/>
      </c>
      <c r="L764" s="76" t="str">
        <f t="shared" si="131"/>
        <v/>
      </c>
      <c r="M764" s="54"/>
      <c r="N764" s="54" t="str">
        <f t="shared" si="132"/>
        <v/>
      </c>
      <c r="O764" s="54" t="str">
        <f t="shared" si="133"/>
        <v/>
      </c>
      <c r="P764" s="54" t="str">
        <f t="shared" si="134"/>
        <v/>
      </c>
      <c r="Q764" s="54" t="str">
        <f>+IF(A764="","",CONCATENATE(YEAR(A764),"-",VLOOKUP(MONTH(A764),INFO_CALENDRIER!$I$1:$J$13,2,FALSE)))</f>
        <v/>
      </c>
      <c r="R764" s="54" t="str">
        <f t="shared" si="135"/>
        <v/>
      </c>
      <c r="S764" s="76" t="str">
        <f t="shared" si="136"/>
        <v/>
      </c>
      <c r="T764" s="54" t="str">
        <f>IF(H764="","",IF(I764=INFO_CALENDRIER!$AB$2,IF(BD!H764="COMMANDE","ALBAN1","ALBAN2"),IF(I764=INFO_CALENDRIER!$AB$3,IF(BD!H764="COMMANDE","ALICE1","ALICE2"),IF(I764=INFO_CALENDRIER!$AB$4,IF(BD!H764="COMMANDE","EUGENIE1","EUGENIE2"),IF(I764=INFO_CALENDRIER!$AB$5,IF(BD!H764="COMMANDE","FRED1","FRED2"),IF(I764=INFO_CALENDRIER!$AB$6,IF(BD!H764="COMMANDE","HERVE1","HERVE2"),IF(I764=INFO_CALENDRIER!$AB$7,IF(BD!H764="COMMANDE","MARIA1","MARIA2"),IF(I764=INFO_CALENDRIER!$AB$8,IF(BD!H764="COMMANDE","MARIE1","MARIE2"),IF(I764=INFO_CALENDRIER!$AB$9,IF(BD!H764="COMMANDE","VALERIE1","VALERIE2"),"erreur")))))))))</f>
        <v/>
      </c>
      <c r="U764" s="54"/>
      <c r="V764" s="54"/>
      <c r="W764" s="76" t="str">
        <f t="shared" si="137"/>
        <v/>
      </c>
      <c r="X764" s="76" t="str">
        <f t="shared" si="138"/>
        <v/>
      </c>
      <c r="Y764" s="76" t="str">
        <f t="shared" si="139"/>
        <v/>
      </c>
    </row>
    <row r="765" spans="1:25">
      <c r="A765" s="75"/>
      <c r="B765" s="77"/>
      <c r="C765" s="75"/>
      <c r="D765" s="77"/>
      <c r="E765" s="54"/>
      <c r="F765" s="54"/>
      <c r="G765" s="81"/>
      <c r="H765" s="54"/>
      <c r="I765" s="54"/>
      <c r="J765" s="76" t="str">
        <f t="shared" si="129"/>
        <v/>
      </c>
      <c r="K765" s="76" t="str">
        <f t="shared" si="130"/>
        <v/>
      </c>
      <c r="L765" s="76" t="str">
        <f t="shared" si="131"/>
        <v/>
      </c>
      <c r="M765" s="54"/>
      <c r="N765" s="54" t="str">
        <f t="shared" si="132"/>
        <v/>
      </c>
      <c r="O765" s="54" t="str">
        <f t="shared" si="133"/>
        <v/>
      </c>
      <c r="P765" s="54" t="str">
        <f t="shared" si="134"/>
        <v/>
      </c>
      <c r="Q765" s="54" t="str">
        <f>+IF(A765="","",CONCATENATE(YEAR(A765),"-",VLOOKUP(MONTH(A765),INFO_CALENDRIER!$I$1:$J$13,2,FALSE)))</f>
        <v/>
      </c>
      <c r="R765" s="54" t="str">
        <f t="shared" si="135"/>
        <v/>
      </c>
      <c r="S765" s="76" t="str">
        <f t="shared" si="136"/>
        <v/>
      </c>
      <c r="T765" s="54" t="str">
        <f>IF(H765="","",IF(I765=INFO_CALENDRIER!$AB$2,IF(BD!H765="COMMANDE","ALBAN1","ALBAN2"),IF(I765=INFO_CALENDRIER!$AB$3,IF(BD!H765="COMMANDE","ALICE1","ALICE2"),IF(I765=INFO_CALENDRIER!$AB$4,IF(BD!H765="COMMANDE","EUGENIE1","EUGENIE2"),IF(I765=INFO_CALENDRIER!$AB$5,IF(BD!H765="COMMANDE","FRED1","FRED2"),IF(I765=INFO_CALENDRIER!$AB$6,IF(BD!H765="COMMANDE","HERVE1","HERVE2"),IF(I765=INFO_CALENDRIER!$AB$7,IF(BD!H765="COMMANDE","MARIA1","MARIA2"),IF(I765=INFO_CALENDRIER!$AB$8,IF(BD!H765="COMMANDE","MARIE1","MARIE2"),IF(I765=INFO_CALENDRIER!$AB$9,IF(BD!H765="COMMANDE","VALERIE1","VALERIE2"),"erreur")))))))))</f>
        <v/>
      </c>
      <c r="U765" s="54"/>
      <c r="V765" s="54"/>
      <c r="W765" s="76" t="str">
        <f t="shared" si="137"/>
        <v/>
      </c>
      <c r="X765" s="76" t="str">
        <f t="shared" si="138"/>
        <v/>
      </c>
      <c r="Y765" s="76" t="str">
        <f t="shared" si="139"/>
        <v/>
      </c>
    </row>
    <row r="766" spans="1:25">
      <c r="A766" s="75"/>
      <c r="B766" s="77"/>
      <c r="C766" s="75"/>
      <c r="D766" s="77"/>
      <c r="E766" s="54"/>
      <c r="F766" s="54"/>
      <c r="G766" s="81"/>
      <c r="H766" s="54"/>
      <c r="I766" s="54"/>
      <c r="J766" s="76" t="str">
        <f t="shared" si="129"/>
        <v/>
      </c>
      <c r="K766" s="76" t="str">
        <f t="shared" si="130"/>
        <v/>
      </c>
      <c r="L766" s="76" t="str">
        <f t="shared" si="131"/>
        <v/>
      </c>
      <c r="M766" s="54"/>
      <c r="N766" s="54" t="str">
        <f t="shared" si="132"/>
        <v/>
      </c>
      <c r="O766" s="54" t="str">
        <f t="shared" si="133"/>
        <v/>
      </c>
      <c r="P766" s="54" t="str">
        <f t="shared" si="134"/>
        <v/>
      </c>
      <c r="Q766" s="54" t="str">
        <f>+IF(A766="","",CONCATENATE(YEAR(A766),"-",VLOOKUP(MONTH(A766),INFO_CALENDRIER!$I$1:$J$13,2,FALSE)))</f>
        <v/>
      </c>
      <c r="R766" s="54" t="str">
        <f t="shared" si="135"/>
        <v/>
      </c>
      <c r="S766" s="76" t="str">
        <f t="shared" si="136"/>
        <v/>
      </c>
      <c r="T766" s="54" t="str">
        <f>IF(H766="","",IF(I766=INFO_CALENDRIER!$AB$2,IF(BD!H766="COMMANDE","ALBAN1","ALBAN2"),IF(I766=INFO_CALENDRIER!$AB$3,IF(BD!H766="COMMANDE","ALICE1","ALICE2"),IF(I766=INFO_CALENDRIER!$AB$4,IF(BD!H766="COMMANDE","EUGENIE1","EUGENIE2"),IF(I766=INFO_CALENDRIER!$AB$5,IF(BD!H766="COMMANDE","FRED1","FRED2"),IF(I766=INFO_CALENDRIER!$AB$6,IF(BD!H766="COMMANDE","HERVE1","HERVE2"),IF(I766=INFO_CALENDRIER!$AB$7,IF(BD!H766="COMMANDE","MARIA1","MARIA2"),IF(I766=INFO_CALENDRIER!$AB$8,IF(BD!H766="COMMANDE","MARIE1","MARIE2"),IF(I766=INFO_CALENDRIER!$AB$9,IF(BD!H766="COMMANDE","VALERIE1","VALERIE2"),"erreur")))))))))</f>
        <v/>
      </c>
      <c r="U766" s="54"/>
      <c r="V766" s="54"/>
      <c r="W766" s="76" t="str">
        <f t="shared" si="137"/>
        <v/>
      </c>
      <c r="X766" s="76" t="str">
        <f t="shared" si="138"/>
        <v/>
      </c>
      <c r="Y766" s="76" t="str">
        <f t="shared" si="139"/>
        <v/>
      </c>
    </row>
    <row r="767" spans="1:25">
      <c r="A767" s="75"/>
      <c r="B767" s="77"/>
      <c r="C767" s="75"/>
      <c r="D767" s="77"/>
      <c r="E767" s="54"/>
      <c r="F767" s="54"/>
      <c r="G767" s="81"/>
      <c r="H767" s="54"/>
      <c r="I767" s="54"/>
      <c r="J767" s="76" t="str">
        <f t="shared" si="129"/>
        <v/>
      </c>
      <c r="K767" s="76" t="str">
        <f t="shared" si="130"/>
        <v/>
      </c>
      <c r="L767" s="76" t="str">
        <f t="shared" si="131"/>
        <v/>
      </c>
      <c r="M767" s="54"/>
      <c r="N767" s="54" t="str">
        <f t="shared" si="132"/>
        <v/>
      </c>
      <c r="O767" s="54" t="str">
        <f t="shared" si="133"/>
        <v/>
      </c>
      <c r="P767" s="54" t="str">
        <f t="shared" si="134"/>
        <v/>
      </c>
      <c r="Q767" s="54" t="str">
        <f>+IF(A767="","",CONCATENATE(YEAR(A767),"-",VLOOKUP(MONTH(A767),INFO_CALENDRIER!$I$1:$J$13,2,FALSE)))</f>
        <v/>
      </c>
      <c r="R767" s="54" t="str">
        <f t="shared" si="135"/>
        <v/>
      </c>
      <c r="S767" s="76" t="str">
        <f t="shared" si="136"/>
        <v/>
      </c>
      <c r="T767" s="54" t="str">
        <f>IF(H767="","",IF(I767=INFO_CALENDRIER!$AB$2,IF(BD!H767="COMMANDE","ALBAN1","ALBAN2"),IF(I767=INFO_CALENDRIER!$AB$3,IF(BD!H767="COMMANDE","ALICE1","ALICE2"),IF(I767=INFO_CALENDRIER!$AB$4,IF(BD!H767="COMMANDE","EUGENIE1","EUGENIE2"),IF(I767=INFO_CALENDRIER!$AB$5,IF(BD!H767="COMMANDE","FRED1","FRED2"),IF(I767=INFO_CALENDRIER!$AB$6,IF(BD!H767="COMMANDE","HERVE1","HERVE2"),IF(I767=INFO_CALENDRIER!$AB$7,IF(BD!H767="COMMANDE","MARIA1","MARIA2"),IF(I767=INFO_CALENDRIER!$AB$8,IF(BD!H767="COMMANDE","MARIE1","MARIE2"),IF(I767=INFO_CALENDRIER!$AB$9,IF(BD!H767="COMMANDE","VALERIE1","VALERIE2"),"erreur")))))))))</f>
        <v/>
      </c>
      <c r="U767" s="54"/>
      <c r="V767" s="54"/>
      <c r="W767" s="76" t="str">
        <f t="shared" si="137"/>
        <v/>
      </c>
      <c r="X767" s="76" t="str">
        <f t="shared" si="138"/>
        <v/>
      </c>
      <c r="Y767" s="76" t="str">
        <f t="shared" si="139"/>
        <v/>
      </c>
    </row>
    <row r="768" spans="1:25">
      <c r="A768" s="75"/>
      <c r="B768" s="77"/>
      <c r="C768" s="75"/>
      <c r="D768" s="77"/>
      <c r="E768" s="54"/>
      <c r="F768" s="54"/>
      <c r="G768" s="81"/>
      <c r="H768" s="54"/>
      <c r="I768" s="54"/>
      <c r="J768" s="76" t="str">
        <f t="shared" si="129"/>
        <v/>
      </c>
      <c r="K768" s="76" t="str">
        <f t="shared" si="130"/>
        <v/>
      </c>
      <c r="L768" s="76" t="str">
        <f t="shared" si="131"/>
        <v/>
      </c>
      <c r="M768" s="54"/>
      <c r="N768" s="54" t="str">
        <f t="shared" si="132"/>
        <v/>
      </c>
      <c r="O768" s="54" t="str">
        <f t="shared" si="133"/>
        <v/>
      </c>
      <c r="P768" s="54" t="str">
        <f t="shared" si="134"/>
        <v/>
      </c>
      <c r="Q768" s="54" t="str">
        <f>+IF(A768="","",CONCATENATE(YEAR(A768),"-",VLOOKUP(MONTH(A768),INFO_CALENDRIER!$I$1:$J$13,2,FALSE)))</f>
        <v/>
      </c>
      <c r="R768" s="54" t="str">
        <f t="shared" si="135"/>
        <v/>
      </c>
      <c r="S768" s="76" t="str">
        <f t="shared" si="136"/>
        <v/>
      </c>
      <c r="T768" s="54" t="str">
        <f>IF(H768="","",IF(I768=INFO_CALENDRIER!$AB$2,IF(BD!H768="COMMANDE","ALBAN1","ALBAN2"),IF(I768=INFO_CALENDRIER!$AB$3,IF(BD!H768="COMMANDE","ALICE1","ALICE2"),IF(I768=INFO_CALENDRIER!$AB$4,IF(BD!H768="COMMANDE","EUGENIE1","EUGENIE2"),IF(I768=INFO_CALENDRIER!$AB$5,IF(BD!H768="COMMANDE","FRED1","FRED2"),IF(I768=INFO_CALENDRIER!$AB$6,IF(BD!H768="COMMANDE","HERVE1","HERVE2"),IF(I768=INFO_CALENDRIER!$AB$7,IF(BD!H768="COMMANDE","MARIA1","MARIA2"),IF(I768=INFO_CALENDRIER!$AB$8,IF(BD!H768="COMMANDE","MARIE1","MARIE2"),IF(I768=INFO_CALENDRIER!$AB$9,IF(BD!H768="COMMANDE","VALERIE1","VALERIE2"),"erreur")))))))))</f>
        <v/>
      </c>
      <c r="U768" s="54"/>
      <c r="V768" s="54"/>
      <c r="W768" s="76" t="str">
        <f t="shared" si="137"/>
        <v/>
      </c>
      <c r="X768" s="76" t="str">
        <f t="shared" si="138"/>
        <v/>
      </c>
      <c r="Y768" s="76" t="str">
        <f t="shared" si="139"/>
        <v/>
      </c>
    </row>
    <row r="769" spans="1:25">
      <c r="A769" s="75"/>
      <c r="B769" s="77"/>
      <c r="C769" s="75"/>
      <c r="D769" s="77"/>
      <c r="E769" s="54"/>
      <c r="F769" s="54"/>
      <c r="G769" s="81"/>
      <c r="H769" s="54"/>
      <c r="I769" s="54"/>
      <c r="J769" s="76" t="str">
        <f t="shared" si="129"/>
        <v/>
      </c>
      <c r="K769" s="76" t="str">
        <f t="shared" si="130"/>
        <v/>
      </c>
      <c r="L769" s="76" t="str">
        <f t="shared" si="131"/>
        <v/>
      </c>
      <c r="M769" s="54"/>
      <c r="N769" s="54" t="str">
        <f t="shared" si="132"/>
        <v/>
      </c>
      <c r="O769" s="54" t="str">
        <f t="shared" si="133"/>
        <v/>
      </c>
      <c r="P769" s="54" t="str">
        <f t="shared" si="134"/>
        <v/>
      </c>
      <c r="Q769" s="54" t="str">
        <f>+IF(A769="","",CONCATENATE(YEAR(A769),"-",VLOOKUP(MONTH(A769),INFO_CALENDRIER!$I$1:$J$13,2,FALSE)))</f>
        <v/>
      </c>
      <c r="R769" s="54" t="str">
        <f t="shared" si="135"/>
        <v/>
      </c>
      <c r="S769" s="76" t="str">
        <f t="shared" si="136"/>
        <v/>
      </c>
      <c r="T769" s="54" t="str">
        <f>IF(H769="","",IF(I769=INFO_CALENDRIER!$AB$2,IF(BD!H769="COMMANDE","ALBAN1","ALBAN2"),IF(I769=INFO_CALENDRIER!$AB$3,IF(BD!H769="COMMANDE","ALICE1","ALICE2"),IF(I769=INFO_CALENDRIER!$AB$4,IF(BD!H769="COMMANDE","EUGENIE1","EUGENIE2"),IF(I769=INFO_CALENDRIER!$AB$5,IF(BD!H769="COMMANDE","FRED1","FRED2"),IF(I769=INFO_CALENDRIER!$AB$6,IF(BD!H769="COMMANDE","HERVE1","HERVE2"),IF(I769=INFO_CALENDRIER!$AB$7,IF(BD!H769="COMMANDE","MARIA1","MARIA2"),IF(I769=INFO_CALENDRIER!$AB$8,IF(BD!H769="COMMANDE","MARIE1","MARIE2"),IF(I769=INFO_CALENDRIER!$AB$9,IF(BD!H769="COMMANDE","VALERIE1","VALERIE2"),"erreur")))))))))</f>
        <v/>
      </c>
      <c r="U769" s="54"/>
      <c r="V769" s="54"/>
      <c r="W769" s="76" t="str">
        <f t="shared" si="137"/>
        <v/>
      </c>
      <c r="X769" s="76" t="str">
        <f t="shared" si="138"/>
        <v/>
      </c>
      <c r="Y769" s="76" t="str">
        <f t="shared" si="139"/>
        <v/>
      </c>
    </row>
    <row r="770" spans="1:25">
      <c r="A770" s="75"/>
      <c r="B770" s="77"/>
      <c r="C770" s="75"/>
      <c r="D770" s="77"/>
      <c r="E770" s="54"/>
      <c r="F770" s="54"/>
      <c r="G770" s="81"/>
      <c r="H770" s="54"/>
      <c r="I770" s="54"/>
      <c r="J770" s="76" t="str">
        <f t="shared" si="129"/>
        <v/>
      </c>
      <c r="K770" s="76" t="str">
        <f t="shared" si="130"/>
        <v/>
      </c>
      <c r="L770" s="76" t="str">
        <f t="shared" si="131"/>
        <v/>
      </c>
      <c r="M770" s="54"/>
      <c r="N770" s="54" t="str">
        <f t="shared" si="132"/>
        <v/>
      </c>
      <c r="O770" s="54" t="str">
        <f t="shared" si="133"/>
        <v/>
      </c>
      <c r="P770" s="54" t="str">
        <f t="shared" si="134"/>
        <v/>
      </c>
      <c r="Q770" s="54" t="str">
        <f>+IF(A770="","",CONCATENATE(YEAR(A770),"-",VLOOKUP(MONTH(A770),INFO_CALENDRIER!$I$1:$J$13,2,FALSE)))</f>
        <v/>
      </c>
      <c r="R770" s="54" t="str">
        <f t="shared" si="135"/>
        <v/>
      </c>
      <c r="S770" s="76" t="str">
        <f t="shared" si="136"/>
        <v/>
      </c>
      <c r="T770" s="54" t="str">
        <f>IF(H770="","",IF(I770=INFO_CALENDRIER!$AB$2,IF(BD!H770="COMMANDE","ALBAN1","ALBAN2"),IF(I770=INFO_CALENDRIER!$AB$3,IF(BD!H770="COMMANDE","ALICE1","ALICE2"),IF(I770=INFO_CALENDRIER!$AB$4,IF(BD!H770="COMMANDE","EUGENIE1","EUGENIE2"),IF(I770=INFO_CALENDRIER!$AB$5,IF(BD!H770="COMMANDE","FRED1","FRED2"),IF(I770=INFO_CALENDRIER!$AB$6,IF(BD!H770="COMMANDE","HERVE1","HERVE2"),IF(I770=INFO_CALENDRIER!$AB$7,IF(BD!H770="COMMANDE","MARIA1","MARIA2"),IF(I770=INFO_CALENDRIER!$AB$8,IF(BD!H770="COMMANDE","MARIE1","MARIE2"),IF(I770=INFO_CALENDRIER!$AB$9,IF(BD!H770="COMMANDE","VALERIE1","VALERIE2"),"erreur")))))))))</f>
        <v/>
      </c>
      <c r="U770" s="54"/>
      <c r="V770" s="54"/>
      <c r="W770" s="76" t="str">
        <f t="shared" si="137"/>
        <v/>
      </c>
      <c r="X770" s="76" t="str">
        <f t="shared" si="138"/>
        <v/>
      </c>
      <c r="Y770" s="76" t="str">
        <f t="shared" si="139"/>
        <v/>
      </c>
    </row>
    <row r="771" spans="1:25">
      <c r="A771" s="75"/>
      <c r="B771" s="77"/>
      <c r="C771" s="75"/>
      <c r="D771" s="77"/>
      <c r="E771" s="54"/>
      <c r="F771" s="54"/>
      <c r="G771" s="81"/>
      <c r="H771" s="54"/>
      <c r="I771" s="54"/>
      <c r="J771" s="76" t="str">
        <f t="shared" ref="J771:J834" si="140">IF($A771="","",DAY(A771))</f>
        <v/>
      </c>
      <c r="K771" s="76" t="str">
        <f t="shared" ref="K771:K834" si="141">IF($A771="","",MONTH(A771))</f>
        <v/>
      </c>
      <c r="L771" s="76" t="str">
        <f t="shared" ref="L771:L834" si="142">IF($A771="","",YEAR(A771))</f>
        <v/>
      </c>
      <c r="M771" s="54"/>
      <c r="N771" s="54" t="str">
        <f t="shared" ref="N771:N834" si="143">+IF($A771="","",IF(OR(ISERR(K771),ISNA(K771)),1,0))</f>
        <v/>
      </c>
      <c r="O771" s="54" t="str">
        <f t="shared" ref="O771:O834" si="144">+IF($A771="","",IF(OR(ISERR(J771),ISNA(J771)),1,0))</f>
        <v/>
      </c>
      <c r="P771" s="54" t="str">
        <f t="shared" ref="P771:P834" si="145">IF($A771="","",IF(OR(ISERR(L771),ISNA(L771)),1,0))</f>
        <v/>
      </c>
      <c r="Q771" s="54" t="str">
        <f>+IF(A771="","",CONCATENATE(YEAR(A771),"-",VLOOKUP(MONTH(A771),INFO_CALENDRIER!$I$1:$J$13,2,FALSE)))</f>
        <v/>
      </c>
      <c r="R771" s="54" t="str">
        <f t="shared" ref="R771:R834" si="146">+IF($A771="","",IF(OR(ISERR(E771),ISNA(E771)),1,0))</f>
        <v/>
      </c>
      <c r="S771" s="76" t="str">
        <f t="shared" ref="S771:S834" si="147">IF($A771="","",IF(OR(ISERR(I771),ISNA(I771)),1,0))</f>
        <v/>
      </c>
      <c r="T771" s="54" t="str">
        <f>IF(H771="","",IF(I771=INFO_CALENDRIER!$AB$2,IF(BD!H771="COMMANDE","ALBAN1","ALBAN2"),IF(I771=INFO_CALENDRIER!$AB$3,IF(BD!H771="COMMANDE","ALICE1","ALICE2"),IF(I771=INFO_CALENDRIER!$AB$4,IF(BD!H771="COMMANDE","EUGENIE1","EUGENIE2"),IF(I771=INFO_CALENDRIER!$AB$5,IF(BD!H771="COMMANDE","FRED1","FRED2"),IF(I771=INFO_CALENDRIER!$AB$6,IF(BD!H771="COMMANDE","HERVE1","HERVE2"),IF(I771=INFO_CALENDRIER!$AB$7,IF(BD!H771="COMMANDE","MARIA1","MARIA2"),IF(I771=INFO_CALENDRIER!$AB$8,IF(BD!H771="COMMANDE","MARIE1","MARIE2"),IF(I771=INFO_CALENDRIER!$AB$9,IF(BD!H771="COMMANDE","VALERIE1","VALERIE2"),"erreur")))))))))</f>
        <v/>
      </c>
      <c r="U771" s="54"/>
      <c r="V771" s="54"/>
      <c r="W771" s="76" t="str">
        <f t="shared" ref="W771:W834" si="148">IF($C771="","",DAY(C771))</f>
        <v/>
      </c>
      <c r="X771" s="76" t="str">
        <f t="shared" ref="X771:X834" si="149">IF($C771="","",MONTH(C771))</f>
        <v/>
      </c>
      <c r="Y771" s="76" t="str">
        <f t="shared" ref="Y771:Y834" si="150">IF($C771="","",YEAR(C771))</f>
        <v/>
      </c>
    </row>
    <row r="772" spans="1:25">
      <c r="A772" s="75"/>
      <c r="B772" s="77"/>
      <c r="C772" s="75"/>
      <c r="D772" s="77"/>
      <c r="E772" s="54"/>
      <c r="F772" s="54"/>
      <c r="G772" s="81"/>
      <c r="H772" s="54"/>
      <c r="I772" s="54"/>
      <c r="J772" s="76" t="str">
        <f t="shared" si="140"/>
        <v/>
      </c>
      <c r="K772" s="76" t="str">
        <f t="shared" si="141"/>
        <v/>
      </c>
      <c r="L772" s="76" t="str">
        <f t="shared" si="142"/>
        <v/>
      </c>
      <c r="M772" s="54"/>
      <c r="N772" s="54" t="str">
        <f t="shared" si="143"/>
        <v/>
      </c>
      <c r="O772" s="54" t="str">
        <f t="shared" si="144"/>
        <v/>
      </c>
      <c r="P772" s="54" t="str">
        <f t="shared" si="145"/>
        <v/>
      </c>
      <c r="Q772" s="54" t="str">
        <f>+IF(A772="","",CONCATENATE(YEAR(A772),"-",VLOOKUP(MONTH(A772),INFO_CALENDRIER!$I$1:$J$13,2,FALSE)))</f>
        <v/>
      </c>
      <c r="R772" s="54" t="str">
        <f t="shared" si="146"/>
        <v/>
      </c>
      <c r="S772" s="76" t="str">
        <f t="shared" si="147"/>
        <v/>
      </c>
      <c r="T772" s="54" t="str">
        <f>IF(H772="","",IF(I772=INFO_CALENDRIER!$AB$2,IF(BD!H772="COMMANDE","ALBAN1","ALBAN2"),IF(I772=INFO_CALENDRIER!$AB$3,IF(BD!H772="COMMANDE","ALICE1","ALICE2"),IF(I772=INFO_CALENDRIER!$AB$4,IF(BD!H772="COMMANDE","EUGENIE1","EUGENIE2"),IF(I772=INFO_CALENDRIER!$AB$5,IF(BD!H772="COMMANDE","FRED1","FRED2"),IF(I772=INFO_CALENDRIER!$AB$6,IF(BD!H772="COMMANDE","HERVE1","HERVE2"),IF(I772=INFO_CALENDRIER!$AB$7,IF(BD!H772="COMMANDE","MARIA1","MARIA2"),IF(I772=INFO_CALENDRIER!$AB$8,IF(BD!H772="COMMANDE","MARIE1","MARIE2"),IF(I772=INFO_CALENDRIER!$AB$9,IF(BD!H772="COMMANDE","VALERIE1","VALERIE2"),"erreur")))))))))</f>
        <v/>
      </c>
      <c r="U772" s="54"/>
      <c r="V772" s="54"/>
      <c r="W772" s="76" t="str">
        <f t="shared" si="148"/>
        <v/>
      </c>
      <c r="X772" s="76" t="str">
        <f t="shared" si="149"/>
        <v/>
      </c>
      <c r="Y772" s="76" t="str">
        <f t="shared" si="150"/>
        <v/>
      </c>
    </row>
    <row r="773" spans="1:25">
      <c r="A773" s="75"/>
      <c r="B773" s="77"/>
      <c r="C773" s="75"/>
      <c r="D773" s="77"/>
      <c r="E773" s="54"/>
      <c r="F773" s="54"/>
      <c r="G773" s="81"/>
      <c r="H773" s="54"/>
      <c r="I773" s="54"/>
      <c r="J773" s="76" t="str">
        <f t="shared" si="140"/>
        <v/>
      </c>
      <c r="K773" s="76" t="str">
        <f t="shared" si="141"/>
        <v/>
      </c>
      <c r="L773" s="76" t="str">
        <f t="shared" si="142"/>
        <v/>
      </c>
      <c r="M773" s="54"/>
      <c r="N773" s="54" t="str">
        <f t="shared" si="143"/>
        <v/>
      </c>
      <c r="O773" s="54" t="str">
        <f t="shared" si="144"/>
        <v/>
      </c>
      <c r="P773" s="54" t="str">
        <f t="shared" si="145"/>
        <v/>
      </c>
      <c r="Q773" s="54" t="str">
        <f>+IF(A773="","",CONCATENATE(YEAR(A773),"-",VLOOKUP(MONTH(A773),INFO_CALENDRIER!$I$1:$J$13,2,FALSE)))</f>
        <v/>
      </c>
      <c r="R773" s="54" t="str">
        <f t="shared" si="146"/>
        <v/>
      </c>
      <c r="S773" s="76" t="str">
        <f t="shared" si="147"/>
        <v/>
      </c>
      <c r="T773" s="54" t="str">
        <f>IF(H773="","",IF(I773=INFO_CALENDRIER!$AB$2,IF(BD!H773="COMMANDE","ALBAN1","ALBAN2"),IF(I773=INFO_CALENDRIER!$AB$3,IF(BD!H773="COMMANDE","ALICE1","ALICE2"),IF(I773=INFO_CALENDRIER!$AB$4,IF(BD!H773="COMMANDE","EUGENIE1","EUGENIE2"),IF(I773=INFO_CALENDRIER!$AB$5,IF(BD!H773="COMMANDE","FRED1","FRED2"),IF(I773=INFO_CALENDRIER!$AB$6,IF(BD!H773="COMMANDE","HERVE1","HERVE2"),IF(I773=INFO_CALENDRIER!$AB$7,IF(BD!H773="COMMANDE","MARIA1","MARIA2"),IF(I773=INFO_CALENDRIER!$AB$8,IF(BD!H773="COMMANDE","MARIE1","MARIE2"),IF(I773=INFO_CALENDRIER!$AB$9,IF(BD!H773="COMMANDE","VALERIE1","VALERIE2"),"erreur")))))))))</f>
        <v/>
      </c>
      <c r="U773" s="54"/>
      <c r="V773" s="54"/>
      <c r="W773" s="76" t="str">
        <f t="shared" si="148"/>
        <v/>
      </c>
      <c r="X773" s="76" t="str">
        <f t="shared" si="149"/>
        <v/>
      </c>
      <c r="Y773" s="76" t="str">
        <f t="shared" si="150"/>
        <v/>
      </c>
    </row>
    <row r="774" spans="1:25">
      <c r="A774" s="75"/>
      <c r="B774" s="77"/>
      <c r="C774" s="75"/>
      <c r="D774" s="77"/>
      <c r="E774" s="54"/>
      <c r="F774" s="54"/>
      <c r="G774" s="81"/>
      <c r="H774" s="54"/>
      <c r="I774" s="54"/>
      <c r="J774" s="76" t="str">
        <f t="shared" si="140"/>
        <v/>
      </c>
      <c r="K774" s="76" t="str">
        <f t="shared" si="141"/>
        <v/>
      </c>
      <c r="L774" s="76" t="str">
        <f t="shared" si="142"/>
        <v/>
      </c>
      <c r="M774" s="54"/>
      <c r="N774" s="54" t="str">
        <f t="shared" si="143"/>
        <v/>
      </c>
      <c r="O774" s="54" t="str">
        <f t="shared" si="144"/>
        <v/>
      </c>
      <c r="P774" s="54" t="str">
        <f t="shared" si="145"/>
        <v/>
      </c>
      <c r="Q774" s="54" t="str">
        <f>+IF(A774="","",CONCATENATE(YEAR(A774),"-",VLOOKUP(MONTH(A774),INFO_CALENDRIER!$I$1:$J$13,2,FALSE)))</f>
        <v/>
      </c>
      <c r="R774" s="54" t="str">
        <f t="shared" si="146"/>
        <v/>
      </c>
      <c r="S774" s="76" t="str">
        <f t="shared" si="147"/>
        <v/>
      </c>
      <c r="T774" s="54" t="str">
        <f>IF(H774="","",IF(I774=INFO_CALENDRIER!$AB$2,IF(BD!H774="COMMANDE","ALBAN1","ALBAN2"),IF(I774=INFO_CALENDRIER!$AB$3,IF(BD!H774="COMMANDE","ALICE1","ALICE2"),IF(I774=INFO_CALENDRIER!$AB$4,IF(BD!H774="COMMANDE","EUGENIE1","EUGENIE2"),IF(I774=INFO_CALENDRIER!$AB$5,IF(BD!H774="COMMANDE","FRED1","FRED2"),IF(I774=INFO_CALENDRIER!$AB$6,IF(BD!H774="COMMANDE","HERVE1","HERVE2"),IF(I774=INFO_CALENDRIER!$AB$7,IF(BD!H774="COMMANDE","MARIA1","MARIA2"),IF(I774=INFO_CALENDRIER!$AB$8,IF(BD!H774="COMMANDE","MARIE1","MARIE2"),IF(I774=INFO_CALENDRIER!$AB$9,IF(BD!H774="COMMANDE","VALERIE1","VALERIE2"),"erreur")))))))))</f>
        <v/>
      </c>
      <c r="U774" s="54"/>
      <c r="V774" s="54"/>
      <c r="W774" s="76" t="str">
        <f t="shared" si="148"/>
        <v/>
      </c>
      <c r="X774" s="76" t="str">
        <f t="shared" si="149"/>
        <v/>
      </c>
      <c r="Y774" s="76" t="str">
        <f t="shared" si="150"/>
        <v/>
      </c>
    </row>
    <row r="775" spans="1:25">
      <c r="A775" s="75"/>
      <c r="B775" s="77"/>
      <c r="C775" s="75"/>
      <c r="D775" s="77"/>
      <c r="E775" s="54"/>
      <c r="F775" s="54"/>
      <c r="G775" s="81"/>
      <c r="H775" s="54"/>
      <c r="I775" s="54"/>
      <c r="J775" s="76" t="str">
        <f t="shared" si="140"/>
        <v/>
      </c>
      <c r="K775" s="76" t="str">
        <f t="shared" si="141"/>
        <v/>
      </c>
      <c r="L775" s="76" t="str">
        <f t="shared" si="142"/>
        <v/>
      </c>
      <c r="M775" s="54"/>
      <c r="N775" s="54" t="str">
        <f t="shared" si="143"/>
        <v/>
      </c>
      <c r="O775" s="54" t="str">
        <f t="shared" si="144"/>
        <v/>
      </c>
      <c r="P775" s="54" t="str">
        <f t="shared" si="145"/>
        <v/>
      </c>
      <c r="Q775" s="54" t="str">
        <f>+IF(A775="","",CONCATENATE(YEAR(A775),"-",VLOOKUP(MONTH(A775),INFO_CALENDRIER!$I$1:$J$13,2,FALSE)))</f>
        <v/>
      </c>
      <c r="R775" s="54" t="str">
        <f t="shared" si="146"/>
        <v/>
      </c>
      <c r="S775" s="76" t="str">
        <f t="shared" si="147"/>
        <v/>
      </c>
      <c r="T775" s="54" t="str">
        <f>IF(H775="","",IF(I775=INFO_CALENDRIER!$AB$2,IF(BD!H775="COMMANDE","ALBAN1","ALBAN2"),IF(I775=INFO_CALENDRIER!$AB$3,IF(BD!H775="COMMANDE","ALICE1","ALICE2"),IF(I775=INFO_CALENDRIER!$AB$4,IF(BD!H775="COMMANDE","EUGENIE1","EUGENIE2"),IF(I775=INFO_CALENDRIER!$AB$5,IF(BD!H775="COMMANDE","FRED1","FRED2"),IF(I775=INFO_CALENDRIER!$AB$6,IF(BD!H775="COMMANDE","HERVE1","HERVE2"),IF(I775=INFO_CALENDRIER!$AB$7,IF(BD!H775="COMMANDE","MARIA1","MARIA2"),IF(I775=INFO_CALENDRIER!$AB$8,IF(BD!H775="COMMANDE","MARIE1","MARIE2"),IF(I775=INFO_CALENDRIER!$AB$9,IF(BD!H775="COMMANDE","VALERIE1","VALERIE2"),"erreur")))))))))</f>
        <v/>
      </c>
      <c r="U775" s="54"/>
      <c r="V775" s="54"/>
      <c r="W775" s="76" t="str">
        <f t="shared" si="148"/>
        <v/>
      </c>
      <c r="X775" s="76" t="str">
        <f t="shared" si="149"/>
        <v/>
      </c>
      <c r="Y775" s="76" t="str">
        <f t="shared" si="150"/>
        <v/>
      </c>
    </row>
    <row r="776" spans="1:25">
      <c r="A776" s="75"/>
      <c r="B776" s="77"/>
      <c r="C776" s="75"/>
      <c r="D776" s="77"/>
      <c r="E776" s="54"/>
      <c r="F776" s="54"/>
      <c r="G776" s="81"/>
      <c r="H776" s="54"/>
      <c r="I776" s="54"/>
      <c r="J776" s="76" t="str">
        <f t="shared" si="140"/>
        <v/>
      </c>
      <c r="K776" s="76" t="str">
        <f t="shared" si="141"/>
        <v/>
      </c>
      <c r="L776" s="76" t="str">
        <f t="shared" si="142"/>
        <v/>
      </c>
      <c r="M776" s="54"/>
      <c r="N776" s="54" t="str">
        <f t="shared" si="143"/>
        <v/>
      </c>
      <c r="O776" s="54" t="str">
        <f t="shared" si="144"/>
        <v/>
      </c>
      <c r="P776" s="54" t="str">
        <f t="shared" si="145"/>
        <v/>
      </c>
      <c r="Q776" s="54" t="str">
        <f>+IF(A776="","",CONCATENATE(YEAR(A776),"-",VLOOKUP(MONTH(A776),INFO_CALENDRIER!$I$1:$J$13,2,FALSE)))</f>
        <v/>
      </c>
      <c r="R776" s="54" t="str">
        <f t="shared" si="146"/>
        <v/>
      </c>
      <c r="S776" s="76" t="str">
        <f t="shared" si="147"/>
        <v/>
      </c>
      <c r="T776" s="54" t="str">
        <f>IF(H776="","",IF(I776=INFO_CALENDRIER!$AB$2,IF(BD!H776="COMMANDE","ALBAN1","ALBAN2"),IF(I776=INFO_CALENDRIER!$AB$3,IF(BD!H776="COMMANDE","ALICE1","ALICE2"),IF(I776=INFO_CALENDRIER!$AB$4,IF(BD!H776="COMMANDE","EUGENIE1","EUGENIE2"),IF(I776=INFO_CALENDRIER!$AB$5,IF(BD!H776="COMMANDE","FRED1","FRED2"),IF(I776=INFO_CALENDRIER!$AB$6,IF(BD!H776="COMMANDE","HERVE1","HERVE2"),IF(I776=INFO_CALENDRIER!$AB$7,IF(BD!H776="COMMANDE","MARIA1","MARIA2"),IF(I776=INFO_CALENDRIER!$AB$8,IF(BD!H776="COMMANDE","MARIE1","MARIE2"),IF(I776=INFO_CALENDRIER!$AB$9,IF(BD!H776="COMMANDE","VALERIE1","VALERIE2"),"erreur")))))))))</f>
        <v/>
      </c>
      <c r="U776" s="54"/>
      <c r="V776" s="54"/>
      <c r="W776" s="76" t="str">
        <f t="shared" si="148"/>
        <v/>
      </c>
      <c r="X776" s="76" t="str">
        <f t="shared" si="149"/>
        <v/>
      </c>
      <c r="Y776" s="76" t="str">
        <f t="shared" si="150"/>
        <v/>
      </c>
    </row>
    <row r="777" spans="1:25">
      <c r="A777" s="75"/>
      <c r="B777" s="77"/>
      <c r="C777" s="75"/>
      <c r="D777" s="77"/>
      <c r="E777" s="54"/>
      <c r="F777" s="54"/>
      <c r="G777" s="81"/>
      <c r="H777" s="54"/>
      <c r="I777" s="54"/>
      <c r="J777" s="76" t="str">
        <f t="shared" si="140"/>
        <v/>
      </c>
      <c r="K777" s="76" t="str">
        <f t="shared" si="141"/>
        <v/>
      </c>
      <c r="L777" s="76" t="str">
        <f t="shared" si="142"/>
        <v/>
      </c>
      <c r="M777" s="54"/>
      <c r="N777" s="54" t="str">
        <f t="shared" si="143"/>
        <v/>
      </c>
      <c r="O777" s="54" t="str">
        <f t="shared" si="144"/>
        <v/>
      </c>
      <c r="P777" s="54" t="str">
        <f t="shared" si="145"/>
        <v/>
      </c>
      <c r="Q777" s="54" t="str">
        <f>+IF(A777="","",CONCATENATE(YEAR(A777),"-",VLOOKUP(MONTH(A777),INFO_CALENDRIER!$I$1:$J$13,2,FALSE)))</f>
        <v/>
      </c>
      <c r="R777" s="54" t="str">
        <f t="shared" si="146"/>
        <v/>
      </c>
      <c r="S777" s="76" t="str">
        <f t="shared" si="147"/>
        <v/>
      </c>
      <c r="T777" s="54" t="str">
        <f>IF(H777="","",IF(I777=INFO_CALENDRIER!$AB$2,IF(BD!H777="COMMANDE","ALBAN1","ALBAN2"),IF(I777=INFO_CALENDRIER!$AB$3,IF(BD!H777="COMMANDE","ALICE1","ALICE2"),IF(I777=INFO_CALENDRIER!$AB$4,IF(BD!H777="COMMANDE","EUGENIE1","EUGENIE2"),IF(I777=INFO_CALENDRIER!$AB$5,IF(BD!H777="COMMANDE","FRED1","FRED2"),IF(I777=INFO_CALENDRIER!$AB$6,IF(BD!H777="COMMANDE","HERVE1","HERVE2"),IF(I777=INFO_CALENDRIER!$AB$7,IF(BD!H777="COMMANDE","MARIA1","MARIA2"),IF(I777=INFO_CALENDRIER!$AB$8,IF(BD!H777="COMMANDE","MARIE1","MARIE2"),IF(I777=INFO_CALENDRIER!$AB$9,IF(BD!H777="COMMANDE","VALERIE1","VALERIE2"),"erreur")))))))))</f>
        <v/>
      </c>
      <c r="U777" s="54"/>
      <c r="V777" s="54"/>
      <c r="W777" s="76" t="str">
        <f t="shared" si="148"/>
        <v/>
      </c>
      <c r="X777" s="76" t="str">
        <f t="shared" si="149"/>
        <v/>
      </c>
      <c r="Y777" s="76" t="str">
        <f t="shared" si="150"/>
        <v/>
      </c>
    </row>
    <row r="778" spans="1:25">
      <c r="A778" s="75"/>
      <c r="B778" s="77"/>
      <c r="C778" s="75"/>
      <c r="D778" s="77"/>
      <c r="E778" s="54"/>
      <c r="F778" s="54"/>
      <c r="G778" s="81"/>
      <c r="H778" s="54"/>
      <c r="I778" s="54"/>
      <c r="J778" s="76" t="str">
        <f t="shared" si="140"/>
        <v/>
      </c>
      <c r="K778" s="76" t="str">
        <f t="shared" si="141"/>
        <v/>
      </c>
      <c r="L778" s="76" t="str">
        <f t="shared" si="142"/>
        <v/>
      </c>
      <c r="M778" s="54"/>
      <c r="N778" s="54" t="str">
        <f t="shared" si="143"/>
        <v/>
      </c>
      <c r="O778" s="54" t="str">
        <f t="shared" si="144"/>
        <v/>
      </c>
      <c r="P778" s="54" t="str">
        <f t="shared" si="145"/>
        <v/>
      </c>
      <c r="Q778" s="54" t="str">
        <f>+IF(A778="","",CONCATENATE(YEAR(A778),"-",VLOOKUP(MONTH(A778),INFO_CALENDRIER!$I$1:$J$13,2,FALSE)))</f>
        <v/>
      </c>
      <c r="R778" s="54" t="str">
        <f t="shared" si="146"/>
        <v/>
      </c>
      <c r="S778" s="76" t="str">
        <f t="shared" si="147"/>
        <v/>
      </c>
      <c r="T778" s="54" t="str">
        <f>IF(H778="","",IF(I778=INFO_CALENDRIER!$AB$2,IF(BD!H778="COMMANDE","ALBAN1","ALBAN2"),IF(I778=INFO_CALENDRIER!$AB$3,IF(BD!H778="COMMANDE","ALICE1","ALICE2"),IF(I778=INFO_CALENDRIER!$AB$4,IF(BD!H778="COMMANDE","EUGENIE1","EUGENIE2"),IF(I778=INFO_CALENDRIER!$AB$5,IF(BD!H778="COMMANDE","FRED1","FRED2"),IF(I778=INFO_CALENDRIER!$AB$6,IF(BD!H778="COMMANDE","HERVE1","HERVE2"),IF(I778=INFO_CALENDRIER!$AB$7,IF(BD!H778="COMMANDE","MARIA1","MARIA2"),IF(I778=INFO_CALENDRIER!$AB$8,IF(BD!H778="COMMANDE","MARIE1","MARIE2"),IF(I778=INFO_CALENDRIER!$AB$9,IF(BD!H778="COMMANDE","VALERIE1","VALERIE2"),"erreur")))))))))</f>
        <v/>
      </c>
      <c r="U778" s="54"/>
      <c r="V778" s="54"/>
      <c r="W778" s="76" t="str">
        <f t="shared" si="148"/>
        <v/>
      </c>
      <c r="X778" s="76" t="str">
        <f t="shared" si="149"/>
        <v/>
      </c>
      <c r="Y778" s="76" t="str">
        <f t="shared" si="150"/>
        <v/>
      </c>
    </row>
    <row r="779" spans="1:25">
      <c r="A779" s="75"/>
      <c r="B779" s="77"/>
      <c r="C779" s="75"/>
      <c r="D779" s="77"/>
      <c r="E779" s="54"/>
      <c r="F779" s="54"/>
      <c r="G779" s="81"/>
      <c r="H779" s="54"/>
      <c r="I779" s="54"/>
      <c r="J779" s="76" t="str">
        <f t="shared" si="140"/>
        <v/>
      </c>
      <c r="K779" s="76" t="str">
        <f t="shared" si="141"/>
        <v/>
      </c>
      <c r="L779" s="76" t="str">
        <f t="shared" si="142"/>
        <v/>
      </c>
      <c r="M779" s="54"/>
      <c r="N779" s="54" t="str">
        <f t="shared" si="143"/>
        <v/>
      </c>
      <c r="O779" s="54" t="str">
        <f t="shared" si="144"/>
        <v/>
      </c>
      <c r="P779" s="54" t="str">
        <f t="shared" si="145"/>
        <v/>
      </c>
      <c r="Q779" s="54" t="str">
        <f>+IF(A779="","",CONCATENATE(YEAR(A779),"-",VLOOKUP(MONTH(A779),INFO_CALENDRIER!$I$1:$J$13,2,FALSE)))</f>
        <v/>
      </c>
      <c r="R779" s="54" t="str">
        <f t="shared" si="146"/>
        <v/>
      </c>
      <c r="S779" s="76" t="str">
        <f t="shared" si="147"/>
        <v/>
      </c>
      <c r="T779" s="54" t="str">
        <f>IF(H779="","",IF(I779=INFO_CALENDRIER!$AB$2,IF(BD!H779="COMMANDE","ALBAN1","ALBAN2"),IF(I779=INFO_CALENDRIER!$AB$3,IF(BD!H779="COMMANDE","ALICE1","ALICE2"),IF(I779=INFO_CALENDRIER!$AB$4,IF(BD!H779="COMMANDE","EUGENIE1","EUGENIE2"),IF(I779=INFO_CALENDRIER!$AB$5,IF(BD!H779="COMMANDE","FRED1","FRED2"),IF(I779=INFO_CALENDRIER!$AB$6,IF(BD!H779="COMMANDE","HERVE1","HERVE2"),IF(I779=INFO_CALENDRIER!$AB$7,IF(BD!H779="COMMANDE","MARIA1","MARIA2"),IF(I779=INFO_CALENDRIER!$AB$8,IF(BD!H779="COMMANDE","MARIE1","MARIE2"),IF(I779=INFO_CALENDRIER!$AB$9,IF(BD!H779="COMMANDE","VALERIE1","VALERIE2"),"erreur")))))))))</f>
        <v/>
      </c>
      <c r="U779" s="54"/>
      <c r="V779" s="54"/>
      <c r="W779" s="76" t="str">
        <f t="shared" si="148"/>
        <v/>
      </c>
      <c r="X779" s="76" t="str">
        <f t="shared" si="149"/>
        <v/>
      </c>
      <c r="Y779" s="76" t="str">
        <f t="shared" si="150"/>
        <v/>
      </c>
    </row>
    <row r="780" spans="1:25">
      <c r="A780" s="75"/>
      <c r="B780" s="77"/>
      <c r="C780" s="75"/>
      <c r="D780" s="77"/>
      <c r="E780" s="54"/>
      <c r="F780" s="54"/>
      <c r="G780" s="81"/>
      <c r="H780" s="54"/>
      <c r="I780" s="54"/>
      <c r="J780" s="76" t="str">
        <f t="shared" si="140"/>
        <v/>
      </c>
      <c r="K780" s="76" t="str">
        <f t="shared" si="141"/>
        <v/>
      </c>
      <c r="L780" s="76" t="str">
        <f t="shared" si="142"/>
        <v/>
      </c>
      <c r="M780" s="54"/>
      <c r="N780" s="54" t="str">
        <f t="shared" si="143"/>
        <v/>
      </c>
      <c r="O780" s="54" t="str">
        <f t="shared" si="144"/>
        <v/>
      </c>
      <c r="P780" s="54" t="str">
        <f t="shared" si="145"/>
        <v/>
      </c>
      <c r="Q780" s="54" t="str">
        <f>+IF(A780="","",CONCATENATE(YEAR(A780),"-",VLOOKUP(MONTH(A780),INFO_CALENDRIER!$I$1:$J$13,2,FALSE)))</f>
        <v/>
      </c>
      <c r="R780" s="54" t="str">
        <f t="shared" si="146"/>
        <v/>
      </c>
      <c r="S780" s="76" t="str">
        <f t="shared" si="147"/>
        <v/>
      </c>
      <c r="T780" s="54" t="str">
        <f>IF(H780="","",IF(I780=INFO_CALENDRIER!$AB$2,IF(BD!H780="COMMANDE","ALBAN1","ALBAN2"),IF(I780=INFO_CALENDRIER!$AB$3,IF(BD!H780="COMMANDE","ALICE1","ALICE2"),IF(I780=INFO_CALENDRIER!$AB$4,IF(BD!H780="COMMANDE","EUGENIE1","EUGENIE2"),IF(I780=INFO_CALENDRIER!$AB$5,IF(BD!H780="COMMANDE","FRED1","FRED2"),IF(I780=INFO_CALENDRIER!$AB$6,IF(BD!H780="COMMANDE","HERVE1","HERVE2"),IF(I780=INFO_CALENDRIER!$AB$7,IF(BD!H780="COMMANDE","MARIA1","MARIA2"),IF(I780=INFO_CALENDRIER!$AB$8,IF(BD!H780="COMMANDE","MARIE1","MARIE2"),IF(I780=INFO_CALENDRIER!$AB$9,IF(BD!H780="COMMANDE","VALERIE1","VALERIE2"),"erreur")))))))))</f>
        <v/>
      </c>
      <c r="U780" s="54"/>
      <c r="V780" s="54"/>
      <c r="W780" s="76" t="str">
        <f t="shared" si="148"/>
        <v/>
      </c>
      <c r="X780" s="76" t="str">
        <f t="shared" si="149"/>
        <v/>
      </c>
      <c r="Y780" s="76" t="str">
        <f t="shared" si="150"/>
        <v/>
      </c>
    </row>
    <row r="781" spans="1:25">
      <c r="A781" s="75"/>
      <c r="B781" s="77"/>
      <c r="C781" s="75"/>
      <c r="D781" s="77"/>
      <c r="E781" s="54"/>
      <c r="F781" s="54"/>
      <c r="G781" s="81"/>
      <c r="H781" s="54"/>
      <c r="I781" s="54"/>
      <c r="J781" s="76" t="str">
        <f t="shared" si="140"/>
        <v/>
      </c>
      <c r="K781" s="76" t="str">
        <f t="shared" si="141"/>
        <v/>
      </c>
      <c r="L781" s="76" t="str">
        <f t="shared" si="142"/>
        <v/>
      </c>
      <c r="M781" s="54"/>
      <c r="N781" s="54" t="str">
        <f t="shared" si="143"/>
        <v/>
      </c>
      <c r="O781" s="54" t="str">
        <f t="shared" si="144"/>
        <v/>
      </c>
      <c r="P781" s="54" t="str">
        <f t="shared" si="145"/>
        <v/>
      </c>
      <c r="Q781" s="54" t="str">
        <f>+IF(A781="","",CONCATENATE(YEAR(A781),"-",VLOOKUP(MONTH(A781),INFO_CALENDRIER!$I$1:$J$13,2,FALSE)))</f>
        <v/>
      </c>
      <c r="R781" s="54" t="str">
        <f t="shared" si="146"/>
        <v/>
      </c>
      <c r="S781" s="76" t="str">
        <f t="shared" si="147"/>
        <v/>
      </c>
      <c r="T781" s="54" t="str">
        <f>IF(H781="","",IF(I781=INFO_CALENDRIER!$AB$2,IF(BD!H781="COMMANDE","ALBAN1","ALBAN2"),IF(I781=INFO_CALENDRIER!$AB$3,IF(BD!H781="COMMANDE","ALICE1","ALICE2"),IF(I781=INFO_CALENDRIER!$AB$4,IF(BD!H781="COMMANDE","EUGENIE1","EUGENIE2"),IF(I781=INFO_CALENDRIER!$AB$5,IF(BD!H781="COMMANDE","FRED1","FRED2"),IF(I781=INFO_CALENDRIER!$AB$6,IF(BD!H781="COMMANDE","HERVE1","HERVE2"),IF(I781=INFO_CALENDRIER!$AB$7,IF(BD!H781="COMMANDE","MARIA1","MARIA2"),IF(I781=INFO_CALENDRIER!$AB$8,IF(BD!H781="COMMANDE","MARIE1","MARIE2"),IF(I781=INFO_CALENDRIER!$AB$9,IF(BD!H781="COMMANDE","VALERIE1","VALERIE2"),"erreur")))))))))</f>
        <v/>
      </c>
      <c r="U781" s="54"/>
      <c r="V781" s="54"/>
      <c r="W781" s="76" t="str">
        <f t="shared" si="148"/>
        <v/>
      </c>
      <c r="X781" s="76" t="str">
        <f t="shared" si="149"/>
        <v/>
      </c>
      <c r="Y781" s="76" t="str">
        <f t="shared" si="150"/>
        <v/>
      </c>
    </row>
    <row r="782" spans="1:25">
      <c r="A782" s="75"/>
      <c r="B782" s="77"/>
      <c r="C782" s="75"/>
      <c r="D782" s="77"/>
      <c r="E782" s="54"/>
      <c r="F782" s="54"/>
      <c r="G782" s="81"/>
      <c r="H782" s="54"/>
      <c r="I782" s="54"/>
      <c r="J782" s="76" t="str">
        <f t="shared" si="140"/>
        <v/>
      </c>
      <c r="K782" s="76" t="str">
        <f t="shared" si="141"/>
        <v/>
      </c>
      <c r="L782" s="76" t="str">
        <f t="shared" si="142"/>
        <v/>
      </c>
      <c r="M782" s="54"/>
      <c r="N782" s="54" t="str">
        <f t="shared" si="143"/>
        <v/>
      </c>
      <c r="O782" s="54" t="str">
        <f t="shared" si="144"/>
        <v/>
      </c>
      <c r="P782" s="54" t="str">
        <f t="shared" si="145"/>
        <v/>
      </c>
      <c r="Q782" s="54" t="str">
        <f>+IF(A782="","",CONCATENATE(YEAR(A782),"-",VLOOKUP(MONTH(A782),INFO_CALENDRIER!$I$1:$J$13,2,FALSE)))</f>
        <v/>
      </c>
      <c r="R782" s="54" t="str">
        <f t="shared" si="146"/>
        <v/>
      </c>
      <c r="S782" s="76" t="str">
        <f t="shared" si="147"/>
        <v/>
      </c>
      <c r="T782" s="54" t="str">
        <f>IF(H782="","",IF(I782=INFO_CALENDRIER!$AB$2,IF(BD!H782="COMMANDE","ALBAN1","ALBAN2"),IF(I782=INFO_CALENDRIER!$AB$3,IF(BD!H782="COMMANDE","ALICE1","ALICE2"),IF(I782=INFO_CALENDRIER!$AB$4,IF(BD!H782="COMMANDE","EUGENIE1","EUGENIE2"),IF(I782=INFO_CALENDRIER!$AB$5,IF(BD!H782="COMMANDE","FRED1","FRED2"),IF(I782=INFO_CALENDRIER!$AB$6,IF(BD!H782="COMMANDE","HERVE1","HERVE2"),IF(I782=INFO_CALENDRIER!$AB$7,IF(BD!H782="COMMANDE","MARIA1","MARIA2"),IF(I782=INFO_CALENDRIER!$AB$8,IF(BD!H782="COMMANDE","MARIE1","MARIE2"),IF(I782=INFO_CALENDRIER!$AB$9,IF(BD!H782="COMMANDE","VALERIE1","VALERIE2"),"erreur")))))))))</f>
        <v/>
      </c>
      <c r="U782" s="54"/>
      <c r="V782" s="54"/>
      <c r="W782" s="76" t="str">
        <f t="shared" si="148"/>
        <v/>
      </c>
      <c r="X782" s="76" t="str">
        <f t="shared" si="149"/>
        <v/>
      </c>
      <c r="Y782" s="76" t="str">
        <f t="shared" si="150"/>
        <v/>
      </c>
    </row>
    <row r="783" spans="1:25">
      <c r="A783" s="75"/>
      <c r="B783" s="77"/>
      <c r="C783" s="75"/>
      <c r="D783" s="77"/>
      <c r="E783" s="54"/>
      <c r="F783" s="54"/>
      <c r="G783" s="81"/>
      <c r="H783" s="54"/>
      <c r="I783" s="54"/>
      <c r="J783" s="76" t="str">
        <f t="shared" si="140"/>
        <v/>
      </c>
      <c r="K783" s="76" t="str">
        <f t="shared" si="141"/>
        <v/>
      </c>
      <c r="L783" s="76" t="str">
        <f t="shared" si="142"/>
        <v/>
      </c>
      <c r="M783" s="54"/>
      <c r="N783" s="54" t="str">
        <f t="shared" si="143"/>
        <v/>
      </c>
      <c r="O783" s="54" t="str">
        <f t="shared" si="144"/>
        <v/>
      </c>
      <c r="P783" s="54" t="str">
        <f t="shared" si="145"/>
        <v/>
      </c>
      <c r="Q783" s="54" t="str">
        <f>+IF(A783="","",CONCATENATE(YEAR(A783),"-",VLOOKUP(MONTH(A783),INFO_CALENDRIER!$I$1:$J$13,2,FALSE)))</f>
        <v/>
      </c>
      <c r="R783" s="54" t="str">
        <f t="shared" si="146"/>
        <v/>
      </c>
      <c r="S783" s="76" t="str">
        <f t="shared" si="147"/>
        <v/>
      </c>
      <c r="T783" s="54" t="str">
        <f>IF(H783="","",IF(I783=INFO_CALENDRIER!$AB$2,IF(BD!H783="COMMANDE","ALBAN1","ALBAN2"),IF(I783=INFO_CALENDRIER!$AB$3,IF(BD!H783="COMMANDE","ALICE1","ALICE2"),IF(I783=INFO_CALENDRIER!$AB$4,IF(BD!H783="COMMANDE","EUGENIE1","EUGENIE2"),IF(I783=INFO_CALENDRIER!$AB$5,IF(BD!H783="COMMANDE","FRED1","FRED2"),IF(I783=INFO_CALENDRIER!$AB$6,IF(BD!H783="COMMANDE","HERVE1","HERVE2"),IF(I783=INFO_CALENDRIER!$AB$7,IF(BD!H783="COMMANDE","MARIA1","MARIA2"),IF(I783=INFO_CALENDRIER!$AB$8,IF(BD!H783="COMMANDE","MARIE1","MARIE2"),IF(I783=INFO_CALENDRIER!$AB$9,IF(BD!H783="COMMANDE","VALERIE1","VALERIE2"),"erreur")))))))))</f>
        <v/>
      </c>
      <c r="U783" s="54"/>
      <c r="V783" s="54"/>
      <c r="W783" s="76" t="str">
        <f t="shared" si="148"/>
        <v/>
      </c>
      <c r="X783" s="76" t="str">
        <f t="shared" si="149"/>
        <v/>
      </c>
      <c r="Y783" s="76" t="str">
        <f t="shared" si="150"/>
        <v/>
      </c>
    </row>
    <row r="784" spans="1:25">
      <c r="A784" s="75"/>
      <c r="B784" s="77"/>
      <c r="C784" s="75"/>
      <c r="D784" s="77"/>
      <c r="E784" s="54"/>
      <c r="F784" s="54"/>
      <c r="G784" s="81"/>
      <c r="H784" s="54"/>
      <c r="I784" s="54"/>
      <c r="J784" s="76" t="str">
        <f t="shared" si="140"/>
        <v/>
      </c>
      <c r="K784" s="76" t="str">
        <f t="shared" si="141"/>
        <v/>
      </c>
      <c r="L784" s="76" t="str">
        <f t="shared" si="142"/>
        <v/>
      </c>
      <c r="M784" s="54"/>
      <c r="N784" s="54" t="str">
        <f t="shared" si="143"/>
        <v/>
      </c>
      <c r="O784" s="54" t="str">
        <f t="shared" si="144"/>
        <v/>
      </c>
      <c r="P784" s="54" t="str">
        <f t="shared" si="145"/>
        <v/>
      </c>
      <c r="Q784" s="54" t="str">
        <f>+IF(A784="","",CONCATENATE(YEAR(A784),"-",VLOOKUP(MONTH(A784),INFO_CALENDRIER!$I$1:$J$13,2,FALSE)))</f>
        <v/>
      </c>
      <c r="R784" s="54" t="str">
        <f t="shared" si="146"/>
        <v/>
      </c>
      <c r="S784" s="76" t="str">
        <f t="shared" si="147"/>
        <v/>
      </c>
      <c r="T784" s="54" t="str">
        <f>IF(H784="","",IF(I784=INFO_CALENDRIER!$AB$2,IF(BD!H784="COMMANDE","ALBAN1","ALBAN2"),IF(I784=INFO_CALENDRIER!$AB$3,IF(BD!H784="COMMANDE","ALICE1","ALICE2"),IF(I784=INFO_CALENDRIER!$AB$4,IF(BD!H784="COMMANDE","EUGENIE1","EUGENIE2"),IF(I784=INFO_CALENDRIER!$AB$5,IF(BD!H784="COMMANDE","FRED1","FRED2"),IF(I784=INFO_CALENDRIER!$AB$6,IF(BD!H784="COMMANDE","HERVE1","HERVE2"),IF(I784=INFO_CALENDRIER!$AB$7,IF(BD!H784="COMMANDE","MARIA1","MARIA2"),IF(I784=INFO_CALENDRIER!$AB$8,IF(BD!H784="COMMANDE","MARIE1","MARIE2"),IF(I784=INFO_CALENDRIER!$AB$9,IF(BD!H784="COMMANDE","VALERIE1","VALERIE2"),"erreur")))))))))</f>
        <v/>
      </c>
      <c r="U784" s="54"/>
      <c r="V784" s="54"/>
      <c r="W784" s="76" t="str">
        <f t="shared" si="148"/>
        <v/>
      </c>
      <c r="X784" s="76" t="str">
        <f t="shared" si="149"/>
        <v/>
      </c>
      <c r="Y784" s="76" t="str">
        <f t="shared" si="150"/>
        <v/>
      </c>
    </row>
    <row r="785" spans="1:25">
      <c r="A785" s="75"/>
      <c r="B785" s="77"/>
      <c r="C785" s="75"/>
      <c r="D785" s="77"/>
      <c r="E785" s="54"/>
      <c r="F785" s="54"/>
      <c r="G785" s="81"/>
      <c r="H785" s="54"/>
      <c r="I785" s="54"/>
      <c r="J785" s="76" t="str">
        <f t="shared" si="140"/>
        <v/>
      </c>
      <c r="K785" s="76" t="str">
        <f t="shared" si="141"/>
        <v/>
      </c>
      <c r="L785" s="76" t="str">
        <f t="shared" si="142"/>
        <v/>
      </c>
      <c r="M785" s="54"/>
      <c r="N785" s="54" t="str">
        <f t="shared" si="143"/>
        <v/>
      </c>
      <c r="O785" s="54" t="str">
        <f t="shared" si="144"/>
        <v/>
      </c>
      <c r="P785" s="54" t="str">
        <f t="shared" si="145"/>
        <v/>
      </c>
      <c r="Q785" s="54" t="str">
        <f>+IF(A785="","",CONCATENATE(YEAR(A785),"-",VLOOKUP(MONTH(A785),INFO_CALENDRIER!$I$1:$J$13,2,FALSE)))</f>
        <v/>
      </c>
      <c r="R785" s="54" t="str">
        <f t="shared" si="146"/>
        <v/>
      </c>
      <c r="S785" s="76" t="str">
        <f t="shared" si="147"/>
        <v/>
      </c>
      <c r="T785" s="54" t="str">
        <f>IF(H785="","",IF(I785=INFO_CALENDRIER!$AB$2,IF(BD!H785="COMMANDE","ALBAN1","ALBAN2"),IF(I785=INFO_CALENDRIER!$AB$3,IF(BD!H785="COMMANDE","ALICE1","ALICE2"),IF(I785=INFO_CALENDRIER!$AB$4,IF(BD!H785="COMMANDE","EUGENIE1","EUGENIE2"),IF(I785=INFO_CALENDRIER!$AB$5,IF(BD!H785="COMMANDE","FRED1","FRED2"),IF(I785=INFO_CALENDRIER!$AB$6,IF(BD!H785="COMMANDE","HERVE1","HERVE2"),IF(I785=INFO_CALENDRIER!$AB$7,IF(BD!H785="COMMANDE","MARIA1","MARIA2"),IF(I785=INFO_CALENDRIER!$AB$8,IF(BD!H785="COMMANDE","MARIE1","MARIE2"),IF(I785=INFO_CALENDRIER!$AB$9,IF(BD!H785="COMMANDE","VALERIE1","VALERIE2"),"erreur")))))))))</f>
        <v/>
      </c>
      <c r="U785" s="54"/>
      <c r="V785" s="54"/>
      <c r="W785" s="76" t="str">
        <f t="shared" si="148"/>
        <v/>
      </c>
      <c r="X785" s="76" t="str">
        <f t="shared" si="149"/>
        <v/>
      </c>
      <c r="Y785" s="76" t="str">
        <f t="shared" si="150"/>
        <v/>
      </c>
    </row>
    <row r="786" spans="1:25">
      <c r="A786" s="75"/>
      <c r="B786" s="77"/>
      <c r="C786" s="75"/>
      <c r="D786" s="77"/>
      <c r="E786" s="54"/>
      <c r="F786" s="54"/>
      <c r="G786" s="81"/>
      <c r="H786" s="54"/>
      <c r="I786" s="54"/>
      <c r="J786" s="76" t="str">
        <f t="shared" si="140"/>
        <v/>
      </c>
      <c r="K786" s="76" t="str">
        <f t="shared" si="141"/>
        <v/>
      </c>
      <c r="L786" s="76" t="str">
        <f t="shared" si="142"/>
        <v/>
      </c>
      <c r="M786" s="54"/>
      <c r="N786" s="54" t="str">
        <f t="shared" si="143"/>
        <v/>
      </c>
      <c r="O786" s="54" t="str">
        <f t="shared" si="144"/>
        <v/>
      </c>
      <c r="P786" s="54" t="str">
        <f t="shared" si="145"/>
        <v/>
      </c>
      <c r="Q786" s="54" t="str">
        <f>+IF(A786="","",CONCATENATE(YEAR(A786),"-",VLOOKUP(MONTH(A786),INFO_CALENDRIER!$I$1:$J$13,2,FALSE)))</f>
        <v/>
      </c>
      <c r="R786" s="54" t="str">
        <f t="shared" si="146"/>
        <v/>
      </c>
      <c r="S786" s="76" t="str">
        <f t="shared" si="147"/>
        <v/>
      </c>
      <c r="T786" s="54" t="str">
        <f>IF(H786="","",IF(I786=INFO_CALENDRIER!$AB$2,IF(BD!H786="COMMANDE","ALBAN1","ALBAN2"),IF(I786=INFO_CALENDRIER!$AB$3,IF(BD!H786="COMMANDE","ALICE1","ALICE2"),IF(I786=INFO_CALENDRIER!$AB$4,IF(BD!H786="COMMANDE","EUGENIE1","EUGENIE2"),IF(I786=INFO_CALENDRIER!$AB$5,IF(BD!H786="COMMANDE","FRED1","FRED2"),IF(I786=INFO_CALENDRIER!$AB$6,IF(BD!H786="COMMANDE","HERVE1","HERVE2"),IF(I786=INFO_CALENDRIER!$AB$7,IF(BD!H786="COMMANDE","MARIA1","MARIA2"),IF(I786=INFO_CALENDRIER!$AB$8,IF(BD!H786="COMMANDE","MARIE1","MARIE2"),IF(I786=INFO_CALENDRIER!$AB$9,IF(BD!H786="COMMANDE","VALERIE1","VALERIE2"),"erreur")))))))))</f>
        <v/>
      </c>
      <c r="U786" s="54"/>
      <c r="V786" s="54"/>
      <c r="W786" s="76" t="str">
        <f t="shared" si="148"/>
        <v/>
      </c>
      <c r="X786" s="76" t="str">
        <f t="shared" si="149"/>
        <v/>
      </c>
      <c r="Y786" s="76" t="str">
        <f t="shared" si="150"/>
        <v/>
      </c>
    </row>
    <row r="787" spans="1:25">
      <c r="A787" s="75"/>
      <c r="B787" s="77"/>
      <c r="C787" s="75"/>
      <c r="D787" s="77"/>
      <c r="E787" s="54"/>
      <c r="F787" s="54"/>
      <c r="G787" s="81"/>
      <c r="H787" s="54"/>
      <c r="I787" s="54"/>
      <c r="J787" s="76" t="str">
        <f t="shared" si="140"/>
        <v/>
      </c>
      <c r="K787" s="76" t="str">
        <f t="shared" si="141"/>
        <v/>
      </c>
      <c r="L787" s="76" t="str">
        <f t="shared" si="142"/>
        <v/>
      </c>
      <c r="M787" s="54"/>
      <c r="N787" s="54" t="str">
        <f t="shared" si="143"/>
        <v/>
      </c>
      <c r="O787" s="54" t="str">
        <f t="shared" si="144"/>
        <v/>
      </c>
      <c r="P787" s="54" t="str">
        <f t="shared" si="145"/>
        <v/>
      </c>
      <c r="Q787" s="54" t="str">
        <f>+IF(A787="","",CONCATENATE(YEAR(A787),"-",VLOOKUP(MONTH(A787),INFO_CALENDRIER!$I$1:$J$13,2,FALSE)))</f>
        <v/>
      </c>
      <c r="R787" s="54" t="str">
        <f t="shared" si="146"/>
        <v/>
      </c>
      <c r="S787" s="76" t="str">
        <f t="shared" si="147"/>
        <v/>
      </c>
      <c r="T787" s="54" t="str">
        <f>IF(H787="","",IF(I787=INFO_CALENDRIER!$AB$2,IF(BD!H787="COMMANDE","ALBAN1","ALBAN2"),IF(I787=INFO_CALENDRIER!$AB$3,IF(BD!H787="COMMANDE","ALICE1","ALICE2"),IF(I787=INFO_CALENDRIER!$AB$4,IF(BD!H787="COMMANDE","EUGENIE1","EUGENIE2"),IF(I787=INFO_CALENDRIER!$AB$5,IF(BD!H787="COMMANDE","FRED1","FRED2"),IF(I787=INFO_CALENDRIER!$AB$6,IF(BD!H787="COMMANDE","HERVE1","HERVE2"),IF(I787=INFO_CALENDRIER!$AB$7,IF(BD!H787="COMMANDE","MARIA1","MARIA2"),IF(I787=INFO_CALENDRIER!$AB$8,IF(BD!H787="COMMANDE","MARIE1","MARIE2"),IF(I787=INFO_CALENDRIER!$AB$9,IF(BD!H787="COMMANDE","VALERIE1","VALERIE2"),"erreur")))))))))</f>
        <v/>
      </c>
      <c r="U787" s="54"/>
      <c r="V787" s="54"/>
      <c r="W787" s="76" t="str">
        <f t="shared" si="148"/>
        <v/>
      </c>
      <c r="X787" s="76" t="str">
        <f t="shared" si="149"/>
        <v/>
      </c>
      <c r="Y787" s="76" t="str">
        <f t="shared" si="150"/>
        <v/>
      </c>
    </row>
    <row r="788" spans="1:25">
      <c r="A788" s="75"/>
      <c r="B788" s="77"/>
      <c r="C788" s="75"/>
      <c r="D788" s="77"/>
      <c r="E788" s="54"/>
      <c r="F788" s="54"/>
      <c r="G788" s="81"/>
      <c r="H788" s="54"/>
      <c r="I788" s="54"/>
      <c r="J788" s="76" t="str">
        <f t="shared" si="140"/>
        <v/>
      </c>
      <c r="K788" s="76" t="str">
        <f t="shared" si="141"/>
        <v/>
      </c>
      <c r="L788" s="76" t="str">
        <f t="shared" si="142"/>
        <v/>
      </c>
      <c r="M788" s="54"/>
      <c r="N788" s="54" t="str">
        <f t="shared" si="143"/>
        <v/>
      </c>
      <c r="O788" s="54" t="str">
        <f t="shared" si="144"/>
        <v/>
      </c>
      <c r="P788" s="54" t="str">
        <f t="shared" si="145"/>
        <v/>
      </c>
      <c r="Q788" s="54" t="str">
        <f>+IF(A788="","",CONCATENATE(YEAR(A788),"-",VLOOKUP(MONTH(A788),INFO_CALENDRIER!$I$1:$J$13,2,FALSE)))</f>
        <v/>
      </c>
      <c r="R788" s="54" t="str">
        <f t="shared" si="146"/>
        <v/>
      </c>
      <c r="S788" s="76" t="str">
        <f t="shared" si="147"/>
        <v/>
      </c>
      <c r="T788" s="54" t="str">
        <f>IF(H788="","",IF(I788=INFO_CALENDRIER!$AB$2,IF(BD!H788="COMMANDE","ALBAN1","ALBAN2"),IF(I788=INFO_CALENDRIER!$AB$3,IF(BD!H788="COMMANDE","ALICE1","ALICE2"),IF(I788=INFO_CALENDRIER!$AB$4,IF(BD!H788="COMMANDE","EUGENIE1","EUGENIE2"),IF(I788=INFO_CALENDRIER!$AB$5,IF(BD!H788="COMMANDE","FRED1","FRED2"),IF(I788=INFO_CALENDRIER!$AB$6,IF(BD!H788="COMMANDE","HERVE1","HERVE2"),IF(I788=INFO_CALENDRIER!$AB$7,IF(BD!H788="COMMANDE","MARIA1","MARIA2"),IF(I788=INFO_CALENDRIER!$AB$8,IF(BD!H788="COMMANDE","MARIE1","MARIE2"),IF(I788=INFO_CALENDRIER!$AB$9,IF(BD!H788="COMMANDE","VALERIE1","VALERIE2"),"erreur")))))))))</f>
        <v/>
      </c>
      <c r="U788" s="54"/>
      <c r="V788" s="54"/>
      <c r="W788" s="76" t="str">
        <f t="shared" si="148"/>
        <v/>
      </c>
      <c r="X788" s="76" t="str">
        <f t="shared" si="149"/>
        <v/>
      </c>
      <c r="Y788" s="76" t="str">
        <f t="shared" si="150"/>
        <v/>
      </c>
    </row>
    <row r="789" spans="1:25">
      <c r="A789" s="75"/>
      <c r="B789" s="77"/>
      <c r="C789" s="75"/>
      <c r="D789" s="77"/>
      <c r="E789" s="54"/>
      <c r="F789" s="54"/>
      <c r="G789" s="81"/>
      <c r="H789" s="54"/>
      <c r="I789" s="54"/>
      <c r="J789" s="76" t="str">
        <f t="shared" si="140"/>
        <v/>
      </c>
      <c r="K789" s="76" t="str">
        <f t="shared" si="141"/>
        <v/>
      </c>
      <c r="L789" s="76" t="str">
        <f t="shared" si="142"/>
        <v/>
      </c>
      <c r="M789" s="54"/>
      <c r="N789" s="54" t="str">
        <f t="shared" si="143"/>
        <v/>
      </c>
      <c r="O789" s="54" t="str">
        <f t="shared" si="144"/>
        <v/>
      </c>
      <c r="P789" s="54" t="str">
        <f t="shared" si="145"/>
        <v/>
      </c>
      <c r="Q789" s="54" t="str">
        <f>+IF(A789="","",CONCATENATE(YEAR(A789),"-",VLOOKUP(MONTH(A789),INFO_CALENDRIER!$I$1:$J$13,2,FALSE)))</f>
        <v/>
      </c>
      <c r="R789" s="54" t="str">
        <f t="shared" si="146"/>
        <v/>
      </c>
      <c r="S789" s="76" t="str">
        <f t="shared" si="147"/>
        <v/>
      </c>
      <c r="T789" s="54" t="str">
        <f>IF(H789="","",IF(I789=INFO_CALENDRIER!$AB$2,IF(BD!H789="COMMANDE","ALBAN1","ALBAN2"),IF(I789=INFO_CALENDRIER!$AB$3,IF(BD!H789="COMMANDE","ALICE1","ALICE2"),IF(I789=INFO_CALENDRIER!$AB$4,IF(BD!H789="COMMANDE","EUGENIE1","EUGENIE2"),IF(I789=INFO_CALENDRIER!$AB$5,IF(BD!H789="COMMANDE","FRED1","FRED2"),IF(I789=INFO_CALENDRIER!$AB$6,IF(BD!H789="COMMANDE","HERVE1","HERVE2"),IF(I789=INFO_CALENDRIER!$AB$7,IF(BD!H789="COMMANDE","MARIA1","MARIA2"),IF(I789=INFO_CALENDRIER!$AB$8,IF(BD!H789="COMMANDE","MARIE1","MARIE2"),IF(I789=INFO_CALENDRIER!$AB$9,IF(BD!H789="COMMANDE","VALERIE1","VALERIE2"),"erreur")))))))))</f>
        <v/>
      </c>
      <c r="U789" s="54"/>
      <c r="V789" s="54"/>
      <c r="W789" s="76" t="str">
        <f t="shared" si="148"/>
        <v/>
      </c>
      <c r="X789" s="76" t="str">
        <f t="shared" si="149"/>
        <v/>
      </c>
      <c r="Y789" s="76" t="str">
        <f t="shared" si="150"/>
        <v/>
      </c>
    </row>
    <row r="790" spans="1:25">
      <c r="A790" s="75"/>
      <c r="B790" s="77"/>
      <c r="C790" s="75"/>
      <c r="D790" s="77"/>
      <c r="E790" s="54"/>
      <c r="F790" s="54"/>
      <c r="G790" s="81"/>
      <c r="H790" s="54"/>
      <c r="I790" s="54"/>
      <c r="J790" s="76" t="str">
        <f t="shared" si="140"/>
        <v/>
      </c>
      <c r="K790" s="76" t="str">
        <f t="shared" si="141"/>
        <v/>
      </c>
      <c r="L790" s="76" t="str">
        <f t="shared" si="142"/>
        <v/>
      </c>
      <c r="M790" s="54"/>
      <c r="N790" s="54" t="str">
        <f t="shared" si="143"/>
        <v/>
      </c>
      <c r="O790" s="54" t="str">
        <f t="shared" si="144"/>
        <v/>
      </c>
      <c r="P790" s="54" t="str">
        <f t="shared" si="145"/>
        <v/>
      </c>
      <c r="Q790" s="54" t="str">
        <f>+IF(A790="","",CONCATENATE(YEAR(A790),"-",VLOOKUP(MONTH(A790),INFO_CALENDRIER!$I$1:$J$13,2,FALSE)))</f>
        <v/>
      </c>
      <c r="R790" s="54" t="str">
        <f t="shared" si="146"/>
        <v/>
      </c>
      <c r="S790" s="76" t="str">
        <f t="shared" si="147"/>
        <v/>
      </c>
      <c r="T790" s="54" t="str">
        <f>IF(H790="","",IF(I790=INFO_CALENDRIER!$AB$2,IF(BD!H790="COMMANDE","ALBAN1","ALBAN2"),IF(I790=INFO_CALENDRIER!$AB$3,IF(BD!H790="COMMANDE","ALICE1","ALICE2"),IF(I790=INFO_CALENDRIER!$AB$4,IF(BD!H790="COMMANDE","EUGENIE1","EUGENIE2"),IF(I790=INFO_CALENDRIER!$AB$5,IF(BD!H790="COMMANDE","FRED1","FRED2"),IF(I790=INFO_CALENDRIER!$AB$6,IF(BD!H790="COMMANDE","HERVE1","HERVE2"),IF(I790=INFO_CALENDRIER!$AB$7,IF(BD!H790="COMMANDE","MARIA1","MARIA2"),IF(I790=INFO_CALENDRIER!$AB$8,IF(BD!H790="COMMANDE","MARIE1","MARIE2"),IF(I790=INFO_CALENDRIER!$AB$9,IF(BD!H790="COMMANDE","VALERIE1","VALERIE2"),"erreur")))))))))</f>
        <v/>
      </c>
      <c r="U790" s="54"/>
      <c r="V790" s="54"/>
      <c r="W790" s="76" t="str">
        <f t="shared" si="148"/>
        <v/>
      </c>
      <c r="X790" s="76" t="str">
        <f t="shared" si="149"/>
        <v/>
      </c>
      <c r="Y790" s="76" t="str">
        <f t="shared" si="150"/>
        <v/>
      </c>
    </row>
    <row r="791" spans="1:25">
      <c r="A791" s="75"/>
      <c r="B791" s="77"/>
      <c r="C791" s="75"/>
      <c r="D791" s="77"/>
      <c r="E791" s="54"/>
      <c r="F791" s="54"/>
      <c r="G791" s="81"/>
      <c r="H791" s="54"/>
      <c r="I791" s="54"/>
      <c r="J791" s="76" t="str">
        <f t="shared" si="140"/>
        <v/>
      </c>
      <c r="K791" s="76" t="str">
        <f t="shared" si="141"/>
        <v/>
      </c>
      <c r="L791" s="76" t="str">
        <f t="shared" si="142"/>
        <v/>
      </c>
      <c r="M791" s="54"/>
      <c r="N791" s="54" t="str">
        <f t="shared" si="143"/>
        <v/>
      </c>
      <c r="O791" s="54" t="str">
        <f t="shared" si="144"/>
        <v/>
      </c>
      <c r="P791" s="54" t="str">
        <f t="shared" si="145"/>
        <v/>
      </c>
      <c r="Q791" s="54" t="str">
        <f>+IF(A791="","",CONCATENATE(YEAR(A791),"-",VLOOKUP(MONTH(A791),INFO_CALENDRIER!$I$1:$J$13,2,FALSE)))</f>
        <v/>
      </c>
      <c r="R791" s="54" t="str">
        <f t="shared" si="146"/>
        <v/>
      </c>
      <c r="S791" s="76" t="str">
        <f t="shared" si="147"/>
        <v/>
      </c>
      <c r="T791" s="54" t="str">
        <f>IF(H791="","",IF(I791=INFO_CALENDRIER!$AB$2,IF(BD!H791="COMMANDE","ALBAN1","ALBAN2"),IF(I791=INFO_CALENDRIER!$AB$3,IF(BD!H791="COMMANDE","ALICE1","ALICE2"),IF(I791=INFO_CALENDRIER!$AB$4,IF(BD!H791="COMMANDE","EUGENIE1","EUGENIE2"),IF(I791=INFO_CALENDRIER!$AB$5,IF(BD!H791="COMMANDE","FRED1","FRED2"),IF(I791=INFO_CALENDRIER!$AB$6,IF(BD!H791="COMMANDE","HERVE1","HERVE2"),IF(I791=INFO_CALENDRIER!$AB$7,IF(BD!H791="COMMANDE","MARIA1","MARIA2"),IF(I791=INFO_CALENDRIER!$AB$8,IF(BD!H791="COMMANDE","MARIE1","MARIE2"),IF(I791=INFO_CALENDRIER!$AB$9,IF(BD!H791="COMMANDE","VALERIE1","VALERIE2"),"erreur")))))))))</f>
        <v/>
      </c>
      <c r="U791" s="54"/>
      <c r="V791" s="54"/>
      <c r="W791" s="76" t="str">
        <f t="shared" si="148"/>
        <v/>
      </c>
      <c r="X791" s="76" t="str">
        <f t="shared" si="149"/>
        <v/>
      </c>
      <c r="Y791" s="76" t="str">
        <f t="shared" si="150"/>
        <v/>
      </c>
    </row>
    <row r="792" spans="1:25">
      <c r="A792" s="75"/>
      <c r="B792" s="77"/>
      <c r="C792" s="75"/>
      <c r="D792" s="77"/>
      <c r="E792" s="54"/>
      <c r="F792" s="54"/>
      <c r="G792" s="81"/>
      <c r="H792" s="54"/>
      <c r="I792" s="54"/>
      <c r="J792" s="76" t="str">
        <f t="shared" si="140"/>
        <v/>
      </c>
      <c r="K792" s="76" t="str">
        <f t="shared" si="141"/>
        <v/>
      </c>
      <c r="L792" s="76" t="str">
        <f t="shared" si="142"/>
        <v/>
      </c>
      <c r="M792" s="54"/>
      <c r="N792" s="54" t="str">
        <f t="shared" si="143"/>
        <v/>
      </c>
      <c r="O792" s="54" t="str">
        <f t="shared" si="144"/>
        <v/>
      </c>
      <c r="P792" s="54" t="str">
        <f t="shared" si="145"/>
        <v/>
      </c>
      <c r="Q792" s="54" t="str">
        <f>+IF(A792="","",CONCATENATE(YEAR(A792),"-",VLOOKUP(MONTH(A792),INFO_CALENDRIER!$I$1:$J$13,2,FALSE)))</f>
        <v/>
      </c>
      <c r="R792" s="54" t="str">
        <f t="shared" si="146"/>
        <v/>
      </c>
      <c r="S792" s="76" t="str">
        <f t="shared" si="147"/>
        <v/>
      </c>
      <c r="T792" s="54" t="str">
        <f>IF(H792="","",IF(I792=INFO_CALENDRIER!$AB$2,IF(BD!H792="COMMANDE","ALBAN1","ALBAN2"),IF(I792=INFO_CALENDRIER!$AB$3,IF(BD!H792="COMMANDE","ALICE1","ALICE2"),IF(I792=INFO_CALENDRIER!$AB$4,IF(BD!H792="COMMANDE","EUGENIE1","EUGENIE2"),IF(I792=INFO_CALENDRIER!$AB$5,IF(BD!H792="COMMANDE","FRED1","FRED2"),IF(I792=INFO_CALENDRIER!$AB$6,IF(BD!H792="COMMANDE","HERVE1","HERVE2"),IF(I792=INFO_CALENDRIER!$AB$7,IF(BD!H792="COMMANDE","MARIA1","MARIA2"),IF(I792=INFO_CALENDRIER!$AB$8,IF(BD!H792="COMMANDE","MARIE1","MARIE2"),IF(I792=INFO_CALENDRIER!$AB$9,IF(BD!H792="COMMANDE","VALERIE1","VALERIE2"),"erreur")))))))))</f>
        <v/>
      </c>
      <c r="U792" s="54"/>
      <c r="V792" s="54"/>
      <c r="W792" s="76" t="str">
        <f t="shared" si="148"/>
        <v/>
      </c>
      <c r="X792" s="76" t="str">
        <f t="shared" si="149"/>
        <v/>
      </c>
      <c r="Y792" s="76" t="str">
        <f t="shared" si="150"/>
        <v/>
      </c>
    </row>
    <row r="793" spans="1:25">
      <c r="A793" s="75"/>
      <c r="B793" s="77"/>
      <c r="C793" s="75"/>
      <c r="D793" s="77"/>
      <c r="E793" s="54"/>
      <c r="F793" s="54"/>
      <c r="G793" s="81"/>
      <c r="H793" s="54"/>
      <c r="I793" s="54"/>
      <c r="J793" s="76" t="str">
        <f t="shared" si="140"/>
        <v/>
      </c>
      <c r="K793" s="76" t="str">
        <f t="shared" si="141"/>
        <v/>
      </c>
      <c r="L793" s="76" t="str">
        <f t="shared" si="142"/>
        <v/>
      </c>
      <c r="M793" s="54"/>
      <c r="N793" s="54" t="str">
        <f t="shared" si="143"/>
        <v/>
      </c>
      <c r="O793" s="54" t="str">
        <f t="shared" si="144"/>
        <v/>
      </c>
      <c r="P793" s="54" t="str">
        <f t="shared" si="145"/>
        <v/>
      </c>
      <c r="Q793" s="54" t="str">
        <f>+IF(A793="","",CONCATENATE(YEAR(A793),"-",VLOOKUP(MONTH(A793),INFO_CALENDRIER!$I$1:$J$13,2,FALSE)))</f>
        <v/>
      </c>
      <c r="R793" s="54" t="str">
        <f t="shared" si="146"/>
        <v/>
      </c>
      <c r="S793" s="76" t="str">
        <f t="shared" si="147"/>
        <v/>
      </c>
      <c r="T793" s="54" t="str">
        <f>IF(H793="","",IF(I793=INFO_CALENDRIER!$AB$2,IF(BD!H793="COMMANDE","ALBAN1","ALBAN2"),IF(I793=INFO_CALENDRIER!$AB$3,IF(BD!H793="COMMANDE","ALICE1","ALICE2"),IF(I793=INFO_CALENDRIER!$AB$4,IF(BD!H793="COMMANDE","EUGENIE1","EUGENIE2"),IF(I793=INFO_CALENDRIER!$AB$5,IF(BD!H793="COMMANDE","FRED1","FRED2"),IF(I793=INFO_CALENDRIER!$AB$6,IF(BD!H793="COMMANDE","HERVE1","HERVE2"),IF(I793=INFO_CALENDRIER!$AB$7,IF(BD!H793="COMMANDE","MARIA1","MARIA2"),IF(I793=INFO_CALENDRIER!$AB$8,IF(BD!H793="COMMANDE","MARIE1","MARIE2"),IF(I793=INFO_CALENDRIER!$AB$9,IF(BD!H793="COMMANDE","VALERIE1","VALERIE2"),"erreur")))))))))</f>
        <v/>
      </c>
      <c r="U793" s="54"/>
      <c r="V793" s="54"/>
      <c r="W793" s="76" t="str">
        <f t="shared" si="148"/>
        <v/>
      </c>
      <c r="X793" s="76" t="str">
        <f t="shared" si="149"/>
        <v/>
      </c>
      <c r="Y793" s="76" t="str">
        <f t="shared" si="150"/>
        <v/>
      </c>
    </row>
    <row r="794" spans="1:25">
      <c r="A794" s="75"/>
      <c r="B794" s="77"/>
      <c r="C794" s="75"/>
      <c r="D794" s="77"/>
      <c r="E794" s="54"/>
      <c r="F794" s="54"/>
      <c r="G794" s="81"/>
      <c r="H794" s="54"/>
      <c r="I794" s="54"/>
      <c r="J794" s="76" t="str">
        <f t="shared" si="140"/>
        <v/>
      </c>
      <c r="K794" s="76" t="str">
        <f t="shared" si="141"/>
        <v/>
      </c>
      <c r="L794" s="76" t="str">
        <f t="shared" si="142"/>
        <v/>
      </c>
      <c r="M794" s="54"/>
      <c r="N794" s="54" t="str">
        <f t="shared" si="143"/>
        <v/>
      </c>
      <c r="O794" s="54" t="str">
        <f t="shared" si="144"/>
        <v/>
      </c>
      <c r="P794" s="54" t="str">
        <f t="shared" si="145"/>
        <v/>
      </c>
      <c r="Q794" s="54" t="str">
        <f>+IF(A794="","",CONCATENATE(YEAR(A794),"-",VLOOKUP(MONTH(A794),INFO_CALENDRIER!$I$1:$J$13,2,FALSE)))</f>
        <v/>
      </c>
      <c r="R794" s="54" t="str">
        <f t="shared" si="146"/>
        <v/>
      </c>
      <c r="S794" s="76" t="str">
        <f t="shared" si="147"/>
        <v/>
      </c>
      <c r="T794" s="54" t="str">
        <f>IF(H794="","",IF(I794=INFO_CALENDRIER!$AB$2,IF(BD!H794="COMMANDE","ALBAN1","ALBAN2"),IF(I794=INFO_CALENDRIER!$AB$3,IF(BD!H794="COMMANDE","ALICE1","ALICE2"),IF(I794=INFO_CALENDRIER!$AB$4,IF(BD!H794="COMMANDE","EUGENIE1","EUGENIE2"),IF(I794=INFO_CALENDRIER!$AB$5,IF(BD!H794="COMMANDE","FRED1","FRED2"),IF(I794=INFO_CALENDRIER!$AB$6,IF(BD!H794="COMMANDE","HERVE1","HERVE2"),IF(I794=INFO_CALENDRIER!$AB$7,IF(BD!H794="COMMANDE","MARIA1","MARIA2"),IF(I794=INFO_CALENDRIER!$AB$8,IF(BD!H794="COMMANDE","MARIE1","MARIE2"),IF(I794=INFO_CALENDRIER!$AB$9,IF(BD!H794="COMMANDE","VALERIE1","VALERIE2"),"erreur")))))))))</f>
        <v/>
      </c>
      <c r="U794" s="54"/>
      <c r="V794" s="54"/>
      <c r="W794" s="76" t="str">
        <f t="shared" si="148"/>
        <v/>
      </c>
      <c r="X794" s="76" t="str">
        <f t="shared" si="149"/>
        <v/>
      </c>
      <c r="Y794" s="76" t="str">
        <f t="shared" si="150"/>
        <v/>
      </c>
    </row>
    <row r="795" spans="1:25">
      <c r="A795" s="75"/>
      <c r="B795" s="77"/>
      <c r="C795" s="75"/>
      <c r="D795" s="77"/>
      <c r="E795" s="54"/>
      <c r="F795" s="54"/>
      <c r="G795" s="81"/>
      <c r="H795" s="54"/>
      <c r="I795" s="54"/>
      <c r="J795" s="76" t="str">
        <f t="shared" si="140"/>
        <v/>
      </c>
      <c r="K795" s="76" t="str">
        <f t="shared" si="141"/>
        <v/>
      </c>
      <c r="L795" s="76" t="str">
        <f t="shared" si="142"/>
        <v/>
      </c>
      <c r="M795" s="54"/>
      <c r="N795" s="54" t="str">
        <f t="shared" si="143"/>
        <v/>
      </c>
      <c r="O795" s="54" t="str">
        <f t="shared" si="144"/>
        <v/>
      </c>
      <c r="P795" s="54" t="str">
        <f t="shared" si="145"/>
        <v/>
      </c>
      <c r="Q795" s="54" t="str">
        <f>+IF(A795="","",CONCATENATE(YEAR(A795),"-",VLOOKUP(MONTH(A795),INFO_CALENDRIER!$I$1:$J$13,2,FALSE)))</f>
        <v/>
      </c>
      <c r="R795" s="54" t="str">
        <f t="shared" si="146"/>
        <v/>
      </c>
      <c r="S795" s="76" t="str">
        <f t="shared" si="147"/>
        <v/>
      </c>
      <c r="T795" s="54" t="str">
        <f>IF(H795="","",IF(I795=INFO_CALENDRIER!$AB$2,IF(BD!H795="COMMANDE","ALBAN1","ALBAN2"),IF(I795=INFO_CALENDRIER!$AB$3,IF(BD!H795="COMMANDE","ALICE1","ALICE2"),IF(I795=INFO_CALENDRIER!$AB$4,IF(BD!H795="COMMANDE","EUGENIE1","EUGENIE2"),IF(I795=INFO_CALENDRIER!$AB$5,IF(BD!H795="COMMANDE","FRED1","FRED2"),IF(I795=INFO_CALENDRIER!$AB$6,IF(BD!H795="COMMANDE","HERVE1","HERVE2"),IF(I795=INFO_CALENDRIER!$AB$7,IF(BD!H795="COMMANDE","MARIA1","MARIA2"),IF(I795=INFO_CALENDRIER!$AB$8,IF(BD!H795="COMMANDE","MARIE1","MARIE2"),IF(I795=INFO_CALENDRIER!$AB$9,IF(BD!H795="COMMANDE","VALERIE1","VALERIE2"),"erreur")))))))))</f>
        <v/>
      </c>
      <c r="U795" s="54"/>
      <c r="V795" s="54"/>
      <c r="W795" s="76" t="str">
        <f t="shared" si="148"/>
        <v/>
      </c>
      <c r="X795" s="76" t="str">
        <f t="shared" si="149"/>
        <v/>
      </c>
      <c r="Y795" s="76" t="str">
        <f t="shared" si="150"/>
        <v/>
      </c>
    </row>
    <row r="796" spans="1:25">
      <c r="A796" s="75"/>
      <c r="B796" s="77"/>
      <c r="C796" s="75"/>
      <c r="D796" s="77"/>
      <c r="E796" s="54"/>
      <c r="F796" s="54"/>
      <c r="G796" s="81"/>
      <c r="H796" s="54"/>
      <c r="I796" s="54"/>
      <c r="J796" s="76" t="str">
        <f t="shared" si="140"/>
        <v/>
      </c>
      <c r="K796" s="76" t="str">
        <f t="shared" si="141"/>
        <v/>
      </c>
      <c r="L796" s="76" t="str">
        <f t="shared" si="142"/>
        <v/>
      </c>
      <c r="M796" s="54"/>
      <c r="N796" s="54" t="str">
        <f t="shared" si="143"/>
        <v/>
      </c>
      <c r="O796" s="54" t="str">
        <f t="shared" si="144"/>
        <v/>
      </c>
      <c r="P796" s="54" t="str">
        <f t="shared" si="145"/>
        <v/>
      </c>
      <c r="Q796" s="54" t="str">
        <f>+IF(A796="","",CONCATENATE(YEAR(A796),"-",VLOOKUP(MONTH(A796),INFO_CALENDRIER!$I$1:$J$13,2,FALSE)))</f>
        <v/>
      </c>
      <c r="R796" s="54" t="str">
        <f t="shared" si="146"/>
        <v/>
      </c>
      <c r="S796" s="76" t="str">
        <f t="shared" si="147"/>
        <v/>
      </c>
      <c r="T796" s="54" t="str">
        <f>IF(H796="","",IF(I796=INFO_CALENDRIER!$AB$2,IF(BD!H796="COMMANDE","ALBAN1","ALBAN2"),IF(I796=INFO_CALENDRIER!$AB$3,IF(BD!H796="COMMANDE","ALICE1","ALICE2"),IF(I796=INFO_CALENDRIER!$AB$4,IF(BD!H796="COMMANDE","EUGENIE1","EUGENIE2"),IF(I796=INFO_CALENDRIER!$AB$5,IF(BD!H796="COMMANDE","FRED1","FRED2"),IF(I796=INFO_CALENDRIER!$AB$6,IF(BD!H796="COMMANDE","HERVE1","HERVE2"),IF(I796=INFO_CALENDRIER!$AB$7,IF(BD!H796="COMMANDE","MARIA1","MARIA2"),IF(I796=INFO_CALENDRIER!$AB$8,IF(BD!H796="COMMANDE","MARIE1","MARIE2"),IF(I796=INFO_CALENDRIER!$AB$9,IF(BD!H796="COMMANDE","VALERIE1","VALERIE2"),"erreur")))))))))</f>
        <v/>
      </c>
      <c r="U796" s="54"/>
      <c r="V796" s="54"/>
      <c r="W796" s="76" t="str">
        <f t="shared" si="148"/>
        <v/>
      </c>
      <c r="X796" s="76" t="str">
        <f t="shared" si="149"/>
        <v/>
      </c>
      <c r="Y796" s="76" t="str">
        <f t="shared" si="150"/>
        <v/>
      </c>
    </row>
    <row r="797" spans="1:25">
      <c r="A797" s="75"/>
      <c r="B797" s="77"/>
      <c r="C797" s="75"/>
      <c r="D797" s="77"/>
      <c r="E797" s="54"/>
      <c r="F797" s="54"/>
      <c r="G797" s="81"/>
      <c r="H797" s="54"/>
      <c r="I797" s="54"/>
      <c r="J797" s="76" t="str">
        <f t="shared" si="140"/>
        <v/>
      </c>
      <c r="K797" s="76" t="str">
        <f t="shared" si="141"/>
        <v/>
      </c>
      <c r="L797" s="76" t="str">
        <f t="shared" si="142"/>
        <v/>
      </c>
      <c r="M797" s="54"/>
      <c r="N797" s="54" t="str">
        <f t="shared" si="143"/>
        <v/>
      </c>
      <c r="O797" s="54" t="str">
        <f t="shared" si="144"/>
        <v/>
      </c>
      <c r="P797" s="54" t="str">
        <f t="shared" si="145"/>
        <v/>
      </c>
      <c r="Q797" s="54" t="str">
        <f>+IF(A797="","",CONCATENATE(YEAR(A797),"-",VLOOKUP(MONTH(A797),INFO_CALENDRIER!$I$1:$J$13,2,FALSE)))</f>
        <v/>
      </c>
      <c r="R797" s="54" t="str">
        <f t="shared" si="146"/>
        <v/>
      </c>
      <c r="S797" s="76" t="str">
        <f t="shared" si="147"/>
        <v/>
      </c>
      <c r="T797" s="54" t="str">
        <f>IF(H797="","",IF(I797=INFO_CALENDRIER!$AB$2,IF(BD!H797="COMMANDE","ALBAN1","ALBAN2"),IF(I797=INFO_CALENDRIER!$AB$3,IF(BD!H797="COMMANDE","ALICE1","ALICE2"),IF(I797=INFO_CALENDRIER!$AB$4,IF(BD!H797="COMMANDE","EUGENIE1","EUGENIE2"),IF(I797=INFO_CALENDRIER!$AB$5,IF(BD!H797="COMMANDE","FRED1","FRED2"),IF(I797=INFO_CALENDRIER!$AB$6,IF(BD!H797="COMMANDE","HERVE1","HERVE2"),IF(I797=INFO_CALENDRIER!$AB$7,IF(BD!H797="COMMANDE","MARIA1","MARIA2"),IF(I797=INFO_CALENDRIER!$AB$8,IF(BD!H797="COMMANDE","MARIE1","MARIE2"),IF(I797=INFO_CALENDRIER!$AB$9,IF(BD!H797="COMMANDE","VALERIE1","VALERIE2"),"erreur")))))))))</f>
        <v/>
      </c>
      <c r="U797" s="54"/>
      <c r="V797" s="54"/>
      <c r="W797" s="76" t="str">
        <f t="shared" si="148"/>
        <v/>
      </c>
      <c r="X797" s="76" t="str">
        <f t="shared" si="149"/>
        <v/>
      </c>
      <c r="Y797" s="76" t="str">
        <f t="shared" si="150"/>
        <v/>
      </c>
    </row>
    <row r="798" spans="1:25">
      <c r="A798" s="75"/>
      <c r="B798" s="77"/>
      <c r="C798" s="75"/>
      <c r="D798" s="77"/>
      <c r="E798" s="54"/>
      <c r="F798" s="54"/>
      <c r="G798" s="81"/>
      <c r="H798" s="54"/>
      <c r="I798" s="54"/>
      <c r="J798" s="76" t="str">
        <f t="shared" si="140"/>
        <v/>
      </c>
      <c r="K798" s="76" t="str">
        <f t="shared" si="141"/>
        <v/>
      </c>
      <c r="L798" s="76" t="str">
        <f t="shared" si="142"/>
        <v/>
      </c>
      <c r="M798" s="54"/>
      <c r="N798" s="54" t="str">
        <f t="shared" si="143"/>
        <v/>
      </c>
      <c r="O798" s="54" t="str">
        <f t="shared" si="144"/>
        <v/>
      </c>
      <c r="P798" s="54" t="str">
        <f t="shared" si="145"/>
        <v/>
      </c>
      <c r="Q798" s="54" t="str">
        <f>+IF(A798="","",CONCATENATE(YEAR(A798),"-",VLOOKUP(MONTH(A798),INFO_CALENDRIER!$I$1:$J$13,2,FALSE)))</f>
        <v/>
      </c>
      <c r="R798" s="54" t="str">
        <f t="shared" si="146"/>
        <v/>
      </c>
      <c r="S798" s="76" t="str">
        <f t="shared" si="147"/>
        <v/>
      </c>
      <c r="T798" s="54" t="str">
        <f>IF(H798="","",IF(I798=INFO_CALENDRIER!$AB$2,IF(BD!H798="COMMANDE","ALBAN1","ALBAN2"),IF(I798=INFO_CALENDRIER!$AB$3,IF(BD!H798="COMMANDE","ALICE1","ALICE2"),IF(I798=INFO_CALENDRIER!$AB$4,IF(BD!H798="COMMANDE","EUGENIE1","EUGENIE2"),IF(I798=INFO_CALENDRIER!$AB$5,IF(BD!H798="COMMANDE","FRED1","FRED2"),IF(I798=INFO_CALENDRIER!$AB$6,IF(BD!H798="COMMANDE","HERVE1","HERVE2"),IF(I798=INFO_CALENDRIER!$AB$7,IF(BD!H798="COMMANDE","MARIA1","MARIA2"),IF(I798=INFO_CALENDRIER!$AB$8,IF(BD!H798="COMMANDE","MARIE1","MARIE2"),IF(I798=INFO_CALENDRIER!$AB$9,IF(BD!H798="COMMANDE","VALERIE1","VALERIE2"),"erreur")))))))))</f>
        <v/>
      </c>
      <c r="U798" s="54"/>
      <c r="V798" s="54"/>
      <c r="W798" s="76" t="str">
        <f t="shared" si="148"/>
        <v/>
      </c>
      <c r="X798" s="76" t="str">
        <f t="shared" si="149"/>
        <v/>
      </c>
      <c r="Y798" s="76" t="str">
        <f t="shared" si="150"/>
        <v/>
      </c>
    </row>
    <row r="799" spans="1:25">
      <c r="A799" s="75"/>
      <c r="B799" s="77"/>
      <c r="C799" s="75"/>
      <c r="D799" s="77"/>
      <c r="E799" s="54"/>
      <c r="F799" s="54"/>
      <c r="G799" s="81"/>
      <c r="H799" s="54"/>
      <c r="I799" s="54"/>
      <c r="J799" s="76" t="str">
        <f t="shared" si="140"/>
        <v/>
      </c>
      <c r="K799" s="76" t="str">
        <f t="shared" si="141"/>
        <v/>
      </c>
      <c r="L799" s="76" t="str">
        <f t="shared" si="142"/>
        <v/>
      </c>
      <c r="M799" s="54"/>
      <c r="N799" s="54" t="str">
        <f t="shared" si="143"/>
        <v/>
      </c>
      <c r="O799" s="54" t="str">
        <f t="shared" si="144"/>
        <v/>
      </c>
      <c r="P799" s="54" t="str">
        <f t="shared" si="145"/>
        <v/>
      </c>
      <c r="Q799" s="54" t="str">
        <f>+IF(A799="","",CONCATENATE(YEAR(A799),"-",VLOOKUP(MONTH(A799),INFO_CALENDRIER!$I$1:$J$13,2,FALSE)))</f>
        <v/>
      </c>
      <c r="R799" s="54" t="str">
        <f t="shared" si="146"/>
        <v/>
      </c>
      <c r="S799" s="76" t="str">
        <f t="shared" si="147"/>
        <v/>
      </c>
      <c r="T799" s="54" t="str">
        <f>IF(H799="","",IF(I799=INFO_CALENDRIER!$AB$2,IF(BD!H799="COMMANDE","ALBAN1","ALBAN2"),IF(I799=INFO_CALENDRIER!$AB$3,IF(BD!H799="COMMANDE","ALICE1","ALICE2"),IF(I799=INFO_CALENDRIER!$AB$4,IF(BD!H799="COMMANDE","EUGENIE1","EUGENIE2"),IF(I799=INFO_CALENDRIER!$AB$5,IF(BD!H799="COMMANDE","FRED1","FRED2"),IF(I799=INFO_CALENDRIER!$AB$6,IF(BD!H799="COMMANDE","HERVE1","HERVE2"),IF(I799=INFO_CALENDRIER!$AB$7,IF(BD!H799="COMMANDE","MARIA1","MARIA2"),IF(I799=INFO_CALENDRIER!$AB$8,IF(BD!H799="COMMANDE","MARIE1","MARIE2"),IF(I799=INFO_CALENDRIER!$AB$9,IF(BD!H799="COMMANDE","VALERIE1","VALERIE2"),"erreur")))))))))</f>
        <v/>
      </c>
      <c r="U799" s="54"/>
      <c r="V799" s="54"/>
      <c r="W799" s="76" t="str">
        <f t="shared" si="148"/>
        <v/>
      </c>
      <c r="X799" s="76" t="str">
        <f t="shared" si="149"/>
        <v/>
      </c>
      <c r="Y799" s="76" t="str">
        <f t="shared" si="150"/>
        <v/>
      </c>
    </row>
    <row r="800" spans="1:25">
      <c r="A800" s="75"/>
      <c r="B800" s="77"/>
      <c r="C800" s="75"/>
      <c r="D800" s="77"/>
      <c r="E800" s="54"/>
      <c r="F800" s="54"/>
      <c r="G800" s="81"/>
      <c r="H800" s="54"/>
      <c r="I800" s="54"/>
      <c r="J800" s="76" t="str">
        <f t="shared" si="140"/>
        <v/>
      </c>
      <c r="K800" s="76" t="str">
        <f t="shared" si="141"/>
        <v/>
      </c>
      <c r="L800" s="76" t="str">
        <f t="shared" si="142"/>
        <v/>
      </c>
      <c r="M800" s="54"/>
      <c r="N800" s="54" t="str">
        <f t="shared" si="143"/>
        <v/>
      </c>
      <c r="O800" s="54" t="str">
        <f t="shared" si="144"/>
        <v/>
      </c>
      <c r="P800" s="54" t="str">
        <f t="shared" si="145"/>
        <v/>
      </c>
      <c r="Q800" s="54" t="str">
        <f>+IF(A800="","",CONCATENATE(YEAR(A800),"-",VLOOKUP(MONTH(A800),INFO_CALENDRIER!$I$1:$J$13,2,FALSE)))</f>
        <v/>
      </c>
      <c r="R800" s="54" t="str">
        <f t="shared" si="146"/>
        <v/>
      </c>
      <c r="S800" s="76" t="str">
        <f t="shared" si="147"/>
        <v/>
      </c>
      <c r="T800" s="54" t="str">
        <f>IF(H800="","",IF(I800=INFO_CALENDRIER!$AB$2,IF(BD!H800="COMMANDE","ALBAN1","ALBAN2"),IF(I800=INFO_CALENDRIER!$AB$3,IF(BD!H800="COMMANDE","ALICE1","ALICE2"),IF(I800=INFO_CALENDRIER!$AB$4,IF(BD!H800="COMMANDE","EUGENIE1","EUGENIE2"),IF(I800=INFO_CALENDRIER!$AB$5,IF(BD!H800="COMMANDE","FRED1","FRED2"),IF(I800=INFO_CALENDRIER!$AB$6,IF(BD!H800="COMMANDE","HERVE1","HERVE2"),IF(I800=INFO_CALENDRIER!$AB$7,IF(BD!H800="COMMANDE","MARIA1","MARIA2"),IF(I800=INFO_CALENDRIER!$AB$8,IF(BD!H800="COMMANDE","MARIE1","MARIE2"),IF(I800=INFO_CALENDRIER!$AB$9,IF(BD!H800="COMMANDE","VALERIE1","VALERIE2"),"erreur")))))))))</f>
        <v/>
      </c>
      <c r="U800" s="54"/>
      <c r="V800" s="54"/>
      <c r="W800" s="76" t="str">
        <f t="shared" si="148"/>
        <v/>
      </c>
      <c r="X800" s="76" t="str">
        <f t="shared" si="149"/>
        <v/>
      </c>
      <c r="Y800" s="76" t="str">
        <f t="shared" si="150"/>
        <v/>
      </c>
    </row>
    <row r="801" spans="1:25">
      <c r="A801" s="75"/>
      <c r="B801" s="77"/>
      <c r="C801" s="75"/>
      <c r="D801" s="77"/>
      <c r="E801" s="54"/>
      <c r="F801" s="54"/>
      <c r="G801" s="81"/>
      <c r="H801" s="54"/>
      <c r="I801" s="54"/>
      <c r="J801" s="76" t="str">
        <f t="shared" si="140"/>
        <v/>
      </c>
      <c r="K801" s="76" t="str">
        <f t="shared" si="141"/>
        <v/>
      </c>
      <c r="L801" s="76" t="str">
        <f t="shared" si="142"/>
        <v/>
      </c>
      <c r="M801" s="54"/>
      <c r="N801" s="54" t="str">
        <f t="shared" si="143"/>
        <v/>
      </c>
      <c r="O801" s="54" t="str">
        <f t="shared" si="144"/>
        <v/>
      </c>
      <c r="P801" s="54" t="str">
        <f t="shared" si="145"/>
        <v/>
      </c>
      <c r="Q801" s="54" t="str">
        <f>+IF(A801="","",CONCATENATE(YEAR(A801),"-",VLOOKUP(MONTH(A801),INFO_CALENDRIER!$I$1:$J$13,2,FALSE)))</f>
        <v/>
      </c>
      <c r="R801" s="54" t="str">
        <f t="shared" si="146"/>
        <v/>
      </c>
      <c r="S801" s="76" t="str">
        <f t="shared" si="147"/>
        <v/>
      </c>
      <c r="T801" s="54" t="str">
        <f>IF(H801="","",IF(I801=INFO_CALENDRIER!$AB$2,IF(BD!H801="COMMANDE","ALBAN1","ALBAN2"),IF(I801=INFO_CALENDRIER!$AB$3,IF(BD!H801="COMMANDE","ALICE1","ALICE2"),IF(I801=INFO_CALENDRIER!$AB$4,IF(BD!H801="COMMANDE","EUGENIE1","EUGENIE2"),IF(I801=INFO_CALENDRIER!$AB$5,IF(BD!H801="COMMANDE","FRED1","FRED2"),IF(I801=INFO_CALENDRIER!$AB$6,IF(BD!H801="COMMANDE","HERVE1","HERVE2"),IF(I801=INFO_CALENDRIER!$AB$7,IF(BD!H801="COMMANDE","MARIA1","MARIA2"),IF(I801=INFO_CALENDRIER!$AB$8,IF(BD!H801="COMMANDE","MARIE1","MARIE2"),IF(I801=INFO_CALENDRIER!$AB$9,IF(BD!H801="COMMANDE","VALERIE1","VALERIE2"),"erreur")))))))))</f>
        <v/>
      </c>
      <c r="U801" s="54"/>
      <c r="V801" s="54"/>
      <c r="W801" s="76" t="str">
        <f t="shared" si="148"/>
        <v/>
      </c>
      <c r="X801" s="76" t="str">
        <f t="shared" si="149"/>
        <v/>
      </c>
      <c r="Y801" s="76" t="str">
        <f t="shared" si="150"/>
        <v/>
      </c>
    </row>
    <row r="802" spans="1:25">
      <c r="A802" s="75"/>
      <c r="B802" s="77"/>
      <c r="C802" s="75"/>
      <c r="D802" s="77"/>
      <c r="E802" s="54"/>
      <c r="F802" s="54"/>
      <c r="G802" s="81"/>
      <c r="H802" s="54"/>
      <c r="I802" s="54"/>
      <c r="J802" s="76" t="str">
        <f t="shared" si="140"/>
        <v/>
      </c>
      <c r="K802" s="76" t="str">
        <f t="shared" si="141"/>
        <v/>
      </c>
      <c r="L802" s="76" t="str">
        <f t="shared" si="142"/>
        <v/>
      </c>
      <c r="M802" s="54"/>
      <c r="N802" s="54" t="str">
        <f t="shared" si="143"/>
        <v/>
      </c>
      <c r="O802" s="54" t="str">
        <f t="shared" si="144"/>
        <v/>
      </c>
      <c r="P802" s="54" t="str">
        <f t="shared" si="145"/>
        <v/>
      </c>
      <c r="Q802" s="54" t="str">
        <f>+IF(A802="","",CONCATENATE(YEAR(A802),"-",VLOOKUP(MONTH(A802),INFO_CALENDRIER!$I$1:$J$13,2,FALSE)))</f>
        <v/>
      </c>
      <c r="R802" s="54" t="str">
        <f t="shared" si="146"/>
        <v/>
      </c>
      <c r="S802" s="76" t="str">
        <f t="shared" si="147"/>
        <v/>
      </c>
      <c r="T802" s="54" t="str">
        <f>IF(H802="","",IF(I802=INFO_CALENDRIER!$AB$2,IF(BD!H802="COMMANDE","ALBAN1","ALBAN2"),IF(I802=INFO_CALENDRIER!$AB$3,IF(BD!H802="COMMANDE","ALICE1","ALICE2"),IF(I802=INFO_CALENDRIER!$AB$4,IF(BD!H802="COMMANDE","EUGENIE1","EUGENIE2"),IF(I802=INFO_CALENDRIER!$AB$5,IF(BD!H802="COMMANDE","FRED1","FRED2"),IF(I802=INFO_CALENDRIER!$AB$6,IF(BD!H802="COMMANDE","HERVE1","HERVE2"),IF(I802=INFO_CALENDRIER!$AB$7,IF(BD!H802="COMMANDE","MARIA1","MARIA2"),IF(I802=INFO_CALENDRIER!$AB$8,IF(BD!H802="COMMANDE","MARIE1","MARIE2"),IF(I802=INFO_CALENDRIER!$AB$9,IF(BD!H802="COMMANDE","VALERIE1","VALERIE2"),"erreur")))))))))</f>
        <v/>
      </c>
      <c r="U802" s="54"/>
      <c r="V802" s="54"/>
      <c r="W802" s="76" t="str">
        <f t="shared" si="148"/>
        <v/>
      </c>
      <c r="X802" s="76" t="str">
        <f t="shared" si="149"/>
        <v/>
      </c>
      <c r="Y802" s="76" t="str">
        <f t="shared" si="150"/>
        <v/>
      </c>
    </row>
    <row r="803" spans="1:25">
      <c r="A803" s="75"/>
      <c r="B803" s="77"/>
      <c r="C803" s="75"/>
      <c r="D803" s="77"/>
      <c r="E803" s="54"/>
      <c r="F803" s="54"/>
      <c r="G803" s="81"/>
      <c r="H803" s="54"/>
      <c r="I803" s="54"/>
      <c r="J803" s="76" t="str">
        <f t="shared" si="140"/>
        <v/>
      </c>
      <c r="K803" s="76" t="str">
        <f t="shared" si="141"/>
        <v/>
      </c>
      <c r="L803" s="76" t="str">
        <f t="shared" si="142"/>
        <v/>
      </c>
      <c r="M803" s="54"/>
      <c r="N803" s="54" t="str">
        <f t="shared" si="143"/>
        <v/>
      </c>
      <c r="O803" s="54" t="str">
        <f t="shared" si="144"/>
        <v/>
      </c>
      <c r="P803" s="54" t="str">
        <f t="shared" si="145"/>
        <v/>
      </c>
      <c r="Q803" s="54" t="str">
        <f>+IF(A803="","",CONCATENATE(YEAR(A803),"-",VLOOKUP(MONTH(A803),INFO_CALENDRIER!$I$1:$J$13,2,FALSE)))</f>
        <v/>
      </c>
      <c r="R803" s="54" t="str">
        <f t="shared" si="146"/>
        <v/>
      </c>
      <c r="S803" s="76" t="str">
        <f t="shared" si="147"/>
        <v/>
      </c>
      <c r="T803" s="54" t="str">
        <f>IF(H803="","",IF(I803=INFO_CALENDRIER!$AB$2,IF(BD!H803="COMMANDE","ALBAN1","ALBAN2"),IF(I803=INFO_CALENDRIER!$AB$3,IF(BD!H803="COMMANDE","ALICE1","ALICE2"),IF(I803=INFO_CALENDRIER!$AB$4,IF(BD!H803="COMMANDE","EUGENIE1","EUGENIE2"),IF(I803=INFO_CALENDRIER!$AB$5,IF(BD!H803="COMMANDE","FRED1","FRED2"),IF(I803=INFO_CALENDRIER!$AB$6,IF(BD!H803="COMMANDE","HERVE1","HERVE2"),IF(I803=INFO_CALENDRIER!$AB$7,IF(BD!H803="COMMANDE","MARIA1","MARIA2"),IF(I803=INFO_CALENDRIER!$AB$8,IF(BD!H803="COMMANDE","MARIE1","MARIE2"),IF(I803=INFO_CALENDRIER!$AB$9,IF(BD!H803="COMMANDE","VALERIE1","VALERIE2"),"erreur")))))))))</f>
        <v/>
      </c>
      <c r="U803" s="54"/>
      <c r="V803" s="54"/>
      <c r="W803" s="76" t="str">
        <f t="shared" si="148"/>
        <v/>
      </c>
      <c r="X803" s="76" t="str">
        <f t="shared" si="149"/>
        <v/>
      </c>
      <c r="Y803" s="76" t="str">
        <f t="shared" si="150"/>
        <v/>
      </c>
    </row>
    <row r="804" spans="1:25">
      <c r="A804" s="75"/>
      <c r="B804" s="77"/>
      <c r="C804" s="75"/>
      <c r="D804" s="77"/>
      <c r="E804" s="54"/>
      <c r="F804" s="54"/>
      <c r="G804" s="81"/>
      <c r="H804" s="54"/>
      <c r="I804" s="54"/>
      <c r="J804" s="76" t="str">
        <f t="shared" si="140"/>
        <v/>
      </c>
      <c r="K804" s="76" t="str">
        <f t="shared" si="141"/>
        <v/>
      </c>
      <c r="L804" s="76" t="str">
        <f t="shared" si="142"/>
        <v/>
      </c>
      <c r="M804" s="54"/>
      <c r="N804" s="54" t="str">
        <f t="shared" si="143"/>
        <v/>
      </c>
      <c r="O804" s="54" t="str">
        <f t="shared" si="144"/>
        <v/>
      </c>
      <c r="P804" s="54" t="str">
        <f t="shared" si="145"/>
        <v/>
      </c>
      <c r="Q804" s="54" t="str">
        <f>+IF(A804="","",CONCATENATE(YEAR(A804),"-",VLOOKUP(MONTH(A804),INFO_CALENDRIER!$I$1:$J$13,2,FALSE)))</f>
        <v/>
      </c>
      <c r="R804" s="54" t="str">
        <f t="shared" si="146"/>
        <v/>
      </c>
      <c r="S804" s="76" t="str">
        <f t="shared" si="147"/>
        <v/>
      </c>
      <c r="T804" s="54" t="str">
        <f>IF(H804="","",IF(I804=INFO_CALENDRIER!$AB$2,IF(BD!H804="COMMANDE","ALBAN1","ALBAN2"),IF(I804=INFO_CALENDRIER!$AB$3,IF(BD!H804="COMMANDE","ALICE1","ALICE2"),IF(I804=INFO_CALENDRIER!$AB$4,IF(BD!H804="COMMANDE","EUGENIE1","EUGENIE2"),IF(I804=INFO_CALENDRIER!$AB$5,IF(BD!H804="COMMANDE","FRED1","FRED2"),IF(I804=INFO_CALENDRIER!$AB$6,IF(BD!H804="COMMANDE","HERVE1","HERVE2"),IF(I804=INFO_CALENDRIER!$AB$7,IF(BD!H804="COMMANDE","MARIA1","MARIA2"),IF(I804=INFO_CALENDRIER!$AB$8,IF(BD!H804="COMMANDE","MARIE1","MARIE2"),IF(I804=INFO_CALENDRIER!$AB$9,IF(BD!H804="COMMANDE","VALERIE1","VALERIE2"),"erreur")))))))))</f>
        <v/>
      </c>
      <c r="U804" s="54"/>
      <c r="V804" s="54"/>
      <c r="W804" s="76" t="str">
        <f t="shared" si="148"/>
        <v/>
      </c>
      <c r="X804" s="76" t="str">
        <f t="shared" si="149"/>
        <v/>
      </c>
      <c r="Y804" s="76" t="str">
        <f t="shared" si="150"/>
        <v/>
      </c>
    </row>
    <row r="805" spans="1:25">
      <c r="A805" s="75"/>
      <c r="B805" s="77"/>
      <c r="C805" s="75"/>
      <c r="D805" s="77"/>
      <c r="E805" s="54"/>
      <c r="F805" s="54"/>
      <c r="G805" s="81"/>
      <c r="H805" s="54"/>
      <c r="I805" s="54"/>
      <c r="J805" s="76" t="str">
        <f t="shared" si="140"/>
        <v/>
      </c>
      <c r="K805" s="76" t="str">
        <f t="shared" si="141"/>
        <v/>
      </c>
      <c r="L805" s="76" t="str">
        <f t="shared" si="142"/>
        <v/>
      </c>
      <c r="M805" s="54"/>
      <c r="N805" s="54" t="str">
        <f t="shared" si="143"/>
        <v/>
      </c>
      <c r="O805" s="54" t="str">
        <f t="shared" si="144"/>
        <v/>
      </c>
      <c r="P805" s="54" t="str">
        <f t="shared" si="145"/>
        <v/>
      </c>
      <c r="Q805" s="54" t="str">
        <f>+IF(A805="","",CONCATENATE(YEAR(A805),"-",VLOOKUP(MONTH(A805),INFO_CALENDRIER!$I$1:$J$13,2,FALSE)))</f>
        <v/>
      </c>
      <c r="R805" s="54" t="str">
        <f t="shared" si="146"/>
        <v/>
      </c>
      <c r="S805" s="76" t="str">
        <f t="shared" si="147"/>
        <v/>
      </c>
      <c r="T805" s="54" t="str">
        <f>IF(H805="","",IF(I805=INFO_CALENDRIER!$AB$2,IF(BD!H805="COMMANDE","ALBAN1","ALBAN2"),IF(I805=INFO_CALENDRIER!$AB$3,IF(BD!H805="COMMANDE","ALICE1","ALICE2"),IF(I805=INFO_CALENDRIER!$AB$4,IF(BD!H805="COMMANDE","EUGENIE1","EUGENIE2"),IF(I805=INFO_CALENDRIER!$AB$5,IF(BD!H805="COMMANDE","FRED1","FRED2"),IF(I805=INFO_CALENDRIER!$AB$6,IF(BD!H805="COMMANDE","HERVE1","HERVE2"),IF(I805=INFO_CALENDRIER!$AB$7,IF(BD!H805="COMMANDE","MARIA1","MARIA2"),IF(I805=INFO_CALENDRIER!$AB$8,IF(BD!H805="COMMANDE","MARIE1","MARIE2"),IF(I805=INFO_CALENDRIER!$AB$9,IF(BD!H805="COMMANDE","VALERIE1","VALERIE2"),"erreur")))))))))</f>
        <v/>
      </c>
      <c r="U805" s="54"/>
      <c r="V805" s="54"/>
      <c r="W805" s="76" t="str">
        <f t="shared" si="148"/>
        <v/>
      </c>
      <c r="X805" s="76" t="str">
        <f t="shared" si="149"/>
        <v/>
      </c>
      <c r="Y805" s="76" t="str">
        <f t="shared" si="150"/>
        <v/>
      </c>
    </row>
    <row r="806" spans="1:25">
      <c r="A806" s="75"/>
      <c r="B806" s="77"/>
      <c r="C806" s="75"/>
      <c r="D806" s="77"/>
      <c r="E806" s="54"/>
      <c r="F806" s="54"/>
      <c r="G806" s="81"/>
      <c r="H806" s="54"/>
      <c r="I806" s="54"/>
      <c r="J806" s="76" t="str">
        <f t="shared" si="140"/>
        <v/>
      </c>
      <c r="K806" s="76" t="str">
        <f t="shared" si="141"/>
        <v/>
      </c>
      <c r="L806" s="76" t="str">
        <f t="shared" si="142"/>
        <v/>
      </c>
      <c r="M806" s="54"/>
      <c r="N806" s="54" t="str">
        <f t="shared" si="143"/>
        <v/>
      </c>
      <c r="O806" s="54" t="str">
        <f t="shared" si="144"/>
        <v/>
      </c>
      <c r="P806" s="54" t="str">
        <f t="shared" si="145"/>
        <v/>
      </c>
      <c r="Q806" s="54" t="str">
        <f>+IF(A806="","",CONCATENATE(YEAR(A806),"-",VLOOKUP(MONTH(A806),INFO_CALENDRIER!$I$1:$J$13,2,FALSE)))</f>
        <v/>
      </c>
      <c r="R806" s="54" t="str">
        <f t="shared" si="146"/>
        <v/>
      </c>
      <c r="S806" s="76" t="str">
        <f t="shared" si="147"/>
        <v/>
      </c>
      <c r="T806" s="54" t="str">
        <f>IF(H806="","",IF(I806=INFO_CALENDRIER!$AB$2,IF(BD!H806="COMMANDE","ALBAN1","ALBAN2"),IF(I806=INFO_CALENDRIER!$AB$3,IF(BD!H806="COMMANDE","ALICE1","ALICE2"),IF(I806=INFO_CALENDRIER!$AB$4,IF(BD!H806="COMMANDE","EUGENIE1","EUGENIE2"),IF(I806=INFO_CALENDRIER!$AB$5,IF(BD!H806="COMMANDE","FRED1","FRED2"),IF(I806=INFO_CALENDRIER!$AB$6,IF(BD!H806="COMMANDE","HERVE1","HERVE2"),IF(I806=INFO_CALENDRIER!$AB$7,IF(BD!H806="COMMANDE","MARIA1","MARIA2"),IF(I806=INFO_CALENDRIER!$AB$8,IF(BD!H806="COMMANDE","MARIE1","MARIE2"),IF(I806=INFO_CALENDRIER!$AB$9,IF(BD!H806="COMMANDE","VALERIE1","VALERIE2"),"erreur")))))))))</f>
        <v/>
      </c>
      <c r="U806" s="54"/>
      <c r="V806" s="54"/>
      <c r="W806" s="76" t="str">
        <f t="shared" si="148"/>
        <v/>
      </c>
      <c r="X806" s="76" t="str">
        <f t="shared" si="149"/>
        <v/>
      </c>
      <c r="Y806" s="76" t="str">
        <f t="shared" si="150"/>
        <v/>
      </c>
    </row>
    <row r="807" spans="1:25">
      <c r="A807" s="75"/>
      <c r="B807" s="77"/>
      <c r="C807" s="75"/>
      <c r="D807" s="77"/>
      <c r="E807" s="54"/>
      <c r="F807" s="54"/>
      <c r="G807" s="81"/>
      <c r="H807" s="54"/>
      <c r="I807" s="54"/>
      <c r="J807" s="76" t="str">
        <f t="shared" si="140"/>
        <v/>
      </c>
      <c r="K807" s="76" t="str">
        <f t="shared" si="141"/>
        <v/>
      </c>
      <c r="L807" s="76" t="str">
        <f t="shared" si="142"/>
        <v/>
      </c>
      <c r="M807" s="54"/>
      <c r="N807" s="54" t="str">
        <f t="shared" si="143"/>
        <v/>
      </c>
      <c r="O807" s="54" t="str">
        <f t="shared" si="144"/>
        <v/>
      </c>
      <c r="P807" s="54" t="str">
        <f t="shared" si="145"/>
        <v/>
      </c>
      <c r="Q807" s="54" t="str">
        <f>+IF(A807="","",CONCATENATE(YEAR(A807),"-",VLOOKUP(MONTH(A807),INFO_CALENDRIER!$I$1:$J$13,2,FALSE)))</f>
        <v/>
      </c>
      <c r="R807" s="54" t="str">
        <f t="shared" si="146"/>
        <v/>
      </c>
      <c r="S807" s="76" t="str">
        <f t="shared" si="147"/>
        <v/>
      </c>
      <c r="T807" s="54" t="str">
        <f>IF(H807="","",IF(I807=INFO_CALENDRIER!$AB$2,IF(BD!H807="COMMANDE","ALBAN1","ALBAN2"),IF(I807=INFO_CALENDRIER!$AB$3,IF(BD!H807="COMMANDE","ALICE1","ALICE2"),IF(I807=INFO_CALENDRIER!$AB$4,IF(BD!H807="COMMANDE","EUGENIE1","EUGENIE2"),IF(I807=INFO_CALENDRIER!$AB$5,IF(BD!H807="COMMANDE","FRED1","FRED2"),IF(I807=INFO_CALENDRIER!$AB$6,IF(BD!H807="COMMANDE","HERVE1","HERVE2"),IF(I807=INFO_CALENDRIER!$AB$7,IF(BD!H807="COMMANDE","MARIA1","MARIA2"),IF(I807=INFO_CALENDRIER!$AB$8,IF(BD!H807="COMMANDE","MARIE1","MARIE2"),IF(I807=INFO_CALENDRIER!$AB$9,IF(BD!H807="COMMANDE","VALERIE1","VALERIE2"),"erreur")))))))))</f>
        <v/>
      </c>
      <c r="U807" s="54"/>
      <c r="V807" s="54"/>
      <c r="W807" s="76" t="str">
        <f t="shared" si="148"/>
        <v/>
      </c>
      <c r="X807" s="76" t="str">
        <f t="shared" si="149"/>
        <v/>
      </c>
      <c r="Y807" s="76" t="str">
        <f t="shared" si="150"/>
        <v/>
      </c>
    </row>
    <row r="808" spans="1:25">
      <c r="A808" s="75"/>
      <c r="B808" s="77"/>
      <c r="C808" s="75"/>
      <c r="D808" s="77"/>
      <c r="E808" s="54"/>
      <c r="F808" s="54"/>
      <c r="G808" s="81"/>
      <c r="H808" s="54"/>
      <c r="I808" s="54"/>
      <c r="J808" s="76" t="str">
        <f t="shared" si="140"/>
        <v/>
      </c>
      <c r="K808" s="76" t="str">
        <f t="shared" si="141"/>
        <v/>
      </c>
      <c r="L808" s="76" t="str">
        <f t="shared" si="142"/>
        <v/>
      </c>
      <c r="M808" s="54"/>
      <c r="N808" s="54" t="str">
        <f t="shared" si="143"/>
        <v/>
      </c>
      <c r="O808" s="54" t="str">
        <f t="shared" si="144"/>
        <v/>
      </c>
      <c r="P808" s="54" t="str">
        <f t="shared" si="145"/>
        <v/>
      </c>
      <c r="Q808" s="54" t="str">
        <f>+IF(A808="","",CONCATENATE(YEAR(A808),"-",VLOOKUP(MONTH(A808),INFO_CALENDRIER!$I$1:$J$13,2,FALSE)))</f>
        <v/>
      </c>
      <c r="R808" s="54" t="str">
        <f t="shared" si="146"/>
        <v/>
      </c>
      <c r="S808" s="76" t="str">
        <f t="shared" si="147"/>
        <v/>
      </c>
      <c r="T808" s="54" t="str">
        <f>IF(H808="","",IF(I808=INFO_CALENDRIER!$AB$2,IF(BD!H808="COMMANDE","ALBAN1","ALBAN2"),IF(I808=INFO_CALENDRIER!$AB$3,IF(BD!H808="COMMANDE","ALICE1","ALICE2"),IF(I808=INFO_CALENDRIER!$AB$4,IF(BD!H808="COMMANDE","EUGENIE1","EUGENIE2"),IF(I808=INFO_CALENDRIER!$AB$5,IF(BD!H808="COMMANDE","FRED1","FRED2"),IF(I808=INFO_CALENDRIER!$AB$6,IF(BD!H808="COMMANDE","HERVE1","HERVE2"),IF(I808=INFO_CALENDRIER!$AB$7,IF(BD!H808="COMMANDE","MARIA1","MARIA2"),IF(I808=INFO_CALENDRIER!$AB$8,IF(BD!H808="COMMANDE","MARIE1","MARIE2"),IF(I808=INFO_CALENDRIER!$AB$9,IF(BD!H808="COMMANDE","VALERIE1","VALERIE2"),"erreur")))))))))</f>
        <v/>
      </c>
      <c r="U808" s="54"/>
      <c r="V808" s="54"/>
      <c r="W808" s="76" t="str">
        <f t="shared" si="148"/>
        <v/>
      </c>
      <c r="X808" s="76" t="str">
        <f t="shared" si="149"/>
        <v/>
      </c>
      <c r="Y808" s="76" t="str">
        <f t="shared" si="150"/>
        <v/>
      </c>
    </row>
    <row r="809" spans="1:25">
      <c r="A809" s="75"/>
      <c r="B809" s="77"/>
      <c r="C809" s="75"/>
      <c r="D809" s="77"/>
      <c r="E809" s="54"/>
      <c r="F809" s="54"/>
      <c r="G809" s="81"/>
      <c r="H809" s="54"/>
      <c r="I809" s="54"/>
      <c r="J809" s="76" t="str">
        <f t="shared" si="140"/>
        <v/>
      </c>
      <c r="K809" s="76" t="str">
        <f t="shared" si="141"/>
        <v/>
      </c>
      <c r="L809" s="76" t="str">
        <f t="shared" si="142"/>
        <v/>
      </c>
      <c r="M809" s="54"/>
      <c r="N809" s="54" t="str">
        <f t="shared" si="143"/>
        <v/>
      </c>
      <c r="O809" s="54" t="str">
        <f t="shared" si="144"/>
        <v/>
      </c>
      <c r="P809" s="54" t="str">
        <f t="shared" si="145"/>
        <v/>
      </c>
      <c r="Q809" s="54" t="str">
        <f>+IF(A809="","",CONCATENATE(YEAR(A809),"-",VLOOKUP(MONTH(A809),INFO_CALENDRIER!$I$1:$J$13,2,FALSE)))</f>
        <v/>
      </c>
      <c r="R809" s="54" t="str">
        <f t="shared" si="146"/>
        <v/>
      </c>
      <c r="S809" s="76" t="str">
        <f t="shared" si="147"/>
        <v/>
      </c>
      <c r="T809" s="54" t="str">
        <f>IF(H809="","",IF(I809=INFO_CALENDRIER!$AB$2,IF(BD!H809="COMMANDE","ALBAN1","ALBAN2"),IF(I809=INFO_CALENDRIER!$AB$3,IF(BD!H809="COMMANDE","ALICE1","ALICE2"),IF(I809=INFO_CALENDRIER!$AB$4,IF(BD!H809="COMMANDE","EUGENIE1","EUGENIE2"),IF(I809=INFO_CALENDRIER!$AB$5,IF(BD!H809="COMMANDE","FRED1","FRED2"),IF(I809=INFO_CALENDRIER!$AB$6,IF(BD!H809="COMMANDE","HERVE1","HERVE2"),IF(I809=INFO_CALENDRIER!$AB$7,IF(BD!H809="COMMANDE","MARIA1","MARIA2"),IF(I809=INFO_CALENDRIER!$AB$8,IF(BD!H809="COMMANDE","MARIE1","MARIE2"),IF(I809=INFO_CALENDRIER!$AB$9,IF(BD!H809="COMMANDE","VALERIE1","VALERIE2"),"erreur")))))))))</f>
        <v/>
      </c>
      <c r="U809" s="54"/>
      <c r="V809" s="54"/>
      <c r="W809" s="76" t="str">
        <f t="shared" si="148"/>
        <v/>
      </c>
      <c r="X809" s="76" t="str">
        <f t="shared" si="149"/>
        <v/>
      </c>
      <c r="Y809" s="76" t="str">
        <f t="shared" si="150"/>
        <v/>
      </c>
    </row>
    <row r="810" spans="1:25">
      <c r="A810" s="75"/>
      <c r="B810" s="77"/>
      <c r="C810" s="75"/>
      <c r="D810" s="77"/>
      <c r="E810" s="54"/>
      <c r="F810" s="54"/>
      <c r="G810" s="81"/>
      <c r="H810" s="54"/>
      <c r="I810" s="54"/>
      <c r="J810" s="76" t="str">
        <f t="shared" si="140"/>
        <v/>
      </c>
      <c r="K810" s="76" t="str">
        <f t="shared" si="141"/>
        <v/>
      </c>
      <c r="L810" s="76" t="str">
        <f t="shared" si="142"/>
        <v/>
      </c>
      <c r="M810" s="54"/>
      <c r="N810" s="54" t="str">
        <f t="shared" si="143"/>
        <v/>
      </c>
      <c r="O810" s="54" t="str">
        <f t="shared" si="144"/>
        <v/>
      </c>
      <c r="P810" s="54" t="str">
        <f t="shared" si="145"/>
        <v/>
      </c>
      <c r="Q810" s="54" t="str">
        <f>+IF(A810="","",CONCATENATE(YEAR(A810),"-",VLOOKUP(MONTH(A810),INFO_CALENDRIER!$I$1:$J$13,2,FALSE)))</f>
        <v/>
      </c>
      <c r="R810" s="54" t="str">
        <f t="shared" si="146"/>
        <v/>
      </c>
      <c r="S810" s="76" t="str">
        <f t="shared" si="147"/>
        <v/>
      </c>
      <c r="T810" s="54" t="str">
        <f>IF(H810="","",IF(I810=INFO_CALENDRIER!$AB$2,IF(BD!H810="COMMANDE","ALBAN1","ALBAN2"),IF(I810=INFO_CALENDRIER!$AB$3,IF(BD!H810="COMMANDE","ALICE1","ALICE2"),IF(I810=INFO_CALENDRIER!$AB$4,IF(BD!H810="COMMANDE","EUGENIE1","EUGENIE2"),IF(I810=INFO_CALENDRIER!$AB$5,IF(BD!H810="COMMANDE","FRED1","FRED2"),IF(I810=INFO_CALENDRIER!$AB$6,IF(BD!H810="COMMANDE","HERVE1","HERVE2"),IF(I810=INFO_CALENDRIER!$AB$7,IF(BD!H810="COMMANDE","MARIA1","MARIA2"),IF(I810=INFO_CALENDRIER!$AB$8,IF(BD!H810="COMMANDE","MARIE1","MARIE2"),IF(I810=INFO_CALENDRIER!$AB$9,IF(BD!H810="COMMANDE","VALERIE1","VALERIE2"),"erreur")))))))))</f>
        <v/>
      </c>
      <c r="U810" s="54"/>
      <c r="V810" s="54"/>
      <c r="W810" s="76" t="str">
        <f t="shared" si="148"/>
        <v/>
      </c>
      <c r="X810" s="76" t="str">
        <f t="shared" si="149"/>
        <v/>
      </c>
      <c r="Y810" s="76" t="str">
        <f t="shared" si="150"/>
        <v/>
      </c>
    </row>
    <row r="811" spans="1:25">
      <c r="A811" s="75"/>
      <c r="B811" s="77"/>
      <c r="C811" s="75"/>
      <c r="D811" s="77"/>
      <c r="E811" s="54"/>
      <c r="F811" s="54"/>
      <c r="G811" s="81"/>
      <c r="H811" s="54"/>
      <c r="I811" s="54"/>
      <c r="J811" s="76" t="str">
        <f t="shared" si="140"/>
        <v/>
      </c>
      <c r="K811" s="76" t="str">
        <f t="shared" si="141"/>
        <v/>
      </c>
      <c r="L811" s="76" t="str">
        <f t="shared" si="142"/>
        <v/>
      </c>
      <c r="M811" s="54"/>
      <c r="N811" s="54" t="str">
        <f t="shared" si="143"/>
        <v/>
      </c>
      <c r="O811" s="54" t="str">
        <f t="shared" si="144"/>
        <v/>
      </c>
      <c r="P811" s="54" t="str">
        <f t="shared" si="145"/>
        <v/>
      </c>
      <c r="Q811" s="54" t="str">
        <f>+IF(A811="","",CONCATENATE(YEAR(A811),"-",VLOOKUP(MONTH(A811),INFO_CALENDRIER!$I$1:$J$13,2,FALSE)))</f>
        <v/>
      </c>
      <c r="R811" s="54" t="str">
        <f t="shared" si="146"/>
        <v/>
      </c>
      <c r="S811" s="76" t="str">
        <f t="shared" si="147"/>
        <v/>
      </c>
      <c r="T811" s="54" t="str">
        <f>IF(H811="","",IF(I811=INFO_CALENDRIER!$AB$2,IF(BD!H811="COMMANDE","ALBAN1","ALBAN2"),IF(I811=INFO_CALENDRIER!$AB$3,IF(BD!H811="COMMANDE","ALICE1","ALICE2"),IF(I811=INFO_CALENDRIER!$AB$4,IF(BD!H811="COMMANDE","EUGENIE1","EUGENIE2"),IF(I811=INFO_CALENDRIER!$AB$5,IF(BD!H811="COMMANDE","FRED1","FRED2"),IF(I811=INFO_CALENDRIER!$AB$6,IF(BD!H811="COMMANDE","HERVE1","HERVE2"),IF(I811=INFO_CALENDRIER!$AB$7,IF(BD!H811="COMMANDE","MARIA1","MARIA2"),IF(I811=INFO_CALENDRIER!$AB$8,IF(BD!H811="COMMANDE","MARIE1","MARIE2"),IF(I811=INFO_CALENDRIER!$AB$9,IF(BD!H811="COMMANDE","VALERIE1","VALERIE2"),"erreur")))))))))</f>
        <v/>
      </c>
      <c r="U811" s="54"/>
      <c r="V811" s="54"/>
      <c r="W811" s="76" t="str">
        <f t="shared" si="148"/>
        <v/>
      </c>
      <c r="X811" s="76" t="str">
        <f t="shared" si="149"/>
        <v/>
      </c>
      <c r="Y811" s="76" t="str">
        <f t="shared" si="150"/>
        <v/>
      </c>
    </row>
    <row r="812" spans="1:25">
      <c r="A812" s="75"/>
      <c r="B812" s="77"/>
      <c r="C812" s="75"/>
      <c r="D812" s="77"/>
      <c r="E812" s="54"/>
      <c r="F812" s="54"/>
      <c r="G812" s="81"/>
      <c r="H812" s="54"/>
      <c r="I812" s="54"/>
      <c r="J812" s="76" t="str">
        <f t="shared" si="140"/>
        <v/>
      </c>
      <c r="K812" s="76" t="str">
        <f t="shared" si="141"/>
        <v/>
      </c>
      <c r="L812" s="76" t="str">
        <f t="shared" si="142"/>
        <v/>
      </c>
      <c r="M812" s="54"/>
      <c r="N812" s="54" t="str">
        <f t="shared" si="143"/>
        <v/>
      </c>
      <c r="O812" s="54" t="str">
        <f t="shared" si="144"/>
        <v/>
      </c>
      <c r="P812" s="54" t="str">
        <f t="shared" si="145"/>
        <v/>
      </c>
      <c r="Q812" s="54" t="str">
        <f>+IF(A812="","",CONCATENATE(YEAR(A812),"-",VLOOKUP(MONTH(A812),INFO_CALENDRIER!$I$1:$J$13,2,FALSE)))</f>
        <v/>
      </c>
      <c r="R812" s="54" t="str">
        <f t="shared" si="146"/>
        <v/>
      </c>
      <c r="S812" s="76" t="str">
        <f t="shared" si="147"/>
        <v/>
      </c>
      <c r="T812" s="54" t="str">
        <f>IF(H812="","",IF(I812=INFO_CALENDRIER!$AB$2,IF(BD!H812="COMMANDE","ALBAN1","ALBAN2"),IF(I812=INFO_CALENDRIER!$AB$3,IF(BD!H812="COMMANDE","ALICE1","ALICE2"),IF(I812=INFO_CALENDRIER!$AB$4,IF(BD!H812="COMMANDE","EUGENIE1","EUGENIE2"),IF(I812=INFO_CALENDRIER!$AB$5,IF(BD!H812="COMMANDE","FRED1","FRED2"),IF(I812=INFO_CALENDRIER!$AB$6,IF(BD!H812="COMMANDE","HERVE1","HERVE2"),IF(I812=INFO_CALENDRIER!$AB$7,IF(BD!H812="COMMANDE","MARIA1","MARIA2"),IF(I812=INFO_CALENDRIER!$AB$8,IF(BD!H812="COMMANDE","MARIE1","MARIE2"),IF(I812=INFO_CALENDRIER!$AB$9,IF(BD!H812="COMMANDE","VALERIE1","VALERIE2"),"erreur")))))))))</f>
        <v/>
      </c>
      <c r="U812" s="54"/>
      <c r="V812" s="54"/>
      <c r="W812" s="76" t="str">
        <f t="shared" si="148"/>
        <v/>
      </c>
      <c r="X812" s="76" t="str">
        <f t="shared" si="149"/>
        <v/>
      </c>
      <c r="Y812" s="76" t="str">
        <f t="shared" si="150"/>
        <v/>
      </c>
    </row>
    <row r="813" spans="1:25">
      <c r="A813" s="75"/>
      <c r="B813" s="77"/>
      <c r="C813" s="75"/>
      <c r="D813" s="77"/>
      <c r="E813" s="54"/>
      <c r="F813" s="54"/>
      <c r="G813" s="81"/>
      <c r="H813" s="54"/>
      <c r="I813" s="54"/>
      <c r="J813" s="76" t="str">
        <f t="shared" si="140"/>
        <v/>
      </c>
      <c r="K813" s="76" t="str">
        <f t="shared" si="141"/>
        <v/>
      </c>
      <c r="L813" s="76" t="str">
        <f t="shared" si="142"/>
        <v/>
      </c>
      <c r="M813" s="54"/>
      <c r="N813" s="54" t="str">
        <f t="shared" si="143"/>
        <v/>
      </c>
      <c r="O813" s="54" t="str">
        <f t="shared" si="144"/>
        <v/>
      </c>
      <c r="P813" s="54" t="str">
        <f t="shared" si="145"/>
        <v/>
      </c>
      <c r="Q813" s="54" t="str">
        <f>+IF(A813="","",CONCATENATE(YEAR(A813),"-",VLOOKUP(MONTH(A813),INFO_CALENDRIER!$I$1:$J$13,2,FALSE)))</f>
        <v/>
      </c>
      <c r="R813" s="54" t="str">
        <f t="shared" si="146"/>
        <v/>
      </c>
      <c r="S813" s="76" t="str">
        <f t="shared" si="147"/>
        <v/>
      </c>
      <c r="T813" s="54" t="str">
        <f>IF(H813="","",IF(I813=INFO_CALENDRIER!$AB$2,IF(BD!H813="COMMANDE","ALBAN1","ALBAN2"),IF(I813=INFO_CALENDRIER!$AB$3,IF(BD!H813="COMMANDE","ALICE1","ALICE2"),IF(I813=INFO_CALENDRIER!$AB$4,IF(BD!H813="COMMANDE","EUGENIE1","EUGENIE2"),IF(I813=INFO_CALENDRIER!$AB$5,IF(BD!H813="COMMANDE","FRED1","FRED2"),IF(I813=INFO_CALENDRIER!$AB$6,IF(BD!H813="COMMANDE","HERVE1","HERVE2"),IF(I813=INFO_CALENDRIER!$AB$7,IF(BD!H813="COMMANDE","MARIA1","MARIA2"),IF(I813=INFO_CALENDRIER!$AB$8,IF(BD!H813="COMMANDE","MARIE1","MARIE2"),IF(I813=INFO_CALENDRIER!$AB$9,IF(BD!H813="COMMANDE","VALERIE1","VALERIE2"),"erreur")))))))))</f>
        <v/>
      </c>
      <c r="U813" s="54"/>
      <c r="V813" s="54"/>
      <c r="W813" s="76" t="str">
        <f t="shared" si="148"/>
        <v/>
      </c>
      <c r="X813" s="76" t="str">
        <f t="shared" si="149"/>
        <v/>
      </c>
      <c r="Y813" s="76" t="str">
        <f t="shared" si="150"/>
        <v/>
      </c>
    </row>
    <row r="814" spans="1:25">
      <c r="A814" s="75"/>
      <c r="B814" s="77"/>
      <c r="C814" s="75"/>
      <c r="D814" s="77"/>
      <c r="E814" s="54"/>
      <c r="F814" s="54"/>
      <c r="G814" s="81"/>
      <c r="H814" s="54"/>
      <c r="I814" s="54"/>
      <c r="J814" s="76" t="str">
        <f t="shared" si="140"/>
        <v/>
      </c>
      <c r="K814" s="76" t="str">
        <f t="shared" si="141"/>
        <v/>
      </c>
      <c r="L814" s="76" t="str">
        <f t="shared" si="142"/>
        <v/>
      </c>
      <c r="M814" s="54"/>
      <c r="N814" s="54" t="str">
        <f t="shared" si="143"/>
        <v/>
      </c>
      <c r="O814" s="54" t="str">
        <f t="shared" si="144"/>
        <v/>
      </c>
      <c r="P814" s="54" t="str">
        <f t="shared" si="145"/>
        <v/>
      </c>
      <c r="Q814" s="54" t="str">
        <f>+IF(A814="","",CONCATENATE(YEAR(A814),"-",VLOOKUP(MONTH(A814),INFO_CALENDRIER!$I$1:$J$13,2,FALSE)))</f>
        <v/>
      </c>
      <c r="R814" s="54" t="str">
        <f t="shared" si="146"/>
        <v/>
      </c>
      <c r="S814" s="76" t="str">
        <f t="shared" si="147"/>
        <v/>
      </c>
      <c r="T814" s="54" t="str">
        <f>IF(H814="","",IF(I814=INFO_CALENDRIER!$AB$2,IF(BD!H814="COMMANDE","ALBAN1","ALBAN2"),IF(I814=INFO_CALENDRIER!$AB$3,IF(BD!H814="COMMANDE","ALICE1","ALICE2"),IF(I814=INFO_CALENDRIER!$AB$4,IF(BD!H814="COMMANDE","EUGENIE1","EUGENIE2"),IF(I814=INFO_CALENDRIER!$AB$5,IF(BD!H814="COMMANDE","FRED1","FRED2"),IF(I814=INFO_CALENDRIER!$AB$6,IF(BD!H814="COMMANDE","HERVE1","HERVE2"),IF(I814=INFO_CALENDRIER!$AB$7,IF(BD!H814="COMMANDE","MARIA1","MARIA2"),IF(I814=INFO_CALENDRIER!$AB$8,IF(BD!H814="COMMANDE","MARIE1","MARIE2"),IF(I814=INFO_CALENDRIER!$AB$9,IF(BD!H814="COMMANDE","VALERIE1","VALERIE2"),"erreur")))))))))</f>
        <v/>
      </c>
      <c r="U814" s="54"/>
      <c r="V814" s="54"/>
      <c r="W814" s="76" t="str">
        <f t="shared" si="148"/>
        <v/>
      </c>
      <c r="X814" s="76" t="str">
        <f t="shared" si="149"/>
        <v/>
      </c>
      <c r="Y814" s="76" t="str">
        <f t="shared" si="150"/>
        <v/>
      </c>
    </row>
    <row r="815" spans="1:25">
      <c r="A815" s="75"/>
      <c r="B815" s="77"/>
      <c r="C815" s="75"/>
      <c r="D815" s="77"/>
      <c r="E815" s="54"/>
      <c r="F815" s="54"/>
      <c r="G815" s="81"/>
      <c r="H815" s="54"/>
      <c r="I815" s="54"/>
      <c r="J815" s="76" t="str">
        <f t="shared" si="140"/>
        <v/>
      </c>
      <c r="K815" s="76" t="str">
        <f t="shared" si="141"/>
        <v/>
      </c>
      <c r="L815" s="76" t="str">
        <f t="shared" si="142"/>
        <v/>
      </c>
      <c r="M815" s="54"/>
      <c r="N815" s="54" t="str">
        <f t="shared" si="143"/>
        <v/>
      </c>
      <c r="O815" s="54" t="str">
        <f t="shared" si="144"/>
        <v/>
      </c>
      <c r="P815" s="54" t="str">
        <f t="shared" si="145"/>
        <v/>
      </c>
      <c r="Q815" s="54" t="str">
        <f>+IF(A815="","",CONCATENATE(YEAR(A815),"-",VLOOKUP(MONTH(A815),INFO_CALENDRIER!$I$1:$J$13,2,FALSE)))</f>
        <v/>
      </c>
      <c r="R815" s="54" t="str">
        <f t="shared" si="146"/>
        <v/>
      </c>
      <c r="S815" s="76" t="str">
        <f t="shared" si="147"/>
        <v/>
      </c>
      <c r="T815" s="54" t="str">
        <f>IF(H815="","",IF(I815=INFO_CALENDRIER!$AB$2,IF(BD!H815="COMMANDE","ALBAN1","ALBAN2"),IF(I815=INFO_CALENDRIER!$AB$3,IF(BD!H815="COMMANDE","ALICE1","ALICE2"),IF(I815=INFO_CALENDRIER!$AB$4,IF(BD!H815="COMMANDE","EUGENIE1","EUGENIE2"),IF(I815=INFO_CALENDRIER!$AB$5,IF(BD!H815="COMMANDE","FRED1","FRED2"),IF(I815=INFO_CALENDRIER!$AB$6,IF(BD!H815="COMMANDE","HERVE1","HERVE2"),IF(I815=INFO_CALENDRIER!$AB$7,IF(BD!H815="COMMANDE","MARIA1","MARIA2"),IF(I815=INFO_CALENDRIER!$AB$8,IF(BD!H815="COMMANDE","MARIE1","MARIE2"),IF(I815=INFO_CALENDRIER!$AB$9,IF(BD!H815="COMMANDE","VALERIE1","VALERIE2"),"erreur")))))))))</f>
        <v/>
      </c>
      <c r="U815" s="54"/>
      <c r="V815" s="54"/>
      <c r="W815" s="76" t="str">
        <f t="shared" si="148"/>
        <v/>
      </c>
      <c r="X815" s="76" t="str">
        <f t="shared" si="149"/>
        <v/>
      </c>
      <c r="Y815" s="76" t="str">
        <f t="shared" si="150"/>
        <v/>
      </c>
    </row>
    <row r="816" spans="1:25">
      <c r="A816" s="75"/>
      <c r="B816" s="77"/>
      <c r="C816" s="75"/>
      <c r="D816" s="77"/>
      <c r="E816" s="54"/>
      <c r="F816" s="54"/>
      <c r="G816" s="81"/>
      <c r="H816" s="54"/>
      <c r="I816" s="54"/>
      <c r="J816" s="76" t="str">
        <f t="shared" si="140"/>
        <v/>
      </c>
      <c r="K816" s="76" t="str">
        <f t="shared" si="141"/>
        <v/>
      </c>
      <c r="L816" s="76" t="str">
        <f t="shared" si="142"/>
        <v/>
      </c>
      <c r="M816" s="54"/>
      <c r="N816" s="54" t="str">
        <f t="shared" si="143"/>
        <v/>
      </c>
      <c r="O816" s="54" t="str">
        <f t="shared" si="144"/>
        <v/>
      </c>
      <c r="P816" s="54" t="str">
        <f t="shared" si="145"/>
        <v/>
      </c>
      <c r="Q816" s="54" t="str">
        <f>+IF(A816="","",CONCATENATE(YEAR(A816),"-",VLOOKUP(MONTH(A816),INFO_CALENDRIER!$I$1:$J$13,2,FALSE)))</f>
        <v/>
      </c>
      <c r="R816" s="54" t="str">
        <f t="shared" si="146"/>
        <v/>
      </c>
      <c r="S816" s="76" t="str">
        <f t="shared" si="147"/>
        <v/>
      </c>
      <c r="T816" s="54" t="str">
        <f>IF(H816="","",IF(I816=INFO_CALENDRIER!$AB$2,IF(BD!H816="COMMANDE","ALBAN1","ALBAN2"),IF(I816=INFO_CALENDRIER!$AB$3,IF(BD!H816="COMMANDE","ALICE1","ALICE2"),IF(I816=INFO_CALENDRIER!$AB$4,IF(BD!H816="COMMANDE","EUGENIE1","EUGENIE2"),IF(I816=INFO_CALENDRIER!$AB$5,IF(BD!H816="COMMANDE","FRED1","FRED2"),IF(I816=INFO_CALENDRIER!$AB$6,IF(BD!H816="COMMANDE","HERVE1","HERVE2"),IF(I816=INFO_CALENDRIER!$AB$7,IF(BD!H816="COMMANDE","MARIA1","MARIA2"),IF(I816=INFO_CALENDRIER!$AB$8,IF(BD!H816="COMMANDE","MARIE1","MARIE2"),IF(I816=INFO_CALENDRIER!$AB$9,IF(BD!H816="COMMANDE","VALERIE1","VALERIE2"),"erreur")))))))))</f>
        <v/>
      </c>
      <c r="U816" s="54"/>
      <c r="V816" s="54"/>
      <c r="W816" s="76" t="str">
        <f t="shared" si="148"/>
        <v/>
      </c>
      <c r="X816" s="76" t="str">
        <f t="shared" si="149"/>
        <v/>
      </c>
      <c r="Y816" s="76" t="str">
        <f t="shared" si="150"/>
        <v/>
      </c>
    </row>
    <row r="817" spans="1:25">
      <c r="A817" s="75"/>
      <c r="B817" s="77"/>
      <c r="C817" s="75"/>
      <c r="D817" s="77"/>
      <c r="E817" s="54"/>
      <c r="F817" s="54"/>
      <c r="G817" s="81"/>
      <c r="H817" s="54"/>
      <c r="I817" s="54"/>
      <c r="J817" s="76" t="str">
        <f t="shared" si="140"/>
        <v/>
      </c>
      <c r="K817" s="76" t="str">
        <f t="shared" si="141"/>
        <v/>
      </c>
      <c r="L817" s="76" t="str">
        <f t="shared" si="142"/>
        <v/>
      </c>
      <c r="M817" s="54"/>
      <c r="N817" s="54" t="str">
        <f t="shared" si="143"/>
        <v/>
      </c>
      <c r="O817" s="54" t="str">
        <f t="shared" si="144"/>
        <v/>
      </c>
      <c r="P817" s="54" t="str">
        <f t="shared" si="145"/>
        <v/>
      </c>
      <c r="Q817" s="54" t="str">
        <f>+IF(A817="","",CONCATENATE(YEAR(A817),"-",VLOOKUP(MONTH(A817),INFO_CALENDRIER!$I$1:$J$13,2,FALSE)))</f>
        <v/>
      </c>
      <c r="R817" s="54" t="str">
        <f t="shared" si="146"/>
        <v/>
      </c>
      <c r="S817" s="76" t="str">
        <f t="shared" si="147"/>
        <v/>
      </c>
      <c r="T817" s="54" t="str">
        <f>IF(H817="","",IF(I817=INFO_CALENDRIER!$AB$2,IF(BD!H817="COMMANDE","ALBAN1","ALBAN2"),IF(I817=INFO_CALENDRIER!$AB$3,IF(BD!H817="COMMANDE","ALICE1","ALICE2"),IF(I817=INFO_CALENDRIER!$AB$4,IF(BD!H817="COMMANDE","EUGENIE1","EUGENIE2"),IF(I817=INFO_CALENDRIER!$AB$5,IF(BD!H817="COMMANDE","FRED1","FRED2"),IF(I817=INFO_CALENDRIER!$AB$6,IF(BD!H817="COMMANDE","HERVE1","HERVE2"),IF(I817=INFO_CALENDRIER!$AB$7,IF(BD!H817="COMMANDE","MARIA1","MARIA2"),IF(I817=INFO_CALENDRIER!$AB$8,IF(BD!H817="COMMANDE","MARIE1","MARIE2"),IF(I817=INFO_CALENDRIER!$AB$9,IF(BD!H817="COMMANDE","VALERIE1","VALERIE2"),"erreur")))))))))</f>
        <v/>
      </c>
      <c r="U817" s="54"/>
      <c r="V817" s="54"/>
      <c r="W817" s="76" t="str">
        <f t="shared" si="148"/>
        <v/>
      </c>
      <c r="X817" s="76" t="str">
        <f t="shared" si="149"/>
        <v/>
      </c>
      <c r="Y817" s="76" t="str">
        <f t="shared" si="150"/>
        <v/>
      </c>
    </row>
    <row r="818" spans="1:25">
      <c r="A818" s="75"/>
      <c r="B818" s="77"/>
      <c r="C818" s="75"/>
      <c r="D818" s="77"/>
      <c r="E818" s="54"/>
      <c r="F818" s="54"/>
      <c r="G818" s="81"/>
      <c r="H818" s="54"/>
      <c r="I818" s="54"/>
      <c r="J818" s="76" t="str">
        <f t="shared" si="140"/>
        <v/>
      </c>
      <c r="K818" s="76" t="str">
        <f t="shared" si="141"/>
        <v/>
      </c>
      <c r="L818" s="76" t="str">
        <f t="shared" si="142"/>
        <v/>
      </c>
      <c r="M818" s="54"/>
      <c r="N818" s="54" t="str">
        <f t="shared" si="143"/>
        <v/>
      </c>
      <c r="O818" s="54" t="str">
        <f t="shared" si="144"/>
        <v/>
      </c>
      <c r="P818" s="54" t="str">
        <f t="shared" si="145"/>
        <v/>
      </c>
      <c r="Q818" s="54" t="str">
        <f>+IF(A818="","",CONCATENATE(YEAR(A818),"-",VLOOKUP(MONTH(A818),INFO_CALENDRIER!$I$1:$J$13,2,FALSE)))</f>
        <v/>
      </c>
      <c r="R818" s="54" t="str">
        <f t="shared" si="146"/>
        <v/>
      </c>
      <c r="S818" s="76" t="str">
        <f t="shared" si="147"/>
        <v/>
      </c>
      <c r="T818" s="54" t="str">
        <f>IF(H818="","",IF(I818=INFO_CALENDRIER!$AB$2,IF(BD!H818="COMMANDE","ALBAN1","ALBAN2"),IF(I818=INFO_CALENDRIER!$AB$3,IF(BD!H818="COMMANDE","ALICE1","ALICE2"),IF(I818=INFO_CALENDRIER!$AB$4,IF(BD!H818="COMMANDE","EUGENIE1","EUGENIE2"),IF(I818=INFO_CALENDRIER!$AB$5,IF(BD!H818="COMMANDE","FRED1","FRED2"),IF(I818=INFO_CALENDRIER!$AB$6,IF(BD!H818="COMMANDE","HERVE1","HERVE2"),IF(I818=INFO_CALENDRIER!$AB$7,IF(BD!H818="COMMANDE","MARIA1","MARIA2"),IF(I818=INFO_CALENDRIER!$AB$8,IF(BD!H818="COMMANDE","MARIE1","MARIE2"),IF(I818=INFO_CALENDRIER!$AB$9,IF(BD!H818="COMMANDE","VALERIE1","VALERIE2"),"erreur")))))))))</f>
        <v/>
      </c>
      <c r="U818" s="54"/>
      <c r="V818" s="54"/>
      <c r="W818" s="76" t="str">
        <f t="shared" si="148"/>
        <v/>
      </c>
      <c r="X818" s="76" t="str">
        <f t="shared" si="149"/>
        <v/>
      </c>
      <c r="Y818" s="76" t="str">
        <f t="shared" si="150"/>
        <v/>
      </c>
    </row>
    <row r="819" spans="1:25">
      <c r="A819" s="75"/>
      <c r="B819" s="77"/>
      <c r="C819" s="75"/>
      <c r="D819" s="77"/>
      <c r="E819" s="54"/>
      <c r="F819" s="54"/>
      <c r="G819" s="81"/>
      <c r="H819" s="54"/>
      <c r="I819" s="54"/>
      <c r="J819" s="76" t="str">
        <f t="shared" si="140"/>
        <v/>
      </c>
      <c r="K819" s="76" t="str">
        <f t="shared" si="141"/>
        <v/>
      </c>
      <c r="L819" s="76" t="str">
        <f t="shared" si="142"/>
        <v/>
      </c>
      <c r="M819" s="54"/>
      <c r="N819" s="54" t="str">
        <f t="shared" si="143"/>
        <v/>
      </c>
      <c r="O819" s="54" t="str">
        <f t="shared" si="144"/>
        <v/>
      </c>
      <c r="P819" s="54" t="str">
        <f t="shared" si="145"/>
        <v/>
      </c>
      <c r="Q819" s="54" t="str">
        <f>+IF(A819="","",CONCATENATE(YEAR(A819),"-",VLOOKUP(MONTH(A819),INFO_CALENDRIER!$I$1:$J$13,2,FALSE)))</f>
        <v/>
      </c>
      <c r="R819" s="54" t="str">
        <f t="shared" si="146"/>
        <v/>
      </c>
      <c r="S819" s="76" t="str">
        <f t="shared" si="147"/>
        <v/>
      </c>
      <c r="T819" s="54" t="str">
        <f>IF(H819="","",IF(I819=INFO_CALENDRIER!$AB$2,IF(BD!H819="COMMANDE","ALBAN1","ALBAN2"),IF(I819=INFO_CALENDRIER!$AB$3,IF(BD!H819="COMMANDE","ALICE1","ALICE2"),IF(I819=INFO_CALENDRIER!$AB$4,IF(BD!H819="COMMANDE","EUGENIE1","EUGENIE2"),IF(I819=INFO_CALENDRIER!$AB$5,IF(BD!H819="COMMANDE","FRED1","FRED2"),IF(I819=INFO_CALENDRIER!$AB$6,IF(BD!H819="COMMANDE","HERVE1","HERVE2"),IF(I819=INFO_CALENDRIER!$AB$7,IF(BD!H819="COMMANDE","MARIA1","MARIA2"),IF(I819=INFO_CALENDRIER!$AB$8,IF(BD!H819="COMMANDE","MARIE1","MARIE2"),IF(I819=INFO_CALENDRIER!$AB$9,IF(BD!H819="COMMANDE","VALERIE1","VALERIE2"),"erreur")))))))))</f>
        <v/>
      </c>
      <c r="U819" s="54"/>
      <c r="V819" s="54"/>
      <c r="W819" s="76" t="str">
        <f t="shared" si="148"/>
        <v/>
      </c>
      <c r="X819" s="76" t="str">
        <f t="shared" si="149"/>
        <v/>
      </c>
      <c r="Y819" s="76" t="str">
        <f t="shared" si="150"/>
        <v/>
      </c>
    </row>
    <row r="820" spans="1:25">
      <c r="A820" s="75"/>
      <c r="B820" s="77"/>
      <c r="C820" s="75"/>
      <c r="D820" s="77"/>
      <c r="E820" s="54"/>
      <c r="F820" s="54"/>
      <c r="G820" s="81"/>
      <c r="H820" s="54"/>
      <c r="I820" s="54"/>
      <c r="J820" s="76" t="str">
        <f t="shared" si="140"/>
        <v/>
      </c>
      <c r="K820" s="76" t="str">
        <f t="shared" si="141"/>
        <v/>
      </c>
      <c r="L820" s="76" t="str">
        <f t="shared" si="142"/>
        <v/>
      </c>
      <c r="M820" s="54"/>
      <c r="N820" s="54" t="str">
        <f t="shared" si="143"/>
        <v/>
      </c>
      <c r="O820" s="54" t="str">
        <f t="shared" si="144"/>
        <v/>
      </c>
      <c r="P820" s="54" t="str">
        <f t="shared" si="145"/>
        <v/>
      </c>
      <c r="Q820" s="54" t="str">
        <f>+IF(A820="","",CONCATENATE(YEAR(A820),"-",VLOOKUP(MONTH(A820),INFO_CALENDRIER!$I$1:$J$13,2,FALSE)))</f>
        <v/>
      </c>
      <c r="R820" s="54" t="str">
        <f t="shared" si="146"/>
        <v/>
      </c>
      <c r="S820" s="76" t="str">
        <f t="shared" si="147"/>
        <v/>
      </c>
      <c r="T820" s="54" t="str">
        <f>IF(H820="","",IF(I820=INFO_CALENDRIER!$AB$2,IF(BD!H820="COMMANDE","ALBAN1","ALBAN2"),IF(I820=INFO_CALENDRIER!$AB$3,IF(BD!H820="COMMANDE","ALICE1","ALICE2"),IF(I820=INFO_CALENDRIER!$AB$4,IF(BD!H820="COMMANDE","EUGENIE1","EUGENIE2"),IF(I820=INFO_CALENDRIER!$AB$5,IF(BD!H820="COMMANDE","FRED1","FRED2"),IF(I820=INFO_CALENDRIER!$AB$6,IF(BD!H820="COMMANDE","HERVE1","HERVE2"),IF(I820=INFO_CALENDRIER!$AB$7,IF(BD!H820="COMMANDE","MARIA1","MARIA2"),IF(I820=INFO_CALENDRIER!$AB$8,IF(BD!H820="COMMANDE","MARIE1","MARIE2"),IF(I820=INFO_CALENDRIER!$AB$9,IF(BD!H820="COMMANDE","VALERIE1","VALERIE2"),"erreur")))))))))</f>
        <v/>
      </c>
      <c r="U820" s="54"/>
      <c r="V820" s="54"/>
      <c r="W820" s="76" t="str">
        <f t="shared" si="148"/>
        <v/>
      </c>
      <c r="X820" s="76" t="str">
        <f t="shared" si="149"/>
        <v/>
      </c>
      <c r="Y820" s="76" t="str">
        <f t="shared" si="150"/>
        <v/>
      </c>
    </row>
    <row r="821" spans="1:25">
      <c r="A821" s="75"/>
      <c r="B821" s="77"/>
      <c r="C821" s="75"/>
      <c r="D821" s="77"/>
      <c r="E821" s="54"/>
      <c r="F821" s="54"/>
      <c r="G821" s="81"/>
      <c r="H821" s="54"/>
      <c r="I821" s="54"/>
      <c r="J821" s="76" t="str">
        <f t="shared" si="140"/>
        <v/>
      </c>
      <c r="K821" s="76" t="str">
        <f t="shared" si="141"/>
        <v/>
      </c>
      <c r="L821" s="76" t="str">
        <f t="shared" si="142"/>
        <v/>
      </c>
      <c r="M821" s="54"/>
      <c r="N821" s="54" t="str">
        <f t="shared" si="143"/>
        <v/>
      </c>
      <c r="O821" s="54" t="str">
        <f t="shared" si="144"/>
        <v/>
      </c>
      <c r="P821" s="54" t="str">
        <f t="shared" si="145"/>
        <v/>
      </c>
      <c r="Q821" s="54" t="str">
        <f>+IF(A821="","",CONCATENATE(YEAR(A821),"-",VLOOKUP(MONTH(A821),INFO_CALENDRIER!$I$1:$J$13,2,FALSE)))</f>
        <v/>
      </c>
      <c r="R821" s="54" t="str">
        <f t="shared" si="146"/>
        <v/>
      </c>
      <c r="S821" s="76" t="str">
        <f t="shared" si="147"/>
        <v/>
      </c>
      <c r="T821" s="54" t="str">
        <f>IF(H821="","",IF(I821=INFO_CALENDRIER!$AB$2,IF(BD!H821="COMMANDE","ALBAN1","ALBAN2"),IF(I821=INFO_CALENDRIER!$AB$3,IF(BD!H821="COMMANDE","ALICE1","ALICE2"),IF(I821=INFO_CALENDRIER!$AB$4,IF(BD!H821="COMMANDE","EUGENIE1","EUGENIE2"),IF(I821=INFO_CALENDRIER!$AB$5,IF(BD!H821="COMMANDE","FRED1","FRED2"),IF(I821=INFO_CALENDRIER!$AB$6,IF(BD!H821="COMMANDE","HERVE1","HERVE2"),IF(I821=INFO_CALENDRIER!$AB$7,IF(BD!H821="COMMANDE","MARIA1","MARIA2"),IF(I821=INFO_CALENDRIER!$AB$8,IF(BD!H821="COMMANDE","MARIE1","MARIE2"),IF(I821=INFO_CALENDRIER!$AB$9,IF(BD!H821="COMMANDE","VALERIE1","VALERIE2"),"erreur")))))))))</f>
        <v/>
      </c>
      <c r="U821" s="54"/>
      <c r="V821" s="54"/>
      <c r="W821" s="76" t="str">
        <f t="shared" si="148"/>
        <v/>
      </c>
      <c r="X821" s="76" t="str">
        <f t="shared" si="149"/>
        <v/>
      </c>
      <c r="Y821" s="76" t="str">
        <f t="shared" si="150"/>
        <v/>
      </c>
    </row>
    <row r="822" spans="1:25">
      <c r="A822" s="75"/>
      <c r="B822" s="77"/>
      <c r="C822" s="75"/>
      <c r="D822" s="77"/>
      <c r="E822" s="54"/>
      <c r="F822" s="54"/>
      <c r="G822" s="81"/>
      <c r="H822" s="54"/>
      <c r="I822" s="54"/>
      <c r="J822" s="76" t="str">
        <f t="shared" si="140"/>
        <v/>
      </c>
      <c r="K822" s="76" t="str">
        <f t="shared" si="141"/>
        <v/>
      </c>
      <c r="L822" s="76" t="str">
        <f t="shared" si="142"/>
        <v/>
      </c>
      <c r="M822" s="54"/>
      <c r="N822" s="54" t="str">
        <f t="shared" si="143"/>
        <v/>
      </c>
      <c r="O822" s="54" t="str">
        <f t="shared" si="144"/>
        <v/>
      </c>
      <c r="P822" s="54" t="str">
        <f t="shared" si="145"/>
        <v/>
      </c>
      <c r="Q822" s="54" t="str">
        <f>+IF(A822="","",CONCATENATE(YEAR(A822),"-",VLOOKUP(MONTH(A822),INFO_CALENDRIER!$I$1:$J$13,2,FALSE)))</f>
        <v/>
      </c>
      <c r="R822" s="54" t="str">
        <f t="shared" si="146"/>
        <v/>
      </c>
      <c r="S822" s="76" t="str">
        <f t="shared" si="147"/>
        <v/>
      </c>
      <c r="T822" s="54" t="str">
        <f>IF(H822="","",IF(I822=INFO_CALENDRIER!$AB$2,IF(BD!H822="COMMANDE","ALBAN1","ALBAN2"),IF(I822=INFO_CALENDRIER!$AB$3,IF(BD!H822="COMMANDE","ALICE1","ALICE2"),IF(I822=INFO_CALENDRIER!$AB$4,IF(BD!H822="COMMANDE","EUGENIE1","EUGENIE2"),IF(I822=INFO_CALENDRIER!$AB$5,IF(BD!H822="COMMANDE","FRED1","FRED2"),IF(I822=INFO_CALENDRIER!$AB$6,IF(BD!H822="COMMANDE","HERVE1","HERVE2"),IF(I822=INFO_CALENDRIER!$AB$7,IF(BD!H822="COMMANDE","MARIA1","MARIA2"),IF(I822=INFO_CALENDRIER!$AB$8,IF(BD!H822="COMMANDE","MARIE1","MARIE2"),IF(I822=INFO_CALENDRIER!$AB$9,IF(BD!H822="COMMANDE","VALERIE1","VALERIE2"),"erreur")))))))))</f>
        <v/>
      </c>
      <c r="U822" s="54"/>
      <c r="V822" s="54"/>
      <c r="W822" s="76" t="str">
        <f t="shared" si="148"/>
        <v/>
      </c>
      <c r="X822" s="76" t="str">
        <f t="shared" si="149"/>
        <v/>
      </c>
      <c r="Y822" s="76" t="str">
        <f t="shared" si="150"/>
        <v/>
      </c>
    </row>
    <row r="823" spans="1:25">
      <c r="A823" s="75"/>
      <c r="B823" s="77"/>
      <c r="C823" s="75"/>
      <c r="D823" s="77"/>
      <c r="E823" s="54"/>
      <c r="F823" s="54"/>
      <c r="G823" s="81"/>
      <c r="H823" s="54"/>
      <c r="I823" s="54"/>
      <c r="J823" s="76" t="str">
        <f t="shared" si="140"/>
        <v/>
      </c>
      <c r="K823" s="76" t="str">
        <f t="shared" si="141"/>
        <v/>
      </c>
      <c r="L823" s="76" t="str">
        <f t="shared" si="142"/>
        <v/>
      </c>
      <c r="M823" s="54"/>
      <c r="N823" s="54" t="str">
        <f t="shared" si="143"/>
        <v/>
      </c>
      <c r="O823" s="54" t="str">
        <f t="shared" si="144"/>
        <v/>
      </c>
      <c r="P823" s="54" t="str">
        <f t="shared" si="145"/>
        <v/>
      </c>
      <c r="Q823" s="54" t="str">
        <f>+IF(A823="","",CONCATENATE(YEAR(A823),"-",VLOOKUP(MONTH(A823),INFO_CALENDRIER!$I$1:$J$13,2,FALSE)))</f>
        <v/>
      </c>
      <c r="R823" s="54" t="str">
        <f t="shared" si="146"/>
        <v/>
      </c>
      <c r="S823" s="76" t="str">
        <f t="shared" si="147"/>
        <v/>
      </c>
      <c r="T823" s="54" t="str">
        <f>IF(H823="","",IF(I823=INFO_CALENDRIER!$AB$2,IF(BD!H823="COMMANDE","ALBAN1","ALBAN2"),IF(I823=INFO_CALENDRIER!$AB$3,IF(BD!H823="COMMANDE","ALICE1","ALICE2"),IF(I823=INFO_CALENDRIER!$AB$4,IF(BD!H823="COMMANDE","EUGENIE1","EUGENIE2"),IF(I823=INFO_CALENDRIER!$AB$5,IF(BD!H823="COMMANDE","FRED1","FRED2"),IF(I823=INFO_CALENDRIER!$AB$6,IF(BD!H823="COMMANDE","HERVE1","HERVE2"),IF(I823=INFO_CALENDRIER!$AB$7,IF(BD!H823="COMMANDE","MARIA1","MARIA2"),IF(I823=INFO_CALENDRIER!$AB$8,IF(BD!H823="COMMANDE","MARIE1","MARIE2"),IF(I823=INFO_CALENDRIER!$AB$9,IF(BD!H823="COMMANDE","VALERIE1","VALERIE2"),"erreur")))))))))</f>
        <v/>
      </c>
      <c r="U823" s="54"/>
      <c r="V823" s="54"/>
      <c r="W823" s="76" t="str">
        <f t="shared" si="148"/>
        <v/>
      </c>
      <c r="X823" s="76" t="str">
        <f t="shared" si="149"/>
        <v/>
      </c>
      <c r="Y823" s="76" t="str">
        <f t="shared" si="150"/>
        <v/>
      </c>
    </row>
    <row r="824" spans="1:25">
      <c r="A824" s="75"/>
      <c r="B824" s="77"/>
      <c r="C824" s="75"/>
      <c r="D824" s="77"/>
      <c r="E824" s="54"/>
      <c r="F824" s="54"/>
      <c r="G824" s="81"/>
      <c r="H824" s="54"/>
      <c r="I824" s="54"/>
      <c r="J824" s="76" t="str">
        <f t="shared" si="140"/>
        <v/>
      </c>
      <c r="K824" s="76" t="str">
        <f t="shared" si="141"/>
        <v/>
      </c>
      <c r="L824" s="76" t="str">
        <f t="shared" si="142"/>
        <v/>
      </c>
      <c r="M824" s="54"/>
      <c r="N824" s="54" t="str">
        <f t="shared" si="143"/>
        <v/>
      </c>
      <c r="O824" s="54" t="str">
        <f t="shared" si="144"/>
        <v/>
      </c>
      <c r="P824" s="54" t="str">
        <f t="shared" si="145"/>
        <v/>
      </c>
      <c r="Q824" s="54" t="str">
        <f>+IF(A824="","",CONCATENATE(YEAR(A824),"-",VLOOKUP(MONTH(A824),INFO_CALENDRIER!$I$1:$J$13,2,FALSE)))</f>
        <v/>
      </c>
      <c r="R824" s="54" t="str">
        <f t="shared" si="146"/>
        <v/>
      </c>
      <c r="S824" s="76" t="str">
        <f t="shared" si="147"/>
        <v/>
      </c>
      <c r="T824" s="54" t="str">
        <f>IF(H824="","",IF(I824=INFO_CALENDRIER!$AB$2,IF(BD!H824="COMMANDE","ALBAN1","ALBAN2"),IF(I824=INFO_CALENDRIER!$AB$3,IF(BD!H824="COMMANDE","ALICE1","ALICE2"),IF(I824=INFO_CALENDRIER!$AB$4,IF(BD!H824="COMMANDE","EUGENIE1","EUGENIE2"),IF(I824=INFO_CALENDRIER!$AB$5,IF(BD!H824="COMMANDE","FRED1","FRED2"),IF(I824=INFO_CALENDRIER!$AB$6,IF(BD!H824="COMMANDE","HERVE1","HERVE2"),IF(I824=INFO_CALENDRIER!$AB$7,IF(BD!H824="COMMANDE","MARIA1","MARIA2"),IF(I824=INFO_CALENDRIER!$AB$8,IF(BD!H824="COMMANDE","MARIE1","MARIE2"),IF(I824=INFO_CALENDRIER!$AB$9,IF(BD!H824="COMMANDE","VALERIE1","VALERIE2"),"erreur")))))))))</f>
        <v/>
      </c>
      <c r="U824" s="54"/>
      <c r="V824" s="54"/>
      <c r="W824" s="76" t="str">
        <f t="shared" si="148"/>
        <v/>
      </c>
      <c r="X824" s="76" t="str">
        <f t="shared" si="149"/>
        <v/>
      </c>
      <c r="Y824" s="76" t="str">
        <f t="shared" si="150"/>
        <v/>
      </c>
    </row>
    <row r="825" spans="1:25">
      <c r="A825" s="75"/>
      <c r="B825" s="77"/>
      <c r="C825" s="75"/>
      <c r="D825" s="77"/>
      <c r="E825" s="54"/>
      <c r="F825" s="54"/>
      <c r="G825" s="81"/>
      <c r="H825" s="54"/>
      <c r="I825" s="54"/>
      <c r="J825" s="76" t="str">
        <f t="shared" si="140"/>
        <v/>
      </c>
      <c r="K825" s="76" t="str">
        <f t="shared" si="141"/>
        <v/>
      </c>
      <c r="L825" s="76" t="str">
        <f t="shared" si="142"/>
        <v/>
      </c>
      <c r="M825" s="54"/>
      <c r="N825" s="54" t="str">
        <f t="shared" si="143"/>
        <v/>
      </c>
      <c r="O825" s="54" t="str">
        <f t="shared" si="144"/>
        <v/>
      </c>
      <c r="P825" s="54" t="str">
        <f t="shared" si="145"/>
        <v/>
      </c>
      <c r="Q825" s="54" t="str">
        <f>+IF(A825="","",CONCATENATE(YEAR(A825),"-",VLOOKUP(MONTH(A825),INFO_CALENDRIER!$I$1:$J$13,2,FALSE)))</f>
        <v/>
      </c>
      <c r="R825" s="54" t="str">
        <f t="shared" si="146"/>
        <v/>
      </c>
      <c r="S825" s="76" t="str">
        <f t="shared" si="147"/>
        <v/>
      </c>
      <c r="T825" s="54" t="str">
        <f>IF(H825="","",IF(I825=INFO_CALENDRIER!$AB$2,IF(BD!H825="COMMANDE","ALBAN1","ALBAN2"),IF(I825=INFO_CALENDRIER!$AB$3,IF(BD!H825="COMMANDE","ALICE1","ALICE2"),IF(I825=INFO_CALENDRIER!$AB$4,IF(BD!H825="COMMANDE","EUGENIE1","EUGENIE2"),IF(I825=INFO_CALENDRIER!$AB$5,IF(BD!H825="COMMANDE","FRED1","FRED2"),IF(I825=INFO_CALENDRIER!$AB$6,IF(BD!H825="COMMANDE","HERVE1","HERVE2"),IF(I825=INFO_CALENDRIER!$AB$7,IF(BD!H825="COMMANDE","MARIA1","MARIA2"),IF(I825=INFO_CALENDRIER!$AB$8,IF(BD!H825="COMMANDE","MARIE1","MARIE2"),IF(I825=INFO_CALENDRIER!$AB$9,IF(BD!H825="COMMANDE","VALERIE1","VALERIE2"),"erreur")))))))))</f>
        <v/>
      </c>
      <c r="U825" s="54"/>
      <c r="V825" s="54"/>
      <c r="W825" s="76" t="str">
        <f t="shared" si="148"/>
        <v/>
      </c>
      <c r="X825" s="76" t="str">
        <f t="shared" si="149"/>
        <v/>
      </c>
      <c r="Y825" s="76" t="str">
        <f t="shared" si="150"/>
        <v/>
      </c>
    </row>
    <row r="826" spans="1:25">
      <c r="A826" s="75"/>
      <c r="B826" s="77"/>
      <c r="C826" s="75"/>
      <c r="D826" s="77"/>
      <c r="E826" s="54"/>
      <c r="F826" s="54"/>
      <c r="G826" s="81"/>
      <c r="H826" s="54"/>
      <c r="I826" s="54"/>
      <c r="J826" s="76" t="str">
        <f t="shared" si="140"/>
        <v/>
      </c>
      <c r="K826" s="76" t="str">
        <f t="shared" si="141"/>
        <v/>
      </c>
      <c r="L826" s="76" t="str">
        <f t="shared" si="142"/>
        <v/>
      </c>
      <c r="M826" s="54"/>
      <c r="N826" s="54" t="str">
        <f t="shared" si="143"/>
        <v/>
      </c>
      <c r="O826" s="54" t="str">
        <f t="shared" si="144"/>
        <v/>
      </c>
      <c r="P826" s="54" t="str">
        <f t="shared" si="145"/>
        <v/>
      </c>
      <c r="Q826" s="54" t="str">
        <f>+IF(A826="","",CONCATENATE(YEAR(A826),"-",VLOOKUP(MONTH(A826),INFO_CALENDRIER!$I$1:$J$13,2,FALSE)))</f>
        <v/>
      </c>
      <c r="R826" s="54" t="str">
        <f t="shared" si="146"/>
        <v/>
      </c>
      <c r="S826" s="76" t="str">
        <f t="shared" si="147"/>
        <v/>
      </c>
      <c r="T826" s="54" t="str">
        <f>IF(H826="","",IF(I826=INFO_CALENDRIER!$AB$2,IF(BD!H826="COMMANDE","ALBAN1","ALBAN2"),IF(I826=INFO_CALENDRIER!$AB$3,IF(BD!H826="COMMANDE","ALICE1","ALICE2"),IF(I826=INFO_CALENDRIER!$AB$4,IF(BD!H826="COMMANDE","EUGENIE1","EUGENIE2"),IF(I826=INFO_CALENDRIER!$AB$5,IF(BD!H826="COMMANDE","FRED1","FRED2"),IF(I826=INFO_CALENDRIER!$AB$6,IF(BD!H826="COMMANDE","HERVE1","HERVE2"),IF(I826=INFO_CALENDRIER!$AB$7,IF(BD!H826="COMMANDE","MARIA1","MARIA2"),IF(I826=INFO_CALENDRIER!$AB$8,IF(BD!H826="COMMANDE","MARIE1","MARIE2"),IF(I826=INFO_CALENDRIER!$AB$9,IF(BD!H826="COMMANDE","VALERIE1","VALERIE2"),"erreur")))))))))</f>
        <v/>
      </c>
      <c r="U826" s="54"/>
      <c r="V826" s="54"/>
      <c r="W826" s="76" t="str">
        <f t="shared" si="148"/>
        <v/>
      </c>
      <c r="X826" s="76" t="str">
        <f t="shared" si="149"/>
        <v/>
      </c>
      <c r="Y826" s="76" t="str">
        <f t="shared" si="150"/>
        <v/>
      </c>
    </row>
    <row r="827" spans="1:25">
      <c r="A827" s="75"/>
      <c r="B827" s="77"/>
      <c r="C827" s="75"/>
      <c r="D827" s="77"/>
      <c r="E827" s="54"/>
      <c r="F827" s="54"/>
      <c r="G827" s="81"/>
      <c r="H827" s="54"/>
      <c r="I827" s="54"/>
      <c r="J827" s="76" t="str">
        <f t="shared" si="140"/>
        <v/>
      </c>
      <c r="K827" s="76" t="str">
        <f t="shared" si="141"/>
        <v/>
      </c>
      <c r="L827" s="76" t="str">
        <f t="shared" si="142"/>
        <v/>
      </c>
      <c r="M827" s="54"/>
      <c r="N827" s="54" t="str">
        <f t="shared" si="143"/>
        <v/>
      </c>
      <c r="O827" s="54" t="str">
        <f t="shared" si="144"/>
        <v/>
      </c>
      <c r="P827" s="54" t="str">
        <f t="shared" si="145"/>
        <v/>
      </c>
      <c r="Q827" s="54" t="str">
        <f>+IF(A827="","",CONCATENATE(YEAR(A827),"-",VLOOKUP(MONTH(A827),INFO_CALENDRIER!$I$1:$J$13,2,FALSE)))</f>
        <v/>
      </c>
      <c r="R827" s="54" t="str">
        <f t="shared" si="146"/>
        <v/>
      </c>
      <c r="S827" s="76" t="str">
        <f t="shared" si="147"/>
        <v/>
      </c>
      <c r="T827" s="54" t="str">
        <f>IF(H827="","",IF(I827=INFO_CALENDRIER!$AB$2,IF(BD!H827="COMMANDE","ALBAN1","ALBAN2"),IF(I827=INFO_CALENDRIER!$AB$3,IF(BD!H827="COMMANDE","ALICE1","ALICE2"),IF(I827=INFO_CALENDRIER!$AB$4,IF(BD!H827="COMMANDE","EUGENIE1","EUGENIE2"),IF(I827=INFO_CALENDRIER!$AB$5,IF(BD!H827="COMMANDE","FRED1","FRED2"),IF(I827=INFO_CALENDRIER!$AB$6,IF(BD!H827="COMMANDE","HERVE1","HERVE2"),IF(I827=INFO_CALENDRIER!$AB$7,IF(BD!H827="COMMANDE","MARIA1","MARIA2"),IF(I827=INFO_CALENDRIER!$AB$8,IF(BD!H827="COMMANDE","MARIE1","MARIE2"),IF(I827=INFO_CALENDRIER!$AB$9,IF(BD!H827="COMMANDE","VALERIE1","VALERIE2"),"erreur")))))))))</f>
        <v/>
      </c>
      <c r="U827" s="54"/>
      <c r="V827" s="54"/>
      <c r="W827" s="76" t="str">
        <f t="shared" si="148"/>
        <v/>
      </c>
      <c r="X827" s="76" t="str">
        <f t="shared" si="149"/>
        <v/>
      </c>
      <c r="Y827" s="76" t="str">
        <f t="shared" si="150"/>
        <v/>
      </c>
    </row>
    <row r="828" spans="1:25">
      <c r="A828" s="75"/>
      <c r="B828" s="77"/>
      <c r="C828" s="75"/>
      <c r="D828" s="77"/>
      <c r="E828" s="54"/>
      <c r="F828" s="54"/>
      <c r="G828" s="81"/>
      <c r="H828" s="54"/>
      <c r="I828" s="54"/>
      <c r="J828" s="76" t="str">
        <f t="shared" si="140"/>
        <v/>
      </c>
      <c r="K828" s="76" t="str">
        <f t="shared" si="141"/>
        <v/>
      </c>
      <c r="L828" s="76" t="str">
        <f t="shared" si="142"/>
        <v/>
      </c>
      <c r="M828" s="54"/>
      <c r="N828" s="54" t="str">
        <f t="shared" si="143"/>
        <v/>
      </c>
      <c r="O828" s="54" t="str">
        <f t="shared" si="144"/>
        <v/>
      </c>
      <c r="P828" s="54" t="str">
        <f t="shared" si="145"/>
        <v/>
      </c>
      <c r="Q828" s="54" t="str">
        <f>+IF(A828="","",CONCATENATE(YEAR(A828),"-",VLOOKUP(MONTH(A828),INFO_CALENDRIER!$I$1:$J$13,2,FALSE)))</f>
        <v/>
      </c>
      <c r="R828" s="54" t="str">
        <f t="shared" si="146"/>
        <v/>
      </c>
      <c r="S828" s="76" t="str">
        <f t="shared" si="147"/>
        <v/>
      </c>
      <c r="T828" s="54" t="str">
        <f>IF(H828="","",IF(I828=INFO_CALENDRIER!$AB$2,IF(BD!H828="COMMANDE","ALBAN1","ALBAN2"),IF(I828=INFO_CALENDRIER!$AB$3,IF(BD!H828="COMMANDE","ALICE1","ALICE2"),IF(I828=INFO_CALENDRIER!$AB$4,IF(BD!H828="COMMANDE","EUGENIE1","EUGENIE2"),IF(I828=INFO_CALENDRIER!$AB$5,IF(BD!H828="COMMANDE","FRED1","FRED2"),IF(I828=INFO_CALENDRIER!$AB$6,IF(BD!H828="COMMANDE","HERVE1","HERVE2"),IF(I828=INFO_CALENDRIER!$AB$7,IF(BD!H828="COMMANDE","MARIA1","MARIA2"),IF(I828=INFO_CALENDRIER!$AB$8,IF(BD!H828="COMMANDE","MARIE1","MARIE2"),IF(I828=INFO_CALENDRIER!$AB$9,IF(BD!H828="COMMANDE","VALERIE1","VALERIE2"),"erreur")))))))))</f>
        <v/>
      </c>
      <c r="U828" s="54"/>
      <c r="V828" s="54"/>
      <c r="W828" s="76" t="str">
        <f t="shared" si="148"/>
        <v/>
      </c>
      <c r="X828" s="76" t="str">
        <f t="shared" si="149"/>
        <v/>
      </c>
      <c r="Y828" s="76" t="str">
        <f t="shared" si="150"/>
        <v/>
      </c>
    </row>
    <row r="829" spans="1:25">
      <c r="A829" s="75"/>
      <c r="B829" s="77"/>
      <c r="C829" s="75"/>
      <c r="D829" s="77"/>
      <c r="E829" s="54"/>
      <c r="F829" s="54"/>
      <c r="G829" s="81"/>
      <c r="H829" s="54"/>
      <c r="I829" s="54"/>
      <c r="J829" s="76" t="str">
        <f t="shared" si="140"/>
        <v/>
      </c>
      <c r="K829" s="76" t="str">
        <f t="shared" si="141"/>
        <v/>
      </c>
      <c r="L829" s="76" t="str">
        <f t="shared" si="142"/>
        <v/>
      </c>
      <c r="M829" s="54"/>
      <c r="N829" s="54" t="str">
        <f t="shared" si="143"/>
        <v/>
      </c>
      <c r="O829" s="54" t="str">
        <f t="shared" si="144"/>
        <v/>
      </c>
      <c r="P829" s="54" t="str">
        <f t="shared" si="145"/>
        <v/>
      </c>
      <c r="Q829" s="54" t="str">
        <f>+IF(A829="","",CONCATENATE(YEAR(A829),"-",VLOOKUP(MONTH(A829),INFO_CALENDRIER!$I$1:$J$13,2,FALSE)))</f>
        <v/>
      </c>
      <c r="R829" s="54" t="str">
        <f t="shared" si="146"/>
        <v/>
      </c>
      <c r="S829" s="76" t="str">
        <f t="shared" si="147"/>
        <v/>
      </c>
      <c r="T829" s="54" t="str">
        <f>IF(H829="","",IF(I829=INFO_CALENDRIER!$AB$2,IF(BD!H829="COMMANDE","ALBAN1","ALBAN2"),IF(I829=INFO_CALENDRIER!$AB$3,IF(BD!H829="COMMANDE","ALICE1","ALICE2"),IF(I829=INFO_CALENDRIER!$AB$4,IF(BD!H829="COMMANDE","EUGENIE1","EUGENIE2"),IF(I829=INFO_CALENDRIER!$AB$5,IF(BD!H829="COMMANDE","FRED1","FRED2"),IF(I829=INFO_CALENDRIER!$AB$6,IF(BD!H829="COMMANDE","HERVE1","HERVE2"),IF(I829=INFO_CALENDRIER!$AB$7,IF(BD!H829="COMMANDE","MARIA1","MARIA2"),IF(I829=INFO_CALENDRIER!$AB$8,IF(BD!H829="COMMANDE","MARIE1","MARIE2"),IF(I829=INFO_CALENDRIER!$AB$9,IF(BD!H829="COMMANDE","VALERIE1","VALERIE2"),"erreur")))))))))</f>
        <v/>
      </c>
      <c r="U829" s="54"/>
      <c r="V829" s="54"/>
      <c r="W829" s="76" t="str">
        <f t="shared" si="148"/>
        <v/>
      </c>
      <c r="X829" s="76" t="str">
        <f t="shared" si="149"/>
        <v/>
      </c>
      <c r="Y829" s="76" t="str">
        <f t="shared" si="150"/>
        <v/>
      </c>
    </row>
    <row r="830" spans="1:25">
      <c r="A830" s="75"/>
      <c r="B830" s="77"/>
      <c r="C830" s="75"/>
      <c r="D830" s="77"/>
      <c r="E830" s="54"/>
      <c r="F830" s="54"/>
      <c r="G830" s="81"/>
      <c r="H830" s="54"/>
      <c r="I830" s="54"/>
      <c r="J830" s="76" t="str">
        <f t="shared" si="140"/>
        <v/>
      </c>
      <c r="K830" s="76" t="str">
        <f t="shared" si="141"/>
        <v/>
      </c>
      <c r="L830" s="76" t="str">
        <f t="shared" si="142"/>
        <v/>
      </c>
      <c r="M830" s="54"/>
      <c r="N830" s="54" t="str">
        <f t="shared" si="143"/>
        <v/>
      </c>
      <c r="O830" s="54" t="str">
        <f t="shared" si="144"/>
        <v/>
      </c>
      <c r="P830" s="54" t="str">
        <f t="shared" si="145"/>
        <v/>
      </c>
      <c r="Q830" s="54" t="str">
        <f>+IF(A830="","",CONCATENATE(YEAR(A830),"-",VLOOKUP(MONTH(A830),INFO_CALENDRIER!$I$1:$J$13,2,FALSE)))</f>
        <v/>
      </c>
      <c r="R830" s="54" t="str">
        <f t="shared" si="146"/>
        <v/>
      </c>
      <c r="S830" s="76" t="str">
        <f t="shared" si="147"/>
        <v/>
      </c>
      <c r="T830" s="54" t="str">
        <f>IF(H830="","",IF(I830=INFO_CALENDRIER!$AB$2,IF(BD!H830="COMMANDE","ALBAN1","ALBAN2"),IF(I830=INFO_CALENDRIER!$AB$3,IF(BD!H830="COMMANDE","ALICE1","ALICE2"),IF(I830=INFO_CALENDRIER!$AB$4,IF(BD!H830="COMMANDE","EUGENIE1","EUGENIE2"),IF(I830=INFO_CALENDRIER!$AB$5,IF(BD!H830="COMMANDE","FRED1","FRED2"),IF(I830=INFO_CALENDRIER!$AB$6,IF(BD!H830="COMMANDE","HERVE1","HERVE2"),IF(I830=INFO_CALENDRIER!$AB$7,IF(BD!H830="COMMANDE","MARIA1","MARIA2"),IF(I830=INFO_CALENDRIER!$AB$8,IF(BD!H830="COMMANDE","MARIE1","MARIE2"),IF(I830=INFO_CALENDRIER!$AB$9,IF(BD!H830="COMMANDE","VALERIE1","VALERIE2"),"erreur")))))))))</f>
        <v/>
      </c>
      <c r="U830" s="54"/>
      <c r="V830" s="54"/>
      <c r="W830" s="76" t="str">
        <f t="shared" si="148"/>
        <v/>
      </c>
      <c r="X830" s="76" t="str">
        <f t="shared" si="149"/>
        <v/>
      </c>
      <c r="Y830" s="76" t="str">
        <f t="shared" si="150"/>
        <v/>
      </c>
    </row>
    <row r="831" spans="1:25">
      <c r="A831" s="75"/>
      <c r="B831" s="77"/>
      <c r="C831" s="75"/>
      <c r="D831" s="77"/>
      <c r="E831" s="54"/>
      <c r="F831" s="54"/>
      <c r="G831" s="81"/>
      <c r="H831" s="54"/>
      <c r="I831" s="54"/>
      <c r="J831" s="76" t="str">
        <f t="shared" si="140"/>
        <v/>
      </c>
      <c r="K831" s="76" t="str">
        <f t="shared" si="141"/>
        <v/>
      </c>
      <c r="L831" s="76" t="str">
        <f t="shared" si="142"/>
        <v/>
      </c>
      <c r="M831" s="54"/>
      <c r="N831" s="54" t="str">
        <f t="shared" si="143"/>
        <v/>
      </c>
      <c r="O831" s="54" t="str">
        <f t="shared" si="144"/>
        <v/>
      </c>
      <c r="P831" s="54" t="str">
        <f t="shared" si="145"/>
        <v/>
      </c>
      <c r="Q831" s="54" t="str">
        <f>+IF(A831="","",CONCATENATE(YEAR(A831),"-",VLOOKUP(MONTH(A831),INFO_CALENDRIER!$I$1:$J$13,2,FALSE)))</f>
        <v/>
      </c>
      <c r="R831" s="54" t="str">
        <f t="shared" si="146"/>
        <v/>
      </c>
      <c r="S831" s="76" t="str">
        <f t="shared" si="147"/>
        <v/>
      </c>
      <c r="T831" s="54" t="str">
        <f>IF(H831="","",IF(I831=INFO_CALENDRIER!$AB$2,IF(BD!H831="COMMANDE","ALBAN1","ALBAN2"),IF(I831=INFO_CALENDRIER!$AB$3,IF(BD!H831="COMMANDE","ALICE1","ALICE2"),IF(I831=INFO_CALENDRIER!$AB$4,IF(BD!H831="COMMANDE","EUGENIE1","EUGENIE2"),IF(I831=INFO_CALENDRIER!$AB$5,IF(BD!H831="COMMANDE","FRED1","FRED2"),IF(I831=INFO_CALENDRIER!$AB$6,IF(BD!H831="COMMANDE","HERVE1","HERVE2"),IF(I831=INFO_CALENDRIER!$AB$7,IF(BD!H831="COMMANDE","MARIA1","MARIA2"),IF(I831=INFO_CALENDRIER!$AB$8,IF(BD!H831="COMMANDE","MARIE1","MARIE2"),IF(I831=INFO_CALENDRIER!$AB$9,IF(BD!H831="COMMANDE","VALERIE1","VALERIE2"),"erreur")))))))))</f>
        <v/>
      </c>
      <c r="U831" s="54"/>
      <c r="V831" s="54"/>
      <c r="W831" s="76" t="str">
        <f t="shared" si="148"/>
        <v/>
      </c>
      <c r="X831" s="76" t="str">
        <f t="shared" si="149"/>
        <v/>
      </c>
      <c r="Y831" s="76" t="str">
        <f t="shared" si="150"/>
        <v/>
      </c>
    </row>
    <row r="832" spans="1:25">
      <c r="A832" s="75"/>
      <c r="B832" s="77"/>
      <c r="C832" s="75"/>
      <c r="D832" s="77"/>
      <c r="E832" s="54"/>
      <c r="F832" s="54"/>
      <c r="G832" s="81"/>
      <c r="H832" s="54"/>
      <c r="I832" s="54"/>
      <c r="J832" s="76" t="str">
        <f t="shared" si="140"/>
        <v/>
      </c>
      <c r="K832" s="76" t="str">
        <f t="shared" si="141"/>
        <v/>
      </c>
      <c r="L832" s="76" t="str">
        <f t="shared" si="142"/>
        <v/>
      </c>
      <c r="M832" s="54"/>
      <c r="N832" s="54" t="str">
        <f t="shared" si="143"/>
        <v/>
      </c>
      <c r="O832" s="54" t="str">
        <f t="shared" si="144"/>
        <v/>
      </c>
      <c r="P832" s="54" t="str">
        <f t="shared" si="145"/>
        <v/>
      </c>
      <c r="Q832" s="54" t="str">
        <f>+IF(A832="","",CONCATENATE(YEAR(A832),"-",VLOOKUP(MONTH(A832),INFO_CALENDRIER!$I$1:$J$13,2,FALSE)))</f>
        <v/>
      </c>
      <c r="R832" s="54" t="str">
        <f t="shared" si="146"/>
        <v/>
      </c>
      <c r="S832" s="76" t="str">
        <f t="shared" si="147"/>
        <v/>
      </c>
      <c r="T832" s="54" t="str">
        <f>IF(H832="","",IF(I832=INFO_CALENDRIER!$AB$2,IF(BD!H832="COMMANDE","ALBAN1","ALBAN2"),IF(I832=INFO_CALENDRIER!$AB$3,IF(BD!H832="COMMANDE","ALICE1","ALICE2"),IF(I832=INFO_CALENDRIER!$AB$4,IF(BD!H832="COMMANDE","EUGENIE1","EUGENIE2"),IF(I832=INFO_CALENDRIER!$AB$5,IF(BD!H832="COMMANDE","FRED1","FRED2"),IF(I832=INFO_CALENDRIER!$AB$6,IF(BD!H832="COMMANDE","HERVE1","HERVE2"),IF(I832=INFO_CALENDRIER!$AB$7,IF(BD!H832="COMMANDE","MARIA1","MARIA2"),IF(I832=INFO_CALENDRIER!$AB$8,IF(BD!H832="COMMANDE","MARIE1","MARIE2"),IF(I832=INFO_CALENDRIER!$AB$9,IF(BD!H832="COMMANDE","VALERIE1","VALERIE2"),"erreur")))))))))</f>
        <v/>
      </c>
      <c r="U832" s="54"/>
      <c r="V832" s="54"/>
      <c r="W832" s="76" t="str">
        <f t="shared" si="148"/>
        <v/>
      </c>
      <c r="X832" s="76" t="str">
        <f t="shared" si="149"/>
        <v/>
      </c>
      <c r="Y832" s="76" t="str">
        <f t="shared" si="150"/>
        <v/>
      </c>
    </row>
    <row r="833" spans="1:25">
      <c r="A833" s="75"/>
      <c r="B833" s="77"/>
      <c r="C833" s="75"/>
      <c r="D833" s="77"/>
      <c r="E833" s="54"/>
      <c r="F833" s="54"/>
      <c r="G833" s="81"/>
      <c r="H833" s="54"/>
      <c r="I833" s="54"/>
      <c r="J833" s="76" t="str">
        <f t="shared" si="140"/>
        <v/>
      </c>
      <c r="K833" s="76" t="str">
        <f t="shared" si="141"/>
        <v/>
      </c>
      <c r="L833" s="76" t="str">
        <f t="shared" si="142"/>
        <v/>
      </c>
      <c r="M833" s="54"/>
      <c r="N833" s="54" t="str">
        <f t="shared" si="143"/>
        <v/>
      </c>
      <c r="O833" s="54" t="str">
        <f t="shared" si="144"/>
        <v/>
      </c>
      <c r="P833" s="54" t="str">
        <f t="shared" si="145"/>
        <v/>
      </c>
      <c r="Q833" s="54" t="str">
        <f>+IF(A833="","",CONCATENATE(YEAR(A833),"-",VLOOKUP(MONTH(A833),INFO_CALENDRIER!$I$1:$J$13,2,FALSE)))</f>
        <v/>
      </c>
      <c r="R833" s="54" t="str">
        <f t="shared" si="146"/>
        <v/>
      </c>
      <c r="S833" s="76" t="str">
        <f t="shared" si="147"/>
        <v/>
      </c>
      <c r="T833" s="54" t="str">
        <f>IF(H833="","",IF(I833=INFO_CALENDRIER!$AB$2,IF(BD!H833="COMMANDE","ALBAN1","ALBAN2"),IF(I833=INFO_CALENDRIER!$AB$3,IF(BD!H833="COMMANDE","ALICE1","ALICE2"),IF(I833=INFO_CALENDRIER!$AB$4,IF(BD!H833="COMMANDE","EUGENIE1","EUGENIE2"),IF(I833=INFO_CALENDRIER!$AB$5,IF(BD!H833="COMMANDE","FRED1","FRED2"),IF(I833=INFO_CALENDRIER!$AB$6,IF(BD!H833="COMMANDE","HERVE1","HERVE2"),IF(I833=INFO_CALENDRIER!$AB$7,IF(BD!H833="COMMANDE","MARIA1","MARIA2"),IF(I833=INFO_CALENDRIER!$AB$8,IF(BD!H833="COMMANDE","MARIE1","MARIE2"),IF(I833=INFO_CALENDRIER!$AB$9,IF(BD!H833="COMMANDE","VALERIE1","VALERIE2"),"erreur")))))))))</f>
        <v/>
      </c>
      <c r="U833" s="54"/>
      <c r="V833" s="54"/>
      <c r="W833" s="76" t="str">
        <f t="shared" si="148"/>
        <v/>
      </c>
      <c r="X833" s="76" t="str">
        <f t="shared" si="149"/>
        <v/>
      </c>
      <c r="Y833" s="76" t="str">
        <f t="shared" si="150"/>
        <v/>
      </c>
    </row>
    <row r="834" spans="1:25">
      <c r="A834" s="75"/>
      <c r="B834" s="77"/>
      <c r="C834" s="75"/>
      <c r="D834" s="77"/>
      <c r="E834" s="54"/>
      <c r="F834" s="54"/>
      <c r="G834" s="81"/>
      <c r="H834" s="54"/>
      <c r="I834" s="54"/>
      <c r="J834" s="76" t="str">
        <f t="shared" si="140"/>
        <v/>
      </c>
      <c r="K834" s="76" t="str">
        <f t="shared" si="141"/>
        <v/>
      </c>
      <c r="L834" s="76" t="str">
        <f t="shared" si="142"/>
        <v/>
      </c>
      <c r="M834" s="54"/>
      <c r="N834" s="54" t="str">
        <f t="shared" si="143"/>
        <v/>
      </c>
      <c r="O834" s="54" t="str">
        <f t="shared" si="144"/>
        <v/>
      </c>
      <c r="P834" s="54" t="str">
        <f t="shared" si="145"/>
        <v/>
      </c>
      <c r="Q834" s="54" t="str">
        <f>+IF(A834="","",CONCATENATE(YEAR(A834),"-",VLOOKUP(MONTH(A834),INFO_CALENDRIER!$I$1:$J$13,2,FALSE)))</f>
        <v/>
      </c>
      <c r="R834" s="54" t="str">
        <f t="shared" si="146"/>
        <v/>
      </c>
      <c r="S834" s="76" t="str">
        <f t="shared" si="147"/>
        <v/>
      </c>
      <c r="T834" s="54" t="str">
        <f>IF(H834="","",IF(I834=INFO_CALENDRIER!$AB$2,IF(BD!H834="COMMANDE","ALBAN1","ALBAN2"),IF(I834=INFO_CALENDRIER!$AB$3,IF(BD!H834="COMMANDE","ALICE1","ALICE2"),IF(I834=INFO_CALENDRIER!$AB$4,IF(BD!H834="COMMANDE","EUGENIE1","EUGENIE2"),IF(I834=INFO_CALENDRIER!$AB$5,IF(BD!H834="COMMANDE","FRED1","FRED2"),IF(I834=INFO_CALENDRIER!$AB$6,IF(BD!H834="COMMANDE","HERVE1","HERVE2"),IF(I834=INFO_CALENDRIER!$AB$7,IF(BD!H834="COMMANDE","MARIA1","MARIA2"),IF(I834=INFO_CALENDRIER!$AB$8,IF(BD!H834="COMMANDE","MARIE1","MARIE2"),IF(I834=INFO_CALENDRIER!$AB$9,IF(BD!H834="COMMANDE","VALERIE1","VALERIE2"),"erreur")))))))))</f>
        <v/>
      </c>
      <c r="U834" s="54"/>
      <c r="V834" s="54"/>
      <c r="W834" s="76" t="str">
        <f t="shared" si="148"/>
        <v/>
      </c>
      <c r="X834" s="76" t="str">
        <f t="shared" si="149"/>
        <v/>
      </c>
      <c r="Y834" s="76" t="str">
        <f t="shared" si="150"/>
        <v/>
      </c>
    </row>
    <row r="835" spans="1:25">
      <c r="A835" s="75"/>
      <c r="B835" s="77"/>
      <c r="C835" s="75"/>
      <c r="D835" s="77"/>
      <c r="E835" s="54"/>
      <c r="F835" s="54"/>
      <c r="G835" s="81"/>
      <c r="H835" s="54"/>
      <c r="I835" s="54"/>
      <c r="J835" s="76" t="str">
        <f t="shared" ref="J835:J898" si="151">IF($A835="","",DAY(A835))</f>
        <v/>
      </c>
      <c r="K835" s="76" t="str">
        <f t="shared" ref="K835:K898" si="152">IF($A835="","",MONTH(A835))</f>
        <v/>
      </c>
      <c r="L835" s="76" t="str">
        <f t="shared" ref="L835:L898" si="153">IF($A835="","",YEAR(A835))</f>
        <v/>
      </c>
      <c r="M835" s="54"/>
      <c r="N835" s="54" t="str">
        <f t="shared" ref="N835:N898" si="154">+IF($A835="","",IF(OR(ISERR(K835),ISNA(K835)),1,0))</f>
        <v/>
      </c>
      <c r="O835" s="54" t="str">
        <f t="shared" ref="O835:O898" si="155">+IF($A835="","",IF(OR(ISERR(J835),ISNA(J835)),1,0))</f>
        <v/>
      </c>
      <c r="P835" s="54" t="str">
        <f t="shared" ref="P835:P898" si="156">IF($A835="","",IF(OR(ISERR(L835),ISNA(L835)),1,0))</f>
        <v/>
      </c>
      <c r="Q835" s="54" t="str">
        <f>+IF(A835="","",CONCATENATE(YEAR(A835),"-",VLOOKUP(MONTH(A835),INFO_CALENDRIER!$I$1:$J$13,2,FALSE)))</f>
        <v/>
      </c>
      <c r="R835" s="54" t="str">
        <f t="shared" ref="R835:R898" si="157">+IF($A835="","",IF(OR(ISERR(E835),ISNA(E835)),1,0))</f>
        <v/>
      </c>
      <c r="S835" s="76" t="str">
        <f t="shared" ref="S835:S898" si="158">IF($A835="","",IF(OR(ISERR(I835),ISNA(I835)),1,0))</f>
        <v/>
      </c>
      <c r="T835" s="54" t="str">
        <f>IF(H835="","",IF(I835=INFO_CALENDRIER!$AB$2,IF(BD!H835="COMMANDE","ALBAN1","ALBAN2"),IF(I835=INFO_CALENDRIER!$AB$3,IF(BD!H835="COMMANDE","ALICE1","ALICE2"),IF(I835=INFO_CALENDRIER!$AB$4,IF(BD!H835="COMMANDE","EUGENIE1","EUGENIE2"),IF(I835=INFO_CALENDRIER!$AB$5,IF(BD!H835="COMMANDE","FRED1","FRED2"),IF(I835=INFO_CALENDRIER!$AB$6,IF(BD!H835="COMMANDE","HERVE1","HERVE2"),IF(I835=INFO_CALENDRIER!$AB$7,IF(BD!H835="COMMANDE","MARIA1","MARIA2"),IF(I835=INFO_CALENDRIER!$AB$8,IF(BD!H835="COMMANDE","MARIE1","MARIE2"),IF(I835=INFO_CALENDRIER!$AB$9,IF(BD!H835="COMMANDE","VALERIE1","VALERIE2"),"erreur")))))))))</f>
        <v/>
      </c>
      <c r="U835" s="54"/>
      <c r="V835" s="54"/>
      <c r="W835" s="76" t="str">
        <f t="shared" ref="W835:W898" si="159">IF($C835="","",DAY(C835))</f>
        <v/>
      </c>
      <c r="X835" s="76" t="str">
        <f t="shared" ref="X835:X898" si="160">IF($C835="","",MONTH(C835))</f>
        <v/>
      </c>
      <c r="Y835" s="76" t="str">
        <f t="shared" ref="Y835:Y898" si="161">IF($C835="","",YEAR(C835))</f>
        <v/>
      </c>
    </row>
    <row r="836" spans="1:25">
      <c r="A836" s="75"/>
      <c r="B836" s="77"/>
      <c r="C836" s="75"/>
      <c r="D836" s="77"/>
      <c r="E836" s="54"/>
      <c r="F836" s="54"/>
      <c r="G836" s="81"/>
      <c r="H836" s="54"/>
      <c r="I836" s="54"/>
      <c r="J836" s="76" t="str">
        <f t="shared" si="151"/>
        <v/>
      </c>
      <c r="K836" s="76" t="str">
        <f t="shared" si="152"/>
        <v/>
      </c>
      <c r="L836" s="76" t="str">
        <f t="shared" si="153"/>
        <v/>
      </c>
      <c r="M836" s="54"/>
      <c r="N836" s="54" t="str">
        <f t="shared" si="154"/>
        <v/>
      </c>
      <c r="O836" s="54" t="str">
        <f t="shared" si="155"/>
        <v/>
      </c>
      <c r="P836" s="54" t="str">
        <f t="shared" si="156"/>
        <v/>
      </c>
      <c r="Q836" s="54" t="str">
        <f>+IF(A836="","",CONCATENATE(YEAR(A836),"-",VLOOKUP(MONTH(A836),INFO_CALENDRIER!$I$1:$J$13,2,FALSE)))</f>
        <v/>
      </c>
      <c r="R836" s="54" t="str">
        <f t="shared" si="157"/>
        <v/>
      </c>
      <c r="S836" s="76" t="str">
        <f t="shared" si="158"/>
        <v/>
      </c>
      <c r="T836" s="54" t="str">
        <f>IF(H836="","",IF(I836=INFO_CALENDRIER!$AB$2,IF(BD!H836="COMMANDE","ALBAN1","ALBAN2"),IF(I836=INFO_CALENDRIER!$AB$3,IF(BD!H836="COMMANDE","ALICE1","ALICE2"),IF(I836=INFO_CALENDRIER!$AB$4,IF(BD!H836="COMMANDE","EUGENIE1","EUGENIE2"),IF(I836=INFO_CALENDRIER!$AB$5,IF(BD!H836="COMMANDE","FRED1","FRED2"),IF(I836=INFO_CALENDRIER!$AB$6,IF(BD!H836="COMMANDE","HERVE1","HERVE2"),IF(I836=INFO_CALENDRIER!$AB$7,IF(BD!H836="COMMANDE","MARIA1","MARIA2"),IF(I836=INFO_CALENDRIER!$AB$8,IF(BD!H836="COMMANDE","MARIE1","MARIE2"),IF(I836=INFO_CALENDRIER!$AB$9,IF(BD!H836="COMMANDE","VALERIE1","VALERIE2"),"erreur")))))))))</f>
        <v/>
      </c>
      <c r="U836" s="54"/>
      <c r="V836" s="54"/>
      <c r="W836" s="76" t="str">
        <f t="shared" si="159"/>
        <v/>
      </c>
      <c r="X836" s="76" t="str">
        <f t="shared" si="160"/>
        <v/>
      </c>
      <c r="Y836" s="76" t="str">
        <f t="shared" si="161"/>
        <v/>
      </c>
    </row>
    <row r="837" spans="1:25">
      <c r="A837" s="75"/>
      <c r="B837" s="77"/>
      <c r="C837" s="75"/>
      <c r="D837" s="77"/>
      <c r="E837" s="54"/>
      <c r="F837" s="54"/>
      <c r="G837" s="81"/>
      <c r="H837" s="54"/>
      <c r="I837" s="54"/>
      <c r="J837" s="76" t="str">
        <f t="shared" si="151"/>
        <v/>
      </c>
      <c r="K837" s="76" t="str">
        <f t="shared" si="152"/>
        <v/>
      </c>
      <c r="L837" s="76" t="str">
        <f t="shared" si="153"/>
        <v/>
      </c>
      <c r="M837" s="54"/>
      <c r="N837" s="54" t="str">
        <f t="shared" si="154"/>
        <v/>
      </c>
      <c r="O837" s="54" t="str">
        <f t="shared" si="155"/>
        <v/>
      </c>
      <c r="P837" s="54" t="str">
        <f t="shared" si="156"/>
        <v/>
      </c>
      <c r="Q837" s="54" t="str">
        <f>+IF(A837="","",CONCATENATE(YEAR(A837),"-",VLOOKUP(MONTH(A837),INFO_CALENDRIER!$I$1:$J$13,2,FALSE)))</f>
        <v/>
      </c>
      <c r="R837" s="54" t="str">
        <f t="shared" si="157"/>
        <v/>
      </c>
      <c r="S837" s="76" t="str">
        <f t="shared" si="158"/>
        <v/>
      </c>
      <c r="T837" s="54" t="str">
        <f>IF(H837="","",IF(I837=INFO_CALENDRIER!$AB$2,IF(BD!H837="COMMANDE","ALBAN1","ALBAN2"),IF(I837=INFO_CALENDRIER!$AB$3,IF(BD!H837="COMMANDE","ALICE1","ALICE2"),IF(I837=INFO_CALENDRIER!$AB$4,IF(BD!H837="COMMANDE","EUGENIE1","EUGENIE2"),IF(I837=INFO_CALENDRIER!$AB$5,IF(BD!H837="COMMANDE","FRED1","FRED2"),IF(I837=INFO_CALENDRIER!$AB$6,IF(BD!H837="COMMANDE","HERVE1","HERVE2"),IF(I837=INFO_CALENDRIER!$AB$7,IF(BD!H837="COMMANDE","MARIA1","MARIA2"),IF(I837=INFO_CALENDRIER!$AB$8,IF(BD!H837="COMMANDE","MARIE1","MARIE2"),IF(I837=INFO_CALENDRIER!$AB$9,IF(BD!H837="COMMANDE","VALERIE1","VALERIE2"),"erreur")))))))))</f>
        <v/>
      </c>
      <c r="U837" s="54"/>
      <c r="V837" s="54"/>
      <c r="W837" s="76" t="str">
        <f t="shared" si="159"/>
        <v/>
      </c>
      <c r="X837" s="76" t="str">
        <f t="shared" si="160"/>
        <v/>
      </c>
      <c r="Y837" s="76" t="str">
        <f t="shared" si="161"/>
        <v/>
      </c>
    </row>
    <row r="838" spans="1:25">
      <c r="A838" s="75"/>
      <c r="B838" s="77"/>
      <c r="C838" s="75"/>
      <c r="D838" s="77"/>
      <c r="E838" s="54"/>
      <c r="F838" s="54"/>
      <c r="G838" s="81"/>
      <c r="H838" s="54"/>
      <c r="I838" s="54"/>
      <c r="J838" s="76" t="str">
        <f t="shared" si="151"/>
        <v/>
      </c>
      <c r="K838" s="76" t="str">
        <f t="shared" si="152"/>
        <v/>
      </c>
      <c r="L838" s="76" t="str">
        <f t="shared" si="153"/>
        <v/>
      </c>
      <c r="M838" s="54"/>
      <c r="N838" s="54" t="str">
        <f t="shared" si="154"/>
        <v/>
      </c>
      <c r="O838" s="54" t="str">
        <f t="shared" si="155"/>
        <v/>
      </c>
      <c r="P838" s="54" t="str">
        <f t="shared" si="156"/>
        <v/>
      </c>
      <c r="Q838" s="54" t="str">
        <f>+IF(A838="","",CONCATENATE(YEAR(A838),"-",VLOOKUP(MONTH(A838),INFO_CALENDRIER!$I$1:$J$13,2,FALSE)))</f>
        <v/>
      </c>
      <c r="R838" s="54" t="str">
        <f t="shared" si="157"/>
        <v/>
      </c>
      <c r="S838" s="76" t="str">
        <f t="shared" si="158"/>
        <v/>
      </c>
      <c r="T838" s="54" t="str">
        <f>IF(H838="","",IF(I838=INFO_CALENDRIER!$AB$2,IF(BD!H838="COMMANDE","ALBAN1","ALBAN2"),IF(I838=INFO_CALENDRIER!$AB$3,IF(BD!H838="COMMANDE","ALICE1","ALICE2"),IF(I838=INFO_CALENDRIER!$AB$4,IF(BD!H838="COMMANDE","EUGENIE1","EUGENIE2"),IF(I838=INFO_CALENDRIER!$AB$5,IF(BD!H838="COMMANDE","FRED1","FRED2"),IF(I838=INFO_CALENDRIER!$AB$6,IF(BD!H838="COMMANDE","HERVE1","HERVE2"),IF(I838=INFO_CALENDRIER!$AB$7,IF(BD!H838="COMMANDE","MARIA1","MARIA2"),IF(I838=INFO_CALENDRIER!$AB$8,IF(BD!H838="COMMANDE","MARIE1","MARIE2"),IF(I838=INFO_CALENDRIER!$AB$9,IF(BD!H838="COMMANDE","VALERIE1","VALERIE2"),"erreur")))))))))</f>
        <v/>
      </c>
      <c r="U838" s="54"/>
      <c r="V838" s="54"/>
      <c r="W838" s="76" t="str">
        <f t="shared" si="159"/>
        <v/>
      </c>
      <c r="X838" s="76" t="str">
        <f t="shared" si="160"/>
        <v/>
      </c>
      <c r="Y838" s="76" t="str">
        <f t="shared" si="161"/>
        <v/>
      </c>
    </row>
    <row r="839" spans="1:25">
      <c r="A839" s="75"/>
      <c r="B839" s="77"/>
      <c r="C839" s="75"/>
      <c r="D839" s="77"/>
      <c r="E839" s="54"/>
      <c r="F839" s="54"/>
      <c r="G839" s="81"/>
      <c r="H839" s="54"/>
      <c r="I839" s="54"/>
      <c r="J839" s="76" t="str">
        <f t="shared" si="151"/>
        <v/>
      </c>
      <c r="K839" s="76" t="str">
        <f t="shared" si="152"/>
        <v/>
      </c>
      <c r="L839" s="76" t="str">
        <f t="shared" si="153"/>
        <v/>
      </c>
      <c r="M839" s="54"/>
      <c r="N839" s="54" t="str">
        <f t="shared" si="154"/>
        <v/>
      </c>
      <c r="O839" s="54" t="str">
        <f t="shared" si="155"/>
        <v/>
      </c>
      <c r="P839" s="54" t="str">
        <f t="shared" si="156"/>
        <v/>
      </c>
      <c r="Q839" s="54" t="str">
        <f>+IF(A839="","",CONCATENATE(YEAR(A839),"-",VLOOKUP(MONTH(A839),INFO_CALENDRIER!$I$1:$J$13,2,FALSE)))</f>
        <v/>
      </c>
      <c r="R839" s="54" t="str">
        <f t="shared" si="157"/>
        <v/>
      </c>
      <c r="S839" s="76" t="str">
        <f t="shared" si="158"/>
        <v/>
      </c>
      <c r="T839" s="54" t="str">
        <f>IF(H839="","",IF(I839=INFO_CALENDRIER!$AB$2,IF(BD!H839="COMMANDE","ALBAN1","ALBAN2"),IF(I839=INFO_CALENDRIER!$AB$3,IF(BD!H839="COMMANDE","ALICE1","ALICE2"),IF(I839=INFO_CALENDRIER!$AB$4,IF(BD!H839="COMMANDE","EUGENIE1","EUGENIE2"),IF(I839=INFO_CALENDRIER!$AB$5,IF(BD!H839="COMMANDE","FRED1","FRED2"),IF(I839=INFO_CALENDRIER!$AB$6,IF(BD!H839="COMMANDE","HERVE1","HERVE2"),IF(I839=INFO_CALENDRIER!$AB$7,IF(BD!H839="COMMANDE","MARIA1","MARIA2"),IF(I839=INFO_CALENDRIER!$AB$8,IF(BD!H839="COMMANDE","MARIE1","MARIE2"),IF(I839=INFO_CALENDRIER!$AB$9,IF(BD!H839="COMMANDE","VALERIE1","VALERIE2"),"erreur")))))))))</f>
        <v/>
      </c>
      <c r="U839" s="54"/>
      <c r="V839" s="54"/>
      <c r="W839" s="76" t="str">
        <f t="shared" si="159"/>
        <v/>
      </c>
      <c r="X839" s="76" t="str">
        <f t="shared" si="160"/>
        <v/>
      </c>
      <c r="Y839" s="76" t="str">
        <f t="shared" si="161"/>
        <v/>
      </c>
    </row>
    <row r="840" spans="1:25">
      <c r="A840" s="75"/>
      <c r="B840" s="77"/>
      <c r="C840" s="75"/>
      <c r="D840" s="77"/>
      <c r="E840" s="54"/>
      <c r="F840" s="54"/>
      <c r="G840" s="81"/>
      <c r="H840" s="54"/>
      <c r="I840" s="54"/>
      <c r="J840" s="76" t="str">
        <f t="shared" si="151"/>
        <v/>
      </c>
      <c r="K840" s="76" t="str">
        <f t="shared" si="152"/>
        <v/>
      </c>
      <c r="L840" s="76" t="str">
        <f t="shared" si="153"/>
        <v/>
      </c>
      <c r="M840" s="54"/>
      <c r="N840" s="54" t="str">
        <f t="shared" si="154"/>
        <v/>
      </c>
      <c r="O840" s="54" t="str">
        <f t="shared" si="155"/>
        <v/>
      </c>
      <c r="P840" s="54" t="str">
        <f t="shared" si="156"/>
        <v/>
      </c>
      <c r="Q840" s="54" t="str">
        <f>+IF(A840="","",CONCATENATE(YEAR(A840),"-",VLOOKUP(MONTH(A840),INFO_CALENDRIER!$I$1:$J$13,2,FALSE)))</f>
        <v/>
      </c>
      <c r="R840" s="54" t="str">
        <f t="shared" si="157"/>
        <v/>
      </c>
      <c r="S840" s="76" t="str">
        <f t="shared" si="158"/>
        <v/>
      </c>
      <c r="T840" s="54" t="str">
        <f>IF(H840="","",IF(I840=INFO_CALENDRIER!$AB$2,IF(BD!H840="COMMANDE","ALBAN1","ALBAN2"),IF(I840=INFO_CALENDRIER!$AB$3,IF(BD!H840="COMMANDE","ALICE1","ALICE2"),IF(I840=INFO_CALENDRIER!$AB$4,IF(BD!H840="COMMANDE","EUGENIE1","EUGENIE2"),IF(I840=INFO_CALENDRIER!$AB$5,IF(BD!H840="COMMANDE","FRED1","FRED2"),IF(I840=INFO_CALENDRIER!$AB$6,IF(BD!H840="COMMANDE","HERVE1","HERVE2"),IF(I840=INFO_CALENDRIER!$AB$7,IF(BD!H840="COMMANDE","MARIA1","MARIA2"),IF(I840=INFO_CALENDRIER!$AB$8,IF(BD!H840="COMMANDE","MARIE1","MARIE2"),IF(I840=INFO_CALENDRIER!$AB$9,IF(BD!H840="COMMANDE","VALERIE1","VALERIE2"),"erreur")))))))))</f>
        <v/>
      </c>
      <c r="U840" s="54"/>
      <c r="V840" s="54"/>
      <c r="W840" s="76" t="str">
        <f t="shared" si="159"/>
        <v/>
      </c>
      <c r="X840" s="76" t="str">
        <f t="shared" si="160"/>
        <v/>
      </c>
      <c r="Y840" s="76" t="str">
        <f t="shared" si="161"/>
        <v/>
      </c>
    </row>
    <row r="841" spans="1:25">
      <c r="A841" s="75"/>
      <c r="B841" s="77"/>
      <c r="C841" s="75"/>
      <c r="D841" s="77"/>
      <c r="E841" s="54"/>
      <c r="F841" s="54"/>
      <c r="G841" s="81"/>
      <c r="H841" s="54"/>
      <c r="I841" s="54"/>
      <c r="J841" s="76" t="str">
        <f t="shared" si="151"/>
        <v/>
      </c>
      <c r="K841" s="76" t="str">
        <f t="shared" si="152"/>
        <v/>
      </c>
      <c r="L841" s="76" t="str">
        <f t="shared" si="153"/>
        <v/>
      </c>
      <c r="M841" s="54"/>
      <c r="N841" s="54" t="str">
        <f t="shared" si="154"/>
        <v/>
      </c>
      <c r="O841" s="54" t="str">
        <f t="shared" si="155"/>
        <v/>
      </c>
      <c r="P841" s="54" t="str">
        <f t="shared" si="156"/>
        <v/>
      </c>
      <c r="Q841" s="54" t="str">
        <f>+IF(A841="","",CONCATENATE(YEAR(A841),"-",VLOOKUP(MONTH(A841),INFO_CALENDRIER!$I$1:$J$13,2,FALSE)))</f>
        <v/>
      </c>
      <c r="R841" s="54" t="str">
        <f t="shared" si="157"/>
        <v/>
      </c>
      <c r="S841" s="76" t="str">
        <f t="shared" si="158"/>
        <v/>
      </c>
      <c r="T841" s="54" t="str">
        <f>IF(H841="","",IF(I841=INFO_CALENDRIER!$AB$2,IF(BD!H841="COMMANDE","ALBAN1","ALBAN2"),IF(I841=INFO_CALENDRIER!$AB$3,IF(BD!H841="COMMANDE","ALICE1","ALICE2"),IF(I841=INFO_CALENDRIER!$AB$4,IF(BD!H841="COMMANDE","EUGENIE1","EUGENIE2"),IF(I841=INFO_CALENDRIER!$AB$5,IF(BD!H841="COMMANDE","FRED1","FRED2"),IF(I841=INFO_CALENDRIER!$AB$6,IF(BD!H841="COMMANDE","HERVE1","HERVE2"),IF(I841=INFO_CALENDRIER!$AB$7,IF(BD!H841="COMMANDE","MARIA1","MARIA2"),IF(I841=INFO_CALENDRIER!$AB$8,IF(BD!H841="COMMANDE","MARIE1","MARIE2"),IF(I841=INFO_CALENDRIER!$AB$9,IF(BD!H841="COMMANDE","VALERIE1","VALERIE2"),"erreur")))))))))</f>
        <v/>
      </c>
      <c r="U841" s="54"/>
      <c r="V841" s="54"/>
      <c r="W841" s="76" t="str">
        <f t="shared" si="159"/>
        <v/>
      </c>
      <c r="X841" s="76" t="str">
        <f t="shared" si="160"/>
        <v/>
      </c>
      <c r="Y841" s="76" t="str">
        <f t="shared" si="161"/>
        <v/>
      </c>
    </row>
    <row r="842" spans="1:25">
      <c r="A842" s="75"/>
      <c r="B842" s="77"/>
      <c r="C842" s="75"/>
      <c r="D842" s="77"/>
      <c r="E842" s="54"/>
      <c r="F842" s="54"/>
      <c r="G842" s="81"/>
      <c r="H842" s="54"/>
      <c r="I842" s="54"/>
      <c r="J842" s="76" t="str">
        <f t="shared" si="151"/>
        <v/>
      </c>
      <c r="K842" s="76" t="str">
        <f t="shared" si="152"/>
        <v/>
      </c>
      <c r="L842" s="76" t="str">
        <f t="shared" si="153"/>
        <v/>
      </c>
      <c r="M842" s="54"/>
      <c r="N842" s="54" t="str">
        <f t="shared" si="154"/>
        <v/>
      </c>
      <c r="O842" s="54" t="str">
        <f t="shared" si="155"/>
        <v/>
      </c>
      <c r="P842" s="54" t="str">
        <f t="shared" si="156"/>
        <v/>
      </c>
      <c r="Q842" s="54" t="str">
        <f>+IF(A842="","",CONCATENATE(YEAR(A842),"-",VLOOKUP(MONTH(A842),INFO_CALENDRIER!$I$1:$J$13,2,FALSE)))</f>
        <v/>
      </c>
      <c r="R842" s="54" t="str">
        <f t="shared" si="157"/>
        <v/>
      </c>
      <c r="S842" s="76" t="str">
        <f t="shared" si="158"/>
        <v/>
      </c>
      <c r="T842" s="54" t="str">
        <f>IF(H842="","",IF(I842=INFO_CALENDRIER!$AB$2,IF(BD!H842="COMMANDE","ALBAN1","ALBAN2"),IF(I842=INFO_CALENDRIER!$AB$3,IF(BD!H842="COMMANDE","ALICE1","ALICE2"),IF(I842=INFO_CALENDRIER!$AB$4,IF(BD!H842="COMMANDE","EUGENIE1","EUGENIE2"),IF(I842=INFO_CALENDRIER!$AB$5,IF(BD!H842="COMMANDE","FRED1","FRED2"),IF(I842=INFO_CALENDRIER!$AB$6,IF(BD!H842="COMMANDE","HERVE1","HERVE2"),IF(I842=INFO_CALENDRIER!$AB$7,IF(BD!H842="COMMANDE","MARIA1","MARIA2"),IF(I842=INFO_CALENDRIER!$AB$8,IF(BD!H842="COMMANDE","MARIE1","MARIE2"),IF(I842=INFO_CALENDRIER!$AB$9,IF(BD!H842="COMMANDE","VALERIE1","VALERIE2"),"erreur")))))))))</f>
        <v/>
      </c>
      <c r="U842" s="54"/>
      <c r="V842" s="54"/>
      <c r="W842" s="76" t="str">
        <f t="shared" si="159"/>
        <v/>
      </c>
      <c r="X842" s="76" t="str">
        <f t="shared" si="160"/>
        <v/>
      </c>
      <c r="Y842" s="76" t="str">
        <f t="shared" si="161"/>
        <v/>
      </c>
    </row>
    <row r="843" spans="1:25">
      <c r="A843" s="75"/>
      <c r="B843" s="77"/>
      <c r="C843" s="75"/>
      <c r="D843" s="77"/>
      <c r="E843" s="54"/>
      <c r="F843" s="54"/>
      <c r="G843" s="81"/>
      <c r="H843" s="54"/>
      <c r="I843" s="54"/>
      <c r="J843" s="76" t="str">
        <f t="shared" si="151"/>
        <v/>
      </c>
      <c r="K843" s="76" t="str">
        <f t="shared" si="152"/>
        <v/>
      </c>
      <c r="L843" s="76" t="str">
        <f t="shared" si="153"/>
        <v/>
      </c>
      <c r="M843" s="54"/>
      <c r="N843" s="54" t="str">
        <f t="shared" si="154"/>
        <v/>
      </c>
      <c r="O843" s="54" t="str">
        <f t="shared" si="155"/>
        <v/>
      </c>
      <c r="P843" s="54" t="str">
        <f t="shared" si="156"/>
        <v/>
      </c>
      <c r="Q843" s="54" t="str">
        <f>+IF(A843="","",CONCATENATE(YEAR(A843),"-",VLOOKUP(MONTH(A843),INFO_CALENDRIER!$I$1:$J$13,2,FALSE)))</f>
        <v/>
      </c>
      <c r="R843" s="54" t="str">
        <f t="shared" si="157"/>
        <v/>
      </c>
      <c r="S843" s="76" t="str">
        <f t="shared" si="158"/>
        <v/>
      </c>
      <c r="T843" s="54" t="str">
        <f>IF(H843="","",IF(I843=INFO_CALENDRIER!$AB$2,IF(BD!H843="COMMANDE","ALBAN1","ALBAN2"),IF(I843=INFO_CALENDRIER!$AB$3,IF(BD!H843="COMMANDE","ALICE1","ALICE2"),IF(I843=INFO_CALENDRIER!$AB$4,IF(BD!H843="COMMANDE","EUGENIE1","EUGENIE2"),IF(I843=INFO_CALENDRIER!$AB$5,IF(BD!H843="COMMANDE","FRED1","FRED2"),IF(I843=INFO_CALENDRIER!$AB$6,IF(BD!H843="COMMANDE","HERVE1","HERVE2"),IF(I843=INFO_CALENDRIER!$AB$7,IF(BD!H843="COMMANDE","MARIA1","MARIA2"),IF(I843=INFO_CALENDRIER!$AB$8,IF(BD!H843="COMMANDE","MARIE1","MARIE2"),IF(I843=INFO_CALENDRIER!$AB$9,IF(BD!H843="COMMANDE","VALERIE1","VALERIE2"),"erreur")))))))))</f>
        <v/>
      </c>
      <c r="U843" s="54"/>
      <c r="V843" s="54"/>
      <c r="W843" s="76" t="str">
        <f t="shared" si="159"/>
        <v/>
      </c>
      <c r="X843" s="76" t="str">
        <f t="shared" si="160"/>
        <v/>
      </c>
      <c r="Y843" s="76" t="str">
        <f t="shared" si="161"/>
        <v/>
      </c>
    </row>
    <row r="844" spans="1:25">
      <c r="A844" s="75"/>
      <c r="B844" s="77"/>
      <c r="C844" s="75"/>
      <c r="D844" s="77"/>
      <c r="E844" s="54"/>
      <c r="F844" s="54"/>
      <c r="G844" s="81"/>
      <c r="H844" s="54"/>
      <c r="I844" s="54"/>
      <c r="J844" s="76" t="str">
        <f t="shared" si="151"/>
        <v/>
      </c>
      <c r="K844" s="76" t="str">
        <f t="shared" si="152"/>
        <v/>
      </c>
      <c r="L844" s="76" t="str">
        <f t="shared" si="153"/>
        <v/>
      </c>
      <c r="M844" s="54"/>
      <c r="N844" s="54" t="str">
        <f t="shared" si="154"/>
        <v/>
      </c>
      <c r="O844" s="54" t="str">
        <f t="shared" si="155"/>
        <v/>
      </c>
      <c r="P844" s="54" t="str">
        <f t="shared" si="156"/>
        <v/>
      </c>
      <c r="Q844" s="54" t="str">
        <f>+IF(A844="","",CONCATENATE(YEAR(A844),"-",VLOOKUP(MONTH(A844),INFO_CALENDRIER!$I$1:$J$13,2,FALSE)))</f>
        <v/>
      </c>
      <c r="R844" s="54" t="str">
        <f t="shared" si="157"/>
        <v/>
      </c>
      <c r="S844" s="76" t="str">
        <f t="shared" si="158"/>
        <v/>
      </c>
      <c r="T844" s="54" t="str">
        <f>IF(H844="","",IF(I844=INFO_CALENDRIER!$AB$2,IF(BD!H844="COMMANDE","ALBAN1","ALBAN2"),IF(I844=INFO_CALENDRIER!$AB$3,IF(BD!H844="COMMANDE","ALICE1","ALICE2"),IF(I844=INFO_CALENDRIER!$AB$4,IF(BD!H844="COMMANDE","EUGENIE1","EUGENIE2"),IF(I844=INFO_CALENDRIER!$AB$5,IF(BD!H844="COMMANDE","FRED1","FRED2"),IF(I844=INFO_CALENDRIER!$AB$6,IF(BD!H844="COMMANDE","HERVE1","HERVE2"),IF(I844=INFO_CALENDRIER!$AB$7,IF(BD!H844="COMMANDE","MARIA1","MARIA2"),IF(I844=INFO_CALENDRIER!$AB$8,IF(BD!H844="COMMANDE","MARIE1","MARIE2"),IF(I844=INFO_CALENDRIER!$AB$9,IF(BD!H844="COMMANDE","VALERIE1","VALERIE2"),"erreur")))))))))</f>
        <v/>
      </c>
      <c r="U844" s="54"/>
      <c r="V844" s="54"/>
      <c r="W844" s="76" t="str">
        <f t="shared" si="159"/>
        <v/>
      </c>
      <c r="X844" s="76" t="str">
        <f t="shared" si="160"/>
        <v/>
      </c>
      <c r="Y844" s="76" t="str">
        <f t="shared" si="161"/>
        <v/>
      </c>
    </row>
    <row r="845" spans="1:25">
      <c r="A845" s="75"/>
      <c r="B845" s="77"/>
      <c r="C845" s="75"/>
      <c r="D845" s="77"/>
      <c r="E845" s="54"/>
      <c r="F845" s="54"/>
      <c r="G845" s="81"/>
      <c r="H845" s="54"/>
      <c r="I845" s="54"/>
      <c r="J845" s="76" t="str">
        <f t="shared" si="151"/>
        <v/>
      </c>
      <c r="K845" s="76" t="str">
        <f t="shared" si="152"/>
        <v/>
      </c>
      <c r="L845" s="76" t="str">
        <f t="shared" si="153"/>
        <v/>
      </c>
      <c r="M845" s="54"/>
      <c r="N845" s="54" t="str">
        <f t="shared" si="154"/>
        <v/>
      </c>
      <c r="O845" s="54" t="str">
        <f t="shared" si="155"/>
        <v/>
      </c>
      <c r="P845" s="54" t="str">
        <f t="shared" si="156"/>
        <v/>
      </c>
      <c r="Q845" s="54" t="str">
        <f>+IF(A845="","",CONCATENATE(YEAR(A845),"-",VLOOKUP(MONTH(A845),INFO_CALENDRIER!$I$1:$J$13,2,FALSE)))</f>
        <v/>
      </c>
      <c r="R845" s="54" t="str">
        <f t="shared" si="157"/>
        <v/>
      </c>
      <c r="S845" s="76" t="str">
        <f t="shared" si="158"/>
        <v/>
      </c>
      <c r="T845" s="54" t="str">
        <f>IF(H845="","",IF(I845=INFO_CALENDRIER!$AB$2,IF(BD!H845="COMMANDE","ALBAN1","ALBAN2"),IF(I845=INFO_CALENDRIER!$AB$3,IF(BD!H845="COMMANDE","ALICE1","ALICE2"),IF(I845=INFO_CALENDRIER!$AB$4,IF(BD!H845="COMMANDE","EUGENIE1","EUGENIE2"),IF(I845=INFO_CALENDRIER!$AB$5,IF(BD!H845="COMMANDE","FRED1","FRED2"),IF(I845=INFO_CALENDRIER!$AB$6,IF(BD!H845="COMMANDE","HERVE1","HERVE2"),IF(I845=INFO_CALENDRIER!$AB$7,IF(BD!H845="COMMANDE","MARIA1","MARIA2"),IF(I845=INFO_CALENDRIER!$AB$8,IF(BD!H845="COMMANDE","MARIE1","MARIE2"),IF(I845=INFO_CALENDRIER!$AB$9,IF(BD!H845="COMMANDE","VALERIE1","VALERIE2"),"erreur")))))))))</f>
        <v/>
      </c>
      <c r="U845" s="54"/>
      <c r="V845" s="54"/>
      <c r="W845" s="76" t="str">
        <f t="shared" si="159"/>
        <v/>
      </c>
      <c r="X845" s="76" t="str">
        <f t="shared" si="160"/>
        <v/>
      </c>
      <c r="Y845" s="76" t="str">
        <f t="shared" si="161"/>
        <v/>
      </c>
    </row>
    <row r="846" spans="1:25">
      <c r="A846" s="75"/>
      <c r="B846" s="77"/>
      <c r="C846" s="75"/>
      <c r="D846" s="77"/>
      <c r="E846" s="54"/>
      <c r="F846" s="54"/>
      <c r="G846" s="81"/>
      <c r="H846" s="54"/>
      <c r="I846" s="54"/>
      <c r="J846" s="76" t="str">
        <f t="shared" si="151"/>
        <v/>
      </c>
      <c r="K846" s="76" t="str">
        <f t="shared" si="152"/>
        <v/>
      </c>
      <c r="L846" s="76" t="str">
        <f t="shared" si="153"/>
        <v/>
      </c>
      <c r="M846" s="54"/>
      <c r="N846" s="54" t="str">
        <f t="shared" si="154"/>
        <v/>
      </c>
      <c r="O846" s="54" t="str">
        <f t="shared" si="155"/>
        <v/>
      </c>
      <c r="P846" s="54" t="str">
        <f t="shared" si="156"/>
        <v/>
      </c>
      <c r="Q846" s="54" t="str">
        <f>+IF(A846="","",CONCATENATE(YEAR(A846),"-",VLOOKUP(MONTH(A846),INFO_CALENDRIER!$I$1:$J$13,2,FALSE)))</f>
        <v/>
      </c>
      <c r="R846" s="54" t="str">
        <f t="shared" si="157"/>
        <v/>
      </c>
      <c r="S846" s="76" t="str">
        <f t="shared" si="158"/>
        <v/>
      </c>
      <c r="T846" s="54" t="str">
        <f>IF(H846="","",IF(I846=INFO_CALENDRIER!$AB$2,IF(BD!H846="COMMANDE","ALBAN1","ALBAN2"),IF(I846=INFO_CALENDRIER!$AB$3,IF(BD!H846="COMMANDE","ALICE1","ALICE2"),IF(I846=INFO_CALENDRIER!$AB$4,IF(BD!H846="COMMANDE","EUGENIE1","EUGENIE2"),IF(I846=INFO_CALENDRIER!$AB$5,IF(BD!H846="COMMANDE","FRED1","FRED2"),IF(I846=INFO_CALENDRIER!$AB$6,IF(BD!H846="COMMANDE","HERVE1","HERVE2"),IF(I846=INFO_CALENDRIER!$AB$7,IF(BD!H846="COMMANDE","MARIA1","MARIA2"),IF(I846=INFO_CALENDRIER!$AB$8,IF(BD!H846="COMMANDE","MARIE1","MARIE2"),IF(I846=INFO_CALENDRIER!$AB$9,IF(BD!H846="COMMANDE","VALERIE1","VALERIE2"),"erreur")))))))))</f>
        <v/>
      </c>
      <c r="U846" s="54"/>
      <c r="V846" s="54"/>
      <c r="W846" s="76" t="str">
        <f t="shared" si="159"/>
        <v/>
      </c>
      <c r="X846" s="76" t="str">
        <f t="shared" si="160"/>
        <v/>
      </c>
      <c r="Y846" s="76" t="str">
        <f t="shared" si="161"/>
        <v/>
      </c>
    </row>
    <row r="847" spans="1:25">
      <c r="A847" s="75"/>
      <c r="B847" s="77"/>
      <c r="C847" s="75"/>
      <c r="D847" s="77"/>
      <c r="E847" s="54"/>
      <c r="F847" s="54"/>
      <c r="G847" s="81"/>
      <c r="H847" s="54"/>
      <c r="I847" s="54"/>
      <c r="J847" s="76" t="str">
        <f t="shared" si="151"/>
        <v/>
      </c>
      <c r="K847" s="76" t="str">
        <f t="shared" si="152"/>
        <v/>
      </c>
      <c r="L847" s="76" t="str">
        <f t="shared" si="153"/>
        <v/>
      </c>
      <c r="M847" s="54"/>
      <c r="N847" s="54" t="str">
        <f t="shared" si="154"/>
        <v/>
      </c>
      <c r="O847" s="54" t="str">
        <f t="shared" si="155"/>
        <v/>
      </c>
      <c r="P847" s="54" t="str">
        <f t="shared" si="156"/>
        <v/>
      </c>
      <c r="Q847" s="54" t="str">
        <f>+IF(A847="","",CONCATENATE(YEAR(A847),"-",VLOOKUP(MONTH(A847),INFO_CALENDRIER!$I$1:$J$13,2,FALSE)))</f>
        <v/>
      </c>
      <c r="R847" s="54" t="str">
        <f t="shared" si="157"/>
        <v/>
      </c>
      <c r="S847" s="76" t="str">
        <f t="shared" si="158"/>
        <v/>
      </c>
      <c r="T847" s="54" t="str">
        <f>IF(H847="","",IF(I847=INFO_CALENDRIER!$AB$2,IF(BD!H847="COMMANDE","ALBAN1","ALBAN2"),IF(I847=INFO_CALENDRIER!$AB$3,IF(BD!H847="COMMANDE","ALICE1","ALICE2"),IF(I847=INFO_CALENDRIER!$AB$4,IF(BD!H847="COMMANDE","EUGENIE1","EUGENIE2"),IF(I847=INFO_CALENDRIER!$AB$5,IF(BD!H847="COMMANDE","FRED1","FRED2"),IF(I847=INFO_CALENDRIER!$AB$6,IF(BD!H847="COMMANDE","HERVE1","HERVE2"),IF(I847=INFO_CALENDRIER!$AB$7,IF(BD!H847="COMMANDE","MARIA1","MARIA2"),IF(I847=INFO_CALENDRIER!$AB$8,IF(BD!H847="COMMANDE","MARIE1","MARIE2"),IF(I847=INFO_CALENDRIER!$AB$9,IF(BD!H847="COMMANDE","VALERIE1","VALERIE2"),"erreur")))))))))</f>
        <v/>
      </c>
      <c r="U847" s="54"/>
      <c r="V847" s="54"/>
      <c r="W847" s="76" t="str">
        <f t="shared" si="159"/>
        <v/>
      </c>
      <c r="X847" s="76" t="str">
        <f t="shared" si="160"/>
        <v/>
      </c>
      <c r="Y847" s="76" t="str">
        <f t="shared" si="161"/>
        <v/>
      </c>
    </row>
    <row r="848" spans="1:25">
      <c r="A848" s="75"/>
      <c r="B848" s="77"/>
      <c r="C848" s="75"/>
      <c r="D848" s="77"/>
      <c r="E848" s="54"/>
      <c r="F848" s="54"/>
      <c r="G848" s="81"/>
      <c r="H848" s="54"/>
      <c r="I848" s="54"/>
      <c r="J848" s="76" t="str">
        <f t="shared" si="151"/>
        <v/>
      </c>
      <c r="K848" s="76" t="str">
        <f t="shared" si="152"/>
        <v/>
      </c>
      <c r="L848" s="76" t="str">
        <f t="shared" si="153"/>
        <v/>
      </c>
      <c r="M848" s="54"/>
      <c r="N848" s="54" t="str">
        <f t="shared" si="154"/>
        <v/>
      </c>
      <c r="O848" s="54" t="str">
        <f t="shared" si="155"/>
        <v/>
      </c>
      <c r="P848" s="54" t="str">
        <f t="shared" si="156"/>
        <v/>
      </c>
      <c r="Q848" s="54" t="str">
        <f>+IF(A848="","",CONCATENATE(YEAR(A848),"-",VLOOKUP(MONTH(A848),INFO_CALENDRIER!$I$1:$J$13,2,FALSE)))</f>
        <v/>
      </c>
      <c r="R848" s="54" t="str">
        <f t="shared" si="157"/>
        <v/>
      </c>
      <c r="S848" s="76" t="str">
        <f t="shared" si="158"/>
        <v/>
      </c>
      <c r="T848" s="54" t="str">
        <f>IF(H848="","",IF(I848=INFO_CALENDRIER!$AB$2,IF(BD!H848="COMMANDE","ALBAN1","ALBAN2"),IF(I848=INFO_CALENDRIER!$AB$3,IF(BD!H848="COMMANDE","ALICE1","ALICE2"),IF(I848=INFO_CALENDRIER!$AB$4,IF(BD!H848="COMMANDE","EUGENIE1","EUGENIE2"),IF(I848=INFO_CALENDRIER!$AB$5,IF(BD!H848="COMMANDE","FRED1","FRED2"),IF(I848=INFO_CALENDRIER!$AB$6,IF(BD!H848="COMMANDE","HERVE1","HERVE2"),IF(I848=INFO_CALENDRIER!$AB$7,IF(BD!H848="COMMANDE","MARIA1","MARIA2"),IF(I848=INFO_CALENDRIER!$AB$8,IF(BD!H848="COMMANDE","MARIE1","MARIE2"),IF(I848=INFO_CALENDRIER!$AB$9,IF(BD!H848="COMMANDE","VALERIE1","VALERIE2"),"erreur")))))))))</f>
        <v/>
      </c>
      <c r="U848" s="54"/>
      <c r="V848" s="54"/>
      <c r="W848" s="76" t="str">
        <f t="shared" si="159"/>
        <v/>
      </c>
      <c r="X848" s="76" t="str">
        <f t="shared" si="160"/>
        <v/>
      </c>
      <c r="Y848" s="76" t="str">
        <f t="shared" si="161"/>
        <v/>
      </c>
    </row>
    <row r="849" spans="1:25">
      <c r="A849" s="75"/>
      <c r="B849" s="77"/>
      <c r="C849" s="75"/>
      <c r="D849" s="77"/>
      <c r="E849" s="54"/>
      <c r="F849" s="54"/>
      <c r="G849" s="81"/>
      <c r="H849" s="54"/>
      <c r="I849" s="54"/>
      <c r="J849" s="76" t="str">
        <f t="shared" si="151"/>
        <v/>
      </c>
      <c r="K849" s="76" t="str">
        <f t="shared" si="152"/>
        <v/>
      </c>
      <c r="L849" s="76" t="str">
        <f t="shared" si="153"/>
        <v/>
      </c>
      <c r="M849" s="54"/>
      <c r="N849" s="54" t="str">
        <f t="shared" si="154"/>
        <v/>
      </c>
      <c r="O849" s="54" t="str">
        <f t="shared" si="155"/>
        <v/>
      </c>
      <c r="P849" s="54" t="str">
        <f t="shared" si="156"/>
        <v/>
      </c>
      <c r="Q849" s="54" t="str">
        <f>+IF(A849="","",CONCATENATE(YEAR(A849),"-",VLOOKUP(MONTH(A849),INFO_CALENDRIER!$I$1:$J$13,2,FALSE)))</f>
        <v/>
      </c>
      <c r="R849" s="54" t="str">
        <f t="shared" si="157"/>
        <v/>
      </c>
      <c r="S849" s="76" t="str">
        <f t="shared" si="158"/>
        <v/>
      </c>
      <c r="T849" s="54" t="str">
        <f>IF(H849="","",IF(I849=INFO_CALENDRIER!$AB$2,IF(BD!H849="COMMANDE","ALBAN1","ALBAN2"),IF(I849=INFO_CALENDRIER!$AB$3,IF(BD!H849="COMMANDE","ALICE1","ALICE2"),IF(I849=INFO_CALENDRIER!$AB$4,IF(BD!H849="COMMANDE","EUGENIE1","EUGENIE2"),IF(I849=INFO_CALENDRIER!$AB$5,IF(BD!H849="COMMANDE","FRED1","FRED2"),IF(I849=INFO_CALENDRIER!$AB$6,IF(BD!H849="COMMANDE","HERVE1","HERVE2"),IF(I849=INFO_CALENDRIER!$AB$7,IF(BD!H849="COMMANDE","MARIA1","MARIA2"),IF(I849=INFO_CALENDRIER!$AB$8,IF(BD!H849="COMMANDE","MARIE1","MARIE2"),IF(I849=INFO_CALENDRIER!$AB$9,IF(BD!H849="COMMANDE","VALERIE1","VALERIE2"),"erreur")))))))))</f>
        <v/>
      </c>
      <c r="U849" s="54"/>
      <c r="V849" s="54"/>
      <c r="W849" s="76" t="str">
        <f t="shared" si="159"/>
        <v/>
      </c>
      <c r="X849" s="76" t="str">
        <f t="shared" si="160"/>
        <v/>
      </c>
      <c r="Y849" s="76" t="str">
        <f t="shared" si="161"/>
        <v/>
      </c>
    </row>
    <row r="850" spans="1:25">
      <c r="A850" s="75"/>
      <c r="B850" s="77"/>
      <c r="C850" s="75"/>
      <c r="D850" s="77"/>
      <c r="E850" s="54"/>
      <c r="F850" s="54"/>
      <c r="G850" s="81"/>
      <c r="H850" s="54"/>
      <c r="I850" s="54"/>
      <c r="J850" s="76" t="str">
        <f t="shared" si="151"/>
        <v/>
      </c>
      <c r="K850" s="76" t="str">
        <f t="shared" si="152"/>
        <v/>
      </c>
      <c r="L850" s="76" t="str">
        <f t="shared" si="153"/>
        <v/>
      </c>
      <c r="M850" s="54"/>
      <c r="N850" s="54" t="str">
        <f t="shared" si="154"/>
        <v/>
      </c>
      <c r="O850" s="54" t="str">
        <f t="shared" si="155"/>
        <v/>
      </c>
      <c r="P850" s="54" t="str">
        <f t="shared" si="156"/>
        <v/>
      </c>
      <c r="Q850" s="54" t="str">
        <f>+IF(A850="","",CONCATENATE(YEAR(A850),"-",VLOOKUP(MONTH(A850),INFO_CALENDRIER!$I$1:$J$13,2,FALSE)))</f>
        <v/>
      </c>
      <c r="R850" s="54" t="str">
        <f t="shared" si="157"/>
        <v/>
      </c>
      <c r="S850" s="76" t="str">
        <f t="shared" si="158"/>
        <v/>
      </c>
      <c r="T850" s="54" t="str">
        <f>IF(H850="","",IF(I850=INFO_CALENDRIER!$AB$2,IF(BD!H850="COMMANDE","ALBAN1","ALBAN2"),IF(I850=INFO_CALENDRIER!$AB$3,IF(BD!H850="COMMANDE","ALICE1","ALICE2"),IF(I850=INFO_CALENDRIER!$AB$4,IF(BD!H850="COMMANDE","EUGENIE1","EUGENIE2"),IF(I850=INFO_CALENDRIER!$AB$5,IF(BD!H850="COMMANDE","FRED1","FRED2"),IF(I850=INFO_CALENDRIER!$AB$6,IF(BD!H850="COMMANDE","HERVE1","HERVE2"),IF(I850=INFO_CALENDRIER!$AB$7,IF(BD!H850="COMMANDE","MARIA1","MARIA2"),IF(I850=INFO_CALENDRIER!$AB$8,IF(BD!H850="COMMANDE","MARIE1","MARIE2"),IF(I850=INFO_CALENDRIER!$AB$9,IF(BD!H850="COMMANDE","VALERIE1","VALERIE2"),"erreur")))))))))</f>
        <v/>
      </c>
      <c r="U850" s="54"/>
      <c r="V850" s="54"/>
      <c r="W850" s="76" t="str">
        <f t="shared" si="159"/>
        <v/>
      </c>
      <c r="X850" s="76" t="str">
        <f t="shared" si="160"/>
        <v/>
      </c>
      <c r="Y850" s="76" t="str">
        <f t="shared" si="161"/>
        <v/>
      </c>
    </row>
    <row r="851" spans="1:25">
      <c r="A851" s="75"/>
      <c r="B851" s="77"/>
      <c r="C851" s="75"/>
      <c r="D851" s="77"/>
      <c r="E851" s="54"/>
      <c r="F851" s="54"/>
      <c r="G851" s="81"/>
      <c r="H851" s="54"/>
      <c r="I851" s="54"/>
      <c r="J851" s="76" t="str">
        <f t="shared" si="151"/>
        <v/>
      </c>
      <c r="K851" s="76" t="str">
        <f t="shared" si="152"/>
        <v/>
      </c>
      <c r="L851" s="76" t="str">
        <f t="shared" si="153"/>
        <v/>
      </c>
      <c r="M851" s="54"/>
      <c r="N851" s="54" t="str">
        <f t="shared" si="154"/>
        <v/>
      </c>
      <c r="O851" s="54" t="str">
        <f t="shared" si="155"/>
        <v/>
      </c>
      <c r="P851" s="54" t="str">
        <f t="shared" si="156"/>
        <v/>
      </c>
      <c r="Q851" s="54" t="str">
        <f>+IF(A851="","",CONCATENATE(YEAR(A851),"-",VLOOKUP(MONTH(A851),INFO_CALENDRIER!$I$1:$J$13,2,FALSE)))</f>
        <v/>
      </c>
      <c r="R851" s="54" t="str">
        <f t="shared" si="157"/>
        <v/>
      </c>
      <c r="S851" s="76" t="str">
        <f t="shared" si="158"/>
        <v/>
      </c>
      <c r="T851" s="54" t="str">
        <f>IF(H851="","",IF(I851=INFO_CALENDRIER!$AB$2,IF(BD!H851="COMMANDE","ALBAN1","ALBAN2"),IF(I851=INFO_CALENDRIER!$AB$3,IF(BD!H851="COMMANDE","ALICE1","ALICE2"),IF(I851=INFO_CALENDRIER!$AB$4,IF(BD!H851="COMMANDE","EUGENIE1","EUGENIE2"),IF(I851=INFO_CALENDRIER!$AB$5,IF(BD!H851="COMMANDE","FRED1","FRED2"),IF(I851=INFO_CALENDRIER!$AB$6,IF(BD!H851="COMMANDE","HERVE1","HERVE2"),IF(I851=INFO_CALENDRIER!$AB$7,IF(BD!H851="COMMANDE","MARIA1","MARIA2"),IF(I851=INFO_CALENDRIER!$AB$8,IF(BD!H851="COMMANDE","MARIE1","MARIE2"),IF(I851=INFO_CALENDRIER!$AB$9,IF(BD!H851="COMMANDE","VALERIE1","VALERIE2"),"erreur")))))))))</f>
        <v/>
      </c>
      <c r="U851" s="54"/>
      <c r="V851" s="54"/>
      <c r="W851" s="76" t="str">
        <f t="shared" si="159"/>
        <v/>
      </c>
      <c r="X851" s="76" t="str">
        <f t="shared" si="160"/>
        <v/>
      </c>
      <c r="Y851" s="76" t="str">
        <f t="shared" si="161"/>
        <v/>
      </c>
    </row>
    <row r="852" spans="1:25">
      <c r="A852" s="75"/>
      <c r="B852" s="77"/>
      <c r="C852" s="75"/>
      <c r="D852" s="77"/>
      <c r="E852" s="54"/>
      <c r="F852" s="54"/>
      <c r="G852" s="81"/>
      <c r="H852" s="54"/>
      <c r="I852" s="54"/>
      <c r="J852" s="76" t="str">
        <f t="shared" si="151"/>
        <v/>
      </c>
      <c r="K852" s="76" t="str">
        <f t="shared" si="152"/>
        <v/>
      </c>
      <c r="L852" s="76" t="str">
        <f t="shared" si="153"/>
        <v/>
      </c>
      <c r="M852" s="54"/>
      <c r="N852" s="54" t="str">
        <f t="shared" si="154"/>
        <v/>
      </c>
      <c r="O852" s="54" t="str">
        <f t="shared" si="155"/>
        <v/>
      </c>
      <c r="P852" s="54" t="str">
        <f t="shared" si="156"/>
        <v/>
      </c>
      <c r="Q852" s="54" t="str">
        <f>+IF(A852="","",CONCATENATE(YEAR(A852),"-",VLOOKUP(MONTH(A852),INFO_CALENDRIER!$I$1:$J$13,2,FALSE)))</f>
        <v/>
      </c>
      <c r="R852" s="54" t="str">
        <f t="shared" si="157"/>
        <v/>
      </c>
      <c r="S852" s="76" t="str">
        <f t="shared" si="158"/>
        <v/>
      </c>
      <c r="T852" s="54" t="str">
        <f>IF(H852="","",IF(I852=INFO_CALENDRIER!$AB$2,IF(BD!H852="COMMANDE","ALBAN1","ALBAN2"),IF(I852=INFO_CALENDRIER!$AB$3,IF(BD!H852="COMMANDE","ALICE1","ALICE2"),IF(I852=INFO_CALENDRIER!$AB$4,IF(BD!H852="COMMANDE","EUGENIE1","EUGENIE2"),IF(I852=INFO_CALENDRIER!$AB$5,IF(BD!H852="COMMANDE","FRED1","FRED2"),IF(I852=INFO_CALENDRIER!$AB$6,IF(BD!H852="COMMANDE","HERVE1","HERVE2"),IF(I852=INFO_CALENDRIER!$AB$7,IF(BD!H852="COMMANDE","MARIA1","MARIA2"),IF(I852=INFO_CALENDRIER!$AB$8,IF(BD!H852="COMMANDE","MARIE1","MARIE2"),IF(I852=INFO_CALENDRIER!$AB$9,IF(BD!H852="COMMANDE","VALERIE1","VALERIE2"),"erreur")))))))))</f>
        <v/>
      </c>
      <c r="U852" s="54"/>
      <c r="V852" s="54"/>
      <c r="W852" s="76" t="str">
        <f t="shared" si="159"/>
        <v/>
      </c>
      <c r="X852" s="76" t="str">
        <f t="shared" si="160"/>
        <v/>
      </c>
      <c r="Y852" s="76" t="str">
        <f t="shared" si="161"/>
        <v/>
      </c>
    </row>
    <row r="853" spans="1:25">
      <c r="A853" s="75"/>
      <c r="B853" s="77"/>
      <c r="C853" s="75"/>
      <c r="D853" s="77"/>
      <c r="E853" s="54"/>
      <c r="F853" s="54"/>
      <c r="G853" s="81"/>
      <c r="H853" s="54"/>
      <c r="I853" s="54"/>
      <c r="J853" s="76" t="str">
        <f t="shared" si="151"/>
        <v/>
      </c>
      <c r="K853" s="76" t="str">
        <f t="shared" si="152"/>
        <v/>
      </c>
      <c r="L853" s="76" t="str">
        <f t="shared" si="153"/>
        <v/>
      </c>
      <c r="M853" s="54"/>
      <c r="N853" s="54" t="str">
        <f t="shared" si="154"/>
        <v/>
      </c>
      <c r="O853" s="54" t="str">
        <f t="shared" si="155"/>
        <v/>
      </c>
      <c r="P853" s="54" t="str">
        <f t="shared" si="156"/>
        <v/>
      </c>
      <c r="Q853" s="54" t="str">
        <f>+IF(A853="","",CONCATENATE(YEAR(A853),"-",VLOOKUP(MONTH(A853),INFO_CALENDRIER!$I$1:$J$13,2,FALSE)))</f>
        <v/>
      </c>
      <c r="R853" s="54" t="str">
        <f t="shared" si="157"/>
        <v/>
      </c>
      <c r="S853" s="76" t="str">
        <f t="shared" si="158"/>
        <v/>
      </c>
      <c r="T853" s="54" t="str">
        <f>IF(H853="","",IF(I853=INFO_CALENDRIER!$AB$2,IF(BD!H853="COMMANDE","ALBAN1","ALBAN2"),IF(I853=INFO_CALENDRIER!$AB$3,IF(BD!H853="COMMANDE","ALICE1","ALICE2"),IF(I853=INFO_CALENDRIER!$AB$4,IF(BD!H853="COMMANDE","EUGENIE1","EUGENIE2"),IF(I853=INFO_CALENDRIER!$AB$5,IF(BD!H853="COMMANDE","FRED1","FRED2"),IF(I853=INFO_CALENDRIER!$AB$6,IF(BD!H853="COMMANDE","HERVE1","HERVE2"),IF(I853=INFO_CALENDRIER!$AB$7,IF(BD!H853="COMMANDE","MARIA1","MARIA2"),IF(I853=INFO_CALENDRIER!$AB$8,IF(BD!H853="COMMANDE","MARIE1","MARIE2"),IF(I853=INFO_CALENDRIER!$AB$9,IF(BD!H853="COMMANDE","VALERIE1","VALERIE2"),"erreur")))))))))</f>
        <v/>
      </c>
      <c r="U853" s="54"/>
      <c r="V853" s="54"/>
      <c r="W853" s="76" t="str">
        <f t="shared" si="159"/>
        <v/>
      </c>
      <c r="X853" s="76" t="str">
        <f t="shared" si="160"/>
        <v/>
      </c>
      <c r="Y853" s="76" t="str">
        <f t="shared" si="161"/>
        <v/>
      </c>
    </row>
    <row r="854" spans="1:25">
      <c r="A854" s="75"/>
      <c r="B854" s="77"/>
      <c r="C854" s="75"/>
      <c r="D854" s="77"/>
      <c r="E854" s="54"/>
      <c r="F854" s="54"/>
      <c r="G854" s="81"/>
      <c r="H854" s="54"/>
      <c r="I854" s="54"/>
      <c r="J854" s="76" t="str">
        <f t="shared" si="151"/>
        <v/>
      </c>
      <c r="K854" s="76" t="str">
        <f t="shared" si="152"/>
        <v/>
      </c>
      <c r="L854" s="76" t="str">
        <f t="shared" si="153"/>
        <v/>
      </c>
      <c r="M854" s="54"/>
      <c r="N854" s="54" t="str">
        <f t="shared" si="154"/>
        <v/>
      </c>
      <c r="O854" s="54" t="str">
        <f t="shared" si="155"/>
        <v/>
      </c>
      <c r="P854" s="54" t="str">
        <f t="shared" si="156"/>
        <v/>
      </c>
      <c r="Q854" s="54" t="str">
        <f>+IF(A854="","",CONCATENATE(YEAR(A854),"-",VLOOKUP(MONTH(A854),INFO_CALENDRIER!$I$1:$J$13,2,FALSE)))</f>
        <v/>
      </c>
      <c r="R854" s="54" t="str">
        <f t="shared" si="157"/>
        <v/>
      </c>
      <c r="S854" s="76" t="str">
        <f t="shared" si="158"/>
        <v/>
      </c>
      <c r="T854" s="54" t="str">
        <f>IF(H854="","",IF(I854=INFO_CALENDRIER!$AB$2,IF(BD!H854="COMMANDE","ALBAN1","ALBAN2"),IF(I854=INFO_CALENDRIER!$AB$3,IF(BD!H854="COMMANDE","ALICE1","ALICE2"),IF(I854=INFO_CALENDRIER!$AB$4,IF(BD!H854="COMMANDE","EUGENIE1","EUGENIE2"),IF(I854=INFO_CALENDRIER!$AB$5,IF(BD!H854="COMMANDE","FRED1","FRED2"),IF(I854=INFO_CALENDRIER!$AB$6,IF(BD!H854="COMMANDE","HERVE1","HERVE2"),IF(I854=INFO_CALENDRIER!$AB$7,IF(BD!H854="COMMANDE","MARIA1","MARIA2"),IF(I854=INFO_CALENDRIER!$AB$8,IF(BD!H854="COMMANDE","MARIE1","MARIE2"),IF(I854=INFO_CALENDRIER!$AB$9,IF(BD!H854="COMMANDE","VALERIE1","VALERIE2"),"erreur")))))))))</f>
        <v/>
      </c>
      <c r="U854" s="54"/>
      <c r="V854" s="54"/>
      <c r="W854" s="76" t="str">
        <f t="shared" si="159"/>
        <v/>
      </c>
      <c r="X854" s="76" t="str">
        <f t="shared" si="160"/>
        <v/>
      </c>
      <c r="Y854" s="76" t="str">
        <f t="shared" si="161"/>
        <v/>
      </c>
    </row>
    <row r="855" spans="1:25">
      <c r="A855" s="75"/>
      <c r="B855" s="77"/>
      <c r="C855" s="75"/>
      <c r="D855" s="77"/>
      <c r="E855" s="54"/>
      <c r="F855" s="54"/>
      <c r="G855" s="81"/>
      <c r="H855" s="54"/>
      <c r="I855" s="54"/>
      <c r="J855" s="76" t="str">
        <f t="shared" si="151"/>
        <v/>
      </c>
      <c r="K855" s="76" t="str">
        <f t="shared" si="152"/>
        <v/>
      </c>
      <c r="L855" s="76" t="str">
        <f t="shared" si="153"/>
        <v/>
      </c>
      <c r="M855" s="54"/>
      <c r="N855" s="54" t="str">
        <f t="shared" si="154"/>
        <v/>
      </c>
      <c r="O855" s="54" t="str">
        <f t="shared" si="155"/>
        <v/>
      </c>
      <c r="P855" s="54" t="str">
        <f t="shared" si="156"/>
        <v/>
      </c>
      <c r="Q855" s="54" t="str">
        <f>+IF(A855="","",CONCATENATE(YEAR(A855),"-",VLOOKUP(MONTH(A855),INFO_CALENDRIER!$I$1:$J$13,2,FALSE)))</f>
        <v/>
      </c>
      <c r="R855" s="54" t="str">
        <f t="shared" si="157"/>
        <v/>
      </c>
      <c r="S855" s="76" t="str">
        <f t="shared" si="158"/>
        <v/>
      </c>
      <c r="T855" s="54" t="str">
        <f>IF(H855="","",IF(I855=INFO_CALENDRIER!$AB$2,IF(BD!H855="COMMANDE","ALBAN1","ALBAN2"),IF(I855=INFO_CALENDRIER!$AB$3,IF(BD!H855="COMMANDE","ALICE1","ALICE2"),IF(I855=INFO_CALENDRIER!$AB$4,IF(BD!H855="COMMANDE","EUGENIE1","EUGENIE2"),IF(I855=INFO_CALENDRIER!$AB$5,IF(BD!H855="COMMANDE","FRED1","FRED2"),IF(I855=INFO_CALENDRIER!$AB$6,IF(BD!H855="COMMANDE","HERVE1","HERVE2"),IF(I855=INFO_CALENDRIER!$AB$7,IF(BD!H855="COMMANDE","MARIA1","MARIA2"),IF(I855=INFO_CALENDRIER!$AB$8,IF(BD!H855="COMMANDE","MARIE1","MARIE2"),IF(I855=INFO_CALENDRIER!$AB$9,IF(BD!H855="COMMANDE","VALERIE1","VALERIE2"),"erreur")))))))))</f>
        <v/>
      </c>
      <c r="U855" s="54"/>
      <c r="V855" s="54"/>
      <c r="W855" s="76" t="str">
        <f t="shared" si="159"/>
        <v/>
      </c>
      <c r="X855" s="76" t="str">
        <f t="shared" si="160"/>
        <v/>
      </c>
      <c r="Y855" s="76" t="str">
        <f t="shared" si="161"/>
        <v/>
      </c>
    </row>
    <row r="856" spans="1:25">
      <c r="A856" s="75"/>
      <c r="B856" s="77"/>
      <c r="C856" s="75"/>
      <c r="D856" s="77"/>
      <c r="E856" s="54"/>
      <c r="F856" s="54"/>
      <c r="G856" s="81"/>
      <c r="H856" s="54"/>
      <c r="I856" s="54"/>
      <c r="J856" s="76" t="str">
        <f t="shared" si="151"/>
        <v/>
      </c>
      <c r="K856" s="76" t="str">
        <f t="shared" si="152"/>
        <v/>
      </c>
      <c r="L856" s="76" t="str">
        <f t="shared" si="153"/>
        <v/>
      </c>
      <c r="M856" s="54"/>
      <c r="N856" s="54" t="str">
        <f t="shared" si="154"/>
        <v/>
      </c>
      <c r="O856" s="54" t="str">
        <f t="shared" si="155"/>
        <v/>
      </c>
      <c r="P856" s="54" t="str">
        <f t="shared" si="156"/>
        <v/>
      </c>
      <c r="Q856" s="54" t="str">
        <f>+IF(A856="","",CONCATENATE(YEAR(A856),"-",VLOOKUP(MONTH(A856),INFO_CALENDRIER!$I$1:$J$13,2,FALSE)))</f>
        <v/>
      </c>
      <c r="R856" s="54" t="str">
        <f t="shared" si="157"/>
        <v/>
      </c>
      <c r="S856" s="76" t="str">
        <f t="shared" si="158"/>
        <v/>
      </c>
      <c r="T856" s="54" t="str">
        <f>IF(H856="","",IF(I856=INFO_CALENDRIER!$AB$2,IF(BD!H856="COMMANDE","ALBAN1","ALBAN2"),IF(I856=INFO_CALENDRIER!$AB$3,IF(BD!H856="COMMANDE","ALICE1","ALICE2"),IF(I856=INFO_CALENDRIER!$AB$4,IF(BD!H856="COMMANDE","EUGENIE1","EUGENIE2"),IF(I856=INFO_CALENDRIER!$AB$5,IF(BD!H856="COMMANDE","FRED1","FRED2"),IF(I856=INFO_CALENDRIER!$AB$6,IF(BD!H856="COMMANDE","HERVE1","HERVE2"),IF(I856=INFO_CALENDRIER!$AB$7,IF(BD!H856="COMMANDE","MARIA1","MARIA2"),IF(I856=INFO_CALENDRIER!$AB$8,IF(BD!H856="COMMANDE","MARIE1","MARIE2"),IF(I856=INFO_CALENDRIER!$AB$9,IF(BD!H856="COMMANDE","VALERIE1","VALERIE2"),"erreur")))))))))</f>
        <v/>
      </c>
      <c r="U856" s="54"/>
      <c r="V856" s="54"/>
      <c r="W856" s="76" t="str">
        <f t="shared" si="159"/>
        <v/>
      </c>
      <c r="X856" s="76" t="str">
        <f t="shared" si="160"/>
        <v/>
      </c>
      <c r="Y856" s="76" t="str">
        <f t="shared" si="161"/>
        <v/>
      </c>
    </row>
    <row r="857" spans="1:25">
      <c r="A857" s="75"/>
      <c r="B857" s="77"/>
      <c r="C857" s="75"/>
      <c r="D857" s="77"/>
      <c r="E857" s="54"/>
      <c r="F857" s="54"/>
      <c r="G857" s="81"/>
      <c r="H857" s="54"/>
      <c r="I857" s="54"/>
      <c r="J857" s="76" t="str">
        <f t="shared" si="151"/>
        <v/>
      </c>
      <c r="K857" s="76" t="str">
        <f t="shared" si="152"/>
        <v/>
      </c>
      <c r="L857" s="76" t="str">
        <f t="shared" si="153"/>
        <v/>
      </c>
      <c r="M857" s="54"/>
      <c r="N857" s="54" t="str">
        <f t="shared" si="154"/>
        <v/>
      </c>
      <c r="O857" s="54" t="str">
        <f t="shared" si="155"/>
        <v/>
      </c>
      <c r="P857" s="54" t="str">
        <f t="shared" si="156"/>
        <v/>
      </c>
      <c r="Q857" s="54" t="str">
        <f>+IF(A857="","",CONCATENATE(YEAR(A857),"-",VLOOKUP(MONTH(A857),INFO_CALENDRIER!$I$1:$J$13,2,FALSE)))</f>
        <v/>
      </c>
      <c r="R857" s="54" t="str">
        <f t="shared" si="157"/>
        <v/>
      </c>
      <c r="S857" s="76" t="str">
        <f t="shared" si="158"/>
        <v/>
      </c>
      <c r="T857" s="54" t="str">
        <f>IF(H857="","",IF(I857=INFO_CALENDRIER!$AB$2,IF(BD!H857="COMMANDE","ALBAN1","ALBAN2"),IF(I857=INFO_CALENDRIER!$AB$3,IF(BD!H857="COMMANDE","ALICE1","ALICE2"),IF(I857=INFO_CALENDRIER!$AB$4,IF(BD!H857="COMMANDE","EUGENIE1","EUGENIE2"),IF(I857=INFO_CALENDRIER!$AB$5,IF(BD!H857="COMMANDE","FRED1","FRED2"),IF(I857=INFO_CALENDRIER!$AB$6,IF(BD!H857="COMMANDE","HERVE1","HERVE2"),IF(I857=INFO_CALENDRIER!$AB$7,IF(BD!H857="COMMANDE","MARIA1","MARIA2"),IF(I857=INFO_CALENDRIER!$AB$8,IF(BD!H857="COMMANDE","MARIE1","MARIE2"),IF(I857=INFO_CALENDRIER!$AB$9,IF(BD!H857="COMMANDE","VALERIE1","VALERIE2"),"erreur")))))))))</f>
        <v/>
      </c>
      <c r="U857" s="54"/>
      <c r="V857" s="54"/>
      <c r="W857" s="76" t="str">
        <f t="shared" si="159"/>
        <v/>
      </c>
      <c r="X857" s="76" t="str">
        <f t="shared" si="160"/>
        <v/>
      </c>
      <c r="Y857" s="76" t="str">
        <f t="shared" si="161"/>
        <v/>
      </c>
    </row>
    <row r="858" spans="1:25">
      <c r="A858" s="75"/>
      <c r="B858" s="77"/>
      <c r="C858" s="75"/>
      <c r="D858" s="77"/>
      <c r="E858" s="54"/>
      <c r="F858" s="54"/>
      <c r="G858" s="81"/>
      <c r="H858" s="54"/>
      <c r="I858" s="54"/>
      <c r="J858" s="76" t="str">
        <f t="shared" si="151"/>
        <v/>
      </c>
      <c r="K858" s="76" t="str">
        <f t="shared" si="152"/>
        <v/>
      </c>
      <c r="L858" s="76" t="str">
        <f t="shared" si="153"/>
        <v/>
      </c>
      <c r="M858" s="54"/>
      <c r="N858" s="54" t="str">
        <f t="shared" si="154"/>
        <v/>
      </c>
      <c r="O858" s="54" t="str">
        <f t="shared" si="155"/>
        <v/>
      </c>
      <c r="P858" s="54" t="str">
        <f t="shared" si="156"/>
        <v/>
      </c>
      <c r="Q858" s="54" t="str">
        <f>+IF(A858="","",CONCATENATE(YEAR(A858),"-",VLOOKUP(MONTH(A858),INFO_CALENDRIER!$I$1:$J$13,2,FALSE)))</f>
        <v/>
      </c>
      <c r="R858" s="54" t="str">
        <f t="shared" si="157"/>
        <v/>
      </c>
      <c r="S858" s="76" t="str">
        <f t="shared" si="158"/>
        <v/>
      </c>
      <c r="T858" s="54" t="str">
        <f>IF(H858="","",IF(I858=INFO_CALENDRIER!$AB$2,IF(BD!H858="COMMANDE","ALBAN1","ALBAN2"),IF(I858=INFO_CALENDRIER!$AB$3,IF(BD!H858="COMMANDE","ALICE1","ALICE2"),IF(I858=INFO_CALENDRIER!$AB$4,IF(BD!H858="COMMANDE","EUGENIE1","EUGENIE2"),IF(I858=INFO_CALENDRIER!$AB$5,IF(BD!H858="COMMANDE","FRED1","FRED2"),IF(I858=INFO_CALENDRIER!$AB$6,IF(BD!H858="COMMANDE","HERVE1","HERVE2"),IF(I858=INFO_CALENDRIER!$AB$7,IF(BD!H858="COMMANDE","MARIA1","MARIA2"),IF(I858=INFO_CALENDRIER!$AB$8,IF(BD!H858="COMMANDE","MARIE1","MARIE2"),IF(I858=INFO_CALENDRIER!$AB$9,IF(BD!H858="COMMANDE","VALERIE1","VALERIE2"),"erreur")))))))))</f>
        <v/>
      </c>
      <c r="U858" s="54"/>
      <c r="V858" s="54"/>
      <c r="W858" s="76" t="str">
        <f t="shared" si="159"/>
        <v/>
      </c>
      <c r="X858" s="76" t="str">
        <f t="shared" si="160"/>
        <v/>
      </c>
      <c r="Y858" s="76" t="str">
        <f t="shared" si="161"/>
        <v/>
      </c>
    </row>
    <row r="859" spans="1:25">
      <c r="A859" s="75"/>
      <c r="B859" s="77"/>
      <c r="C859" s="75"/>
      <c r="D859" s="77"/>
      <c r="E859" s="54"/>
      <c r="F859" s="54"/>
      <c r="G859" s="81"/>
      <c r="H859" s="54"/>
      <c r="I859" s="54"/>
      <c r="J859" s="76" t="str">
        <f t="shared" si="151"/>
        <v/>
      </c>
      <c r="K859" s="76" t="str">
        <f t="shared" si="152"/>
        <v/>
      </c>
      <c r="L859" s="76" t="str">
        <f t="shared" si="153"/>
        <v/>
      </c>
      <c r="M859" s="54"/>
      <c r="N859" s="54" t="str">
        <f t="shared" si="154"/>
        <v/>
      </c>
      <c r="O859" s="54" t="str">
        <f t="shared" si="155"/>
        <v/>
      </c>
      <c r="P859" s="54" t="str">
        <f t="shared" si="156"/>
        <v/>
      </c>
      <c r="Q859" s="54" t="str">
        <f>+IF(A859="","",CONCATENATE(YEAR(A859),"-",VLOOKUP(MONTH(A859),INFO_CALENDRIER!$I$1:$J$13,2,FALSE)))</f>
        <v/>
      </c>
      <c r="R859" s="54" t="str">
        <f t="shared" si="157"/>
        <v/>
      </c>
      <c r="S859" s="76" t="str">
        <f t="shared" si="158"/>
        <v/>
      </c>
      <c r="T859" s="54" t="str">
        <f>IF(H859="","",IF(I859=INFO_CALENDRIER!$AB$2,IF(BD!H859="COMMANDE","ALBAN1","ALBAN2"),IF(I859=INFO_CALENDRIER!$AB$3,IF(BD!H859="COMMANDE","ALICE1","ALICE2"),IF(I859=INFO_CALENDRIER!$AB$4,IF(BD!H859="COMMANDE","EUGENIE1","EUGENIE2"),IF(I859=INFO_CALENDRIER!$AB$5,IF(BD!H859="COMMANDE","FRED1","FRED2"),IF(I859=INFO_CALENDRIER!$AB$6,IF(BD!H859="COMMANDE","HERVE1","HERVE2"),IF(I859=INFO_CALENDRIER!$AB$7,IF(BD!H859="COMMANDE","MARIA1","MARIA2"),IF(I859=INFO_CALENDRIER!$AB$8,IF(BD!H859="COMMANDE","MARIE1","MARIE2"),IF(I859=INFO_CALENDRIER!$AB$9,IF(BD!H859="COMMANDE","VALERIE1","VALERIE2"),"erreur")))))))))</f>
        <v/>
      </c>
      <c r="U859" s="54"/>
      <c r="V859" s="54"/>
      <c r="W859" s="76" t="str">
        <f t="shared" si="159"/>
        <v/>
      </c>
      <c r="X859" s="76" t="str">
        <f t="shared" si="160"/>
        <v/>
      </c>
      <c r="Y859" s="76" t="str">
        <f t="shared" si="161"/>
        <v/>
      </c>
    </row>
    <row r="860" spans="1:25">
      <c r="A860" s="75"/>
      <c r="B860" s="77"/>
      <c r="C860" s="75"/>
      <c r="D860" s="77"/>
      <c r="E860" s="54"/>
      <c r="F860" s="54"/>
      <c r="G860" s="81"/>
      <c r="H860" s="54"/>
      <c r="I860" s="54"/>
      <c r="J860" s="76" t="str">
        <f t="shared" si="151"/>
        <v/>
      </c>
      <c r="K860" s="76" t="str">
        <f t="shared" si="152"/>
        <v/>
      </c>
      <c r="L860" s="76" t="str">
        <f t="shared" si="153"/>
        <v/>
      </c>
      <c r="M860" s="54"/>
      <c r="N860" s="54" t="str">
        <f t="shared" si="154"/>
        <v/>
      </c>
      <c r="O860" s="54" t="str">
        <f t="shared" si="155"/>
        <v/>
      </c>
      <c r="P860" s="54" t="str">
        <f t="shared" si="156"/>
        <v/>
      </c>
      <c r="Q860" s="54" t="str">
        <f>+IF(A860="","",CONCATENATE(YEAR(A860),"-",VLOOKUP(MONTH(A860),INFO_CALENDRIER!$I$1:$J$13,2,FALSE)))</f>
        <v/>
      </c>
      <c r="R860" s="54" t="str">
        <f t="shared" si="157"/>
        <v/>
      </c>
      <c r="S860" s="76" t="str">
        <f t="shared" si="158"/>
        <v/>
      </c>
      <c r="T860" s="54" t="str">
        <f>IF(H860="","",IF(I860=INFO_CALENDRIER!$AB$2,IF(BD!H860="COMMANDE","ALBAN1","ALBAN2"),IF(I860=INFO_CALENDRIER!$AB$3,IF(BD!H860="COMMANDE","ALICE1","ALICE2"),IF(I860=INFO_CALENDRIER!$AB$4,IF(BD!H860="COMMANDE","EUGENIE1","EUGENIE2"),IF(I860=INFO_CALENDRIER!$AB$5,IF(BD!H860="COMMANDE","FRED1","FRED2"),IF(I860=INFO_CALENDRIER!$AB$6,IF(BD!H860="COMMANDE","HERVE1","HERVE2"),IF(I860=INFO_CALENDRIER!$AB$7,IF(BD!H860="COMMANDE","MARIA1","MARIA2"),IF(I860=INFO_CALENDRIER!$AB$8,IF(BD!H860="COMMANDE","MARIE1","MARIE2"),IF(I860=INFO_CALENDRIER!$AB$9,IF(BD!H860="COMMANDE","VALERIE1","VALERIE2"),"erreur")))))))))</f>
        <v/>
      </c>
      <c r="U860" s="54"/>
      <c r="V860" s="54"/>
      <c r="W860" s="76" t="str">
        <f t="shared" si="159"/>
        <v/>
      </c>
      <c r="X860" s="76" t="str">
        <f t="shared" si="160"/>
        <v/>
      </c>
      <c r="Y860" s="76" t="str">
        <f t="shared" si="161"/>
        <v/>
      </c>
    </row>
    <row r="861" spans="1:25">
      <c r="A861" s="75"/>
      <c r="B861" s="77"/>
      <c r="C861" s="75"/>
      <c r="D861" s="77"/>
      <c r="E861" s="54"/>
      <c r="F861" s="54"/>
      <c r="G861" s="81"/>
      <c r="H861" s="54"/>
      <c r="I861" s="54"/>
      <c r="J861" s="76" t="str">
        <f t="shared" si="151"/>
        <v/>
      </c>
      <c r="K861" s="76" t="str">
        <f t="shared" si="152"/>
        <v/>
      </c>
      <c r="L861" s="76" t="str">
        <f t="shared" si="153"/>
        <v/>
      </c>
      <c r="M861" s="54"/>
      <c r="N861" s="54" t="str">
        <f t="shared" si="154"/>
        <v/>
      </c>
      <c r="O861" s="54" t="str">
        <f t="shared" si="155"/>
        <v/>
      </c>
      <c r="P861" s="54" t="str">
        <f t="shared" si="156"/>
        <v/>
      </c>
      <c r="Q861" s="54" t="str">
        <f>+IF(A861="","",CONCATENATE(YEAR(A861),"-",VLOOKUP(MONTH(A861),INFO_CALENDRIER!$I$1:$J$13,2,FALSE)))</f>
        <v/>
      </c>
      <c r="R861" s="54" t="str">
        <f t="shared" si="157"/>
        <v/>
      </c>
      <c r="S861" s="76" t="str">
        <f t="shared" si="158"/>
        <v/>
      </c>
      <c r="T861" s="54" t="str">
        <f>IF(H861="","",IF(I861=INFO_CALENDRIER!$AB$2,IF(BD!H861="COMMANDE","ALBAN1","ALBAN2"),IF(I861=INFO_CALENDRIER!$AB$3,IF(BD!H861="COMMANDE","ALICE1","ALICE2"),IF(I861=INFO_CALENDRIER!$AB$4,IF(BD!H861="COMMANDE","EUGENIE1","EUGENIE2"),IF(I861=INFO_CALENDRIER!$AB$5,IF(BD!H861="COMMANDE","FRED1","FRED2"),IF(I861=INFO_CALENDRIER!$AB$6,IF(BD!H861="COMMANDE","HERVE1","HERVE2"),IF(I861=INFO_CALENDRIER!$AB$7,IF(BD!H861="COMMANDE","MARIA1","MARIA2"),IF(I861=INFO_CALENDRIER!$AB$8,IF(BD!H861="COMMANDE","MARIE1","MARIE2"),IF(I861=INFO_CALENDRIER!$AB$9,IF(BD!H861="COMMANDE","VALERIE1","VALERIE2"),"erreur")))))))))</f>
        <v/>
      </c>
      <c r="U861" s="54"/>
      <c r="V861" s="54"/>
      <c r="W861" s="76" t="str">
        <f t="shared" si="159"/>
        <v/>
      </c>
      <c r="X861" s="76" t="str">
        <f t="shared" si="160"/>
        <v/>
      </c>
      <c r="Y861" s="76" t="str">
        <f t="shared" si="161"/>
        <v/>
      </c>
    </row>
    <row r="862" spans="1:25">
      <c r="A862" s="75"/>
      <c r="B862" s="77"/>
      <c r="C862" s="75"/>
      <c r="D862" s="77"/>
      <c r="E862" s="54"/>
      <c r="F862" s="54"/>
      <c r="G862" s="81"/>
      <c r="H862" s="54"/>
      <c r="I862" s="54"/>
      <c r="J862" s="76" t="str">
        <f t="shared" si="151"/>
        <v/>
      </c>
      <c r="K862" s="76" t="str">
        <f t="shared" si="152"/>
        <v/>
      </c>
      <c r="L862" s="76" t="str">
        <f t="shared" si="153"/>
        <v/>
      </c>
      <c r="M862" s="54"/>
      <c r="N862" s="54" t="str">
        <f t="shared" si="154"/>
        <v/>
      </c>
      <c r="O862" s="54" t="str">
        <f t="shared" si="155"/>
        <v/>
      </c>
      <c r="P862" s="54" t="str">
        <f t="shared" si="156"/>
        <v/>
      </c>
      <c r="Q862" s="54" t="str">
        <f>+IF(A862="","",CONCATENATE(YEAR(A862),"-",VLOOKUP(MONTH(A862),INFO_CALENDRIER!$I$1:$J$13,2,FALSE)))</f>
        <v/>
      </c>
      <c r="R862" s="54" t="str">
        <f t="shared" si="157"/>
        <v/>
      </c>
      <c r="S862" s="76" t="str">
        <f t="shared" si="158"/>
        <v/>
      </c>
      <c r="T862" s="54" t="str">
        <f>IF(H862="","",IF(I862=INFO_CALENDRIER!$AB$2,IF(BD!H862="COMMANDE","ALBAN1","ALBAN2"),IF(I862=INFO_CALENDRIER!$AB$3,IF(BD!H862="COMMANDE","ALICE1","ALICE2"),IF(I862=INFO_CALENDRIER!$AB$4,IF(BD!H862="COMMANDE","EUGENIE1","EUGENIE2"),IF(I862=INFO_CALENDRIER!$AB$5,IF(BD!H862="COMMANDE","FRED1","FRED2"),IF(I862=INFO_CALENDRIER!$AB$6,IF(BD!H862="COMMANDE","HERVE1","HERVE2"),IF(I862=INFO_CALENDRIER!$AB$7,IF(BD!H862="COMMANDE","MARIA1","MARIA2"),IF(I862=INFO_CALENDRIER!$AB$8,IF(BD!H862="COMMANDE","MARIE1","MARIE2"),IF(I862=INFO_CALENDRIER!$AB$9,IF(BD!H862="COMMANDE","VALERIE1","VALERIE2"),"erreur")))))))))</f>
        <v/>
      </c>
      <c r="U862" s="54"/>
      <c r="V862" s="54"/>
      <c r="W862" s="76" t="str">
        <f t="shared" si="159"/>
        <v/>
      </c>
      <c r="X862" s="76" t="str">
        <f t="shared" si="160"/>
        <v/>
      </c>
      <c r="Y862" s="76" t="str">
        <f t="shared" si="161"/>
        <v/>
      </c>
    </row>
    <row r="863" spans="1:25">
      <c r="A863" s="75"/>
      <c r="B863" s="77"/>
      <c r="C863" s="75"/>
      <c r="D863" s="77"/>
      <c r="E863" s="54"/>
      <c r="F863" s="54"/>
      <c r="G863" s="81"/>
      <c r="H863" s="54"/>
      <c r="I863" s="54"/>
      <c r="J863" s="76" t="str">
        <f t="shared" si="151"/>
        <v/>
      </c>
      <c r="K863" s="76" t="str">
        <f t="shared" si="152"/>
        <v/>
      </c>
      <c r="L863" s="76" t="str">
        <f t="shared" si="153"/>
        <v/>
      </c>
      <c r="M863" s="54"/>
      <c r="N863" s="54" t="str">
        <f t="shared" si="154"/>
        <v/>
      </c>
      <c r="O863" s="54" t="str">
        <f t="shared" si="155"/>
        <v/>
      </c>
      <c r="P863" s="54" t="str">
        <f t="shared" si="156"/>
        <v/>
      </c>
      <c r="Q863" s="54" t="str">
        <f>+IF(A863="","",CONCATENATE(YEAR(A863),"-",VLOOKUP(MONTH(A863),INFO_CALENDRIER!$I$1:$J$13,2,FALSE)))</f>
        <v/>
      </c>
      <c r="R863" s="54" t="str">
        <f t="shared" si="157"/>
        <v/>
      </c>
      <c r="S863" s="76" t="str">
        <f t="shared" si="158"/>
        <v/>
      </c>
      <c r="T863" s="54" t="str">
        <f>IF(H863="","",IF(I863=INFO_CALENDRIER!$AB$2,IF(BD!H863="COMMANDE","ALBAN1","ALBAN2"),IF(I863=INFO_CALENDRIER!$AB$3,IF(BD!H863="COMMANDE","ALICE1","ALICE2"),IF(I863=INFO_CALENDRIER!$AB$4,IF(BD!H863="COMMANDE","EUGENIE1","EUGENIE2"),IF(I863=INFO_CALENDRIER!$AB$5,IF(BD!H863="COMMANDE","FRED1","FRED2"),IF(I863=INFO_CALENDRIER!$AB$6,IF(BD!H863="COMMANDE","HERVE1","HERVE2"),IF(I863=INFO_CALENDRIER!$AB$7,IF(BD!H863="COMMANDE","MARIA1","MARIA2"),IF(I863=INFO_CALENDRIER!$AB$8,IF(BD!H863="COMMANDE","MARIE1","MARIE2"),IF(I863=INFO_CALENDRIER!$AB$9,IF(BD!H863="COMMANDE","VALERIE1","VALERIE2"),"erreur")))))))))</f>
        <v/>
      </c>
      <c r="U863" s="54"/>
      <c r="V863" s="54"/>
      <c r="W863" s="76" t="str">
        <f t="shared" si="159"/>
        <v/>
      </c>
      <c r="X863" s="76" t="str">
        <f t="shared" si="160"/>
        <v/>
      </c>
      <c r="Y863" s="76" t="str">
        <f t="shared" si="161"/>
        <v/>
      </c>
    </row>
    <row r="864" spans="1:25">
      <c r="A864" s="75"/>
      <c r="B864" s="77"/>
      <c r="C864" s="75"/>
      <c r="D864" s="77"/>
      <c r="E864" s="54"/>
      <c r="F864" s="54"/>
      <c r="G864" s="81"/>
      <c r="H864" s="54"/>
      <c r="I864" s="54"/>
      <c r="J864" s="76" t="str">
        <f t="shared" si="151"/>
        <v/>
      </c>
      <c r="K864" s="76" t="str">
        <f t="shared" si="152"/>
        <v/>
      </c>
      <c r="L864" s="76" t="str">
        <f t="shared" si="153"/>
        <v/>
      </c>
      <c r="M864" s="54"/>
      <c r="N864" s="54" t="str">
        <f t="shared" si="154"/>
        <v/>
      </c>
      <c r="O864" s="54" t="str">
        <f t="shared" si="155"/>
        <v/>
      </c>
      <c r="P864" s="54" t="str">
        <f t="shared" si="156"/>
        <v/>
      </c>
      <c r="Q864" s="54" t="str">
        <f>+IF(A864="","",CONCATENATE(YEAR(A864),"-",VLOOKUP(MONTH(A864),INFO_CALENDRIER!$I$1:$J$13,2,FALSE)))</f>
        <v/>
      </c>
      <c r="R864" s="54" t="str">
        <f t="shared" si="157"/>
        <v/>
      </c>
      <c r="S864" s="76" t="str">
        <f t="shared" si="158"/>
        <v/>
      </c>
      <c r="T864" s="54" t="str">
        <f>IF(H864="","",IF(I864=INFO_CALENDRIER!$AB$2,IF(BD!H864="COMMANDE","ALBAN1","ALBAN2"),IF(I864=INFO_CALENDRIER!$AB$3,IF(BD!H864="COMMANDE","ALICE1","ALICE2"),IF(I864=INFO_CALENDRIER!$AB$4,IF(BD!H864="COMMANDE","EUGENIE1","EUGENIE2"),IF(I864=INFO_CALENDRIER!$AB$5,IF(BD!H864="COMMANDE","FRED1","FRED2"),IF(I864=INFO_CALENDRIER!$AB$6,IF(BD!H864="COMMANDE","HERVE1","HERVE2"),IF(I864=INFO_CALENDRIER!$AB$7,IF(BD!H864="COMMANDE","MARIA1","MARIA2"),IF(I864=INFO_CALENDRIER!$AB$8,IF(BD!H864="COMMANDE","MARIE1","MARIE2"),IF(I864=INFO_CALENDRIER!$AB$9,IF(BD!H864="COMMANDE","VALERIE1","VALERIE2"),"erreur")))))))))</f>
        <v/>
      </c>
      <c r="U864" s="54"/>
      <c r="V864" s="54"/>
      <c r="W864" s="76" t="str">
        <f t="shared" si="159"/>
        <v/>
      </c>
      <c r="X864" s="76" t="str">
        <f t="shared" si="160"/>
        <v/>
      </c>
      <c r="Y864" s="76" t="str">
        <f t="shared" si="161"/>
        <v/>
      </c>
    </row>
    <row r="865" spans="1:25">
      <c r="A865" s="75"/>
      <c r="B865" s="77"/>
      <c r="C865" s="75"/>
      <c r="D865" s="77"/>
      <c r="E865" s="54"/>
      <c r="F865" s="54"/>
      <c r="G865" s="81"/>
      <c r="H865" s="54"/>
      <c r="I865" s="54"/>
      <c r="J865" s="76" t="str">
        <f t="shared" si="151"/>
        <v/>
      </c>
      <c r="K865" s="76" t="str">
        <f t="shared" si="152"/>
        <v/>
      </c>
      <c r="L865" s="76" t="str">
        <f t="shared" si="153"/>
        <v/>
      </c>
      <c r="M865" s="54"/>
      <c r="N865" s="54" t="str">
        <f t="shared" si="154"/>
        <v/>
      </c>
      <c r="O865" s="54" t="str">
        <f t="shared" si="155"/>
        <v/>
      </c>
      <c r="P865" s="54" t="str">
        <f t="shared" si="156"/>
        <v/>
      </c>
      <c r="Q865" s="54" t="str">
        <f>+IF(A865="","",CONCATENATE(YEAR(A865),"-",VLOOKUP(MONTH(A865),INFO_CALENDRIER!$I$1:$J$13,2,FALSE)))</f>
        <v/>
      </c>
      <c r="R865" s="54" t="str">
        <f t="shared" si="157"/>
        <v/>
      </c>
      <c r="S865" s="76" t="str">
        <f t="shared" si="158"/>
        <v/>
      </c>
      <c r="T865" s="54" t="str">
        <f>IF(H865="","",IF(I865=INFO_CALENDRIER!$AB$2,IF(BD!H865="COMMANDE","ALBAN1","ALBAN2"),IF(I865=INFO_CALENDRIER!$AB$3,IF(BD!H865="COMMANDE","ALICE1","ALICE2"),IF(I865=INFO_CALENDRIER!$AB$4,IF(BD!H865="COMMANDE","EUGENIE1","EUGENIE2"),IF(I865=INFO_CALENDRIER!$AB$5,IF(BD!H865="COMMANDE","FRED1","FRED2"),IF(I865=INFO_CALENDRIER!$AB$6,IF(BD!H865="COMMANDE","HERVE1","HERVE2"),IF(I865=INFO_CALENDRIER!$AB$7,IF(BD!H865="COMMANDE","MARIA1","MARIA2"),IF(I865=INFO_CALENDRIER!$AB$8,IF(BD!H865="COMMANDE","MARIE1","MARIE2"),IF(I865=INFO_CALENDRIER!$AB$9,IF(BD!H865="COMMANDE","VALERIE1","VALERIE2"),"erreur")))))))))</f>
        <v/>
      </c>
      <c r="U865" s="54"/>
      <c r="V865" s="54"/>
      <c r="W865" s="76" t="str">
        <f t="shared" si="159"/>
        <v/>
      </c>
      <c r="X865" s="76" t="str">
        <f t="shared" si="160"/>
        <v/>
      </c>
      <c r="Y865" s="76" t="str">
        <f t="shared" si="161"/>
        <v/>
      </c>
    </row>
    <row r="866" spans="1:25">
      <c r="A866" s="75"/>
      <c r="B866" s="77"/>
      <c r="C866" s="75"/>
      <c r="D866" s="77"/>
      <c r="E866" s="54"/>
      <c r="F866" s="54"/>
      <c r="G866" s="81"/>
      <c r="H866" s="54"/>
      <c r="I866" s="54"/>
      <c r="J866" s="76" t="str">
        <f t="shared" si="151"/>
        <v/>
      </c>
      <c r="K866" s="76" t="str">
        <f t="shared" si="152"/>
        <v/>
      </c>
      <c r="L866" s="76" t="str">
        <f t="shared" si="153"/>
        <v/>
      </c>
      <c r="M866" s="54"/>
      <c r="N866" s="54" t="str">
        <f t="shared" si="154"/>
        <v/>
      </c>
      <c r="O866" s="54" t="str">
        <f t="shared" si="155"/>
        <v/>
      </c>
      <c r="P866" s="54" t="str">
        <f t="shared" si="156"/>
        <v/>
      </c>
      <c r="Q866" s="54" t="str">
        <f>+IF(A866="","",CONCATENATE(YEAR(A866),"-",VLOOKUP(MONTH(A866),INFO_CALENDRIER!$I$1:$J$13,2,FALSE)))</f>
        <v/>
      </c>
      <c r="R866" s="54" t="str">
        <f t="shared" si="157"/>
        <v/>
      </c>
      <c r="S866" s="76" t="str">
        <f t="shared" si="158"/>
        <v/>
      </c>
      <c r="T866" s="54" t="str">
        <f>IF(H866="","",IF(I866=INFO_CALENDRIER!$AB$2,IF(BD!H866="COMMANDE","ALBAN1","ALBAN2"),IF(I866=INFO_CALENDRIER!$AB$3,IF(BD!H866="COMMANDE","ALICE1","ALICE2"),IF(I866=INFO_CALENDRIER!$AB$4,IF(BD!H866="COMMANDE","EUGENIE1","EUGENIE2"),IF(I866=INFO_CALENDRIER!$AB$5,IF(BD!H866="COMMANDE","FRED1","FRED2"),IF(I866=INFO_CALENDRIER!$AB$6,IF(BD!H866="COMMANDE","HERVE1","HERVE2"),IF(I866=INFO_CALENDRIER!$AB$7,IF(BD!H866="COMMANDE","MARIA1","MARIA2"),IF(I866=INFO_CALENDRIER!$AB$8,IF(BD!H866="COMMANDE","MARIE1","MARIE2"),IF(I866=INFO_CALENDRIER!$AB$9,IF(BD!H866="COMMANDE","VALERIE1","VALERIE2"),"erreur")))))))))</f>
        <v/>
      </c>
      <c r="U866" s="54"/>
      <c r="V866" s="54"/>
      <c r="W866" s="76" t="str">
        <f t="shared" si="159"/>
        <v/>
      </c>
      <c r="X866" s="76" t="str">
        <f t="shared" si="160"/>
        <v/>
      </c>
      <c r="Y866" s="76" t="str">
        <f t="shared" si="161"/>
        <v/>
      </c>
    </row>
    <row r="867" spans="1:25">
      <c r="A867" s="75"/>
      <c r="B867" s="77"/>
      <c r="C867" s="75"/>
      <c r="D867" s="77"/>
      <c r="E867" s="54"/>
      <c r="F867" s="54"/>
      <c r="G867" s="81"/>
      <c r="H867" s="54"/>
      <c r="I867" s="54"/>
      <c r="J867" s="76" t="str">
        <f t="shared" si="151"/>
        <v/>
      </c>
      <c r="K867" s="76" t="str">
        <f t="shared" si="152"/>
        <v/>
      </c>
      <c r="L867" s="76" t="str">
        <f t="shared" si="153"/>
        <v/>
      </c>
      <c r="M867" s="54"/>
      <c r="N867" s="54" t="str">
        <f t="shared" si="154"/>
        <v/>
      </c>
      <c r="O867" s="54" t="str">
        <f t="shared" si="155"/>
        <v/>
      </c>
      <c r="P867" s="54" t="str">
        <f t="shared" si="156"/>
        <v/>
      </c>
      <c r="Q867" s="54" t="str">
        <f>+IF(A867="","",CONCATENATE(YEAR(A867),"-",VLOOKUP(MONTH(A867),INFO_CALENDRIER!$I$1:$J$13,2,FALSE)))</f>
        <v/>
      </c>
      <c r="R867" s="54" t="str">
        <f t="shared" si="157"/>
        <v/>
      </c>
      <c r="S867" s="76" t="str">
        <f t="shared" si="158"/>
        <v/>
      </c>
      <c r="T867" s="54" t="str">
        <f>IF(H867="","",IF(I867=INFO_CALENDRIER!$AB$2,IF(BD!H867="COMMANDE","ALBAN1","ALBAN2"),IF(I867=INFO_CALENDRIER!$AB$3,IF(BD!H867="COMMANDE","ALICE1","ALICE2"),IF(I867=INFO_CALENDRIER!$AB$4,IF(BD!H867="COMMANDE","EUGENIE1","EUGENIE2"),IF(I867=INFO_CALENDRIER!$AB$5,IF(BD!H867="COMMANDE","FRED1","FRED2"),IF(I867=INFO_CALENDRIER!$AB$6,IF(BD!H867="COMMANDE","HERVE1","HERVE2"),IF(I867=INFO_CALENDRIER!$AB$7,IF(BD!H867="COMMANDE","MARIA1","MARIA2"),IF(I867=INFO_CALENDRIER!$AB$8,IF(BD!H867="COMMANDE","MARIE1","MARIE2"),IF(I867=INFO_CALENDRIER!$AB$9,IF(BD!H867="COMMANDE","VALERIE1","VALERIE2"),"erreur")))))))))</f>
        <v/>
      </c>
      <c r="U867" s="54"/>
      <c r="V867" s="54"/>
      <c r="W867" s="76" t="str">
        <f t="shared" si="159"/>
        <v/>
      </c>
      <c r="X867" s="76" t="str">
        <f t="shared" si="160"/>
        <v/>
      </c>
      <c r="Y867" s="76" t="str">
        <f t="shared" si="161"/>
        <v/>
      </c>
    </row>
    <row r="868" spans="1:25">
      <c r="A868" s="75"/>
      <c r="B868" s="77"/>
      <c r="C868" s="75"/>
      <c r="D868" s="77"/>
      <c r="E868" s="54"/>
      <c r="F868" s="54"/>
      <c r="G868" s="81"/>
      <c r="H868" s="54"/>
      <c r="I868" s="54"/>
      <c r="J868" s="76" t="str">
        <f t="shared" si="151"/>
        <v/>
      </c>
      <c r="K868" s="76" t="str">
        <f t="shared" si="152"/>
        <v/>
      </c>
      <c r="L868" s="76" t="str">
        <f t="shared" si="153"/>
        <v/>
      </c>
      <c r="M868" s="54"/>
      <c r="N868" s="54" t="str">
        <f t="shared" si="154"/>
        <v/>
      </c>
      <c r="O868" s="54" t="str">
        <f t="shared" si="155"/>
        <v/>
      </c>
      <c r="P868" s="54" t="str">
        <f t="shared" si="156"/>
        <v/>
      </c>
      <c r="Q868" s="54" t="str">
        <f>+IF(A868="","",CONCATENATE(YEAR(A868),"-",VLOOKUP(MONTH(A868),INFO_CALENDRIER!$I$1:$J$13,2,FALSE)))</f>
        <v/>
      </c>
      <c r="R868" s="54" t="str">
        <f t="shared" si="157"/>
        <v/>
      </c>
      <c r="S868" s="76" t="str">
        <f t="shared" si="158"/>
        <v/>
      </c>
      <c r="T868" s="54" t="str">
        <f>IF(H868="","",IF(I868=INFO_CALENDRIER!$AB$2,IF(BD!H868="COMMANDE","ALBAN1","ALBAN2"),IF(I868=INFO_CALENDRIER!$AB$3,IF(BD!H868="COMMANDE","ALICE1","ALICE2"),IF(I868=INFO_CALENDRIER!$AB$4,IF(BD!H868="COMMANDE","EUGENIE1","EUGENIE2"),IF(I868=INFO_CALENDRIER!$AB$5,IF(BD!H868="COMMANDE","FRED1","FRED2"),IF(I868=INFO_CALENDRIER!$AB$6,IF(BD!H868="COMMANDE","HERVE1","HERVE2"),IF(I868=INFO_CALENDRIER!$AB$7,IF(BD!H868="COMMANDE","MARIA1","MARIA2"),IF(I868=INFO_CALENDRIER!$AB$8,IF(BD!H868="COMMANDE","MARIE1","MARIE2"),IF(I868=INFO_CALENDRIER!$AB$9,IF(BD!H868="COMMANDE","VALERIE1","VALERIE2"),"erreur")))))))))</f>
        <v/>
      </c>
      <c r="U868" s="54"/>
      <c r="V868" s="54"/>
      <c r="W868" s="76" t="str">
        <f t="shared" si="159"/>
        <v/>
      </c>
      <c r="X868" s="76" t="str">
        <f t="shared" si="160"/>
        <v/>
      </c>
      <c r="Y868" s="76" t="str">
        <f t="shared" si="161"/>
        <v/>
      </c>
    </row>
    <row r="869" spans="1:25">
      <c r="A869" s="75"/>
      <c r="B869" s="77"/>
      <c r="C869" s="75"/>
      <c r="D869" s="77"/>
      <c r="E869" s="54"/>
      <c r="F869" s="54"/>
      <c r="G869" s="81"/>
      <c r="H869" s="54"/>
      <c r="I869" s="54"/>
      <c r="J869" s="76" t="str">
        <f t="shared" si="151"/>
        <v/>
      </c>
      <c r="K869" s="76" t="str">
        <f t="shared" si="152"/>
        <v/>
      </c>
      <c r="L869" s="76" t="str">
        <f t="shared" si="153"/>
        <v/>
      </c>
      <c r="M869" s="54"/>
      <c r="N869" s="54" t="str">
        <f t="shared" si="154"/>
        <v/>
      </c>
      <c r="O869" s="54" t="str">
        <f t="shared" si="155"/>
        <v/>
      </c>
      <c r="P869" s="54" t="str">
        <f t="shared" si="156"/>
        <v/>
      </c>
      <c r="Q869" s="54" t="str">
        <f>+IF(A869="","",CONCATENATE(YEAR(A869),"-",VLOOKUP(MONTH(A869),INFO_CALENDRIER!$I$1:$J$13,2,FALSE)))</f>
        <v/>
      </c>
      <c r="R869" s="54" t="str">
        <f t="shared" si="157"/>
        <v/>
      </c>
      <c r="S869" s="76" t="str">
        <f t="shared" si="158"/>
        <v/>
      </c>
      <c r="T869" s="54" t="str">
        <f>IF(H869="","",IF(I869=INFO_CALENDRIER!$AB$2,IF(BD!H869="COMMANDE","ALBAN1","ALBAN2"),IF(I869=INFO_CALENDRIER!$AB$3,IF(BD!H869="COMMANDE","ALICE1","ALICE2"),IF(I869=INFO_CALENDRIER!$AB$4,IF(BD!H869="COMMANDE","EUGENIE1","EUGENIE2"),IF(I869=INFO_CALENDRIER!$AB$5,IF(BD!H869="COMMANDE","FRED1","FRED2"),IF(I869=INFO_CALENDRIER!$AB$6,IF(BD!H869="COMMANDE","HERVE1","HERVE2"),IF(I869=INFO_CALENDRIER!$AB$7,IF(BD!H869="COMMANDE","MARIA1","MARIA2"),IF(I869=INFO_CALENDRIER!$AB$8,IF(BD!H869="COMMANDE","MARIE1","MARIE2"),IF(I869=INFO_CALENDRIER!$AB$9,IF(BD!H869="COMMANDE","VALERIE1","VALERIE2"),"erreur")))))))))</f>
        <v/>
      </c>
      <c r="U869" s="54"/>
      <c r="V869" s="54"/>
      <c r="W869" s="76" t="str">
        <f t="shared" si="159"/>
        <v/>
      </c>
      <c r="X869" s="76" t="str">
        <f t="shared" si="160"/>
        <v/>
      </c>
      <c r="Y869" s="76" t="str">
        <f t="shared" si="161"/>
        <v/>
      </c>
    </row>
    <row r="870" spans="1:25">
      <c r="A870" s="75"/>
      <c r="B870" s="77"/>
      <c r="C870" s="75"/>
      <c r="D870" s="77"/>
      <c r="E870" s="54"/>
      <c r="F870" s="54"/>
      <c r="G870" s="81"/>
      <c r="H870" s="54"/>
      <c r="I870" s="54"/>
      <c r="J870" s="76" t="str">
        <f t="shared" si="151"/>
        <v/>
      </c>
      <c r="K870" s="76" t="str">
        <f t="shared" si="152"/>
        <v/>
      </c>
      <c r="L870" s="76" t="str">
        <f t="shared" si="153"/>
        <v/>
      </c>
      <c r="M870" s="54"/>
      <c r="N870" s="54" t="str">
        <f t="shared" si="154"/>
        <v/>
      </c>
      <c r="O870" s="54" t="str">
        <f t="shared" si="155"/>
        <v/>
      </c>
      <c r="P870" s="54" t="str">
        <f t="shared" si="156"/>
        <v/>
      </c>
      <c r="Q870" s="54" t="str">
        <f>+IF(A870="","",CONCATENATE(YEAR(A870),"-",VLOOKUP(MONTH(A870),INFO_CALENDRIER!$I$1:$J$13,2,FALSE)))</f>
        <v/>
      </c>
      <c r="R870" s="54" t="str">
        <f t="shared" si="157"/>
        <v/>
      </c>
      <c r="S870" s="76" t="str">
        <f t="shared" si="158"/>
        <v/>
      </c>
      <c r="T870" s="54" t="str">
        <f>IF(H870="","",IF(I870=INFO_CALENDRIER!$AB$2,IF(BD!H870="COMMANDE","ALBAN1","ALBAN2"),IF(I870=INFO_CALENDRIER!$AB$3,IF(BD!H870="COMMANDE","ALICE1","ALICE2"),IF(I870=INFO_CALENDRIER!$AB$4,IF(BD!H870="COMMANDE","EUGENIE1","EUGENIE2"),IF(I870=INFO_CALENDRIER!$AB$5,IF(BD!H870="COMMANDE","FRED1","FRED2"),IF(I870=INFO_CALENDRIER!$AB$6,IF(BD!H870="COMMANDE","HERVE1","HERVE2"),IF(I870=INFO_CALENDRIER!$AB$7,IF(BD!H870="COMMANDE","MARIA1","MARIA2"),IF(I870=INFO_CALENDRIER!$AB$8,IF(BD!H870="COMMANDE","MARIE1","MARIE2"),IF(I870=INFO_CALENDRIER!$AB$9,IF(BD!H870="COMMANDE","VALERIE1","VALERIE2"),"erreur")))))))))</f>
        <v/>
      </c>
      <c r="U870" s="54"/>
      <c r="V870" s="54"/>
      <c r="W870" s="76" t="str">
        <f t="shared" si="159"/>
        <v/>
      </c>
      <c r="X870" s="76" t="str">
        <f t="shared" si="160"/>
        <v/>
      </c>
      <c r="Y870" s="76" t="str">
        <f t="shared" si="161"/>
        <v/>
      </c>
    </row>
    <row r="871" spans="1:25">
      <c r="A871" s="75"/>
      <c r="B871" s="77"/>
      <c r="C871" s="75"/>
      <c r="D871" s="77"/>
      <c r="E871" s="54"/>
      <c r="F871" s="54"/>
      <c r="G871" s="81"/>
      <c r="H871" s="54"/>
      <c r="I871" s="54"/>
      <c r="J871" s="76" t="str">
        <f t="shared" si="151"/>
        <v/>
      </c>
      <c r="K871" s="76" t="str">
        <f t="shared" si="152"/>
        <v/>
      </c>
      <c r="L871" s="76" t="str">
        <f t="shared" si="153"/>
        <v/>
      </c>
      <c r="M871" s="54"/>
      <c r="N871" s="54" t="str">
        <f t="shared" si="154"/>
        <v/>
      </c>
      <c r="O871" s="54" t="str">
        <f t="shared" si="155"/>
        <v/>
      </c>
      <c r="P871" s="54" t="str">
        <f t="shared" si="156"/>
        <v/>
      </c>
      <c r="Q871" s="54" t="str">
        <f>+IF(A871="","",CONCATENATE(YEAR(A871),"-",VLOOKUP(MONTH(A871),INFO_CALENDRIER!$I$1:$J$13,2,FALSE)))</f>
        <v/>
      </c>
      <c r="R871" s="54" t="str">
        <f t="shared" si="157"/>
        <v/>
      </c>
      <c r="S871" s="76" t="str">
        <f t="shared" si="158"/>
        <v/>
      </c>
      <c r="T871" s="54" t="str">
        <f>IF(H871="","",IF(I871=INFO_CALENDRIER!$AB$2,IF(BD!H871="COMMANDE","ALBAN1","ALBAN2"),IF(I871=INFO_CALENDRIER!$AB$3,IF(BD!H871="COMMANDE","ALICE1","ALICE2"),IF(I871=INFO_CALENDRIER!$AB$4,IF(BD!H871="COMMANDE","EUGENIE1","EUGENIE2"),IF(I871=INFO_CALENDRIER!$AB$5,IF(BD!H871="COMMANDE","FRED1","FRED2"),IF(I871=INFO_CALENDRIER!$AB$6,IF(BD!H871="COMMANDE","HERVE1","HERVE2"),IF(I871=INFO_CALENDRIER!$AB$7,IF(BD!H871="COMMANDE","MARIA1","MARIA2"),IF(I871=INFO_CALENDRIER!$AB$8,IF(BD!H871="COMMANDE","MARIE1","MARIE2"),IF(I871=INFO_CALENDRIER!$AB$9,IF(BD!H871="COMMANDE","VALERIE1","VALERIE2"),"erreur")))))))))</f>
        <v/>
      </c>
      <c r="U871" s="54"/>
      <c r="V871" s="54"/>
      <c r="W871" s="76" t="str">
        <f t="shared" si="159"/>
        <v/>
      </c>
      <c r="X871" s="76" t="str">
        <f t="shared" si="160"/>
        <v/>
      </c>
      <c r="Y871" s="76" t="str">
        <f t="shared" si="161"/>
        <v/>
      </c>
    </row>
    <row r="872" spans="1:25">
      <c r="A872" s="75"/>
      <c r="B872" s="77"/>
      <c r="C872" s="75"/>
      <c r="D872" s="77"/>
      <c r="E872" s="54"/>
      <c r="F872" s="54"/>
      <c r="G872" s="81"/>
      <c r="H872" s="54"/>
      <c r="I872" s="54"/>
      <c r="J872" s="76" t="str">
        <f t="shared" si="151"/>
        <v/>
      </c>
      <c r="K872" s="76" t="str">
        <f t="shared" si="152"/>
        <v/>
      </c>
      <c r="L872" s="76" t="str">
        <f t="shared" si="153"/>
        <v/>
      </c>
      <c r="M872" s="54"/>
      <c r="N872" s="54" t="str">
        <f t="shared" si="154"/>
        <v/>
      </c>
      <c r="O872" s="54" t="str">
        <f t="shared" si="155"/>
        <v/>
      </c>
      <c r="P872" s="54" t="str">
        <f t="shared" si="156"/>
        <v/>
      </c>
      <c r="Q872" s="54" t="str">
        <f>+IF(A872="","",CONCATENATE(YEAR(A872),"-",VLOOKUP(MONTH(A872),INFO_CALENDRIER!$I$1:$J$13,2,FALSE)))</f>
        <v/>
      </c>
      <c r="R872" s="54" t="str">
        <f t="shared" si="157"/>
        <v/>
      </c>
      <c r="S872" s="76" t="str">
        <f t="shared" si="158"/>
        <v/>
      </c>
      <c r="T872" s="54" t="str">
        <f>IF(H872="","",IF(I872=INFO_CALENDRIER!$AB$2,IF(BD!H872="COMMANDE","ALBAN1","ALBAN2"),IF(I872=INFO_CALENDRIER!$AB$3,IF(BD!H872="COMMANDE","ALICE1","ALICE2"),IF(I872=INFO_CALENDRIER!$AB$4,IF(BD!H872="COMMANDE","EUGENIE1","EUGENIE2"),IF(I872=INFO_CALENDRIER!$AB$5,IF(BD!H872="COMMANDE","FRED1","FRED2"),IF(I872=INFO_CALENDRIER!$AB$6,IF(BD!H872="COMMANDE","HERVE1","HERVE2"),IF(I872=INFO_CALENDRIER!$AB$7,IF(BD!H872="COMMANDE","MARIA1","MARIA2"),IF(I872=INFO_CALENDRIER!$AB$8,IF(BD!H872="COMMANDE","MARIE1","MARIE2"),IF(I872=INFO_CALENDRIER!$AB$9,IF(BD!H872="COMMANDE","VALERIE1","VALERIE2"),"erreur")))))))))</f>
        <v/>
      </c>
      <c r="U872" s="54"/>
      <c r="V872" s="54"/>
      <c r="W872" s="76" t="str">
        <f t="shared" si="159"/>
        <v/>
      </c>
      <c r="X872" s="76" t="str">
        <f t="shared" si="160"/>
        <v/>
      </c>
      <c r="Y872" s="76" t="str">
        <f t="shared" si="161"/>
        <v/>
      </c>
    </row>
    <row r="873" spans="1:25">
      <c r="A873" s="75"/>
      <c r="B873" s="77"/>
      <c r="C873" s="75"/>
      <c r="D873" s="77"/>
      <c r="E873" s="54"/>
      <c r="F873" s="54"/>
      <c r="G873" s="81"/>
      <c r="H873" s="54"/>
      <c r="I873" s="54"/>
      <c r="J873" s="76" t="str">
        <f t="shared" si="151"/>
        <v/>
      </c>
      <c r="K873" s="76" t="str">
        <f t="shared" si="152"/>
        <v/>
      </c>
      <c r="L873" s="76" t="str">
        <f t="shared" si="153"/>
        <v/>
      </c>
      <c r="M873" s="54"/>
      <c r="N873" s="54" t="str">
        <f t="shared" si="154"/>
        <v/>
      </c>
      <c r="O873" s="54" t="str">
        <f t="shared" si="155"/>
        <v/>
      </c>
      <c r="P873" s="54" t="str">
        <f t="shared" si="156"/>
        <v/>
      </c>
      <c r="Q873" s="54" t="str">
        <f>+IF(A873="","",CONCATENATE(YEAR(A873),"-",VLOOKUP(MONTH(A873),INFO_CALENDRIER!$I$1:$J$13,2,FALSE)))</f>
        <v/>
      </c>
      <c r="R873" s="54" t="str">
        <f t="shared" si="157"/>
        <v/>
      </c>
      <c r="S873" s="76" t="str">
        <f t="shared" si="158"/>
        <v/>
      </c>
      <c r="T873" s="54" t="str">
        <f>IF(H873="","",IF(I873=INFO_CALENDRIER!$AB$2,IF(BD!H873="COMMANDE","ALBAN1","ALBAN2"),IF(I873=INFO_CALENDRIER!$AB$3,IF(BD!H873="COMMANDE","ALICE1","ALICE2"),IF(I873=INFO_CALENDRIER!$AB$4,IF(BD!H873="COMMANDE","EUGENIE1","EUGENIE2"),IF(I873=INFO_CALENDRIER!$AB$5,IF(BD!H873="COMMANDE","FRED1","FRED2"),IF(I873=INFO_CALENDRIER!$AB$6,IF(BD!H873="COMMANDE","HERVE1","HERVE2"),IF(I873=INFO_CALENDRIER!$AB$7,IF(BD!H873="COMMANDE","MARIA1","MARIA2"),IF(I873=INFO_CALENDRIER!$AB$8,IF(BD!H873="COMMANDE","MARIE1","MARIE2"),IF(I873=INFO_CALENDRIER!$AB$9,IF(BD!H873="COMMANDE","VALERIE1","VALERIE2"),"erreur")))))))))</f>
        <v/>
      </c>
      <c r="U873" s="54"/>
      <c r="V873" s="54"/>
      <c r="W873" s="76" t="str">
        <f t="shared" si="159"/>
        <v/>
      </c>
      <c r="X873" s="76" t="str">
        <f t="shared" si="160"/>
        <v/>
      </c>
      <c r="Y873" s="76" t="str">
        <f t="shared" si="161"/>
        <v/>
      </c>
    </row>
    <row r="874" spans="1:25">
      <c r="A874" s="75"/>
      <c r="B874" s="77"/>
      <c r="C874" s="75"/>
      <c r="D874" s="77"/>
      <c r="E874" s="54"/>
      <c r="F874" s="54"/>
      <c r="G874" s="81"/>
      <c r="H874" s="54"/>
      <c r="I874" s="54"/>
      <c r="J874" s="76" t="str">
        <f t="shared" si="151"/>
        <v/>
      </c>
      <c r="K874" s="76" t="str">
        <f t="shared" si="152"/>
        <v/>
      </c>
      <c r="L874" s="76" t="str">
        <f t="shared" si="153"/>
        <v/>
      </c>
      <c r="M874" s="54"/>
      <c r="N874" s="54" t="str">
        <f t="shared" si="154"/>
        <v/>
      </c>
      <c r="O874" s="54" t="str">
        <f t="shared" si="155"/>
        <v/>
      </c>
      <c r="P874" s="54" t="str">
        <f t="shared" si="156"/>
        <v/>
      </c>
      <c r="Q874" s="54" t="str">
        <f>+IF(A874="","",CONCATENATE(YEAR(A874),"-",VLOOKUP(MONTH(A874),INFO_CALENDRIER!$I$1:$J$13,2,FALSE)))</f>
        <v/>
      </c>
      <c r="R874" s="54" t="str">
        <f t="shared" si="157"/>
        <v/>
      </c>
      <c r="S874" s="76" t="str">
        <f t="shared" si="158"/>
        <v/>
      </c>
      <c r="T874" s="54" t="str">
        <f>IF(H874="","",IF(I874=INFO_CALENDRIER!$AB$2,IF(BD!H874="COMMANDE","ALBAN1","ALBAN2"),IF(I874=INFO_CALENDRIER!$AB$3,IF(BD!H874="COMMANDE","ALICE1","ALICE2"),IF(I874=INFO_CALENDRIER!$AB$4,IF(BD!H874="COMMANDE","EUGENIE1","EUGENIE2"),IF(I874=INFO_CALENDRIER!$AB$5,IF(BD!H874="COMMANDE","FRED1","FRED2"),IF(I874=INFO_CALENDRIER!$AB$6,IF(BD!H874="COMMANDE","HERVE1","HERVE2"),IF(I874=INFO_CALENDRIER!$AB$7,IF(BD!H874="COMMANDE","MARIA1","MARIA2"),IF(I874=INFO_CALENDRIER!$AB$8,IF(BD!H874="COMMANDE","MARIE1","MARIE2"),IF(I874=INFO_CALENDRIER!$AB$9,IF(BD!H874="COMMANDE","VALERIE1","VALERIE2"),"erreur")))))))))</f>
        <v/>
      </c>
      <c r="U874" s="54"/>
      <c r="V874" s="54"/>
      <c r="W874" s="76" t="str">
        <f t="shared" si="159"/>
        <v/>
      </c>
      <c r="X874" s="76" t="str">
        <f t="shared" si="160"/>
        <v/>
      </c>
      <c r="Y874" s="76" t="str">
        <f t="shared" si="161"/>
        <v/>
      </c>
    </row>
    <row r="875" spans="1:25">
      <c r="A875" s="75"/>
      <c r="B875" s="77"/>
      <c r="C875" s="75"/>
      <c r="D875" s="77"/>
      <c r="E875" s="54"/>
      <c r="F875" s="54"/>
      <c r="G875" s="81"/>
      <c r="H875" s="54"/>
      <c r="I875" s="54"/>
      <c r="J875" s="76" t="str">
        <f t="shared" si="151"/>
        <v/>
      </c>
      <c r="K875" s="76" t="str">
        <f t="shared" si="152"/>
        <v/>
      </c>
      <c r="L875" s="76" t="str">
        <f t="shared" si="153"/>
        <v/>
      </c>
      <c r="M875" s="54"/>
      <c r="N875" s="54" t="str">
        <f t="shared" si="154"/>
        <v/>
      </c>
      <c r="O875" s="54" t="str">
        <f t="shared" si="155"/>
        <v/>
      </c>
      <c r="P875" s="54" t="str">
        <f t="shared" si="156"/>
        <v/>
      </c>
      <c r="Q875" s="54" t="str">
        <f>+IF(A875="","",CONCATENATE(YEAR(A875),"-",VLOOKUP(MONTH(A875),INFO_CALENDRIER!$I$1:$J$13,2,FALSE)))</f>
        <v/>
      </c>
      <c r="R875" s="54" t="str">
        <f t="shared" si="157"/>
        <v/>
      </c>
      <c r="S875" s="76" t="str">
        <f t="shared" si="158"/>
        <v/>
      </c>
      <c r="T875" s="54" t="str">
        <f>IF(H875="","",IF(I875=INFO_CALENDRIER!$AB$2,IF(BD!H875="COMMANDE","ALBAN1","ALBAN2"),IF(I875=INFO_CALENDRIER!$AB$3,IF(BD!H875="COMMANDE","ALICE1","ALICE2"),IF(I875=INFO_CALENDRIER!$AB$4,IF(BD!H875="COMMANDE","EUGENIE1","EUGENIE2"),IF(I875=INFO_CALENDRIER!$AB$5,IF(BD!H875="COMMANDE","FRED1","FRED2"),IF(I875=INFO_CALENDRIER!$AB$6,IF(BD!H875="COMMANDE","HERVE1","HERVE2"),IF(I875=INFO_CALENDRIER!$AB$7,IF(BD!H875="COMMANDE","MARIA1","MARIA2"),IF(I875=INFO_CALENDRIER!$AB$8,IF(BD!H875="COMMANDE","MARIE1","MARIE2"),IF(I875=INFO_CALENDRIER!$AB$9,IF(BD!H875="COMMANDE","VALERIE1","VALERIE2"),"erreur")))))))))</f>
        <v/>
      </c>
      <c r="U875" s="54"/>
      <c r="V875" s="54"/>
      <c r="W875" s="76" t="str">
        <f t="shared" si="159"/>
        <v/>
      </c>
      <c r="X875" s="76" t="str">
        <f t="shared" si="160"/>
        <v/>
      </c>
      <c r="Y875" s="76" t="str">
        <f t="shared" si="161"/>
        <v/>
      </c>
    </row>
    <row r="876" spans="1:25">
      <c r="A876" s="75"/>
      <c r="B876" s="77"/>
      <c r="C876" s="75"/>
      <c r="D876" s="77"/>
      <c r="E876" s="54"/>
      <c r="F876" s="54"/>
      <c r="G876" s="81"/>
      <c r="H876" s="54"/>
      <c r="I876" s="54"/>
      <c r="J876" s="76" t="str">
        <f t="shared" si="151"/>
        <v/>
      </c>
      <c r="K876" s="76" t="str">
        <f t="shared" si="152"/>
        <v/>
      </c>
      <c r="L876" s="76" t="str">
        <f t="shared" si="153"/>
        <v/>
      </c>
      <c r="M876" s="54"/>
      <c r="N876" s="54" t="str">
        <f t="shared" si="154"/>
        <v/>
      </c>
      <c r="O876" s="54" t="str">
        <f t="shared" si="155"/>
        <v/>
      </c>
      <c r="P876" s="54" t="str">
        <f t="shared" si="156"/>
        <v/>
      </c>
      <c r="Q876" s="54" t="str">
        <f>+IF(A876="","",CONCATENATE(YEAR(A876),"-",VLOOKUP(MONTH(A876),INFO_CALENDRIER!$I$1:$J$13,2,FALSE)))</f>
        <v/>
      </c>
      <c r="R876" s="54" t="str">
        <f t="shared" si="157"/>
        <v/>
      </c>
      <c r="S876" s="76" t="str">
        <f t="shared" si="158"/>
        <v/>
      </c>
      <c r="T876" s="54" t="str">
        <f>IF(H876="","",IF(I876=INFO_CALENDRIER!$AB$2,IF(BD!H876="COMMANDE","ALBAN1","ALBAN2"),IF(I876=INFO_CALENDRIER!$AB$3,IF(BD!H876="COMMANDE","ALICE1","ALICE2"),IF(I876=INFO_CALENDRIER!$AB$4,IF(BD!H876="COMMANDE","EUGENIE1","EUGENIE2"),IF(I876=INFO_CALENDRIER!$AB$5,IF(BD!H876="COMMANDE","FRED1","FRED2"),IF(I876=INFO_CALENDRIER!$AB$6,IF(BD!H876="COMMANDE","HERVE1","HERVE2"),IF(I876=INFO_CALENDRIER!$AB$7,IF(BD!H876="COMMANDE","MARIA1","MARIA2"),IF(I876=INFO_CALENDRIER!$AB$8,IF(BD!H876="COMMANDE","MARIE1","MARIE2"),IF(I876=INFO_CALENDRIER!$AB$9,IF(BD!H876="COMMANDE","VALERIE1","VALERIE2"),"erreur")))))))))</f>
        <v/>
      </c>
      <c r="U876" s="54"/>
      <c r="V876" s="54"/>
      <c r="W876" s="76" t="str">
        <f t="shared" si="159"/>
        <v/>
      </c>
      <c r="X876" s="76" t="str">
        <f t="shared" si="160"/>
        <v/>
      </c>
      <c r="Y876" s="76" t="str">
        <f t="shared" si="161"/>
        <v/>
      </c>
    </row>
    <row r="877" spans="1:25">
      <c r="A877" s="75"/>
      <c r="B877" s="77"/>
      <c r="C877" s="75"/>
      <c r="D877" s="77"/>
      <c r="E877" s="54"/>
      <c r="F877" s="54"/>
      <c r="G877" s="81"/>
      <c r="H877" s="54"/>
      <c r="I877" s="54"/>
      <c r="J877" s="76" t="str">
        <f t="shared" si="151"/>
        <v/>
      </c>
      <c r="K877" s="76" t="str">
        <f t="shared" si="152"/>
        <v/>
      </c>
      <c r="L877" s="76" t="str">
        <f t="shared" si="153"/>
        <v/>
      </c>
      <c r="M877" s="54"/>
      <c r="N877" s="54" t="str">
        <f t="shared" si="154"/>
        <v/>
      </c>
      <c r="O877" s="54" t="str">
        <f t="shared" si="155"/>
        <v/>
      </c>
      <c r="P877" s="54" t="str">
        <f t="shared" si="156"/>
        <v/>
      </c>
      <c r="Q877" s="54" t="str">
        <f>+IF(A877="","",CONCATENATE(YEAR(A877),"-",VLOOKUP(MONTH(A877),INFO_CALENDRIER!$I$1:$J$13,2,FALSE)))</f>
        <v/>
      </c>
      <c r="R877" s="54" t="str">
        <f t="shared" si="157"/>
        <v/>
      </c>
      <c r="S877" s="76" t="str">
        <f t="shared" si="158"/>
        <v/>
      </c>
      <c r="T877" s="54" t="str">
        <f>IF(H877="","",IF(I877=INFO_CALENDRIER!$AB$2,IF(BD!H877="COMMANDE","ALBAN1","ALBAN2"),IF(I877=INFO_CALENDRIER!$AB$3,IF(BD!H877="COMMANDE","ALICE1","ALICE2"),IF(I877=INFO_CALENDRIER!$AB$4,IF(BD!H877="COMMANDE","EUGENIE1","EUGENIE2"),IF(I877=INFO_CALENDRIER!$AB$5,IF(BD!H877="COMMANDE","FRED1","FRED2"),IF(I877=INFO_CALENDRIER!$AB$6,IF(BD!H877="COMMANDE","HERVE1","HERVE2"),IF(I877=INFO_CALENDRIER!$AB$7,IF(BD!H877="COMMANDE","MARIA1","MARIA2"),IF(I877=INFO_CALENDRIER!$AB$8,IF(BD!H877="COMMANDE","MARIE1","MARIE2"),IF(I877=INFO_CALENDRIER!$AB$9,IF(BD!H877="COMMANDE","VALERIE1","VALERIE2"),"erreur")))))))))</f>
        <v/>
      </c>
      <c r="U877" s="54"/>
      <c r="V877" s="54"/>
      <c r="W877" s="76" t="str">
        <f t="shared" si="159"/>
        <v/>
      </c>
      <c r="X877" s="76" t="str">
        <f t="shared" si="160"/>
        <v/>
      </c>
      <c r="Y877" s="76" t="str">
        <f t="shared" si="161"/>
        <v/>
      </c>
    </row>
    <row r="878" spans="1:25">
      <c r="A878" s="75"/>
      <c r="B878" s="77"/>
      <c r="C878" s="75"/>
      <c r="D878" s="77"/>
      <c r="E878" s="54"/>
      <c r="F878" s="54"/>
      <c r="G878" s="81"/>
      <c r="H878" s="54"/>
      <c r="I878" s="54"/>
      <c r="J878" s="76" t="str">
        <f t="shared" si="151"/>
        <v/>
      </c>
      <c r="K878" s="76" t="str">
        <f t="shared" si="152"/>
        <v/>
      </c>
      <c r="L878" s="76" t="str">
        <f t="shared" si="153"/>
        <v/>
      </c>
      <c r="M878" s="54"/>
      <c r="N878" s="54" t="str">
        <f t="shared" si="154"/>
        <v/>
      </c>
      <c r="O878" s="54" t="str">
        <f t="shared" si="155"/>
        <v/>
      </c>
      <c r="P878" s="54" t="str">
        <f t="shared" si="156"/>
        <v/>
      </c>
      <c r="Q878" s="54" t="str">
        <f>+IF(A878="","",CONCATENATE(YEAR(A878),"-",VLOOKUP(MONTH(A878),INFO_CALENDRIER!$I$1:$J$13,2,FALSE)))</f>
        <v/>
      </c>
      <c r="R878" s="54" t="str">
        <f t="shared" si="157"/>
        <v/>
      </c>
      <c r="S878" s="76" t="str">
        <f t="shared" si="158"/>
        <v/>
      </c>
      <c r="T878" s="54" t="str">
        <f>IF(H878="","",IF(I878=INFO_CALENDRIER!$AB$2,IF(BD!H878="COMMANDE","ALBAN1","ALBAN2"),IF(I878=INFO_CALENDRIER!$AB$3,IF(BD!H878="COMMANDE","ALICE1","ALICE2"),IF(I878=INFO_CALENDRIER!$AB$4,IF(BD!H878="COMMANDE","EUGENIE1","EUGENIE2"),IF(I878=INFO_CALENDRIER!$AB$5,IF(BD!H878="COMMANDE","FRED1","FRED2"),IF(I878=INFO_CALENDRIER!$AB$6,IF(BD!H878="COMMANDE","HERVE1","HERVE2"),IF(I878=INFO_CALENDRIER!$AB$7,IF(BD!H878="COMMANDE","MARIA1","MARIA2"),IF(I878=INFO_CALENDRIER!$AB$8,IF(BD!H878="COMMANDE","MARIE1","MARIE2"),IF(I878=INFO_CALENDRIER!$AB$9,IF(BD!H878="COMMANDE","VALERIE1","VALERIE2"),"erreur")))))))))</f>
        <v/>
      </c>
      <c r="U878" s="54"/>
      <c r="V878" s="54"/>
      <c r="W878" s="76" t="str">
        <f t="shared" si="159"/>
        <v/>
      </c>
      <c r="X878" s="76" t="str">
        <f t="shared" si="160"/>
        <v/>
      </c>
      <c r="Y878" s="76" t="str">
        <f t="shared" si="161"/>
        <v/>
      </c>
    </row>
    <row r="879" spans="1:25">
      <c r="A879" s="75"/>
      <c r="B879" s="77"/>
      <c r="C879" s="75"/>
      <c r="D879" s="77"/>
      <c r="E879" s="54"/>
      <c r="F879" s="54"/>
      <c r="G879" s="81"/>
      <c r="H879" s="54"/>
      <c r="I879" s="54"/>
      <c r="J879" s="76" t="str">
        <f t="shared" si="151"/>
        <v/>
      </c>
      <c r="K879" s="76" t="str">
        <f t="shared" si="152"/>
        <v/>
      </c>
      <c r="L879" s="76" t="str">
        <f t="shared" si="153"/>
        <v/>
      </c>
      <c r="M879" s="54"/>
      <c r="N879" s="54" t="str">
        <f t="shared" si="154"/>
        <v/>
      </c>
      <c r="O879" s="54" t="str">
        <f t="shared" si="155"/>
        <v/>
      </c>
      <c r="P879" s="54" t="str">
        <f t="shared" si="156"/>
        <v/>
      </c>
      <c r="Q879" s="54" t="str">
        <f>+IF(A879="","",CONCATENATE(YEAR(A879),"-",VLOOKUP(MONTH(A879),INFO_CALENDRIER!$I$1:$J$13,2,FALSE)))</f>
        <v/>
      </c>
      <c r="R879" s="54" t="str">
        <f t="shared" si="157"/>
        <v/>
      </c>
      <c r="S879" s="76" t="str">
        <f t="shared" si="158"/>
        <v/>
      </c>
      <c r="T879" s="54" t="str">
        <f>IF(H879="","",IF(I879=INFO_CALENDRIER!$AB$2,IF(BD!H879="COMMANDE","ALBAN1","ALBAN2"),IF(I879=INFO_CALENDRIER!$AB$3,IF(BD!H879="COMMANDE","ALICE1","ALICE2"),IF(I879=INFO_CALENDRIER!$AB$4,IF(BD!H879="COMMANDE","EUGENIE1","EUGENIE2"),IF(I879=INFO_CALENDRIER!$AB$5,IF(BD!H879="COMMANDE","FRED1","FRED2"),IF(I879=INFO_CALENDRIER!$AB$6,IF(BD!H879="COMMANDE","HERVE1","HERVE2"),IF(I879=INFO_CALENDRIER!$AB$7,IF(BD!H879="COMMANDE","MARIA1","MARIA2"),IF(I879=INFO_CALENDRIER!$AB$8,IF(BD!H879="COMMANDE","MARIE1","MARIE2"),IF(I879=INFO_CALENDRIER!$AB$9,IF(BD!H879="COMMANDE","VALERIE1","VALERIE2"),"erreur")))))))))</f>
        <v/>
      </c>
      <c r="U879" s="54"/>
      <c r="V879" s="54"/>
      <c r="W879" s="76" t="str">
        <f t="shared" si="159"/>
        <v/>
      </c>
      <c r="X879" s="76" t="str">
        <f t="shared" si="160"/>
        <v/>
      </c>
      <c r="Y879" s="76" t="str">
        <f t="shared" si="161"/>
        <v/>
      </c>
    </row>
    <row r="880" spans="1:25">
      <c r="A880" s="75"/>
      <c r="B880" s="77"/>
      <c r="C880" s="75"/>
      <c r="D880" s="77"/>
      <c r="E880" s="54"/>
      <c r="F880" s="54"/>
      <c r="G880" s="81"/>
      <c r="H880" s="54"/>
      <c r="I880" s="54"/>
      <c r="J880" s="76" t="str">
        <f t="shared" si="151"/>
        <v/>
      </c>
      <c r="K880" s="76" t="str">
        <f t="shared" si="152"/>
        <v/>
      </c>
      <c r="L880" s="76" t="str">
        <f t="shared" si="153"/>
        <v/>
      </c>
      <c r="M880" s="54"/>
      <c r="N880" s="54" t="str">
        <f t="shared" si="154"/>
        <v/>
      </c>
      <c r="O880" s="54" t="str">
        <f t="shared" si="155"/>
        <v/>
      </c>
      <c r="P880" s="54" t="str">
        <f t="shared" si="156"/>
        <v/>
      </c>
      <c r="Q880" s="54" t="str">
        <f>+IF(A880="","",CONCATENATE(YEAR(A880),"-",VLOOKUP(MONTH(A880),INFO_CALENDRIER!$I$1:$J$13,2,FALSE)))</f>
        <v/>
      </c>
      <c r="R880" s="54" t="str">
        <f t="shared" si="157"/>
        <v/>
      </c>
      <c r="S880" s="76" t="str">
        <f t="shared" si="158"/>
        <v/>
      </c>
      <c r="T880" s="54" t="str">
        <f>IF(H880="","",IF(I880=INFO_CALENDRIER!$AB$2,IF(BD!H880="COMMANDE","ALBAN1","ALBAN2"),IF(I880=INFO_CALENDRIER!$AB$3,IF(BD!H880="COMMANDE","ALICE1","ALICE2"),IF(I880=INFO_CALENDRIER!$AB$4,IF(BD!H880="COMMANDE","EUGENIE1","EUGENIE2"),IF(I880=INFO_CALENDRIER!$AB$5,IF(BD!H880="COMMANDE","FRED1","FRED2"),IF(I880=INFO_CALENDRIER!$AB$6,IF(BD!H880="COMMANDE","HERVE1","HERVE2"),IF(I880=INFO_CALENDRIER!$AB$7,IF(BD!H880="COMMANDE","MARIA1","MARIA2"),IF(I880=INFO_CALENDRIER!$AB$8,IF(BD!H880="COMMANDE","MARIE1","MARIE2"),IF(I880=INFO_CALENDRIER!$AB$9,IF(BD!H880="COMMANDE","VALERIE1","VALERIE2"),"erreur")))))))))</f>
        <v/>
      </c>
      <c r="U880" s="54"/>
      <c r="V880" s="54"/>
      <c r="W880" s="76" t="str">
        <f t="shared" si="159"/>
        <v/>
      </c>
      <c r="X880" s="76" t="str">
        <f t="shared" si="160"/>
        <v/>
      </c>
      <c r="Y880" s="76" t="str">
        <f t="shared" si="161"/>
        <v/>
      </c>
    </row>
    <row r="881" spans="1:25">
      <c r="A881" s="75"/>
      <c r="B881" s="77"/>
      <c r="C881" s="75"/>
      <c r="D881" s="77"/>
      <c r="E881" s="54"/>
      <c r="F881" s="54"/>
      <c r="G881" s="81"/>
      <c r="H881" s="54"/>
      <c r="I881" s="54"/>
      <c r="J881" s="76" t="str">
        <f t="shared" si="151"/>
        <v/>
      </c>
      <c r="K881" s="76" t="str">
        <f t="shared" si="152"/>
        <v/>
      </c>
      <c r="L881" s="76" t="str">
        <f t="shared" si="153"/>
        <v/>
      </c>
      <c r="M881" s="54"/>
      <c r="N881" s="54" t="str">
        <f t="shared" si="154"/>
        <v/>
      </c>
      <c r="O881" s="54" t="str">
        <f t="shared" si="155"/>
        <v/>
      </c>
      <c r="P881" s="54" t="str">
        <f t="shared" si="156"/>
        <v/>
      </c>
      <c r="Q881" s="54" t="str">
        <f>+IF(A881="","",CONCATENATE(YEAR(A881),"-",VLOOKUP(MONTH(A881),INFO_CALENDRIER!$I$1:$J$13,2,FALSE)))</f>
        <v/>
      </c>
      <c r="R881" s="54" t="str">
        <f t="shared" si="157"/>
        <v/>
      </c>
      <c r="S881" s="76" t="str">
        <f t="shared" si="158"/>
        <v/>
      </c>
      <c r="T881" s="54" t="str">
        <f>IF(H881="","",IF(I881=INFO_CALENDRIER!$AB$2,IF(BD!H881="COMMANDE","ALBAN1","ALBAN2"),IF(I881=INFO_CALENDRIER!$AB$3,IF(BD!H881="COMMANDE","ALICE1","ALICE2"),IF(I881=INFO_CALENDRIER!$AB$4,IF(BD!H881="COMMANDE","EUGENIE1","EUGENIE2"),IF(I881=INFO_CALENDRIER!$AB$5,IF(BD!H881="COMMANDE","FRED1","FRED2"),IF(I881=INFO_CALENDRIER!$AB$6,IF(BD!H881="COMMANDE","HERVE1","HERVE2"),IF(I881=INFO_CALENDRIER!$AB$7,IF(BD!H881="COMMANDE","MARIA1","MARIA2"),IF(I881=INFO_CALENDRIER!$AB$8,IF(BD!H881="COMMANDE","MARIE1","MARIE2"),IF(I881=INFO_CALENDRIER!$AB$9,IF(BD!H881="COMMANDE","VALERIE1","VALERIE2"),"erreur")))))))))</f>
        <v/>
      </c>
      <c r="U881" s="54"/>
      <c r="V881" s="54"/>
      <c r="W881" s="76" t="str">
        <f t="shared" si="159"/>
        <v/>
      </c>
      <c r="X881" s="76" t="str">
        <f t="shared" si="160"/>
        <v/>
      </c>
      <c r="Y881" s="76" t="str">
        <f t="shared" si="161"/>
        <v/>
      </c>
    </row>
    <row r="882" spans="1:25">
      <c r="A882" s="75"/>
      <c r="B882" s="77"/>
      <c r="C882" s="75"/>
      <c r="D882" s="77"/>
      <c r="E882" s="54"/>
      <c r="F882" s="54"/>
      <c r="G882" s="81"/>
      <c r="H882" s="54"/>
      <c r="I882" s="54"/>
      <c r="J882" s="76" t="str">
        <f t="shared" si="151"/>
        <v/>
      </c>
      <c r="K882" s="76" t="str">
        <f t="shared" si="152"/>
        <v/>
      </c>
      <c r="L882" s="76" t="str">
        <f t="shared" si="153"/>
        <v/>
      </c>
      <c r="M882" s="54"/>
      <c r="N882" s="54" t="str">
        <f t="shared" si="154"/>
        <v/>
      </c>
      <c r="O882" s="54" t="str">
        <f t="shared" si="155"/>
        <v/>
      </c>
      <c r="P882" s="54" t="str">
        <f t="shared" si="156"/>
        <v/>
      </c>
      <c r="Q882" s="54" t="str">
        <f>+IF(A882="","",CONCATENATE(YEAR(A882),"-",VLOOKUP(MONTH(A882),INFO_CALENDRIER!$I$1:$J$13,2,FALSE)))</f>
        <v/>
      </c>
      <c r="R882" s="54" t="str">
        <f t="shared" si="157"/>
        <v/>
      </c>
      <c r="S882" s="76" t="str">
        <f t="shared" si="158"/>
        <v/>
      </c>
      <c r="T882" s="54" t="str">
        <f>IF(H882="","",IF(I882=INFO_CALENDRIER!$AB$2,IF(BD!H882="COMMANDE","ALBAN1","ALBAN2"),IF(I882=INFO_CALENDRIER!$AB$3,IF(BD!H882="COMMANDE","ALICE1","ALICE2"),IF(I882=INFO_CALENDRIER!$AB$4,IF(BD!H882="COMMANDE","EUGENIE1","EUGENIE2"),IF(I882=INFO_CALENDRIER!$AB$5,IF(BD!H882="COMMANDE","FRED1","FRED2"),IF(I882=INFO_CALENDRIER!$AB$6,IF(BD!H882="COMMANDE","HERVE1","HERVE2"),IF(I882=INFO_CALENDRIER!$AB$7,IF(BD!H882="COMMANDE","MARIA1","MARIA2"),IF(I882=INFO_CALENDRIER!$AB$8,IF(BD!H882="COMMANDE","MARIE1","MARIE2"),IF(I882=INFO_CALENDRIER!$AB$9,IF(BD!H882="COMMANDE","VALERIE1","VALERIE2"),"erreur")))))))))</f>
        <v/>
      </c>
      <c r="U882" s="54"/>
      <c r="V882" s="54"/>
      <c r="W882" s="76" t="str">
        <f t="shared" si="159"/>
        <v/>
      </c>
      <c r="X882" s="76" t="str">
        <f t="shared" si="160"/>
        <v/>
      </c>
      <c r="Y882" s="76" t="str">
        <f t="shared" si="161"/>
        <v/>
      </c>
    </row>
    <row r="883" spans="1:25">
      <c r="A883" s="75"/>
      <c r="B883" s="77"/>
      <c r="C883" s="75"/>
      <c r="D883" s="77"/>
      <c r="E883" s="54"/>
      <c r="F883" s="54"/>
      <c r="G883" s="81"/>
      <c r="H883" s="54"/>
      <c r="I883" s="54"/>
      <c r="J883" s="76" t="str">
        <f t="shared" si="151"/>
        <v/>
      </c>
      <c r="K883" s="76" t="str">
        <f t="shared" si="152"/>
        <v/>
      </c>
      <c r="L883" s="76" t="str">
        <f t="shared" si="153"/>
        <v/>
      </c>
      <c r="M883" s="54"/>
      <c r="N883" s="54" t="str">
        <f t="shared" si="154"/>
        <v/>
      </c>
      <c r="O883" s="54" t="str">
        <f t="shared" si="155"/>
        <v/>
      </c>
      <c r="P883" s="54" t="str">
        <f t="shared" si="156"/>
        <v/>
      </c>
      <c r="Q883" s="54" t="str">
        <f>+IF(A883="","",CONCATENATE(YEAR(A883),"-",VLOOKUP(MONTH(A883),INFO_CALENDRIER!$I$1:$J$13,2,FALSE)))</f>
        <v/>
      </c>
      <c r="R883" s="54" t="str">
        <f t="shared" si="157"/>
        <v/>
      </c>
      <c r="S883" s="76" t="str">
        <f t="shared" si="158"/>
        <v/>
      </c>
      <c r="T883" s="54" t="str">
        <f>IF(H883="","",IF(I883=INFO_CALENDRIER!$AB$2,IF(BD!H883="COMMANDE","ALBAN1","ALBAN2"),IF(I883=INFO_CALENDRIER!$AB$3,IF(BD!H883="COMMANDE","ALICE1","ALICE2"),IF(I883=INFO_CALENDRIER!$AB$4,IF(BD!H883="COMMANDE","EUGENIE1","EUGENIE2"),IF(I883=INFO_CALENDRIER!$AB$5,IF(BD!H883="COMMANDE","FRED1","FRED2"),IF(I883=INFO_CALENDRIER!$AB$6,IF(BD!H883="COMMANDE","HERVE1","HERVE2"),IF(I883=INFO_CALENDRIER!$AB$7,IF(BD!H883="COMMANDE","MARIA1","MARIA2"),IF(I883=INFO_CALENDRIER!$AB$8,IF(BD!H883="COMMANDE","MARIE1","MARIE2"),IF(I883=INFO_CALENDRIER!$AB$9,IF(BD!H883="COMMANDE","VALERIE1","VALERIE2"),"erreur")))))))))</f>
        <v/>
      </c>
      <c r="U883" s="54"/>
      <c r="V883" s="54"/>
      <c r="W883" s="76" t="str">
        <f t="shared" si="159"/>
        <v/>
      </c>
      <c r="X883" s="76" t="str">
        <f t="shared" si="160"/>
        <v/>
      </c>
      <c r="Y883" s="76" t="str">
        <f t="shared" si="161"/>
        <v/>
      </c>
    </row>
    <row r="884" spans="1:25">
      <c r="A884" s="75"/>
      <c r="B884" s="77"/>
      <c r="C884" s="75"/>
      <c r="D884" s="77"/>
      <c r="E884" s="54"/>
      <c r="F884" s="54"/>
      <c r="G884" s="81"/>
      <c r="H884" s="54"/>
      <c r="I884" s="54"/>
      <c r="J884" s="76" t="str">
        <f t="shared" si="151"/>
        <v/>
      </c>
      <c r="K884" s="76" t="str">
        <f t="shared" si="152"/>
        <v/>
      </c>
      <c r="L884" s="76" t="str">
        <f t="shared" si="153"/>
        <v/>
      </c>
      <c r="M884" s="54"/>
      <c r="N884" s="54" t="str">
        <f t="shared" si="154"/>
        <v/>
      </c>
      <c r="O884" s="54" t="str">
        <f t="shared" si="155"/>
        <v/>
      </c>
      <c r="P884" s="54" t="str">
        <f t="shared" si="156"/>
        <v/>
      </c>
      <c r="Q884" s="54" t="str">
        <f>+IF(A884="","",CONCATENATE(YEAR(A884),"-",VLOOKUP(MONTH(A884),INFO_CALENDRIER!$I$1:$J$13,2,FALSE)))</f>
        <v/>
      </c>
      <c r="R884" s="54" t="str">
        <f t="shared" si="157"/>
        <v/>
      </c>
      <c r="S884" s="76" t="str">
        <f t="shared" si="158"/>
        <v/>
      </c>
      <c r="T884" s="54" t="str">
        <f>IF(H884="","",IF(I884=INFO_CALENDRIER!$AB$2,IF(BD!H884="COMMANDE","ALBAN1","ALBAN2"),IF(I884=INFO_CALENDRIER!$AB$3,IF(BD!H884="COMMANDE","ALICE1","ALICE2"),IF(I884=INFO_CALENDRIER!$AB$4,IF(BD!H884="COMMANDE","EUGENIE1","EUGENIE2"),IF(I884=INFO_CALENDRIER!$AB$5,IF(BD!H884="COMMANDE","FRED1","FRED2"),IF(I884=INFO_CALENDRIER!$AB$6,IF(BD!H884="COMMANDE","HERVE1","HERVE2"),IF(I884=INFO_CALENDRIER!$AB$7,IF(BD!H884="COMMANDE","MARIA1","MARIA2"),IF(I884=INFO_CALENDRIER!$AB$8,IF(BD!H884="COMMANDE","MARIE1","MARIE2"),IF(I884=INFO_CALENDRIER!$AB$9,IF(BD!H884="COMMANDE","VALERIE1","VALERIE2"),"erreur")))))))))</f>
        <v/>
      </c>
      <c r="U884" s="54"/>
      <c r="V884" s="54"/>
      <c r="W884" s="76" t="str">
        <f t="shared" si="159"/>
        <v/>
      </c>
      <c r="X884" s="76" t="str">
        <f t="shared" si="160"/>
        <v/>
      </c>
      <c r="Y884" s="76" t="str">
        <f t="shared" si="161"/>
        <v/>
      </c>
    </row>
    <row r="885" spans="1:25">
      <c r="A885" s="75"/>
      <c r="B885" s="77"/>
      <c r="C885" s="75"/>
      <c r="D885" s="77"/>
      <c r="E885" s="54"/>
      <c r="F885" s="54"/>
      <c r="G885" s="81"/>
      <c r="H885" s="54"/>
      <c r="I885" s="54"/>
      <c r="J885" s="76" t="str">
        <f t="shared" si="151"/>
        <v/>
      </c>
      <c r="K885" s="76" t="str">
        <f t="shared" si="152"/>
        <v/>
      </c>
      <c r="L885" s="76" t="str">
        <f t="shared" si="153"/>
        <v/>
      </c>
      <c r="M885" s="54"/>
      <c r="N885" s="54" t="str">
        <f t="shared" si="154"/>
        <v/>
      </c>
      <c r="O885" s="54" t="str">
        <f t="shared" si="155"/>
        <v/>
      </c>
      <c r="P885" s="54" t="str">
        <f t="shared" si="156"/>
        <v/>
      </c>
      <c r="Q885" s="54" t="str">
        <f>+IF(A885="","",CONCATENATE(YEAR(A885),"-",VLOOKUP(MONTH(A885),INFO_CALENDRIER!$I$1:$J$13,2,FALSE)))</f>
        <v/>
      </c>
      <c r="R885" s="54" t="str">
        <f t="shared" si="157"/>
        <v/>
      </c>
      <c r="S885" s="76" t="str">
        <f t="shared" si="158"/>
        <v/>
      </c>
      <c r="T885" s="54" t="str">
        <f>IF(H885="","",IF(I885=INFO_CALENDRIER!$AB$2,IF(BD!H885="COMMANDE","ALBAN1","ALBAN2"),IF(I885=INFO_CALENDRIER!$AB$3,IF(BD!H885="COMMANDE","ALICE1","ALICE2"),IF(I885=INFO_CALENDRIER!$AB$4,IF(BD!H885="COMMANDE","EUGENIE1","EUGENIE2"),IF(I885=INFO_CALENDRIER!$AB$5,IF(BD!H885="COMMANDE","FRED1","FRED2"),IF(I885=INFO_CALENDRIER!$AB$6,IF(BD!H885="COMMANDE","HERVE1","HERVE2"),IF(I885=INFO_CALENDRIER!$AB$7,IF(BD!H885="COMMANDE","MARIA1","MARIA2"),IF(I885=INFO_CALENDRIER!$AB$8,IF(BD!H885="COMMANDE","MARIE1","MARIE2"),IF(I885=INFO_CALENDRIER!$AB$9,IF(BD!H885="COMMANDE","VALERIE1","VALERIE2"),"erreur")))))))))</f>
        <v/>
      </c>
      <c r="U885" s="54"/>
      <c r="V885" s="54"/>
      <c r="W885" s="76" t="str">
        <f t="shared" si="159"/>
        <v/>
      </c>
      <c r="X885" s="76" t="str">
        <f t="shared" si="160"/>
        <v/>
      </c>
      <c r="Y885" s="76" t="str">
        <f t="shared" si="161"/>
        <v/>
      </c>
    </row>
    <row r="886" spans="1:25">
      <c r="A886" s="75"/>
      <c r="B886" s="77"/>
      <c r="C886" s="75"/>
      <c r="D886" s="77"/>
      <c r="E886" s="54"/>
      <c r="F886" s="54"/>
      <c r="G886" s="81"/>
      <c r="H886" s="54"/>
      <c r="I886" s="54"/>
      <c r="J886" s="76" t="str">
        <f t="shared" si="151"/>
        <v/>
      </c>
      <c r="K886" s="76" t="str">
        <f t="shared" si="152"/>
        <v/>
      </c>
      <c r="L886" s="76" t="str">
        <f t="shared" si="153"/>
        <v/>
      </c>
      <c r="M886" s="54"/>
      <c r="N886" s="54" t="str">
        <f t="shared" si="154"/>
        <v/>
      </c>
      <c r="O886" s="54" t="str">
        <f t="shared" si="155"/>
        <v/>
      </c>
      <c r="P886" s="54" t="str">
        <f t="shared" si="156"/>
        <v/>
      </c>
      <c r="Q886" s="54" t="str">
        <f>+IF(A886="","",CONCATENATE(YEAR(A886),"-",VLOOKUP(MONTH(A886),INFO_CALENDRIER!$I$1:$J$13,2,FALSE)))</f>
        <v/>
      </c>
      <c r="R886" s="54" t="str">
        <f t="shared" si="157"/>
        <v/>
      </c>
      <c r="S886" s="76" t="str">
        <f t="shared" si="158"/>
        <v/>
      </c>
      <c r="T886" s="54" t="str">
        <f>IF(H886="","",IF(I886=INFO_CALENDRIER!$AB$2,IF(BD!H886="COMMANDE","ALBAN1","ALBAN2"),IF(I886=INFO_CALENDRIER!$AB$3,IF(BD!H886="COMMANDE","ALICE1","ALICE2"),IF(I886=INFO_CALENDRIER!$AB$4,IF(BD!H886="COMMANDE","EUGENIE1","EUGENIE2"),IF(I886=INFO_CALENDRIER!$AB$5,IF(BD!H886="COMMANDE","FRED1","FRED2"),IF(I886=INFO_CALENDRIER!$AB$6,IF(BD!H886="COMMANDE","HERVE1","HERVE2"),IF(I886=INFO_CALENDRIER!$AB$7,IF(BD!H886="COMMANDE","MARIA1","MARIA2"),IF(I886=INFO_CALENDRIER!$AB$8,IF(BD!H886="COMMANDE","MARIE1","MARIE2"),IF(I886=INFO_CALENDRIER!$AB$9,IF(BD!H886="COMMANDE","VALERIE1","VALERIE2"),"erreur")))))))))</f>
        <v/>
      </c>
      <c r="U886" s="54"/>
      <c r="V886" s="54"/>
      <c r="W886" s="76" t="str">
        <f t="shared" si="159"/>
        <v/>
      </c>
      <c r="X886" s="76" t="str">
        <f t="shared" si="160"/>
        <v/>
      </c>
      <c r="Y886" s="76" t="str">
        <f t="shared" si="161"/>
        <v/>
      </c>
    </row>
    <row r="887" spans="1:25">
      <c r="A887" s="75"/>
      <c r="B887" s="77"/>
      <c r="C887" s="75"/>
      <c r="D887" s="77"/>
      <c r="E887" s="54"/>
      <c r="F887" s="54"/>
      <c r="G887" s="81"/>
      <c r="H887" s="54"/>
      <c r="I887" s="54"/>
      <c r="J887" s="76" t="str">
        <f t="shared" si="151"/>
        <v/>
      </c>
      <c r="K887" s="76" t="str">
        <f t="shared" si="152"/>
        <v/>
      </c>
      <c r="L887" s="76" t="str">
        <f t="shared" si="153"/>
        <v/>
      </c>
      <c r="M887" s="54"/>
      <c r="N887" s="54" t="str">
        <f t="shared" si="154"/>
        <v/>
      </c>
      <c r="O887" s="54" t="str">
        <f t="shared" si="155"/>
        <v/>
      </c>
      <c r="P887" s="54" t="str">
        <f t="shared" si="156"/>
        <v/>
      </c>
      <c r="Q887" s="54" t="str">
        <f>+IF(A887="","",CONCATENATE(YEAR(A887),"-",VLOOKUP(MONTH(A887),INFO_CALENDRIER!$I$1:$J$13,2,FALSE)))</f>
        <v/>
      </c>
      <c r="R887" s="54" t="str">
        <f t="shared" si="157"/>
        <v/>
      </c>
      <c r="S887" s="76" t="str">
        <f t="shared" si="158"/>
        <v/>
      </c>
      <c r="T887" s="54" t="str">
        <f>IF(H887="","",IF(I887=INFO_CALENDRIER!$AB$2,IF(BD!H887="COMMANDE","ALBAN1","ALBAN2"),IF(I887=INFO_CALENDRIER!$AB$3,IF(BD!H887="COMMANDE","ALICE1","ALICE2"),IF(I887=INFO_CALENDRIER!$AB$4,IF(BD!H887="COMMANDE","EUGENIE1","EUGENIE2"),IF(I887=INFO_CALENDRIER!$AB$5,IF(BD!H887="COMMANDE","FRED1","FRED2"),IF(I887=INFO_CALENDRIER!$AB$6,IF(BD!H887="COMMANDE","HERVE1","HERVE2"),IF(I887=INFO_CALENDRIER!$AB$7,IF(BD!H887="COMMANDE","MARIA1","MARIA2"),IF(I887=INFO_CALENDRIER!$AB$8,IF(BD!H887="COMMANDE","MARIE1","MARIE2"),IF(I887=INFO_CALENDRIER!$AB$9,IF(BD!H887="COMMANDE","VALERIE1","VALERIE2"),"erreur")))))))))</f>
        <v/>
      </c>
      <c r="U887" s="54"/>
      <c r="V887" s="54"/>
      <c r="W887" s="76" t="str">
        <f t="shared" si="159"/>
        <v/>
      </c>
      <c r="X887" s="76" t="str">
        <f t="shared" si="160"/>
        <v/>
      </c>
      <c r="Y887" s="76" t="str">
        <f t="shared" si="161"/>
        <v/>
      </c>
    </row>
    <row r="888" spans="1:25">
      <c r="A888" s="75"/>
      <c r="B888" s="77"/>
      <c r="C888" s="75"/>
      <c r="D888" s="77"/>
      <c r="E888" s="54"/>
      <c r="F888" s="54"/>
      <c r="G888" s="81"/>
      <c r="H888" s="54"/>
      <c r="I888" s="54"/>
      <c r="J888" s="76" t="str">
        <f t="shared" si="151"/>
        <v/>
      </c>
      <c r="K888" s="76" t="str">
        <f t="shared" si="152"/>
        <v/>
      </c>
      <c r="L888" s="76" t="str">
        <f t="shared" si="153"/>
        <v/>
      </c>
      <c r="M888" s="54"/>
      <c r="N888" s="54" t="str">
        <f t="shared" si="154"/>
        <v/>
      </c>
      <c r="O888" s="54" t="str">
        <f t="shared" si="155"/>
        <v/>
      </c>
      <c r="P888" s="54" t="str">
        <f t="shared" si="156"/>
        <v/>
      </c>
      <c r="Q888" s="54" t="str">
        <f>+IF(A888="","",CONCATENATE(YEAR(A888),"-",VLOOKUP(MONTH(A888),INFO_CALENDRIER!$I$1:$J$13,2,FALSE)))</f>
        <v/>
      </c>
      <c r="R888" s="54" t="str">
        <f t="shared" si="157"/>
        <v/>
      </c>
      <c r="S888" s="76" t="str">
        <f t="shared" si="158"/>
        <v/>
      </c>
      <c r="T888" s="54" t="str">
        <f>IF(H888="","",IF(I888=INFO_CALENDRIER!$AB$2,IF(BD!H888="COMMANDE","ALBAN1","ALBAN2"),IF(I888=INFO_CALENDRIER!$AB$3,IF(BD!H888="COMMANDE","ALICE1","ALICE2"),IF(I888=INFO_CALENDRIER!$AB$4,IF(BD!H888="COMMANDE","EUGENIE1","EUGENIE2"),IF(I888=INFO_CALENDRIER!$AB$5,IF(BD!H888="COMMANDE","FRED1","FRED2"),IF(I888=INFO_CALENDRIER!$AB$6,IF(BD!H888="COMMANDE","HERVE1","HERVE2"),IF(I888=INFO_CALENDRIER!$AB$7,IF(BD!H888="COMMANDE","MARIA1","MARIA2"),IF(I888=INFO_CALENDRIER!$AB$8,IF(BD!H888="COMMANDE","MARIE1","MARIE2"),IF(I888=INFO_CALENDRIER!$AB$9,IF(BD!H888="COMMANDE","VALERIE1","VALERIE2"),"erreur")))))))))</f>
        <v/>
      </c>
      <c r="U888" s="54"/>
      <c r="V888" s="54"/>
      <c r="W888" s="76" t="str">
        <f t="shared" si="159"/>
        <v/>
      </c>
      <c r="X888" s="76" t="str">
        <f t="shared" si="160"/>
        <v/>
      </c>
      <c r="Y888" s="76" t="str">
        <f t="shared" si="161"/>
        <v/>
      </c>
    </row>
    <row r="889" spans="1:25">
      <c r="A889" s="75"/>
      <c r="B889" s="77"/>
      <c r="C889" s="75"/>
      <c r="D889" s="77"/>
      <c r="E889" s="54"/>
      <c r="F889" s="54"/>
      <c r="G889" s="81"/>
      <c r="H889" s="54"/>
      <c r="I889" s="54"/>
      <c r="J889" s="76" t="str">
        <f t="shared" si="151"/>
        <v/>
      </c>
      <c r="K889" s="76" t="str">
        <f t="shared" si="152"/>
        <v/>
      </c>
      <c r="L889" s="76" t="str">
        <f t="shared" si="153"/>
        <v/>
      </c>
      <c r="M889" s="54"/>
      <c r="N889" s="54" t="str">
        <f t="shared" si="154"/>
        <v/>
      </c>
      <c r="O889" s="54" t="str">
        <f t="shared" si="155"/>
        <v/>
      </c>
      <c r="P889" s="54" t="str">
        <f t="shared" si="156"/>
        <v/>
      </c>
      <c r="Q889" s="54" t="str">
        <f>+IF(A889="","",CONCATENATE(YEAR(A889),"-",VLOOKUP(MONTH(A889),INFO_CALENDRIER!$I$1:$J$13,2,FALSE)))</f>
        <v/>
      </c>
      <c r="R889" s="54" t="str">
        <f t="shared" si="157"/>
        <v/>
      </c>
      <c r="S889" s="76" t="str">
        <f t="shared" si="158"/>
        <v/>
      </c>
      <c r="T889" s="54" t="str">
        <f>IF(H889="","",IF(I889=INFO_CALENDRIER!$AB$2,IF(BD!H889="COMMANDE","ALBAN1","ALBAN2"),IF(I889=INFO_CALENDRIER!$AB$3,IF(BD!H889="COMMANDE","ALICE1","ALICE2"),IF(I889=INFO_CALENDRIER!$AB$4,IF(BD!H889="COMMANDE","EUGENIE1","EUGENIE2"),IF(I889=INFO_CALENDRIER!$AB$5,IF(BD!H889="COMMANDE","FRED1","FRED2"),IF(I889=INFO_CALENDRIER!$AB$6,IF(BD!H889="COMMANDE","HERVE1","HERVE2"),IF(I889=INFO_CALENDRIER!$AB$7,IF(BD!H889="COMMANDE","MARIA1","MARIA2"),IF(I889=INFO_CALENDRIER!$AB$8,IF(BD!H889="COMMANDE","MARIE1","MARIE2"),IF(I889=INFO_CALENDRIER!$AB$9,IF(BD!H889="COMMANDE","VALERIE1","VALERIE2"),"erreur")))))))))</f>
        <v/>
      </c>
      <c r="U889" s="54"/>
      <c r="V889" s="54"/>
      <c r="W889" s="76" t="str">
        <f t="shared" si="159"/>
        <v/>
      </c>
      <c r="X889" s="76" t="str">
        <f t="shared" si="160"/>
        <v/>
      </c>
      <c r="Y889" s="76" t="str">
        <f t="shared" si="161"/>
        <v/>
      </c>
    </row>
    <row r="890" spans="1:25">
      <c r="A890" s="75"/>
      <c r="B890" s="77"/>
      <c r="C890" s="75"/>
      <c r="D890" s="77"/>
      <c r="E890" s="54"/>
      <c r="F890" s="54"/>
      <c r="G890" s="81"/>
      <c r="H890" s="54"/>
      <c r="I890" s="54"/>
      <c r="J890" s="76" t="str">
        <f t="shared" si="151"/>
        <v/>
      </c>
      <c r="K890" s="76" t="str">
        <f t="shared" si="152"/>
        <v/>
      </c>
      <c r="L890" s="76" t="str">
        <f t="shared" si="153"/>
        <v/>
      </c>
      <c r="M890" s="54"/>
      <c r="N890" s="54" t="str">
        <f t="shared" si="154"/>
        <v/>
      </c>
      <c r="O890" s="54" t="str">
        <f t="shared" si="155"/>
        <v/>
      </c>
      <c r="P890" s="54" t="str">
        <f t="shared" si="156"/>
        <v/>
      </c>
      <c r="Q890" s="54" t="str">
        <f>+IF(A890="","",CONCATENATE(YEAR(A890),"-",VLOOKUP(MONTH(A890),INFO_CALENDRIER!$I$1:$J$13,2,FALSE)))</f>
        <v/>
      </c>
      <c r="R890" s="54" t="str">
        <f t="shared" si="157"/>
        <v/>
      </c>
      <c r="S890" s="76" t="str">
        <f t="shared" si="158"/>
        <v/>
      </c>
      <c r="T890" s="54" t="str">
        <f>IF(H890="","",IF(I890=INFO_CALENDRIER!$AB$2,IF(BD!H890="COMMANDE","ALBAN1","ALBAN2"),IF(I890=INFO_CALENDRIER!$AB$3,IF(BD!H890="COMMANDE","ALICE1","ALICE2"),IF(I890=INFO_CALENDRIER!$AB$4,IF(BD!H890="COMMANDE","EUGENIE1","EUGENIE2"),IF(I890=INFO_CALENDRIER!$AB$5,IF(BD!H890="COMMANDE","FRED1","FRED2"),IF(I890=INFO_CALENDRIER!$AB$6,IF(BD!H890="COMMANDE","HERVE1","HERVE2"),IF(I890=INFO_CALENDRIER!$AB$7,IF(BD!H890="COMMANDE","MARIA1","MARIA2"),IF(I890=INFO_CALENDRIER!$AB$8,IF(BD!H890="COMMANDE","MARIE1","MARIE2"),IF(I890=INFO_CALENDRIER!$AB$9,IF(BD!H890="COMMANDE","VALERIE1","VALERIE2"),"erreur")))))))))</f>
        <v/>
      </c>
      <c r="U890" s="54"/>
      <c r="V890" s="54"/>
      <c r="W890" s="76" t="str">
        <f t="shared" si="159"/>
        <v/>
      </c>
      <c r="X890" s="76" t="str">
        <f t="shared" si="160"/>
        <v/>
      </c>
      <c r="Y890" s="76" t="str">
        <f t="shared" si="161"/>
        <v/>
      </c>
    </row>
    <row r="891" spans="1:25">
      <c r="A891" s="75"/>
      <c r="B891" s="77"/>
      <c r="C891" s="75"/>
      <c r="D891" s="77"/>
      <c r="E891" s="54"/>
      <c r="F891" s="54"/>
      <c r="G891" s="81"/>
      <c r="H891" s="54"/>
      <c r="I891" s="54"/>
      <c r="J891" s="76" t="str">
        <f t="shared" si="151"/>
        <v/>
      </c>
      <c r="K891" s="76" t="str">
        <f t="shared" si="152"/>
        <v/>
      </c>
      <c r="L891" s="76" t="str">
        <f t="shared" si="153"/>
        <v/>
      </c>
      <c r="M891" s="54"/>
      <c r="N891" s="54" t="str">
        <f t="shared" si="154"/>
        <v/>
      </c>
      <c r="O891" s="54" t="str">
        <f t="shared" si="155"/>
        <v/>
      </c>
      <c r="P891" s="54" t="str">
        <f t="shared" si="156"/>
        <v/>
      </c>
      <c r="Q891" s="54" t="str">
        <f>+IF(A891="","",CONCATENATE(YEAR(A891),"-",VLOOKUP(MONTH(A891),INFO_CALENDRIER!$I$1:$J$13,2,FALSE)))</f>
        <v/>
      </c>
      <c r="R891" s="54" t="str">
        <f t="shared" si="157"/>
        <v/>
      </c>
      <c r="S891" s="76" t="str">
        <f t="shared" si="158"/>
        <v/>
      </c>
      <c r="T891" s="54" t="str">
        <f>IF(H891="","",IF(I891=INFO_CALENDRIER!$AB$2,IF(BD!H891="COMMANDE","ALBAN1","ALBAN2"),IF(I891=INFO_CALENDRIER!$AB$3,IF(BD!H891="COMMANDE","ALICE1","ALICE2"),IF(I891=INFO_CALENDRIER!$AB$4,IF(BD!H891="COMMANDE","EUGENIE1","EUGENIE2"),IF(I891=INFO_CALENDRIER!$AB$5,IF(BD!H891="COMMANDE","FRED1","FRED2"),IF(I891=INFO_CALENDRIER!$AB$6,IF(BD!H891="COMMANDE","HERVE1","HERVE2"),IF(I891=INFO_CALENDRIER!$AB$7,IF(BD!H891="COMMANDE","MARIA1","MARIA2"),IF(I891=INFO_CALENDRIER!$AB$8,IF(BD!H891="COMMANDE","MARIE1","MARIE2"),IF(I891=INFO_CALENDRIER!$AB$9,IF(BD!H891="COMMANDE","VALERIE1","VALERIE2"),"erreur")))))))))</f>
        <v/>
      </c>
      <c r="U891" s="54"/>
      <c r="V891" s="54"/>
      <c r="W891" s="76" t="str">
        <f t="shared" si="159"/>
        <v/>
      </c>
      <c r="X891" s="76" t="str">
        <f t="shared" si="160"/>
        <v/>
      </c>
      <c r="Y891" s="76" t="str">
        <f t="shared" si="161"/>
        <v/>
      </c>
    </row>
    <row r="892" spans="1:25">
      <c r="A892" s="75"/>
      <c r="B892" s="77"/>
      <c r="C892" s="75"/>
      <c r="D892" s="77"/>
      <c r="E892" s="54"/>
      <c r="F892" s="54"/>
      <c r="G892" s="81"/>
      <c r="H892" s="54"/>
      <c r="I892" s="54"/>
      <c r="J892" s="76" t="str">
        <f t="shared" si="151"/>
        <v/>
      </c>
      <c r="K892" s="76" t="str">
        <f t="shared" si="152"/>
        <v/>
      </c>
      <c r="L892" s="76" t="str">
        <f t="shared" si="153"/>
        <v/>
      </c>
      <c r="M892" s="54"/>
      <c r="N892" s="54" t="str">
        <f t="shared" si="154"/>
        <v/>
      </c>
      <c r="O892" s="54" t="str">
        <f t="shared" si="155"/>
        <v/>
      </c>
      <c r="P892" s="54" t="str">
        <f t="shared" si="156"/>
        <v/>
      </c>
      <c r="Q892" s="54" t="str">
        <f>+IF(A892="","",CONCATENATE(YEAR(A892),"-",VLOOKUP(MONTH(A892),INFO_CALENDRIER!$I$1:$J$13,2,FALSE)))</f>
        <v/>
      </c>
      <c r="R892" s="54" t="str">
        <f t="shared" si="157"/>
        <v/>
      </c>
      <c r="S892" s="76" t="str">
        <f t="shared" si="158"/>
        <v/>
      </c>
      <c r="T892" s="54" t="str">
        <f>IF(H892="","",IF(I892=INFO_CALENDRIER!$AB$2,IF(BD!H892="COMMANDE","ALBAN1","ALBAN2"),IF(I892=INFO_CALENDRIER!$AB$3,IF(BD!H892="COMMANDE","ALICE1","ALICE2"),IF(I892=INFO_CALENDRIER!$AB$4,IF(BD!H892="COMMANDE","EUGENIE1","EUGENIE2"),IF(I892=INFO_CALENDRIER!$AB$5,IF(BD!H892="COMMANDE","FRED1","FRED2"),IF(I892=INFO_CALENDRIER!$AB$6,IF(BD!H892="COMMANDE","HERVE1","HERVE2"),IF(I892=INFO_CALENDRIER!$AB$7,IF(BD!H892="COMMANDE","MARIA1","MARIA2"),IF(I892=INFO_CALENDRIER!$AB$8,IF(BD!H892="COMMANDE","MARIE1","MARIE2"),IF(I892=INFO_CALENDRIER!$AB$9,IF(BD!H892="COMMANDE","VALERIE1","VALERIE2"),"erreur")))))))))</f>
        <v/>
      </c>
      <c r="U892" s="54"/>
      <c r="V892" s="54"/>
      <c r="W892" s="76" t="str">
        <f t="shared" si="159"/>
        <v/>
      </c>
      <c r="X892" s="76" t="str">
        <f t="shared" si="160"/>
        <v/>
      </c>
      <c r="Y892" s="76" t="str">
        <f t="shared" si="161"/>
        <v/>
      </c>
    </row>
    <row r="893" spans="1:25">
      <c r="A893" s="75"/>
      <c r="B893" s="77"/>
      <c r="C893" s="75"/>
      <c r="D893" s="77"/>
      <c r="E893" s="54"/>
      <c r="F893" s="54"/>
      <c r="G893" s="81"/>
      <c r="H893" s="54"/>
      <c r="I893" s="54"/>
      <c r="J893" s="76" t="str">
        <f t="shared" si="151"/>
        <v/>
      </c>
      <c r="K893" s="76" t="str">
        <f t="shared" si="152"/>
        <v/>
      </c>
      <c r="L893" s="76" t="str">
        <f t="shared" si="153"/>
        <v/>
      </c>
      <c r="M893" s="54"/>
      <c r="N893" s="54" t="str">
        <f t="shared" si="154"/>
        <v/>
      </c>
      <c r="O893" s="54" t="str">
        <f t="shared" si="155"/>
        <v/>
      </c>
      <c r="P893" s="54" t="str">
        <f t="shared" si="156"/>
        <v/>
      </c>
      <c r="Q893" s="54" t="str">
        <f>+IF(A893="","",CONCATENATE(YEAR(A893),"-",VLOOKUP(MONTH(A893),INFO_CALENDRIER!$I$1:$J$13,2,FALSE)))</f>
        <v/>
      </c>
      <c r="R893" s="54" t="str">
        <f t="shared" si="157"/>
        <v/>
      </c>
      <c r="S893" s="76" t="str">
        <f t="shared" si="158"/>
        <v/>
      </c>
      <c r="T893" s="54" t="str">
        <f>IF(H893="","",IF(I893=INFO_CALENDRIER!$AB$2,IF(BD!H893="COMMANDE","ALBAN1","ALBAN2"),IF(I893=INFO_CALENDRIER!$AB$3,IF(BD!H893="COMMANDE","ALICE1","ALICE2"),IF(I893=INFO_CALENDRIER!$AB$4,IF(BD!H893="COMMANDE","EUGENIE1","EUGENIE2"),IF(I893=INFO_CALENDRIER!$AB$5,IF(BD!H893="COMMANDE","FRED1","FRED2"),IF(I893=INFO_CALENDRIER!$AB$6,IF(BD!H893="COMMANDE","HERVE1","HERVE2"),IF(I893=INFO_CALENDRIER!$AB$7,IF(BD!H893="COMMANDE","MARIA1","MARIA2"),IF(I893=INFO_CALENDRIER!$AB$8,IF(BD!H893="COMMANDE","MARIE1","MARIE2"),IF(I893=INFO_CALENDRIER!$AB$9,IF(BD!H893="COMMANDE","VALERIE1","VALERIE2"),"erreur")))))))))</f>
        <v/>
      </c>
      <c r="U893" s="54"/>
      <c r="V893" s="54"/>
      <c r="W893" s="76" t="str">
        <f t="shared" si="159"/>
        <v/>
      </c>
      <c r="X893" s="76" t="str">
        <f t="shared" si="160"/>
        <v/>
      </c>
      <c r="Y893" s="76" t="str">
        <f t="shared" si="161"/>
        <v/>
      </c>
    </row>
    <row r="894" spans="1:25">
      <c r="A894" s="75"/>
      <c r="B894" s="77"/>
      <c r="C894" s="75"/>
      <c r="D894" s="77"/>
      <c r="E894" s="54"/>
      <c r="F894" s="54"/>
      <c r="G894" s="81"/>
      <c r="H894" s="54"/>
      <c r="I894" s="54"/>
      <c r="J894" s="76" t="str">
        <f t="shared" si="151"/>
        <v/>
      </c>
      <c r="K894" s="76" t="str">
        <f t="shared" si="152"/>
        <v/>
      </c>
      <c r="L894" s="76" t="str">
        <f t="shared" si="153"/>
        <v/>
      </c>
      <c r="M894" s="54"/>
      <c r="N894" s="54" t="str">
        <f t="shared" si="154"/>
        <v/>
      </c>
      <c r="O894" s="54" t="str">
        <f t="shared" si="155"/>
        <v/>
      </c>
      <c r="P894" s="54" t="str">
        <f t="shared" si="156"/>
        <v/>
      </c>
      <c r="Q894" s="54" t="str">
        <f>+IF(A894="","",CONCATENATE(YEAR(A894),"-",VLOOKUP(MONTH(A894),INFO_CALENDRIER!$I$1:$J$13,2,FALSE)))</f>
        <v/>
      </c>
      <c r="R894" s="54" t="str">
        <f t="shared" si="157"/>
        <v/>
      </c>
      <c r="S894" s="76" t="str">
        <f t="shared" si="158"/>
        <v/>
      </c>
      <c r="T894" s="54" t="str">
        <f>IF(H894="","",IF(I894=INFO_CALENDRIER!$AB$2,IF(BD!H894="COMMANDE","ALBAN1","ALBAN2"),IF(I894=INFO_CALENDRIER!$AB$3,IF(BD!H894="COMMANDE","ALICE1","ALICE2"),IF(I894=INFO_CALENDRIER!$AB$4,IF(BD!H894="COMMANDE","EUGENIE1","EUGENIE2"),IF(I894=INFO_CALENDRIER!$AB$5,IF(BD!H894="COMMANDE","FRED1","FRED2"),IF(I894=INFO_CALENDRIER!$AB$6,IF(BD!H894="COMMANDE","HERVE1","HERVE2"),IF(I894=INFO_CALENDRIER!$AB$7,IF(BD!H894="COMMANDE","MARIA1","MARIA2"),IF(I894=INFO_CALENDRIER!$AB$8,IF(BD!H894="COMMANDE","MARIE1","MARIE2"),IF(I894=INFO_CALENDRIER!$AB$9,IF(BD!H894="COMMANDE","VALERIE1","VALERIE2"),"erreur")))))))))</f>
        <v/>
      </c>
      <c r="U894" s="54"/>
      <c r="V894" s="54"/>
      <c r="W894" s="76" t="str">
        <f t="shared" si="159"/>
        <v/>
      </c>
      <c r="X894" s="76" t="str">
        <f t="shared" si="160"/>
        <v/>
      </c>
      <c r="Y894" s="76" t="str">
        <f t="shared" si="161"/>
        <v/>
      </c>
    </row>
    <row r="895" spans="1:25">
      <c r="A895" s="75"/>
      <c r="B895" s="77"/>
      <c r="C895" s="75"/>
      <c r="D895" s="77"/>
      <c r="E895" s="54"/>
      <c r="F895" s="54"/>
      <c r="G895" s="81"/>
      <c r="H895" s="54"/>
      <c r="I895" s="54"/>
      <c r="J895" s="76" t="str">
        <f t="shared" si="151"/>
        <v/>
      </c>
      <c r="K895" s="76" t="str">
        <f t="shared" si="152"/>
        <v/>
      </c>
      <c r="L895" s="76" t="str">
        <f t="shared" si="153"/>
        <v/>
      </c>
      <c r="M895" s="54"/>
      <c r="N895" s="54" t="str">
        <f t="shared" si="154"/>
        <v/>
      </c>
      <c r="O895" s="54" t="str">
        <f t="shared" si="155"/>
        <v/>
      </c>
      <c r="P895" s="54" t="str">
        <f t="shared" si="156"/>
        <v/>
      </c>
      <c r="Q895" s="54" t="str">
        <f>+IF(A895="","",CONCATENATE(YEAR(A895),"-",VLOOKUP(MONTH(A895),INFO_CALENDRIER!$I$1:$J$13,2,FALSE)))</f>
        <v/>
      </c>
      <c r="R895" s="54" t="str">
        <f t="shared" si="157"/>
        <v/>
      </c>
      <c r="S895" s="76" t="str">
        <f t="shared" si="158"/>
        <v/>
      </c>
      <c r="T895" s="54" t="str">
        <f>IF(H895="","",IF(I895=INFO_CALENDRIER!$AB$2,IF(BD!H895="COMMANDE","ALBAN1","ALBAN2"),IF(I895=INFO_CALENDRIER!$AB$3,IF(BD!H895="COMMANDE","ALICE1","ALICE2"),IF(I895=INFO_CALENDRIER!$AB$4,IF(BD!H895="COMMANDE","EUGENIE1","EUGENIE2"),IF(I895=INFO_CALENDRIER!$AB$5,IF(BD!H895="COMMANDE","FRED1","FRED2"),IF(I895=INFO_CALENDRIER!$AB$6,IF(BD!H895="COMMANDE","HERVE1","HERVE2"),IF(I895=INFO_CALENDRIER!$AB$7,IF(BD!H895="COMMANDE","MARIA1","MARIA2"),IF(I895=INFO_CALENDRIER!$AB$8,IF(BD!H895="COMMANDE","MARIE1","MARIE2"),IF(I895=INFO_CALENDRIER!$AB$9,IF(BD!H895="COMMANDE","VALERIE1","VALERIE2"),"erreur")))))))))</f>
        <v/>
      </c>
      <c r="U895" s="54"/>
      <c r="V895" s="54"/>
      <c r="W895" s="76" t="str">
        <f t="shared" si="159"/>
        <v/>
      </c>
      <c r="X895" s="76" t="str">
        <f t="shared" si="160"/>
        <v/>
      </c>
      <c r="Y895" s="76" t="str">
        <f t="shared" si="161"/>
        <v/>
      </c>
    </row>
    <row r="896" spans="1:25">
      <c r="A896" s="75"/>
      <c r="B896" s="77"/>
      <c r="C896" s="75"/>
      <c r="D896" s="77"/>
      <c r="E896" s="54"/>
      <c r="F896" s="54"/>
      <c r="G896" s="81"/>
      <c r="H896" s="54"/>
      <c r="I896" s="54"/>
      <c r="J896" s="76" t="str">
        <f t="shared" si="151"/>
        <v/>
      </c>
      <c r="K896" s="76" t="str">
        <f t="shared" si="152"/>
        <v/>
      </c>
      <c r="L896" s="76" t="str">
        <f t="shared" si="153"/>
        <v/>
      </c>
      <c r="M896" s="54"/>
      <c r="N896" s="54" t="str">
        <f t="shared" si="154"/>
        <v/>
      </c>
      <c r="O896" s="54" t="str">
        <f t="shared" si="155"/>
        <v/>
      </c>
      <c r="P896" s="54" t="str">
        <f t="shared" si="156"/>
        <v/>
      </c>
      <c r="Q896" s="54" t="str">
        <f>+IF(A896="","",CONCATENATE(YEAR(A896),"-",VLOOKUP(MONTH(A896),INFO_CALENDRIER!$I$1:$J$13,2,FALSE)))</f>
        <v/>
      </c>
      <c r="R896" s="54" t="str">
        <f t="shared" si="157"/>
        <v/>
      </c>
      <c r="S896" s="76" t="str">
        <f t="shared" si="158"/>
        <v/>
      </c>
      <c r="T896" s="54" t="str">
        <f>IF(H896="","",IF(I896=INFO_CALENDRIER!$AB$2,IF(BD!H896="COMMANDE","ALBAN1","ALBAN2"),IF(I896=INFO_CALENDRIER!$AB$3,IF(BD!H896="COMMANDE","ALICE1","ALICE2"),IF(I896=INFO_CALENDRIER!$AB$4,IF(BD!H896="COMMANDE","EUGENIE1","EUGENIE2"),IF(I896=INFO_CALENDRIER!$AB$5,IF(BD!H896="COMMANDE","FRED1","FRED2"),IF(I896=INFO_CALENDRIER!$AB$6,IF(BD!H896="COMMANDE","HERVE1","HERVE2"),IF(I896=INFO_CALENDRIER!$AB$7,IF(BD!H896="COMMANDE","MARIA1","MARIA2"),IF(I896=INFO_CALENDRIER!$AB$8,IF(BD!H896="COMMANDE","MARIE1","MARIE2"),IF(I896=INFO_CALENDRIER!$AB$9,IF(BD!H896="COMMANDE","VALERIE1","VALERIE2"),"erreur")))))))))</f>
        <v/>
      </c>
      <c r="U896" s="54"/>
      <c r="V896" s="54"/>
      <c r="W896" s="76" t="str">
        <f t="shared" si="159"/>
        <v/>
      </c>
      <c r="X896" s="76" t="str">
        <f t="shared" si="160"/>
        <v/>
      </c>
      <c r="Y896" s="76" t="str">
        <f t="shared" si="161"/>
        <v/>
      </c>
    </row>
    <row r="897" spans="1:25">
      <c r="A897" s="75"/>
      <c r="B897" s="77"/>
      <c r="C897" s="75"/>
      <c r="D897" s="77"/>
      <c r="E897" s="54"/>
      <c r="F897" s="54"/>
      <c r="G897" s="81"/>
      <c r="H897" s="54"/>
      <c r="I897" s="54"/>
      <c r="J897" s="76" t="str">
        <f t="shared" si="151"/>
        <v/>
      </c>
      <c r="K897" s="76" t="str">
        <f t="shared" si="152"/>
        <v/>
      </c>
      <c r="L897" s="76" t="str">
        <f t="shared" si="153"/>
        <v/>
      </c>
      <c r="M897" s="54"/>
      <c r="N897" s="54" t="str">
        <f t="shared" si="154"/>
        <v/>
      </c>
      <c r="O897" s="54" t="str">
        <f t="shared" si="155"/>
        <v/>
      </c>
      <c r="P897" s="54" t="str">
        <f t="shared" si="156"/>
        <v/>
      </c>
      <c r="Q897" s="54" t="str">
        <f>+IF(A897="","",CONCATENATE(YEAR(A897),"-",VLOOKUP(MONTH(A897),INFO_CALENDRIER!$I$1:$J$13,2,FALSE)))</f>
        <v/>
      </c>
      <c r="R897" s="54" t="str">
        <f t="shared" si="157"/>
        <v/>
      </c>
      <c r="S897" s="76" t="str">
        <f t="shared" si="158"/>
        <v/>
      </c>
      <c r="T897" s="54" t="str">
        <f>IF(H897="","",IF(I897=INFO_CALENDRIER!$AB$2,IF(BD!H897="COMMANDE","ALBAN1","ALBAN2"),IF(I897=INFO_CALENDRIER!$AB$3,IF(BD!H897="COMMANDE","ALICE1","ALICE2"),IF(I897=INFO_CALENDRIER!$AB$4,IF(BD!H897="COMMANDE","EUGENIE1","EUGENIE2"),IF(I897=INFO_CALENDRIER!$AB$5,IF(BD!H897="COMMANDE","FRED1","FRED2"),IF(I897=INFO_CALENDRIER!$AB$6,IF(BD!H897="COMMANDE","HERVE1","HERVE2"),IF(I897=INFO_CALENDRIER!$AB$7,IF(BD!H897="COMMANDE","MARIA1","MARIA2"),IF(I897=INFO_CALENDRIER!$AB$8,IF(BD!H897="COMMANDE","MARIE1","MARIE2"),IF(I897=INFO_CALENDRIER!$AB$9,IF(BD!H897="COMMANDE","VALERIE1","VALERIE2"),"erreur")))))))))</f>
        <v/>
      </c>
      <c r="U897" s="54"/>
      <c r="V897" s="54"/>
      <c r="W897" s="76" t="str">
        <f t="shared" si="159"/>
        <v/>
      </c>
      <c r="X897" s="76" t="str">
        <f t="shared" si="160"/>
        <v/>
      </c>
      <c r="Y897" s="76" t="str">
        <f t="shared" si="161"/>
        <v/>
      </c>
    </row>
    <row r="898" spans="1:25">
      <c r="A898" s="75"/>
      <c r="B898" s="77"/>
      <c r="C898" s="75"/>
      <c r="D898" s="77"/>
      <c r="E898" s="54"/>
      <c r="F898" s="54"/>
      <c r="G898" s="81"/>
      <c r="H898" s="54"/>
      <c r="I898" s="54"/>
      <c r="J898" s="76" t="str">
        <f t="shared" si="151"/>
        <v/>
      </c>
      <c r="K898" s="76" t="str">
        <f t="shared" si="152"/>
        <v/>
      </c>
      <c r="L898" s="76" t="str">
        <f t="shared" si="153"/>
        <v/>
      </c>
      <c r="M898" s="54"/>
      <c r="N898" s="54" t="str">
        <f t="shared" si="154"/>
        <v/>
      </c>
      <c r="O898" s="54" t="str">
        <f t="shared" si="155"/>
        <v/>
      </c>
      <c r="P898" s="54" t="str">
        <f t="shared" si="156"/>
        <v/>
      </c>
      <c r="Q898" s="54" t="str">
        <f>+IF(A898="","",CONCATENATE(YEAR(A898),"-",VLOOKUP(MONTH(A898),INFO_CALENDRIER!$I$1:$J$13,2,FALSE)))</f>
        <v/>
      </c>
      <c r="R898" s="54" t="str">
        <f t="shared" si="157"/>
        <v/>
      </c>
      <c r="S898" s="76" t="str">
        <f t="shared" si="158"/>
        <v/>
      </c>
      <c r="T898" s="54" t="str">
        <f>IF(H898="","",IF(I898=INFO_CALENDRIER!$AB$2,IF(BD!H898="COMMANDE","ALBAN1","ALBAN2"),IF(I898=INFO_CALENDRIER!$AB$3,IF(BD!H898="COMMANDE","ALICE1","ALICE2"),IF(I898=INFO_CALENDRIER!$AB$4,IF(BD!H898="COMMANDE","EUGENIE1","EUGENIE2"),IF(I898=INFO_CALENDRIER!$AB$5,IF(BD!H898="COMMANDE","FRED1","FRED2"),IF(I898=INFO_CALENDRIER!$AB$6,IF(BD!H898="COMMANDE","HERVE1","HERVE2"),IF(I898=INFO_CALENDRIER!$AB$7,IF(BD!H898="COMMANDE","MARIA1","MARIA2"),IF(I898=INFO_CALENDRIER!$AB$8,IF(BD!H898="COMMANDE","MARIE1","MARIE2"),IF(I898=INFO_CALENDRIER!$AB$9,IF(BD!H898="COMMANDE","VALERIE1","VALERIE2"),"erreur")))))))))</f>
        <v/>
      </c>
      <c r="U898" s="54"/>
      <c r="V898" s="54"/>
      <c r="W898" s="76" t="str">
        <f t="shared" si="159"/>
        <v/>
      </c>
      <c r="X898" s="76" t="str">
        <f t="shared" si="160"/>
        <v/>
      </c>
      <c r="Y898" s="76" t="str">
        <f t="shared" si="161"/>
        <v/>
      </c>
    </row>
    <row r="899" spans="1:25">
      <c r="A899" s="75"/>
      <c r="B899" s="77"/>
      <c r="C899" s="75"/>
      <c r="D899" s="77"/>
      <c r="E899" s="54"/>
      <c r="F899" s="54"/>
      <c r="G899" s="81"/>
      <c r="H899" s="54"/>
      <c r="I899" s="54"/>
      <c r="J899" s="76" t="str">
        <f t="shared" ref="J899:J962" si="162">IF($A899="","",DAY(A899))</f>
        <v/>
      </c>
      <c r="K899" s="76" t="str">
        <f t="shared" ref="K899:K962" si="163">IF($A899="","",MONTH(A899))</f>
        <v/>
      </c>
      <c r="L899" s="76" t="str">
        <f t="shared" ref="L899:L962" si="164">IF($A899="","",YEAR(A899))</f>
        <v/>
      </c>
      <c r="M899" s="54"/>
      <c r="N899" s="54" t="str">
        <f t="shared" ref="N899:N962" si="165">+IF($A899="","",IF(OR(ISERR(K899),ISNA(K899)),1,0))</f>
        <v/>
      </c>
      <c r="O899" s="54" t="str">
        <f t="shared" ref="O899:O962" si="166">+IF($A899="","",IF(OR(ISERR(J899),ISNA(J899)),1,0))</f>
        <v/>
      </c>
      <c r="P899" s="54" t="str">
        <f t="shared" ref="P899:P962" si="167">IF($A899="","",IF(OR(ISERR(L899),ISNA(L899)),1,0))</f>
        <v/>
      </c>
      <c r="Q899" s="54" t="str">
        <f>+IF(A899="","",CONCATENATE(YEAR(A899),"-",VLOOKUP(MONTH(A899),INFO_CALENDRIER!$I$1:$J$13,2,FALSE)))</f>
        <v/>
      </c>
      <c r="R899" s="54" t="str">
        <f t="shared" ref="R899:R962" si="168">+IF($A899="","",IF(OR(ISERR(E899),ISNA(E899)),1,0))</f>
        <v/>
      </c>
      <c r="S899" s="76" t="str">
        <f t="shared" ref="S899:S962" si="169">IF($A899="","",IF(OR(ISERR(I899),ISNA(I899)),1,0))</f>
        <v/>
      </c>
      <c r="T899" s="54" t="str">
        <f>IF(H899="","",IF(I899=INFO_CALENDRIER!$AB$2,IF(BD!H899="COMMANDE","ALBAN1","ALBAN2"),IF(I899=INFO_CALENDRIER!$AB$3,IF(BD!H899="COMMANDE","ALICE1","ALICE2"),IF(I899=INFO_CALENDRIER!$AB$4,IF(BD!H899="COMMANDE","EUGENIE1","EUGENIE2"),IF(I899=INFO_CALENDRIER!$AB$5,IF(BD!H899="COMMANDE","FRED1","FRED2"),IF(I899=INFO_CALENDRIER!$AB$6,IF(BD!H899="COMMANDE","HERVE1","HERVE2"),IF(I899=INFO_CALENDRIER!$AB$7,IF(BD!H899="COMMANDE","MARIA1","MARIA2"),IF(I899=INFO_CALENDRIER!$AB$8,IF(BD!H899="COMMANDE","MARIE1","MARIE2"),IF(I899=INFO_CALENDRIER!$AB$9,IF(BD!H899="COMMANDE","VALERIE1","VALERIE2"),"erreur")))))))))</f>
        <v/>
      </c>
      <c r="U899" s="54"/>
      <c r="V899" s="54"/>
      <c r="W899" s="76" t="str">
        <f t="shared" ref="W899:W962" si="170">IF($C899="","",DAY(C899))</f>
        <v/>
      </c>
      <c r="X899" s="76" t="str">
        <f t="shared" ref="X899:X962" si="171">IF($C899="","",MONTH(C899))</f>
        <v/>
      </c>
      <c r="Y899" s="76" t="str">
        <f t="shared" ref="Y899:Y962" si="172">IF($C899="","",YEAR(C899))</f>
        <v/>
      </c>
    </row>
    <row r="900" spans="1:25">
      <c r="A900" s="75"/>
      <c r="B900" s="77"/>
      <c r="C900" s="75"/>
      <c r="D900" s="77"/>
      <c r="E900" s="54"/>
      <c r="F900" s="54"/>
      <c r="G900" s="81"/>
      <c r="H900" s="54"/>
      <c r="I900" s="54"/>
      <c r="J900" s="76" t="str">
        <f t="shared" si="162"/>
        <v/>
      </c>
      <c r="K900" s="76" t="str">
        <f t="shared" si="163"/>
        <v/>
      </c>
      <c r="L900" s="76" t="str">
        <f t="shared" si="164"/>
        <v/>
      </c>
      <c r="M900" s="54"/>
      <c r="N900" s="54" t="str">
        <f t="shared" si="165"/>
        <v/>
      </c>
      <c r="O900" s="54" t="str">
        <f t="shared" si="166"/>
        <v/>
      </c>
      <c r="P900" s="54" t="str">
        <f t="shared" si="167"/>
        <v/>
      </c>
      <c r="Q900" s="54" t="str">
        <f>+IF(A900="","",CONCATENATE(YEAR(A900),"-",VLOOKUP(MONTH(A900),INFO_CALENDRIER!$I$1:$J$13,2,FALSE)))</f>
        <v/>
      </c>
      <c r="R900" s="54" t="str">
        <f t="shared" si="168"/>
        <v/>
      </c>
      <c r="S900" s="76" t="str">
        <f t="shared" si="169"/>
        <v/>
      </c>
      <c r="T900" s="54" t="str">
        <f>IF(H900="","",IF(I900=INFO_CALENDRIER!$AB$2,IF(BD!H900="COMMANDE","ALBAN1","ALBAN2"),IF(I900=INFO_CALENDRIER!$AB$3,IF(BD!H900="COMMANDE","ALICE1","ALICE2"),IF(I900=INFO_CALENDRIER!$AB$4,IF(BD!H900="COMMANDE","EUGENIE1","EUGENIE2"),IF(I900=INFO_CALENDRIER!$AB$5,IF(BD!H900="COMMANDE","FRED1","FRED2"),IF(I900=INFO_CALENDRIER!$AB$6,IF(BD!H900="COMMANDE","HERVE1","HERVE2"),IF(I900=INFO_CALENDRIER!$AB$7,IF(BD!H900="COMMANDE","MARIA1","MARIA2"),IF(I900=INFO_CALENDRIER!$AB$8,IF(BD!H900="COMMANDE","MARIE1","MARIE2"),IF(I900=INFO_CALENDRIER!$AB$9,IF(BD!H900="COMMANDE","VALERIE1","VALERIE2"),"erreur")))))))))</f>
        <v/>
      </c>
      <c r="U900" s="54"/>
      <c r="V900" s="54"/>
      <c r="W900" s="76" t="str">
        <f t="shared" si="170"/>
        <v/>
      </c>
      <c r="X900" s="76" t="str">
        <f t="shared" si="171"/>
        <v/>
      </c>
      <c r="Y900" s="76" t="str">
        <f t="shared" si="172"/>
        <v/>
      </c>
    </row>
    <row r="901" spans="1:25">
      <c r="A901" s="75"/>
      <c r="B901" s="77"/>
      <c r="C901" s="75"/>
      <c r="D901" s="77"/>
      <c r="E901" s="54"/>
      <c r="F901" s="54"/>
      <c r="G901" s="81"/>
      <c r="H901" s="54"/>
      <c r="I901" s="54"/>
      <c r="J901" s="76" t="str">
        <f t="shared" si="162"/>
        <v/>
      </c>
      <c r="K901" s="76" t="str">
        <f t="shared" si="163"/>
        <v/>
      </c>
      <c r="L901" s="76" t="str">
        <f t="shared" si="164"/>
        <v/>
      </c>
      <c r="M901" s="54"/>
      <c r="N901" s="54" t="str">
        <f t="shared" si="165"/>
        <v/>
      </c>
      <c r="O901" s="54" t="str">
        <f t="shared" si="166"/>
        <v/>
      </c>
      <c r="P901" s="54" t="str">
        <f t="shared" si="167"/>
        <v/>
      </c>
      <c r="Q901" s="54" t="str">
        <f>+IF(A901="","",CONCATENATE(YEAR(A901),"-",VLOOKUP(MONTH(A901),INFO_CALENDRIER!$I$1:$J$13,2,FALSE)))</f>
        <v/>
      </c>
      <c r="R901" s="54" t="str">
        <f t="shared" si="168"/>
        <v/>
      </c>
      <c r="S901" s="76" t="str">
        <f t="shared" si="169"/>
        <v/>
      </c>
      <c r="T901" s="54" t="str">
        <f>IF(H901="","",IF(I901=INFO_CALENDRIER!$AB$2,IF(BD!H901="COMMANDE","ALBAN1","ALBAN2"),IF(I901=INFO_CALENDRIER!$AB$3,IF(BD!H901="COMMANDE","ALICE1","ALICE2"),IF(I901=INFO_CALENDRIER!$AB$4,IF(BD!H901="COMMANDE","EUGENIE1","EUGENIE2"),IF(I901=INFO_CALENDRIER!$AB$5,IF(BD!H901="COMMANDE","FRED1","FRED2"),IF(I901=INFO_CALENDRIER!$AB$6,IF(BD!H901="COMMANDE","HERVE1","HERVE2"),IF(I901=INFO_CALENDRIER!$AB$7,IF(BD!H901="COMMANDE","MARIA1","MARIA2"),IF(I901=INFO_CALENDRIER!$AB$8,IF(BD!H901="COMMANDE","MARIE1","MARIE2"),IF(I901=INFO_CALENDRIER!$AB$9,IF(BD!H901="COMMANDE","VALERIE1","VALERIE2"),"erreur")))))))))</f>
        <v/>
      </c>
      <c r="U901" s="54"/>
      <c r="V901" s="54"/>
      <c r="W901" s="76" t="str">
        <f t="shared" si="170"/>
        <v/>
      </c>
      <c r="X901" s="76" t="str">
        <f t="shared" si="171"/>
        <v/>
      </c>
      <c r="Y901" s="76" t="str">
        <f t="shared" si="172"/>
        <v/>
      </c>
    </row>
    <row r="902" spans="1:25">
      <c r="A902" s="75"/>
      <c r="B902" s="77"/>
      <c r="C902" s="75"/>
      <c r="D902" s="77"/>
      <c r="E902" s="54"/>
      <c r="F902" s="54"/>
      <c r="G902" s="81"/>
      <c r="H902" s="54"/>
      <c r="I902" s="54"/>
      <c r="J902" s="76" t="str">
        <f t="shared" si="162"/>
        <v/>
      </c>
      <c r="K902" s="76" t="str">
        <f t="shared" si="163"/>
        <v/>
      </c>
      <c r="L902" s="76" t="str">
        <f t="shared" si="164"/>
        <v/>
      </c>
      <c r="M902" s="54"/>
      <c r="N902" s="54" t="str">
        <f t="shared" si="165"/>
        <v/>
      </c>
      <c r="O902" s="54" t="str">
        <f t="shared" si="166"/>
        <v/>
      </c>
      <c r="P902" s="54" t="str">
        <f t="shared" si="167"/>
        <v/>
      </c>
      <c r="Q902" s="54" t="str">
        <f>+IF(A902="","",CONCATENATE(YEAR(A902),"-",VLOOKUP(MONTH(A902),INFO_CALENDRIER!$I$1:$J$13,2,FALSE)))</f>
        <v/>
      </c>
      <c r="R902" s="54" t="str">
        <f t="shared" si="168"/>
        <v/>
      </c>
      <c r="S902" s="76" t="str">
        <f t="shared" si="169"/>
        <v/>
      </c>
      <c r="T902" s="54" t="str">
        <f>IF(H902="","",IF(I902=INFO_CALENDRIER!$AB$2,IF(BD!H902="COMMANDE","ALBAN1","ALBAN2"),IF(I902=INFO_CALENDRIER!$AB$3,IF(BD!H902="COMMANDE","ALICE1","ALICE2"),IF(I902=INFO_CALENDRIER!$AB$4,IF(BD!H902="COMMANDE","EUGENIE1","EUGENIE2"),IF(I902=INFO_CALENDRIER!$AB$5,IF(BD!H902="COMMANDE","FRED1","FRED2"),IF(I902=INFO_CALENDRIER!$AB$6,IF(BD!H902="COMMANDE","HERVE1","HERVE2"),IF(I902=INFO_CALENDRIER!$AB$7,IF(BD!H902="COMMANDE","MARIA1","MARIA2"),IF(I902=INFO_CALENDRIER!$AB$8,IF(BD!H902="COMMANDE","MARIE1","MARIE2"),IF(I902=INFO_CALENDRIER!$AB$9,IF(BD!H902="COMMANDE","VALERIE1","VALERIE2"),"erreur")))))))))</f>
        <v/>
      </c>
      <c r="U902" s="54"/>
      <c r="V902" s="54"/>
      <c r="W902" s="76" t="str">
        <f t="shared" si="170"/>
        <v/>
      </c>
      <c r="X902" s="76" t="str">
        <f t="shared" si="171"/>
        <v/>
      </c>
      <c r="Y902" s="76" t="str">
        <f t="shared" si="172"/>
        <v/>
      </c>
    </row>
    <row r="903" spans="1:25">
      <c r="A903" s="75"/>
      <c r="B903" s="77"/>
      <c r="C903" s="75"/>
      <c r="D903" s="77"/>
      <c r="E903" s="54"/>
      <c r="F903" s="54"/>
      <c r="G903" s="81"/>
      <c r="H903" s="54"/>
      <c r="I903" s="54"/>
      <c r="J903" s="76" t="str">
        <f t="shared" si="162"/>
        <v/>
      </c>
      <c r="K903" s="76" t="str">
        <f t="shared" si="163"/>
        <v/>
      </c>
      <c r="L903" s="76" t="str">
        <f t="shared" si="164"/>
        <v/>
      </c>
      <c r="M903" s="54"/>
      <c r="N903" s="54" t="str">
        <f t="shared" si="165"/>
        <v/>
      </c>
      <c r="O903" s="54" t="str">
        <f t="shared" si="166"/>
        <v/>
      </c>
      <c r="P903" s="54" t="str">
        <f t="shared" si="167"/>
        <v/>
      </c>
      <c r="Q903" s="54" t="str">
        <f>+IF(A903="","",CONCATENATE(YEAR(A903),"-",VLOOKUP(MONTH(A903),INFO_CALENDRIER!$I$1:$J$13,2,FALSE)))</f>
        <v/>
      </c>
      <c r="R903" s="54" t="str">
        <f t="shared" si="168"/>
        <v/>
      </c>
      <c r="S903" s="76" t="str">
        <f t="shared" si="169"/>
        <v/>
      </c>
      <c r="T903" s="54" t="str">
        <f>IF(H903="","",IF(I903=INFO_CALENDRIER!$AB$2,IF(BD!H903="COMMANDE","ALBAN1","ALBAN2"),IF(I903=INFO_CALENDRIER!$AB$3,IF(BD!H903="COMMANDE","ALICE1","ALICE2"),IF(I903=INFO_CALENDRIER!$AB$4,IF(BD!H903="COMMANDE","EUGENIE1","EUGENIE2"),IF(I903=INFO_CALENDRIER!$AB$5,IF(BD!H903="COMMANDE","FRED1","FRED2"),IF(I903=INFO_CALENDRIER!$AB$6,IF(BD!H903="COMMANDE","HERVE1","HERVE2"),IF(I903=INFO_CALENDRIER!$AB$7,IF(BD!H903="COMMANDE","MARIA1","MARIA2"),IF(I903=INFO_CALENDRIER!$AB$8,IF(BD!H903="COMMANDE","MARIE1","MARIE2"),IF(I903=INFO_CALENDRIER!$AB$9,IF(BD!H903="COMMANDE","VALERIE1","VALERIE2"),"erreur")))))))))</f>
        <v/>
      </c>
      <c r="U903" s="54"/>
      <c r="V903" s="54"/>
      <c r="W903" s="76" t="str">
        <f t="shared" si="170"/>
        <v/>
      </c>
      <c r="X903" s="76" t="str">
        <f t="shared" si="171"/>
        <v/>
      </c>
      <c r="Y903" s="76" t="str">
        <f t="shared" si="172"/>
        <v/>
      </c>
    </row>
    <row r="904" spans="1:25">
      <c r="A904" s="75"/>
      <c r="B904" s="77"/>
      <c r="C904" s="75"/>
      <c r="D904" s="77"/>
      <c r="E904" s="54"/>
      <c r="F904" s="54"/>
      <c r="G904" s="81"/>
      <c r="H904" s="54"/>
      <c r="I904" s="54"/>
      <c r="J904" s="76" t="str">
        <f t="shared" si="162"/>
        <v/>
      </c>
      <c r="K904" s="76" t="str">
        <f t="shared" si="163"/>
        <v/>
      </c>
      <c r="L904" s="76" t="str">
        <f t="shared" si="164"/>
        <v/>
      </c>
      <c r="M904" s="54"/>
      <c r="N904" s="54" t="str">
        <f t="shared" si="165"/>
        <v/>
      </c>
      <c r="O904" s="54" t="str">
        <f t="shared" si="166"/>
        <v/>
      </c>
      <c r="P904" s="54" t="str">
        <f t="shared" si="167"/>
        <v/>
      </c>
      <c r="Q904" s="54" t="str">
        <f>+IF(A904="","",CONCATENATE(YEAR(A904),"-",VLOOKUP(MONTH(A904),INFO_CALENDRIER!$I$1:$J$13,2,FALSE)))</f>
        <v/>
      </c>
      <c r="R904" s="54" t="str">
        <f t="shared" si="168"/>
        <v/>
      </c>
      <c r="S904" s="76" t="str">
        <f t="shared" si="169"/>
        <v/>
      </c>
      <c r="T904" s="54" t="str">
        <f>IF(H904="","",IF(I904=INFO_CALENDRIER!$AB$2,IF(BD!H904="COMMANDE","ALBAN1","ALBAN2"),IF(I904=INFO_CALENDRIER!$AB$3,IF(BD!H904="COMMANDE","ALICE1","ALICE2"),IF(I904=INFO_CALENDRIER!$AB$4,IF(BD!H904="COMMANDE","EUGENIE1","EUGENIE2"),IF(I904=INFO_CALENDRIER!$AB$5,IF(BD!H904="COMMANDE","FRED1","FRED2"),IF(I904=INFO_CALENDRIER!$AB$6,IF(BD!H904="COMMANDE","HERVE1","HERVE2"),IF(I904=INFO_CALENDRIER!$AB$7,IF(BD!H904="COMMANDE","MARIA1","MARIA2"),IF(I904=INFO_CALENDRIER!$AB$8,IF(BD!H904="COMMANDE","MARIE1","MARIE2"),IF(I904=INFO_CALENDRIER!$AB$9,IF(BD!H904="COMMANDE","VALERIE1","VALERIE2"),"erreur")))))))))</f>
        <v/>
      </c>
      <c r="U904" s="54"/>
      <c r="V904" s="54"/>
      <c r="W904" s="76" t="str">
        <f t="shared" si="170"/>
        <v/>
      </c>
      <c r="X904" s="76" t="str">
        <f t="shared" si="171"/>
        <v/>
      </c>
      <c r="Y904" s="76" t="str">
        <f t="shared" si="172"/>
        <v/>
      </c>
    </row>
    <row r="905" spans="1:25">
      <c r="A905" s="75"/>
      <c r="B905" s="77"/>
      <c r="C905" s="75"/>
      <c r="D905" s="77"/>
      <c r="E905" s="54"/>
      <c r="F905" s="54"/>
      <c r="G905" s="81"/>
      <c r="H905" s="54"/>
      <c r="I905" s="54"/>
      <c r="J905" s="76" t="str">
        <f t="shared" si="162"/>
        <v/>
      </c>
      <c r="K905" s="76" t="str">
        <f t="shared" si="163"/>
        <v/>
      </c>
      <c r="L905" s="76" t="str">
        <f t="shared" si="164"/>
        <v/>
      </c>
      <c r="M905" s="54"/>
      <c r="N905" s="54" t="str">
        <f t="shared" si="165"/>
        <v/>
      </c>
      <c r="O905" s="54" t="str">
        <f t="shared" si="166"/>
        <v/>
      </c>
      <c r="P905" s="54" t="str">
        <f t="shared" si="167"/>
        <v/>
      </c>
      <c r="Q905" s="54" t="str">
        <f>+IF(A905="","",CONCATENATE(YEAR(A905),"-",VLOOKUP(MONTH(A905),INFO_CALENDRIER!$I$1:$J$13,2,FALSE)))</f>
        <v/>
      </c>
      <c r="R905" s="54" t="str">
        <f t="shared" si="168"/>
        <v/>
      </c>
      <c r="S905" s="76" t="str">
        <f t="shared" si="169"/>
        <v/>
      </c>
      <c r="T905" s="54" t="str">
        <f>IF(H905="","",IF(I905=INFO_CALENDRIER!$AB$2,IF(BD!H905="COMMANDE","ALBAN1","ALBAN2"),IF(I905=INFO_CALENDRIER!$AB$3,IF(BD!H905="COMMANDE","ALICE1","ALICE2"),IF(I905=INFO_CALENDRIER!$AB$4,IF(BD!H905="COMMANDE","EUGENIE1","EUGENIE2"),IF(I905=INFO_CALENDRIER!$AB$5,IF(BD!H905="COMMANDE","FRED1","FRED2"),IF(I905=INFO_CALENDRIER!$AB$6,IF(BD!H905="COMMANDE","HERVE1","HERVE2"),IF(I905=INFO_CALENDRIER!$AB$7,IF(BD!H905="COMMANDE","MARIA1","MARIA2"),IF(I905=INFO_CALENDRIER!$AB$8,IF(BD!H905="COMMANDE","MARIE1","MARIE2"),IF(I905=INFO_CALENDRIER!$AB$9,IF(BD!H905="COMMANDE","VALERIE1","VALERIE2"),"erreur")))))))))</f>
        <v/>
      </c>
      <c r="U905" s="54"/>
      <c r="V905" s="54"/>
      <c r="W905" s="76" t="str">
        <f t="shared" si="170"/>
        <v/>
      </c>
      <c r="X905" s="76" t="str">
        <f t="shared" si="171"/>
        <v/>
      </c>
      <c r="Y905" s="76" t="str">
        <f t="shared" si="172"/>
        <v/>
      </c>
    </row>
    <row r="906" spans="1:25">
      <c r="A906" s="75"/>
      <c r="B906" s="77"/>
      <c r="C906" s="75"/>
      <c r="D906" s="77"/>
      <c r="E906" s="54"/>
      <c r="F906" s="54"/>
      <c r="G906" s="81"/>
      <c r="H906" s="54"/>
      <c r="I906" s="54"/>
      <c r="J906" s="76" t="str">
        <f t="shared" si="162"/>
        <v/>
      </c>
      <c r="K906" s="76" t="str">
        <f t="shared" si="163"/>
        <v/>
      </c>
      <c r="L906" s="76" t="str">
        <f t="shared" si="164"/>
        <v/>
      </c>
      <c r="M906" s="54"/>
      <c r="N906" s="54" t="str">
        <f t="shared" si="165"/>
        <v/>
      </c>
      <c r="O906" s="54" t="str">
        <f t="shared" si="166"/>
        <v/>
      </c>
      <c r="P906" s="54" t="str">
        <f t="shared" si="167"/>
        <v/>
      </c>
      <c r="Q906" s="54" t="str">
        <f>+IF(A906="","",CONCATENATE(YEAR(A906),"-",VLOOKUP(MONTH(A906),INFO_CALENDRIER!$I$1:$J$13,2,FALSE)))</f>
        <v/>
      </c>
      <c r="R906" s="54" t="str">
        <f t="shared" si="168"/>
        <v/>
      </c>
      <c r="S906" s="76" t="str">
        <f t="shared" si="169"/>
        <v/>
      </c>
      <c r="T906" s="54" t="str">
        <f>IF(H906="","",IF(I906=INFO_CALENDRIER!$AB$2,IF(BD!H906="COMMANDE","ALBAN1","ALBAN2"),IF(I906=INFO_CALENDRIER!$AB$3,IF(BD!H906="COMMANDE","ALICE1","ALICE2"),IF(I906=INFO_CALENDRIER!$AB$4,IF(BD!H906="COMMANDE","EUGENIE1","EUGENIE2"),IF(I906=INFO_CALENDRIER!$AB$5,IF(BD!H906="COMMANDE","FRED1","FRED2"),IF(I906=INFO_CALENDRIER!$AB$6,IF(BD!H906="COMMANDE","HERVE1","HERVE2"),IF(I906=INFO_CALENDRIER!$AB$7,IF(BD!H906="COMMANDE","MARIA1","MARIA2"),IF(I906=INFO_CALENDRIER!$AB$8,IF(BD!H906="COMMANDE","MARIE1","MARIE2"),IF(I906=INFO_CALENDRIER!$AB$9,IF(BD!H906="COMMANDE","VALERIE1","VALERIE2"),"erreur")))))))))</f>
        <v/>
      </c>
      <c r="U906" s="54"/>
      <c r="V906" s="54"/>
      <c r="W906" s="76" t="str">
        <f t="shared" si="170"/>
        <v/>
      </c>
      <c r="X906" s="76" t="str">
        <f t="shared" si="171"/>
        <v/>
      </c>
      <c r="Y906" s="76" t="str">
        <f t="shared" si="172"/>
        <v/>
      </c>
    </row>
    <row r="907" spans="1:25">
      <c r="A907" s="75"/>
      <c r="B907" s="77"/>
      <c r="C907" s="75"/>
      <c r="D907" s="77"/>
      <c r="E907" s="54"/>
      <c r="F907" s="54"/>
      <c r="G907" s="81"/>
      <c r="H907" s="54"/>
      <c r="I907" s="54"/>
      <c r="J907" s="76" t="str">
        <f t="shared" si="162"/>
        <v/>
      </c>
      <c r="K907" s="76" t="str">
        <f t="shared" si="163"/>
        <v/>
      </c>
      <c r="L907" s="76" t="str">
        <f t="shared" si="164"/>
        <v/>
      </c>
      <c r="M907" s="54"/>
      <c r="N907" s="54" t="str">
        <f t="shared" si="165"/>
        <v/>
      </c>
      <c r="O907" s="54" t="str">
        <f t="shared" si="166"/>
        <v/>
      </c>
      <c r="P907" s="54" t="str">
        <f t="shared" si="167"/>
        <v/>
      </c>
      <c r="Q907" s="54" t="str">
        <f>+IF(A907="","",CONCATENATE(YEAR(A907),"-",VLOOKUP(MONTH(A907),INFO_CALENDRIER!$I$1:$J$13,2,FALSE)))</f>
        <v/>
      </c>
      <c r="R907" s="54" t="str">
        <f t="shared" si="168"/>
        <v/>
      </c>
      <c r="S907" s="76" t="str">
        <f t="shared" si="169"/>
        <v/>
      </c>
      <c r="T907" s="54" t="str">
        <f>IF(H907="","",IF(I907=INFO_CALENDRIER!$AB$2,IF(BD!H907="COMMANDE","ALBAN1","ALBAN2"),IF(I907=INFO_CALENDRIER!$AB$3,IF(BD!H907="COMMANDE","ALICE1","ALICE2"),IF(I907=INFO_CALENDRIER!$AB$4,IF(BD!H907="COMMANDE","EUGENIE1","EUGENIE2"),IF(I907=INFO_CALENDRIER!$AB$5,IF(BD!H907="COMMANDE","FRED1","FRED2"),IF(I907=INFO_CALENDRIER!$AB$6,IF(BD!H907="COMMANDE","HERVE1","HERVE2"),IF(I907=INFO_CALENDRIER!$AB$7,IF(BD!H907="COMMANDE","MARIA1","MARIA2"),IF(I907=INFO_CALENDRIER!$AB$8,IF(BD!H907="COMMANDE","MARIE1","MARIE2"),IF(I907=INFO_CALENDRIER!$AB$9,IF(BD!H907="COMMANDE","VALERIE1","VALERIE2"),"erreur")))))))))</f>
        <v/>
      </c>
      <c r="U907" s="54"/>
      <c r="V907" s="54"/>
      <c r="W907" s="76" t="str">
        <f t="shared" si="170"/>
        <v/>
      </c>
      <c r="X907" s="76" t="str">
        <f t="shared" si="171"/>
        <v/>
      </c>
      <c r="Y907" s="76" t="str">
        <f t="shared" si="172"/>
        <v/>
      </c>
    </row>
    <row r="908" spans="1:25">
      <c r="A908" s="75"/>
      <c r="B908" s="77"/>
      <c r="C908" s="75"/>
      <c r="D908" s="77"/>
      <c r="E908" s="54"/>
      <c r="F908" s="54"/>
      <c r="G908" s="81"/>
      <c r="H908" s="54"/>
      <c r="I908" s="54"/>
      <c r="J908" s="76" t="str">
        <f t="shared" si="162"/>
        <v/>
      </c>
      <c r="K908" s="76" t="str">
        <f t="shared" si="163"/>
        <v/>
      </c>
      <c r="L908" s="76" t="str">
        <f t="shared" si="164"/>
        <v/>
      </c>
      <c r="M908" s="54"/>
      <c r="N908" s="54" t="str">
        <f t="shared" si="165"/>
        <v/>
      </c>
      <c r="O908" s="54" t="str">
        <f t="shared" si="166"/>
        <v/>
      </c>
      <c r="P908" s="54" t="str">
        <f t="shared" si="167"/>
        <v/>
      </c>
      <c r="Q908" s="54" t="str">
        <f>+IF(A908="","",CONCATENATE(YEAR(A908),"-",VLOOKUP(MONTH(A908),INFO_CALENDRIER!$I$1:$J$13,2,FALSE)))</f>
        <v/>
      </c>
      <c r="R908" s="54" t="str">
        <f t="shared" si="168"/>
        <v/>
      </c>
      <c r="S908" s="76" t="str">
        <f t="shared" si="169"/>
        <v/>
      </c>
      <c r="T908" s="54" t="str">
        <f>IF(H908="","",IF(I908=INFO_CALENDRIER!$AB$2,IF(BD!H908="COMMANDE","ALBAN1","ALBAN2"),IF(I908=INFO_CALENDRIER!$AB$3,IF(BD!H908="COMMANDE","ALICE1","ALICE2"),IF(I908=INFO_CALENDRIER!$AB$4,IF(BD!H908="COMMANDE","EUGENIE1","EUGENIE2"),IF(I908=INFO_CALENDRIER!$AB$5,IF(BD!H908="COMMANDE","FRED1","FRED2"),IF(I908=INFO_CALENDRIER!$AB$6,IF(BD!H908="COMMANDE","HERVE1","HERVE2"),IF(I908=INFO_CALENDRIER!$AB$7,IF(BD!H908="COMMANDE","MARIA1","MARIA2"),IF(I908=INFO_CALENDRIER!$AB$8,IF(BD!H908="COMMANDE","MARIE1","MARIE2"),IF(I908=INFO_CALENDRIER!$AB$9,IF(BD!H908="COMMANDE","VALERIE1","VALERIE2"),"erreur")))))))))</f>
        <v/>
      </c>
      <c r="U908" s="54"/>
      <c r="V908" s="54"/>
      <c r="W908" s="76" t="str">
        <f t="shared" si="170"/>
        <v/>
      </c>
      <c r="X908" s="76" t="str">
        <f t="shared" si="171"/>
        <v/>
      </c>
      <c r="Y908" s="76" t="str">
        <f t="shared" si="172"/>
        <v/>
      </c>
    </row>
    <row r="909" spans="1:25">
      <c r="A909" s="75"/>
      <c r="B909" s="77"/>
      <c r="C909" s="75"/>
      <c r="D909" s="77"/>
      <c r="E909" s="54"/>
      <c r="F909" s="54"/>
      <c r="G909" s="81"/>
      <c r="H909" s="54"/>
      <c r="I909" s="54"/>
      <c r="J909" s="76" t="str">
        <f t="shared" si="162"/>
        <v/>
      </c>
      <c r="K909" s="76" t="str">
        <f t="shared" si="163"/>
        <v/>
      </c>
      <c r="L909" s="76" t="str">
        <f t="shared" si="164"/>
        <v/>
      </c>
      <c r="M909" s="54"/>
      <c r="N909" s="54" t="str">
        <f t="shared" si="165"/>
        <v/>
      </c>
      <c r="O909" s="54" t="str">
        <f t="shared" si="166"/>
        <v/>
      </c>
      <c r="P909" s="54" t="str">
        <f t="shared" si="167"/>
        <v/>
      </c>
      <c r="Q909" s="54" t="str">
        <f>+IF(A909="","",CONCATENATE(YEAR(A909),"-",VLOOKUP(MONTH(A909),INFO_CALENDRIER!$I$1:$J$13,2,FALSE)))</f>
        <v/>
      </c>
      <c r="R909" s="54" t="str">
        <f t="shared" si="168"/>
        <v/>
      </c>
      <c r="S909" s="76" t="str">
        <f t="shared" si="169"/>
        <v/>
      </c>
      <c r="T909" s="54" t="str">
        <f>IF(H909="","",IF(I909=INFO_CALENDRIER!$AB$2,IF(BD!H909="COMMANDE","ALBAN1","ALBAN2"),IF(I909=INFO_CALENDRIER!$AB$3,IF(BD!H909="COMMANDE","ALICE1","ALICE2"),IF(I909=INFO_CALENDRIER!$AB$4,IF(BD!H909="COMMANDE","EUGENIE1","EUGENIE2"),IF(I909=INFO_CALENDRIER!$AB$5,IF(BD!H909="COMMANDE","FRED1","FRED2"),IF(I909=INFO_CALENDRIER!$AB$6,IF(BD!H909="COMMANDE","HERVE1","HERVE2"),IF(I909=INFO_CALENDRIER!$AB$7,IF(BD!H909="COMMANDE","MARIA1","MARIA2"),IF(I909=INFO_CALENDRIER!$AB$8,IF(BD!H909="COMMANDE","MARIE1","MARIE2"),IF(I909=INFO_CALENDRIER!$AB$9,IF(BD!H909="COMMANDE","VALERIE1","VALERIE2"),"erreur")))))))))</f>
        <v/>
      </c>
      <c r="U909" s="54"/>
      <c r="V909" s="54"/>
      <c r="W909" s="76" t="str">
        <f t="shared" si="170"/>
        <v/>
      </c>
      <c r="X909" s="76" t="str">
        <f t="shared" si="171"/>
        <v/>
      </c>
      <c r="Y909" s="76" t="str">
        <f t="shared" si="172"/>
        <v/>
      </c>
    </row>
    <row r="910" spans="1:25">
      <c r="A910" s="75"/>
      <c r="B910" s="77"/>
      <c r="C910" s="75"/>
      <c r="D910" s="77"/>
      <c r="E910" s="54"/>
      <c r="F910" s="54"/>
      <c r="G910" s="81"/>
      <c r="H910" s="54"/>
      <c r="I910" s="54"/>
      <c r="J910" s="76" t="str">
        <f t="shared" si="162"/>
        <v/>
      </c>
      <c r="K910" s="76" t="str">
        <f t="shared" si="163"/>
        <v/>
      </c>
      <c r="L910" s="76" t="str">
        <f t="shared" si="164"/>
        <v/>
      </c>
      <c r="M910" s="54"/>
      <c r="N910" s="54" t="str">
        <f t="shared" si="165"/>
        <v/>
      </c>
      <c r="O910" s="54" t="str">
        <f t="shared" si="166"/>
        <v/>
      </c>
      <c r="P910" s="54" t="str">
        <f t="shared" si="167"/>
        <v/>
      </c>
      <c r="Q910" s="54" t="str">
        <f>+IF(A910="","",CONCATENATE(YEAR(A910),"-",VLOOKUP(MONTH(A910),INFO_CALENDRIER!$I$1:$J$13,2,FALSE)))</f>
        <v/>
      </c>
      <c r="R910" s="54" t="str">
        <f t="shared" si="168"/>
        <v/>
      </c>
      <c r="S910" s="76" t="str">
        <f t="shared" si="169"/>
        <v/>
      </c>
      <c r="T910" s="54" t="str">
        <f>IF(H910="","",IF(I910=INFO_CALENDRIER!$AB$2,IF(BD!H910="COMMANDE","ALBAN1","ALBAN2"),IF(I910=INFO_CALENDRIER!$AB$3,IF(BD!H910="COMMANDE","ALICE1","ALICE2"),IF(I910=INFO_CALENDRIER!$AB$4,IF(BD!H910="COMMANDE","EUGENIE1","EUGENIE2"),IF(I910=INFO_CALENDRIER!$AB$5,IF(BD!H910="COMMANDE","FRED1","FRED2"),IF(I910=INFO_CALENDRIER!$AB$6,IF(BD!H910="COMMANDE","HERVE1","HERVE2"),IF(I910=INFO_CALENDRIER!$AB$7,IF(BD!H910="COMMANDE","MARIA1","MARIA2"),IF(I910=INFO_CALENDRIER!$AB$8,IF(BD!H910="COMMANDE","MARIE1","MARIE2"),IF(I910=INFO_CALENDRIER!$AB$9,IF(BD!H910="COMMANDE","VALERIE1","VALERIE2"),"erreur")))))))))</f>
        <v/>
      </c>
      <c r="U910" s="54"/>
      <c r="V910" s="54"/>
      <c r="W910" s="76" t="str">
        <f t="shared" si="170"/>
        <v/>
      </c>
      <c r="X910" s="76" t="str">
        <f t="shared" si="171"/>
        <v/>
      </c>
      <c r="Y910" s="76" t="str">
        <f t="shared" si="172"/>
        <v/>
      </c>
    </row>
    <row r="911" spans="1:25">
      <c r="A911" s="75"/>
      <c r="B911" s="77"/>
      <c r="C911" s="75"/>
      <c r="D911" s="77"/>
      <c r="E911" s="54"/>
      <c r="F911" s="54"/>
      <c r="G911" s="81"/>
      <c r="H911" s="54"/>
      <c r="I911" s="54"/>
      <c r="J911" s="76" t="str">
        <f t="shared" si="162"/>
        <v/>
      </c>
      <c r="K911" s="76" t="str">
        <f t="shared" si="163"/>
        <v/>
      </c>
      <c r="L911" s="76" t="str">
        <f t="shared" si="164"/>
        <v/>
      </c>
      <c r="M911" s="54"/>
      <c r="N911" s="54" t="str">
        <f t="shared" si="165"/>
        <v/>
      </c>
      <c r="O911" s="54" t="str">
        <f t="shared" si="166"/>
        <v/>
      </c>
      <c r="P911" s="54" t="str">
        <f t="shared" si="167"/>
        <v/>
      </c>
      <c r="Q911" s="54" t="str">
        <f>+IF(A911="","",CONCATENATE(YEAR(A911),"-",VLOOKUP(MONTH(A911),INFO_CALENDRIER!$I$1:$J$13,2,FALSE)))</f>
        <v/>
      </c>
      <c r="R911" s="54" t="str">
        <f t="shared" si="168"/>
        <v/>
      </c>
      <c r="S911" s="76" t="str">
        <f t="shared" si="169"/>
        <v/>
      </c>
      <c r="T911" s="54" t="str">
        <f>IF(H911="","",IF(I911=INFO_CALENDRIER!$AB$2,IF(BD!H911="COMMANDE","ALBAN1","ALBAN2"),IF(I911=INFO_CALENDRIER!$AB$3,IF(BD!H911="COMMANDE","ALICE1","ALICE2"),IF(I911=INFO_CALENDRIER!$AB$4,IF(BD!H911="COMMANDE","EUGENIE1","EUGENIE2"),IF(I911=INFO_CALENDRIER!$AB$5,IF(BD!H911="COMMANDE","FRED1","FRED2"),IF(I911=INFO_CALENDRIER!$AB$6,IF(BD!H911="COMMANDE","HERVE1","HERVE2"),IF(I911=INFO_CALENDRIER!$AB$7,IF(BD!H911="COMMANDE","MARIA1","MARIA2"),IF(I911=INFO_CALENDRIER!$AB$8,IF(BD!H911="COMMANDE","MARIE1","MARIE2"),IF(I911=INFO_CALENDRIER!$AB$9,IF(BD!H911="COMMANDE","VALERIE1","VALERIE2"),"erreur")))))))))</f>
        <v/>
      </c>
      <c r="U911" s="54"/>
      <c r="V911" s="54"/>
      <c r="W911" s="76" t="str">
        <f t="shared" si="170"/>
        <v/>
      </c>
      <c r="X911" s="76" t="str">
        <f t="shared" si="171"/>
        <v/>
      </c>
      <c r="Y911" s="76" t="str">
        <f t="shared" si="172"/>
        <v/>
      </c>
    </row>
    <row r="912" spans="1:25">
      <c r="A912" s="75"/>
      <c r="B912" s="77"/>
      <c r="C912" s="75"/>
      <c r="D912" s="77"/>
      <c r="E912" s="54"/>
      <c r="F912" s="54"/>
      <c r="G912" s="81"/>
      <c r="H912" s="54"/>
      <c r="I912" s="54"/>
      <c r="J912" s="76" t="str">
        <f t="shared" si="162"/>
        <v/>
      </c>
      <c r="K912" s="76" t="str">
        <f t="shared" si="163"/>
        <v/>
      </c>
      <c r="L912" s="76" t="str">
        <f t="shared" si="164"/>
        <v/>
      </c>
      <c r="M912" s="54"/>
      <c r="N912" s="54" t="str">
        <f t="shared" si="165"/>
        <v/>
      </c>
      <c r="O912" s="54" t="str">
        <f t="shared" si="166"/>
        <v/>
      </c>
      <c r="P912" s="54" t="str">
        <f t="shared" si="167"/>
        <v/>
      </c>
      <c r="Q912" s="54" t="str">
        <f>+IF(A912="","",CONCATENATE(YEAR(A912),"-",VLOOKUP(MONTH(A912),INFO_CALENDRIER!$I$1:$J$13,2,FALSE)))</f>
        <v/>
      </c>
      <c r="R912" s="54" t="str">
        <f t="shared" si="168"/>
        <v/>
      </c>
      <c r="S912" s="76" t="str">
        <f t="shared" si="169"/>
        <v/>
      </c>
      <c r="T912" s="54" t="str">
        <f>IF(H912="","",IF(I912=INFO_CALENDRIER!$AB$2,IF(BD!H912="COMMANDE","ALBAN1","ALBAN2"),IF(I912=INFO_CALENDRIER!$AB$3,IF(BD!H912="COMMANDE","ALICE1","ALICE2"),IF(I912=INFO_CALENDRIER!$AB$4,IF(BD!H912="COMMANDE","EUGENIE1","EUGENIE2"),IF(I912=INFO_CALENDRIER!$AB$5,IF(BD!H912="COMMANDE","FRED1","FRED2"),IF(I912=INFO_CALENDRIER!$AB$6,IF(BD!H912="COMMANDE","HERVE1","HERVE2"),IF(I912=INFO_CALENDRIER!$AB$7,IF(BD!H912="COMMANDE","MARIA1","MARIA2"),IF(I912=INFO_CALENDRIER!$AB$8,IF(BD!H912="COMMANDE","MARIE1","MARIE2"),IF(I912=INFO_CALENDRIER!$AB$9,IF(BD!H912="COMMANDE","VALERIE1","VALERIE2"),"erreur")))))))))</f>
        <v/>
      </c>
      <c r="U912" s="54"/>
      <c r="V912" s="54"/>
      <c r="W912" s="76" t="str">
        <f t="shared" si="170"/>
        <v/>
      </c>
      <c r="X912" s="76" t="str">
        <f t="shared" si="171"/>
        <v/>
      </c>
      <c r="Y912" s="76" t="str">
        <f t="shared" si="172"/>
        <v/>
      </c>
    </row>
    <row r="913" spans="1:25">
      <c r="A913" s="75"/>
      <c r="B913" s="77"/>
      <c r="C913" s="75"/>
      <c r="D913" s="77"/>
      <c r="E913" s="54"/>
      <c r="F913" s="54"/>
      <c r="G913" s="81"/>
      <c r="H913" s="54"/>
      <c r="I913" s="54"/>
      <c r="J913" s="76" t="str">
        <f t="shared" si="162"/>
        <v/>
      </c>
      <c r="K913" s="76" t="str">
        <f t="shared" si="163"/>
        <v/>
      </c>
      <c r="L913" s="76" t="str">
        <f t="shared" si="164"/>
        <v/>
      </c>
      <c r="M913" s="54"/>
      <c r="N913" s="54" t="str">
        <f t="shared" si="165"/>
        <v/>
      </c>
      <c r="O913" s="54" t="str">
        <f t="shared" si="166"/>
        <v/>
      </c>
      <c r="P913" s="54" t="str">
        <f t="shared" si="167"/>
        <v/>
      </c>
      <c r="Q913" s="54" t="str">
        <f>+IF(A913="","",CONCATENATE(YEAR(A913),"-",VLOOKUP(MONTH(A913),INFO_CALENDRIER!$I$1:$J$13,2,FALSE)))</f>
        <v/>
      </c>
      <c r="R913" s="54" t="str">
        <f t="shared" si="168"/>
        <v/>
      </c>
      <c r="S913" s="76" t="str">
        <f t="shared" si="169"/>
        <v/>
      </c>
      <c r="T913" s="54" t="str">
        <f>IF(H913="","",IF(I913=INFO_CALENDRIER!$AB$2,IF(BD!H913="COMMANDE","ALBAN1","ALBAN2"),IF(I913=INFO_CALENDRIER!$AB$3,IF(BD!H913="COMMANDE","ALICE1","ALICE2"),IF(I913=INFO_CALENDRIER!$AB$4,IF(BD!H913="COMMANDE","EUGENIE1","EUGENIE2"),IF(I913=INFO_CALENDRIER!$AB$5,IF(BD!H913="COMMANDE","FRED1","FRED2"),IF(I913=INFO_CALENDRIER!$AB$6,IF(BD!H913="COMMANDE","HERVE1","HERVE2"),IF(I913=INFO_CALENDRIER!$AB$7,IF(BD!H913="COMMANDE","MARIA1","MARIA2"),IF(I913=INFO_CALENDRIER!$AB$8,IF(BD!H913="COMMANDE","MARIE1","MARIE2"),IF(I913=INFO_CALENDRIER!$AB$9,IF(BD!H913="COMMANDE","VALERIE1","VALERIE2"),"erreur")))))))))</f>
        <v/>
      </c>
      <c r="U913" s="54"/>
      <c r="V913" s="54"/>
      <c r="W913" s="76" t="str">
        <f t="shared" si="170"/>
        <v/>
      </c>
      <c r="X913" s="76" t="str">
        <f t="shared" si="171"/>
        <v/>
      </c>
      <c r="Y913" s="76" t="str">
        <f t="shared" si="172"/>
        <v/>
      </c>
    </row>
    <row r="914" spans="1:25">
      <c r="A914" s="75"/>
      <c r="B914" s="77"/>
      <c r="C914" s="75"/>
      <c r="D914" s="77"/>
      <c r="E914" s="54"/>
      <c r="F914" s="54"/>
      <c r="G914" s="81"/>
      <c r="H914" s="54"/>
      <c r="I914" s="54"/>
      <c r="J914" s="76" t="str">
        <f t="shared" si="162"/>
        <v/>
      </c>
      <c r="K914" s="76" t="str">
        <f t="shared" si="163"/>
        <v/>
      </c>
      <c r="L914" s="76" t="str">
        <f t="shared" si="164"/>
        <v/>
      </c>
      <c r="M914" s="54"/>
      <c r="N914" s="54" t="str">
        <f t="shared" si="165"/>
        <v/>
      </c>
      <c r="O914" s="54" t="str">
        <f t="shared" si="166"/>
        <v/>
      </c>
      <c r="P914" s="54" t="str">
        <f t="shared" si="167"/>
        <v/>
      </c>
      <c r="Q914" s="54" t="str">
        <f>+IF(A914="","",CONCATENATE(YEAR(A914),"-",VLOOKUP(MONTH(A914),INFO_CALENDRIER!$I$1:$J$13,2,FALSE)))</f>
        <v/>
      </c>
      <c r="R914" s="54" t="str">
        <f t="shared" si="168"/>
        <v/>
      </c>
      <c r="S914" s="76" t="str">
        <f t="shared" si="169"/>
        <v/>
      </c>
      <c r="T914" s="54" t="str">
        <f>IF(H914="","",IF(I914=INFO_CALENDRIER!$AB$2,IF(BD!H914="COMMANDE","ALBAN1","ALBAN2"),IF(I914=INFO_CALENDRIER!$AB$3,IF(BD!H914="COMMANDE","ALICE1","ALICE2"),IF(I914=INFO_CALENDRIER!$AB$4,IF(BD!H914="COMMANDE","EUGENIE1","EUGENIE2"),IF(I914=INFO_CALENDRIER!$AB$5,IF(BD!H914="COMMANDE","FRED1","FRED2"),IF(I914=INFO_CALENDRIER!$AB$6,IF(BD!H914="COMMANDE","HERVE1","HERVE2"),IF(I914=INFO_CALENDRIER!$AB$7,IF(BD!H914="COMMANDE","MARIA1","MARIA2"),IF(I914=INFO_CALENDRIER!$AB$8,IF(BD!H914="COMMANDE","MARIE1","MARIE2"),IF(I914=INFO_CALENDRIER!$AB$9,IF(BD!H914="COMMANDE","VALERIE1","VALERIE2"),"erreur")))))))))</f>
        <v/>
      </c>
      <c r="U914" s="54"/>
      <c r="V914" s="54"/>
      <c r="W914" s="76" t="str">
        <f t="shared" si="170"/>
        <v/>
      </c>
      <c r="X914" s="76" t="str">
        <f t="shared" si="171"/>
        <v/>
      </c>
      <c r="Y914" s="76" t="str">
        <f t="shared" si="172"/>
        <v/>
      </c>
    </row>
    <row r="915" spans="1:25">
      <c r="A915" s="75"/>
      <c r="B915" s="77"/>
      <c r="C915" s="75"/>
      <c r="D915" s="77"/>
      <c r="E915" s="54"/>
      <c r="F915" s="54"/>
      <c r="G915" s="81"/>
      <c r="H915" s="54"/>
      <c r="I915" s="54"/>
      <c r="J915" s="76" t="str">
        <f t="shared" si="162"/>
        <v/>
      </c>
      <c r="K915" s="76" t="str">
        <f t="shared" si="163"/>
        <v/>
      </c>
      <c r="L915" s="76" t="str">
        <f t="shared" si="164"/>
        <v/>
      </c>
      <c r="M915" s="54"/>
      <c r="N915" s="54" t="str">
        <f t="shared" si="165"/>
        <v/>
      </c>
      <c r="O915" s="54" t="str">
        <f t="shared" si="166"/>
        <v/>
      </c>
      <c r="P915" s="54" t="str">
        <f t="shared" si="167"/>
        <v/>
      </c>
      <c r="Q915" s="54" t="str">
        <f>+IF(A915="","",CONCATENATE(YEAR(A915),"-",VLOOKUP(MONTH(A915),INFO_CALENDRIER!$I$1:$J$13,2,FALSE)))</f>
        <v/>
      </c>
      <c r="R915" s="54" t="str">
        <f t="shared" si="168"/>
        <v/>
      </c>
      <c r="S915" s="76" t="str">
        <f t="shared" si="169"/>
        <v/>
      </c>
      <c r="T915" s="54" t="str">
        <f>IF(H915="","",IF(I915=INFO_CALENDRIER!$AB$2,IF(BD!H915="COMMANDE","ALBAN1","ALBAN2"),IF(I915=INFO_CALENDRIER!$AB$3,IF(BD!H915="COMMANDE","ALICE1","ALICE2"),IF(I915=INFO_CALENDRIER!$AB$4,IF(BD!H915="COMMANDE","EUGENIE1","EUGENIE2"),IF(I915=INFO_CALENDRIER!$AB$5,IF(BD!H915="COMMANDE","FRED1","FRED2"),IF(I915=INFO_CALENDRIER!$AB$6,IF(BD!H915="COMMANDE","HERVE1","HERVE2"),IF(I915=INFO_CALENDRIER!$AB$7,IF(BD!H915="COMMANDE","MARIA1","MARIA2"),IF(I915=INFO_CALENDRIER!$AB$8,IF(BD!H915="COMMANDE","MARIE1","MARIE2"),IF(I915=INFO_CALENDRIER!$AB$9,IF(BD!H915="COMMANDE","VALERIE1","VALERIE2"),"erreur")))))))))</f>
        <v/>
      </c>
      <c r="U915" s="54"/>
      <c r="V915" s="54"/>
      <c r="W915" s="76" t="str">
        <f t="shared" si="170"/>
        <v/>
      </c>
      <c r="X915" s="76" t="str">
        <f t="shared" si="171"/>
        <v/>
      </c>
      <c r="Y915" s="76" t="str">
        <f t="shared" si="172"/>
        <v/>
      </c>
    </row>
    <row r="916" spans="1:25">
      <c r="A916" s="75"/>
      <c r="B916" s="77"/>
      <c r="C916" s="75"/>
      <c r="D916" s="77"/>
      <c r="E916" s="54"/>
      <c r="F916" s="54"/>
      <c r="G916" s="81"/>
      <c r="H916" s="54"/>
      <c r="I916" s="54"/>
      <c r="J916" s="76" t="str">
        <f t="shared" si="162"/>
        <v/>
      </c>
      <c r="K916" s="76" t="str">
        <f t="shared" si="163"/>
        <v/>
      </c>
      <c r="L916" s="76" t="str">
        <f t="shared" si="164"/>
        <v/>
      </c>
      <c r="M916" s="54"/>
      <c r="N916" s="54" t="str">
        <f t="shared" si="165"/>
        <v/>
      </c>
      <c r="O916" s="54" t="str">
        <f t="shared" si="166"/>
        <v/>
      </c>
      <c r="P916" s="54" t="str">
        <f t="shared" si="167"/>
        <v/>
      </c>
      <c r="Q916" s="54" t="str">
        <f>+IF(A916="","",CONCATENATE(YEAR(A916),"-",VLOOKUP(MONTH(A916),INFO_CALENDRIER!$I$1:$J$13,2,FALSE)))</f>
        <v/>
      </c>
      <c r="R916" s="54" t="str">
        <f t="shared" si="168"/>
        <v/>
      </c>
      <c r="S916" s="76" t="str">
        <f t="shared" si="169"/>
        <v/>
      </c>
      <c r="T916" s="54" t="str">
        <f>IF(H916="","",IF(I916=INFO_CALENDRIER!$AB$2,IF(BD!H916="COMMANDE","ALBAN1","ALBAN2"),IF(I916=INFO_CALENDRIER!$AB$3,IF(BD!H916="COMMANDE","ALICE1","ALICE2"),IF(I916=INFO_CALENDRIER!$AB$4,IF(BD!H916="COMMANDE","EUGENIE1","EUGENIE2"),IF(I916=INFO_CALENDRIER!$AB$5,IF(BD!H916="COMMANDE","FRED1","FRED2"),IF(I916=INFO_CALENDRIER!$AB$6,IF(BD!H916="COMMANDE","HERVE1","HERVE2"),IF(I916=INFO_CALENDRIER!$AB$7,IF(BD!H916="COMMANDE","MARIA1","MARIA2"),IF(I916=INFO_CALENDRIER!$AB$8,IF(BD!H916="COMMANDE","MARIE1","MARIE2"),IF(I916=INFO_CALENDRIER!$AB$9,IF(BD!H916="COMMANDE","VALERIE1","VALERIE2"),"erreur")))))))))</f>
        <v/>
      </c>
      <c r="U916" s="54"/>
      <c r="V916" s="54"/>
      <c r="W916" s="76" t="str">
        <f t="shared" si="170"/>
        <v/>
      </c>
      <c r="X916" s="76" t="str">
        <f t="shared" si="171"/>
        <v/>
      </c>
      <c r="Y916" s="76" t="str">
        <f t="shared" si="172"/>
        <v/>
      </c>
    </row>
    <row r="917" spans="1:25">
      <c r="A917" s="75"/>
      <c r="B917" s="77"/>
      <c r="C917" s="75"/>
      <c r="D917" s="77"/>
      <c r="E917" s="54"/>
      <c r="F917" s="54"/>
      <c r="G917" s="81"/>
      <c r="H917" s="54"/>
      <c r="I917" s="54"/>
      <c r="J917" s="76" t="str">
        <f t="shared" si="162"/>
        <v/>
      </c>
      <c r="K917" s="76" t="str">
        <f t="shared" si="163"/>
        <v/>
      </c>
      <c r="L917" s="76" t="str">
        <f t="shared" si="164"/>
        <v/>
      </c>
      <c r="M917" s="54"/>
      <c r="N917" s="54" t="str">
        <f t="shared" si="165"/>
        <v/>
      </c>
      <c r="O917" s="54" t="str">
        <f t="shared" si="166"/>
        <v/>
      </c>
      <c r="P917" s="54" t="str">
        <f t="shared" si="167"/>
        <v/>
      </c>
      <c r="Q917" s="54" t="str">
        <f>+IF(A917="","",CONCATENATE(YEAR(A917),"-",VLOOKUP(MONTH(A917),INFO_CALENDRIER!$I$1:$J$13,2,FALSE)))</f>
        <v/>
      </c>
      <c r="R917" s="54" t="str">
        <f t="shared" si="168"/>
        <v/>
      </c>
      <c r="S917" s="76" t="str">
        <f t="shared" si="169"/>
        <v/>
      </c>
      <c r="T917" s="54" t="str">
        <f>IF(H917="","",IF(I917=INFO_CALENDRIER!$AB$2,IF(BD!H917="COMMANDE","ALBAN1","ALBAN2"),IF(I917=INFO_CALENDRIER!$AB$3,IF(BD!H917="COMMANDE","ALICE1","ALICE2"),IF(I917=INFO_CALENDRIER!$AB$4,IF(BD!H917="COMMANDE","EUGENIE1","EUGENIE2"),IF(I917=INFO_CALENDRIER!$AB$5,IF(BD!H917="COMMANDE","FRED1","FRED2"),IF(I917=INFO_CALENDRIER!$AB$6,IF(BD!H917="COMMANDE","HERVE1","HERVE2"),IF(I917=INFO_CALENDRIER!$AB$7,IF(BD!H917="COMMANDE","MARIA1","MARIA2"),IF(I917=INFO_CALENDRIER!$AB$8,IF(BD!H917="COMMANDE","MARIE1","MARIE2"),IF(I917=INFO_CALENDRIER!$AB$9,IF(BD!H917="COMMANDE","VALERIE1","VALERIE2"),"erreur")))))))))</f>
        <v/>
      </c>
      <c r="U917" s="54"/>
      <c r="V917" s="54"/>
      <c r="W917" s="76" t="str">
        <f t="shared" si="170"/>
        <v/>
      </c>
      <c r="X917" s="76" t="str">
        <f t="shared" si="171"/>
        <v/>
      </c>
      <c r="Y917" s="76" t="str">
        <f t="shared" si="172"/>
        <v/>
      </c>
    </row>
    <row r="918" spans="1:25">
      <c r="A918" s="75"/>
      <c r="B918" s="77"/>
      <c r="C918" s="75"/>
      <c r="D918" s="77"/>
      <c r="E918" s="54"/>
      <c r="F918" s="54"/>
      <c r="G918" s="81"/>
      <c r="H918" s="54"/>
      <c r="I918" s="54"/>
      <c r="J918" s="76" t="str">
        <f t="shared" si="162"/>
        <v/>
      </c>
      <c r="K918" s="76" t="str">
        <f t="shared" si="163"/>
        <v/>
      </c>
      <c r="L918" s="76" t="str">
        <f t="shared" si="164"/>
        <v/>
      </c>
      <c r="M918" s="54"/>
      <c r="N918" s="54" t="str">
        <f t="shared" si="165"/>
        <v/>
      </c>
      <c r="O918" s="54" t="str">
        <f t="shared" si="166"/>
        <v/>
      </c>
      <c r="P918" s="54" t="str">
        <f t="shared" si="167"/>
        <v/>
      </c>
      <c r="Q918" s="54" t="str">
        <f>+IF(A918="","",CONCATENATE(YEAR(A918),"-",VLOOKUP(MONTH(A918),INFO_CALENDRIER!$I$1:$J$13,2,FALSE)))</f>
        <v/>
      </c>
      <c r="R918" s="54" t="str">
        <f t="shared" si="168"/>
        <v/>
      </c>
      <c r="S918" s="76" t="str">
        <f t="shared" si="169"/>
        <v/>
      </c>
      <c r="T918" s="54" t="str">
        <f>IF(H918="","",IF(I918=INFO_CALENDRIER!$AB$2,IF(BD!H918="COMMANDE","ALBAN1","ALBAN2"),IF(I918=INFO_CALENDRIER!$AB$3,IF(BD!H918="COMMANDE","ALICE1","ALICE2"),IF(I918=INFO_CALENDRIER!$AB$4,IF(BD!H918="COMMANDE","EUGENIE1","EUGENIE2"),IF(I918=INFO_CALENDRIER!$AB$5,IF(BD!H918="COMMANDE","FRED1","FRED2"),IF(I918=INFO_CALENDRIER!$AB$6,IF(BD!H918="COMMANDE","HERVE1","HERVE2"),IF(I918=INFO_CALENDRIER!$AB$7,IF(BD!H918="COMMANDE","MARIA1","MARIA2"),IF(I918=INFO_CALENDRIER!$AB$8,IF(BD!H918="COMMANDE","MARIE1","MARIE2"),IF(I918=INFO_CALENDRIER!$AB$9,IF(BD!H918="COMMANDE","VALERIE1","VALERIE2"),"erreur")))))))))</f>
        <v/>
      </c>
      <c r="U918" s="54"/>
      <c r="V918" s="54"/>
      <c r="W918" s="76" t="str">
        <f t="shared" si="170"/>
        <v/>
      </c>
      <c r="X918" s="76" t="str">
        <f t="shared" si="171"/>
        <v/>
      </c>
      <c r="Y918" s="76" t="str">
        <f t="shared" si="172"/>
        <v/>
      </c>
    </row>
    <row r="919" spans="1:25">
      <c r="A919" s="75"/>
      <c r="B919" s="77"/>
      <c r="C919" s="75"/>
      <c r="D919" s="77"/>
      <c r="E919" s="54"/>
      <c r="F919" s="54"/>
      <c r="G919" s="81"/>
      <c r="H919" s="54"/>
      <c r="I919" s="54"/>
      <c r="J919" s="76" t="str">
        <f t="shared" si="162"/>
        <v/>
      </c>
      <c r="K919" s="76" t="str">
        <f t="shared" si="163"/>
        <v/>
      </c>
      <c r="L919" s="76" t="str">
        <f t="shared" si="164"/>
        <v/>
      </c>
      <c r="M919" s="54"/>
      <c r="N919" s="54" t="str">
        <f t="shared" si="165"/>
        <v/>
      </c>
      <c r="O919" s="54" t="str">
        <f t="shared" si="166"/>
        <v/>
      </c>
      <c r="P919" s="54" t="str">
        <f t="shared" si="167"/>
        <v/>
      </c>
      <c r="Q919" s="54" t="str">
        <f>+IF(A919="","",CONCATENATE(YEAR(A919),"-",VLOOKUP(MONTH(A919),INFO_CALENDRIER!$I$1:$J$13,2,FALSE)))</f>
        <v/>
      </c>
      <c r="R919" s="54" t="str">
        <f t="shared" si="168"/>
        <v/>
      </c>
      <c r="S919" s="76" t="str">
        <f t="shared" si="169"/>
        <v/>
      </c>
      <c r="T919" s="54" t="str">
        <f>IF(H919="","",IF(I919=INFO_CALENDRIER!$AB$2,IF(BD!H919="COMMANDE","ALBAN1","ALBAN2"),IF(I919=INFO_CALENDRIER!$AB$3,IF(BD!H919="COMMANDE","ALICE1","ALICE2"),IF(I919=INFO_CALENDRIER!$AB$4,IF(BD!H919="COMMANDE","EUGENIE1","EUGENIE2"),IF(I919=INFO_CALENDRIER!$AB$5,IF(BD!H919="COMMANDE","FRED1","FRED2"),IF(I919=INFO_CALENDRIER!$AB$6,IF(BD!H919="COMMANDE","HERVE1","HERVE2"),IF(I919=INFO_CALENDRIER!$AB$7,IF(BD!H919="COMMANDE","MARIA1","MARIA2"),IF(I919=INFO_CALENDRIER!$AB$8,IF(BD!H919="COMMANDE","MARIE1","MARIE2"),IF(I919=INFO_CALENDRIER!$AB$9,IF(BD!H919="COMMANDE","VALERIE1","VALERIE2"),"erreur")))))))))</f>
        <v/>
      </c>
      <c r="U919" s="54"/>
      <c r="V919" s="54"/>
      <c r="W919" s="76" t="str">
        <f t="shared" si="170"/>
        <v/>
      </c>
      <c r="X919" s="76" t="str">
        <f t="shared" si="171"/>
        <v/>
      </c>
      <c r="Y919" s="76" t="str">
        <f t="shared" si="172"/>
        <v/>
      </c>
    </row>
    <row r="920" spans="1:25">
      <c r="A920" s="75"/>
      <c r="B920" s="77"/>
      <c r="C920" s="75"/>
      <c r="D920" s="77"/>
      <c r="E920" s="54"/>
      <c r="F920" s="54"/>
      <c r="G920" s="81"/>
      <c r="H920" s="54"/>
      <c r="I920" s="54"/>
      <c r="J920" s="76" t="str">
        <f t="shared" si="162"/>
        <v/>
      </c>
      <c r="K920" s="76" t="str">
        <f t="shared" si="163"/>
        <v/>
      </c>
      <c r="L920" s="76" t="str">
        <f t="shared" si="164"/>
        <v/>
      </c>
      <c r="M920" s="54"/>
      <c r="N920" s="54" t="str">
        <f t="shared" si="165"/>
        <v/>
      </c>
      <c r="O920" s="54" t="str">
        <f t="shared" si="166"/>
        <v/>
      </c>
      <c r="P920" s="54" t="str">
        <f t="shared" si="167"/>
        <v/>
      </c>
      <c r="Q920" s="54" t="str">
        <f>+IF(A920="","",CONCATENATE(YEAR(A920),"-",VLOOKUP(MONTH(A920),INFO_CALENDRIER!$I$1:$J$13,2,FALSE)))</f>
        <v/>
      </c>
      <c r="R920" s="54" t="str">
        <f t="shared" si="168"/>
        <v/>
      </c>
      <c r="S920" s="76" t="str">
        <f t="shared" si="169"/>
        <v/>
      </c>
      <c r="T920" s="54" t="str">
        <f>IF(H920="","",IF(I920=INFO_CALENDRIER!$AB$2,IF(BD!H920="COMMANDE","ALBAN1","ALBAN2"),IF(I920=INFO_CALENDRIER!$AB$3,IF(BD!H920="COMMANDE","ALICE1","ALICE2"),IF(I920=INFO_CALENDRIER!$AB$4,IF(BD!H920="COMMANDE","EUGENIE1","EUGENIE2"),IF(I920=INFO_CALENDRIER!$AB$5,IF(BD!H920="COMMANDE","FRED1","FRED2"),IF(I920=INFO_CALENDRIER!$AB$6,IF(BD!H920="COMMANDE","HERVE1","HERVE2"),IF(I920=INFO_CALENDRIER!$AB$7,IF(BD!H920="COMMANDE","MARIA1","MARIA2"),IF(I920=INFO_CALENDRIER!$AB$8,IF(BD!H920="COMMANDE","MARIE1","MARIE2"),IF(I920=INFO_CALENDRIER!$AB$9,IF(BD!H920="COMMANDE","VALERIE1","VALERIE2"),"erreur")))))))))</f>
        <v/>
      </c>
      <c r="U920" s="54"/>
      <c r="V920" s="54"/>
      <c r="W920" s="76" t="str">
        <f t="shared" si="170"/>
        <v/>
      </c>
      <c r="X920" s="76" t="str">
        <f t="shared" si="171"/>
        <v/>
      </c>
      <c r="Y920" s="76" t="str">
        <f t="shared" si="172"/>
        <v/>
      </c>
    </row>
    <row r="921" spans="1:25">
      <c r="A921" s="75"/>
      <c r="B921" s="77"/>
      <c r="C921" s="75"/>
      <c r="D921" s="77"/>
      <c r="E921" s="54"/>
      <c r="F921" s="54"/>
      <c r="G921" s="81"/>
      <c r="H921" s="54"/>
      <c r="I921" s="54"/>
      <c r="J921" s="76" t="str">
        <f t="shared" si="162"/>
        <v/>
      </c>
      <c r="K921" s="76" t="str">
        <f t="shared" si="163"/>
        <v/>
      </c>
      <c r="L921" s="76" t="str">
        <f t="shared" si="164"/>
        <v/>
      </c>
      <c r="M921" s="54"/>
      <c r="N921" s="54" t="str">
        <f t="shared" si="165"/>
        <v/>
      </c>
      <c r="O921" s="54" t="str">
        <f t="shared" si="166"/>
        <v/>
      </c>
      <c r="P921" s="54" t="str">
        <f t="shared" si="167"/>
        <v/>
      </c>
      <c r="Q921" s="54" t="str">
        <f>+IF(A921="","",CONCATENATE(YEAR(A921),"-",VLOOKUP(MONTH(A921),INFO_CALENDRIER!$I$1:$J$13,2,FALSE)))</f>
        <v/>
      </c>
      <c r="R921" s="54" t="str">
        <f t="shared" si="168"/>
        <v/>
      </c>
      <c r="S921" s="76" t="str">
        <f t="shared" si="169"/>
        <v/>
      </c>
      <c r="T921" s="54" t="str">
        <f>IF(H921="","",IF(I921=INFO_CALENDRIER!$AB$2,IF(BD!H921="COMMANDE","ALBAN1","ALBAN2"),IF(I921=INFO_CALENDRIER!$AB$3,IF(BD!H921="COMMANDE","ALICE1","ALICE2"),IF(I921=INFO_CALENDRIER!$AB$4,IF(BD!H921="COMMANDE","EUGENIE1","EUGENIE2"),IF(I921=INFO_CALENDRIER!$AB$5,IF(BD!H921="COMMANDE","FRED1","FRED2"),IF(I921=INFO_CALENDRIER!$AB$6,IF(BD!H921="COMMANDE","HERVE1","HERVE2"),IF(I921=INFO_CALENDRIER!$AB$7,IF(BD!H921="COMMANDE","MARIA1","MARIA2"),IF(I921=INFO_CALENDRIER!$AB$8,IF(BD!H921="COMMANDE","MARIE1","MARIE2"),IF(I921=INFO_CALENDRIER!$AB$9,IF(BD!H921="COMMANDE","VALERIE1","VALERIE2"),"erreur")))))))))</f>
        <v/>
      </c>
      <c r="U921" s="54"/>
      <c r="V921" s="54"/>
      <c r="W921" s="76" t="str">
        <f t="shared" si="170"/>
        <v/>
      </c>
      <c r="X921" s="76" t="str">
        <f t="shared" si="171"/>
        <v/>
      </c>
      <c r="Y921" s="76" t="str">
        <f t="shared" si="172"/>
        <v/>
      </c>
    </row>
    <row r="922" spans="1:25">
      <c r="A922" s="75"/>
      <c r="B922" s="77"/>
      <c r="C922" s="75"/>
      <c r="D922" s="77"/>
      <c r="E922" s="54"/>
      <c r="F922" s="54"/>
      <c r="G922" s="81"/>
      <c r="H922" s="54"/>
      <c r="I922" s="54"/>
      <c r="J922" s="76" t="str">
        <f t="shared" si="162"/>
        <v/>
      </c>
      <c r="K922" s="76" t="str">
        <f t="shared" si="163"/>
        <v/>
      </c>
      <c r="L922" s="76" t="str">
        <f t="shared" si="164"/>
        <v/>
      </c>
      <c r="M922" s="54"/>
      <c r="N922" s="54" t="str">
        <f t="shared" si="165"/>
        <v/>
      </c>
      <c r="O922" s="54" t="str">
        <f t="shared" si="166"/>
        <v/>
      </c>
      <c r="P922" s="54" t="str">
        <f t="shared" si="167"/>
        <v/>
      </c>
      <c r="Q922" s="54" t="str">
        <f>+IF(A922="","",CONCATENATE(YEAR(A922),"-",VLOOKUP(MONTH(A922),INFO_CALENDRIER!$I$1:$J$13,2,FALSE)))</f>
        <v/>
      </c>
      <c r="R922" s="54" t="str">
        <f t="shared" si="168"/>
        <v/>
      </c>
      <c r="S922" s="76" t="str">
        <f t="shared" si="169"/>
        <v/>
      </c>
      <c r="T922" s="54" t="str">
        <f>IF(H922="","",IF(I922=INFO_CALENDRIER!$AB$2,IF(BD!H922="COMMANDE","ALBAN1","ALBAN2"),IF(I922=INFO_CALENDRIER!$AB$3,IF(BD!H922="COMMANDE","ALICE1","ALICE2"),IF(I922=INFO_CALENDRIER!$AB$4,IF(BD!H922="COMMANDE","EUGENIE1","EUGENIE2"),IF(I922=INFO_CALENDRIER!$AB$5,IF(BD!H922="COMMANDE","FRED1","FRED2"),IF(I922=INFO_CALENDRIER!$AB$6,IF(BD!H922="COMMANDE","HERVE1","HERVE2"),IF(I922=INFO_CALENDRIER!$AB$7,IF(BD!H922="COMMANDE","MARIA1","MARIA2"),IF(I922=INFO_CALENDRIER!$AB$8,IF(BD!H922="COMMANDE","MARIE1","MARIE2"),IF(I922=INFO_CALENDRIER!$AB$9,IF(BD!H922="COMMANDE","VALERIE1","VALERIE2"),"erreur")))))))))</f>
        <v/>
      </c>
      <c r="U922" s="54"/>
      <c r="V922" s="54"/>
      <c r="W922" s="76" t="str">
        <f t="shared" si="170"/>
        <v/>
      </c>
      <c r="X922" s="76" t="str">
        <f t="shared" si="171"/>
        <v/>
      </c>
      <c r="Y922" s="76" t="str">
        <f t="shared" si="172"/>
        <v/>
      </c>
    </row>
    <row r="923" spans="1:25">
      <c r="A923" s="75"/>
      <c r="B923" s="77"/>
      <c r="C923" s="75"/>
      <c r="D923" s="77"/>
      <c r="E923" s="54"/>
      <c r="F923" s="54"/>
      <c r="G923" s="81"/>
      <c r="H923" s="54"/>
      <c r="I923" s="54"/>
      <c r="J923" s="76" t="str">
        <f t="shared" si="162"/>
        <v/>
      </c>
      <c r="K923" s="76" t="str">
        <f t="shared" si="163"/>
        <v/>
      </c>
      <c r="L923" s="76" t="str">
        <f t="shared" si="164"/>
        <v/>
      </c>
      <c r="M923" s="54"/>
      <c r="N923" s="54" t="str">
        <f t="shared" si="165"/>
        <v/>
      </c>
      <c r="O923" s="54" t="str">
        <f t="shared" si="166"/>
        <v/>
      </c>
      <c r="P923" s="54" t="str">
        <f t="shared" si="167"/>
        <v/>
      </c>
      <c r="Q923" s="54" t="str">
        <f>+IF(A923="","",CONCATENATE(YEAR(A923),"-",VLOOKUP(MONTH(A923),INFO_CALENDRIER!$I$1:$J$13,2,FALSE)))</f>
        <v/>
      </c>
      <c r="R923" s="54" t="str">
        <f t="shared" si="168"/>
        <v/>
      </c>
      <c r="S923" s="76" t="str">
        <f t="shared" si="169"/>
        <v/>
      </c>
      <c r="T923" s="54" t="str">
        <f>IF(H923="","",IF(I923=INFO_CALENDRIER!$AB$2,IF(BD!H923="COMMANDE","ALBAN1","ALBAN2"),IF(I923=INFO_CALENDRIER!$AB$3,IF(BD!H923="COMMANDE","ALICE1","ALICE2"),IF(I923=INFO_CALENDRIER!$AB$4,IF(BD!H923="COMMANDE","EUGENIE1","EUGENIE2"),IF(I923=INFO_CALENDRIER!$AB$5,IF(BD!H923="COMMANDE","FRED1","FRED2"),IF(I923=INFO_CALENDRIER!$AB$6,IF(BD!H923="COMMANDE","HERVE1","HERVE2"),IF(I923=INFO_CALENDRIER!$AB$7,IF(BD!H923="COMMANDE","MARIA1","MARIA2"),IF(I923=INFO_CALENDRIER!$AB$8,IF(BD!H923="COMMANDE","MARIE1","MARIE2"),IF(I923=INFO_CALENDRIER!$AB$9,IF(BD!H923="COMMANDE","VALERIE1","VALERIE2"),"erreur")))))))))</f>
        <v/>
      </c>
      <c r="U923" s="54"/>
      <c r="V923" s="54"/>
      <c r="W923" s="76" t="str">
        <f t="shared" si="170"/>
        <v/>
      </c>
      <c r="X923" s="76" t="str">
        <f t="shared" si="171"/>
        <v/>
      </c>
      <c r="Y923" s="76" t="str">
        <f t="shared" si="172"/>
        <v/>
      </c>
    </row>
    <row r="924" spans="1:25">
      <c r="A924" s="75"/>
      <c r="B924" s="77"/>
      <c r="C924" s="75"/>
      <c r="D924" s="77"/>
      <c r="E924" s="54"/>
      <c r="F924" s="54"/>
      <c r="G924" s="81"/>
      <c r="H924" s="54"/>
      <c r="I924" s="54"/>
      <c r="J924" s="76" t="str">
        <f t="shared" si="162"/>
        <v/>
      </c>
      <c r="K924" s="76" t="str">
        <f t="shared" si="163"/>
        <v/>
      </c>
      <c r="L924" s="76" t="str">
        <f t="shared" si="164"/>
        <v/>
      </c>
      <c r="M924" s="54"/>
      <c r="N924" s="54" t="str">
        <f t="shared" si="165"/>
        <v/>
      </c>
      <c r="O924" s="54" t="str">
        <f t="shared" si="166"/>
        <v/>
      </c>
      <c r="P924" s="54" t="str">
        <f t="shared" si="167"/>
        <v/>
      </c>
      <c r="Q924" s="54" t="str">
        <f>+IF(A924="","",CONCATENATE(YEAR(A924),"-",VLOOKUP(MONTH(A924),INFO_CALENDRIER!$I$1:$J$13,2,FALSE)))</f>
        <v/>
      </c>
      <c r="R924" s="54" t="str">
        <f t="shared" si="168"/>
        <v/>
      </c>
      <c r="S924" s="76" t="str">
        <f t="shared" si="169"/>
        <v/>
      </c>
      <c r="T924" s="54" t="str">
        <f>IF(H924="","",IF(I924=INFO_CALENDRIER!$AB$2,IF(BD!H924="COMMANDE","ALBAN1","ALBAN2"),IF(I924=INFO_CALENDRIER!$AB$3,IF(BD!H924="COMMANDE","ALICE1","ALICE2"),IF(I924=INFO_CALENDRIER!$AB$4,IF(BD!H924="COMMANDE","EUGENIE1","EUGENIE2"),IF(I924=INFO_CALENDRIER!$AB$5,IF(BD!H924="COMMANDE","FRED1","FRED2"),IF(I924=INFO_CALENDRIER!$AB$6,IF(BD!H924="COMMANDE","HERVE1","HERVE2"),IF(I924=INFO_CALENDRIER!$AB$7,IF(BD!H924="COMMANDE","MARIA1","MARIA2"),IF(I924=INFO_CALENDRIER!$AB$8,IF(BD!H924="COMMANDE","MARIE1","MARIE2"),IF(I924=INFO_CALENDRIER!$AB$9,IF(BD!H924="COMMANDE","VALERIE1","VALERIE2"),"erreur")))))))))</f>
        <v/>
      </c>
      <c r="U924" s="54"/>
      <c r="V924" s="54"/>
      <c r="W924" s="76" t="str">
        <f t="shared" si="170"/>
        <v/>
      </c>
      <c r="X924" s="76" t="str">
        <f t="shared" si="171"/>
        <v/>
      </c>
      <c r="Y924" s="76" t="str">
        <f t="shared" si="172"/>
        <v/>
      </c>
    </row>
    <row r="925" spans="1:25">
      <c r="A925" s="75"/>
      <c r="B925" s="77"/>
      <c r="C925" s="75"/>
      <c r="D925" s="77"/>
      <c r="E925" s="54"/>
      <c r="F925" s="54"/>
      <c r="G925" s="81"/>
      <c r="H925" s="54"/>
      <c r="I925" s="54"/>
      <c r="J925" s="76" t="str">
        <f t="shared" si="162"/>
        <v/>
      </c>
      <c r="K925" s="76" t="str">
        <f t="shared" si="163"/>
        <v/>
      </c>
      <c r="L925" s="76" t="str">
        <f t="shared" si="164"/>
        <v/>
      </c>
      <c r="M925" s="54"/>
      <c r="N925" s="54" t="str">
        <f t="shared" si="165"/>
        <v/>
      </c>
      <c r="O925" s="54" t="str">
        <f t="shared" si="166"/>
        <v/>
      </c>
      <c r="P925" s="54" t="str">
        <f t="shared" si="167"/>
        <v/>
      </c>
      <c r="Q925" s="54" t="str">
        <f>+IF(A925="","",CONCATENATE(YEAR(A925),"-",VLOOKUP(MONTH(A925),INFO_CALENDRIER!$I$1:$J$13,2,FALSE)))</f>
        <v/>
      </c>
      <c r="R925" s="54" t="str">
        <f t="shared" si="168"/>
        <v/>
      </c>
      <c r="S925" s="76" t="str">
        <f t="shared" si="169"/>
        <v/>
      </c>
      <c r="T925" s="54" t="str">
        <f>IF(H925="","",IF(I925=INFO_CALENDRIER!$AB$2,IF(BD!H925="COMMANDE","ALBAN1","ALBAN2"),IF(I925=INFO_CALENDRIER!$AB$3,IF(BD!H925="COMMANDE","ALICE1","ALICE2"),IF(I925=INFO_CALENDRIER!$AB$4,IF(BD!H925="COMMANDE","EUGENIE1","EUGENIE2"),IF(I925=INFO_CALENDRIER!$AB$5,IF(BD!H925="COMMANDE","FRED1","FRED2"),IF(I925=INFO_CALENDRIER!$AB$6,IF(BD!H925="COMMANDE","HERVE1","HERVE2"),IF(I925=INFO_CALENDRIER!$AB$7,IF(BD!H925="COMMANDE","MARIA1","MARIA2"),IF(I925=INFO_CALENDRIER!$AB$8,IF(BD!H925="COMMANDE","MARIE1","MARIE2"),IF(I925=INFO_CALENDRIER!$AB$9,IF(BD!H925="COMMANDE","VALERIE1","VALERIE2"),"erreur")))))))))</f>
        <v/>
      </c>
      <c r="U925" s="54"/>
      <c r="V925" s="54"/>
      <c r="W925" s="76" t="str">
        <f t="shared" si="170"/>
        <v/>
      </c>
      <c r="X925" s="76" t="str">
        <f t="shared" si="171"/>
        <v/>
      </c>
      <c r="Y925" s="76" t="str">
        <f t="shared" si="172"/>
        <v/>
      </c>
    </row>
    <row r="926" spans="1:25">
      <c r="A926" s="75"/>
      <c r="B926" s="77"/>
      <c r="C926" s="75"/>
      <c r="D926" s="77"/>
      <c r="E926" s="54"/>
      <c r="F926" s="54"/>
      <c r="G926" s="81"/>
      <c r="H926" s="54"/>
      <c r="I926" s="54"/>
      <c r="J926" s="76" t="str">
        <f t="shared" si="162"/>
        <v/>
      </c>
      <c r="K926" s="76" t="str">
        <f t="shared" si="163"/>
        <v/>
      </c>
      <c r="L926" s="76" t="str">
        <f t="shared" si="164"/>
        <v/>
      </c>
      <c r="M926" s="54"/>
      <c r="N926" s="54" t="str">
        <f t="shared" si="165"/>
        <v/>
      </c>
      <c r="O926" s="54" t="str">
        <f t="shared" si="166"/>
        <v/>
      </c>
      <c r="P926" s="54" t="str">
        <f t="shared" si="167"/>
        <v/>
      </c>
      <c r="Q926" s="54" t="str">
        <f>+IF(A926="","",CONCATENATE(YEAR(A926),"-",VLOOKUP(MONTH(A926),INFO_CALENDRIER!$I$1:$J$13,2,FALSE)))</f>
        <v/>
      </c>
      <c r="R926" s="54" t="str">
        <f t="shared" si="168"/>
        <v/>
      </c>
      <c r="S926" s="76" t="str">
        <f t="shared" si="169"/>
        <v/>
      </c>
      <c r="T926" s="54" t="str">
        <f>IF(H926="","",IF(I926=INFO_CALENDRIER!$AB$2,IF(BD!H926="COMMANDE","ALBAN1","ALBAN2"),IF(I926=INFO_CALENDRIER!$AB$3,IF(BD!H926="COMMANDE","ALICE1","ALICE2"),IF(I926=INFO_CALENDRIER!$AB$4,IF(BD!H926="COMMANDE","EUGENIE1","EUGENIE2"),IF(I926=INFO_CALENDRIER!$AB$5,IF(BD!H926="COMMANDE","FRED1","FRED2"),IF(I926=INFO_CALENDRIER!$AB$6,IF(BD!H926="COMMANDE","HERVE1","HERVE2"),IF(I926=INFO_CALENDRIER!$AB$7,IF(BD!H926="COMMANDE","MARIA1","MARIA2"),IF(I926=INFO_CALENDRIER!$AB$8,IF(BD!H926="COMMANDE","MARIE1","MARIE2"),IF(I926=INFO_CALENDRIER!$AB$9,IF(BD!H926="COMMANDE","VALERIE1","VALERIE2"),"erreur")))))))))</f>
        <v/>
      </c>
      <c r="U926" s="54"/>
      <c r="V926" s="54"/>
      <c r="W926" s="76" t="str">
        <f t="shared" si="170"/>
        <v/>
      </c>
      <c r="X926" s="76" t="str">
        <f t="shared" si="171"/>
        <v/>
      </c>
      <c r="Y926" s="76" t="str">
        <f t="shared" si="172"/>
        <v/>
      </c>
    </row>
    <row r="927" spans="1:25">
      <c r="A927" s="75"/>
      <c r="B927" s="77"/>
      <c r="C927" s="75"/>
      <c r="D927" s="77"/>
      <c r="E927" s="54"/>
      <c r="F927" s="54"/>
      <c r="G927" s="81"/>
      <c r="H927" s="54"/>
      <c r="I927" s="54"/>
      <c r="J927" s="76" t="str">
        <f t="shared" si="162"/>
        <v/>
      </c>
      <c r="K927" s="76" t="str">
        <f t="shared" si="163"/>
        <v/>
      </c>
      <c r="L927" s="76" t="str">
        <f t="shared" si="164"/>
        <v/>
      </c>
      <c r="M927" s="54"/>
      <c r="N927" s="54" t="str">
        <f t="shared" si="165"/>
        <v/>
      </c>
      <c r="O927" s="54" t="str">
        <f t="shared" si="166"/>
        <v/>
      </c>
      <c r="P927" s="54" t="str">
        <f t="shared" si="167"/>
        <v/>
      </c>
      <c r="Q927" s="54" t="str">
        <f>+IF(A927="","",CONCATENATE(YEAR(A927),"-",VLOOKUP(MONTH(A927),INFO_CALENDRIER!$I$1:$J$13,2,FALSE)))</f>
        <v/>
      </c>
      <c r="R927" s="54" t="str">
        <f t="shared" si="168"/>
        <v/>
      </c>
      <c r="S927" s="76" t="str">
        <f t="shared" si="169"/>
        <v/>
      </c>
      <c r="T927" s="54" t="str">
        <f>IF(H927="","",IF(I927=INFO_CALENDRIER!$AB$2,IF(BD!H927="COMMANDE","ALBAN1","ALBAN2"),IF(I927=INFO_CALENDRIER!$AB$3,IF(BD!H927="COMMANDE","ALICE1","ALICE2"),IF(I927=INFO_CALENDRIER!$AB$4,IF(BD!H927="COMMANDE","EUGENIE1","EUGENIE2"),IF(I927=INFO_CALENDRIER!$AB$5,IF(BD!H927="COMMANDE","FRED1","FRED2"),IF(I927=INFO_CALENDRIER!$AB$6,IF(BD!H927="COMMANDE","HERVE1","HERVE2"),IF(I927=INFO_CALENDRIER!$AB$7,IF(BD!H927="COMMANDE","MARIA1","MARIA2"),IF(I927=INFO_CALENDRIER!$AB$8,IF(BD!H927="COMMANDE","MARIE1","MARIE2"),IF(I927=INFO_CALENDRIER!$AB$9,IF(BD!H927="COMMANDE","VALERIE1","VALERIE2"),"erreur")))))))))</f>
        <v/>
      </c>
      <c r="U927" s="54"/>
      <c r="V927" s="54"/>
      <c r="W927" s="76" t="str">
        <f t="shared" si="170"/>
        <v/>
      </c>
      <c r="X927" s="76" t="str">
        <f t="shared" si="171"/>
        <v/>
      </c>
      <c r="Y927" s="76" t="str">
        <f t="shared" si="172"/>
        <v/>
      </c>
    </row>
    <row r="928" spans="1:25">
      <c r="A928" s="75"/>
      <c r="B928" s="77"/>
      <c r="C928" s="75"/>
      <c r="D928" s="77"/>
      <c r="E928" s="54"/>
      <c r="F928" s="54"/>
      <c r="G928" s="81"/>
      <c r="H928" s="54"/>
      <c r="I928" s="54"/>
      <c r="J928" s="76" t="str">
        <f t="shared" si="162"/>
        <v/>
      </c>
      <c r="K928" s="76" t="str">
        <f t="shared" si="163"/>
        <v/>
      </c>
      <c r="L928" s="76" t="str">
        <f t="shared" si="164"/>
        <v/>
      </c>
      <c r="M928" s="54"/>
      <c r="N928" s="54" t="str">
        <f t="shared" si="165"/>
        <v/>
      </c>
      <c r="O928" s="54" t="str">
        <f t="shared" si="166"/>
        <v/>
      </c>
      <c r="P928" s="54" t="str">
        <f t="shared" si="167"/>
        <v/>
      </c>
      <c r="Q928" s="54" t="str">
        <f>+IF(A928="","",CONCATENATE(YEAR(A928),"-",VLOOKUP(MONTH(A928),INFO_CALENDRIER!$I$1:$J$13,2,FALSE)))</f>
        <v/>
      </c>
      <c r="R928" s="54" t="str">
        <f t="shared" si="168"/>
        <v/>
      </c>
      <c r="S928" s="76" t="str">
        <f t="shared" si="169"/>
        <v/>
      </c>
      <c r="T928" s="54" t="str">
        <f>IF(H928="","",IF(I928=INFO_CALENDRIER!$AB$2,IF(BD!H928="COMMANDE","ALBAN1","ALBAN2"),IF(I928=INFO_CALENDRIER!$AB$3,IF(BD!H928="COMMANDE","ALICE1","ALICE2"),IF(I928=INFO_CALENDRIER!$AB$4,IF(BD!H928="COMMANDE","EUGENIE1","EUGENIE2"),IF(I928=INFO_CALENDRIER!$AB$5,IF(BD!H928="COMMANDE","FRED1","FRED2"),IF(I928=INFO_CALENDRIER!$AB$6,IF(BD!H928="COMMANDE","HERVE1","HERVE2"),IF(I928=INFO_CALENDRIER!$AB$7,IF(BD!H928="COMMANDE","MARIA1","MARIA2"),IF(I928=INFO_CALENDRIER!$AB$8,IF(BD!H928="COMMANDE","MARIE1","MARIE2"),IF(I928=INFO_CALENDRIER!$AB$9,IF(BD!H928="COMMANDE","VALERIE1","VALERIE2"),"erreur")))))))))</f>
        <v/>
      </c>
      <c r="U928" s="54"/>
      <c r="V928" s="54"/>
      <c r="W928" s="76" t="str">
        <f t="shared" si="170"/>
        <v/>
      </c>
      <c r="X928" s="76" t="str">
        <f t="shared" si="171"/>
        <v/>
      </c>
      <c r="Y928" s="76" t="str">
        <f t="shared" si="172"/>
        <v/>
      </c>
    </row>
    <row r="929" spans="1:25">
      <c r="A929" s="75"/>
      <c r="B929" s="77"/>
      <c r="C929" s="75"/>
      <c r="D929" s="77"/>
      <c r="E929" s="54"/>
      <c r="F929" s="54"/>
      <c r="G929" s="81"/>
      <c r="H929" s="54"/>
      <c r="I929" s="54"/>
      <c r="J929" s="76" t="str">
        <f t="shared" si="162"/>
        <v/>
      </c>
      <c r="K929" s="76" t="str">
        <f t="shared" si="163"/>
        <v/>
      </c>
      <c r="L929" s="76" t="str">
        <f t="shared" si="164"/>
        <v/>
      </c>
      <c r="M929" s="54"/>
      <c r="N929" s="54" t="str">
        <f t="shared" si="165"/>
        <v/>
      </c>
      <c r="O929" s="54" t="str">
        <f t="shared" si="166"/>
        <v/>
      </c>
      <c r="P929" s="54" t="str">
        <f t="shared" si="167"/>
        <v/>
      </c>
      <c r="Q929" s="54" t="str">
        <f>+IF(A929="","",CONCATENATE(YEAR(A929),"-",VLOOKUP(MONTH(A929),INFO_CALENDRIER!$I$1:$J$13,2,FALSE)))</f>
        <v/>
      </c>
      <c r="R929" s="54" t="str">
        <f t="shared" si="168"/>
        <v/>
      </c>
      <c r="S929" s="76" t="str">
        <f t="shared" si="169"/>
        <v/>
      </c>
      <c r="T929" s="54" t="str">
        <f>IF(H929="","",IF(I929=INFO_CALENDRIER!$AB$2,IF(BD!H929="COMMANDE","ALBAN1","ALBAN2"),IF(I929=INFO_CALENDRIER!$AB$3,IF(BD!H929="COMMANDE","ALICE1","ALICE2"),IF(I929=INFO_CALENDRIER!$AB$4,IF(BD!H929="COMMANDE","EUGENIE1","EUGENIE2"),IF(I929=INFO_CALENDRIER!$AB$5,IF(BD!H929="COMMANDE","FRED1","FRED2"),IF(I929=INFO_CALENDRIER!$AB$6,IF(BD!H929="COMMANDE","HERVE1","HERVE2"),IF(I929=INFO_CALENDRIER!$AB$7,IF(BD!H929="COMMANDE","MARIA1","MARIA2"),IF(I929=INFO_CALENDRIER!$AB$8,IF(BD!H929="COMMANDE","MARIE1","MARIE2"),IF(I929=INFO_CALENDRIER!$AB$9,IF(BD!H929="COMMANDE","VALERIE1","VALERIE2"),"erreur")))))))))</f>
        <v/>
      </c>
      <c r="U929" s="54"/>
      <c r="V929" s="54"/>
      <c r="W929" s="76" t="str">
        <f t="shared" si="170"/>
        <v/>
      </c>
      <c r="X929" s="76" t="str">
        <f t="shared" si="171"/>
        <v/>
      </c>
      <c r="Y929" s="76" t="str">
        <f t="shared" si="172"/>
        <v/>
      </c>
    </row>
    <row r="930" spans="1:25">
      <c r="A930" s="75"/>
      <c r="B930" s="77"/>
      <c r="C930" s="75"/>
      <c r="D930" s="77"/>
      <c r="E930" s="54"/>
      <c r="F930" s="54"/>
      <c r="G930" s="81"/>
      <c r="H930" s="54"/>
      <c r="I930" s="54"/>
      <c r="J930" s="76" t="str">
        <f t="shared" si="162"/>
        <v/>
      </c>
      <c r="K930" s="76" t="str">
        <f t="shared" si="163"/>
        <v/>
      </c>
      <c r="L930" s="76" t="str">
        <f t="shared" si="164"/>
        <v/>
      </c>
      <c r="M930" s="54"/>
      <c r="N930" s="54" t="str">
        <f t="shared" si="165"/>
        <v/>
      </c>
      <c r="O930" s="54" t="str">
        <f t="shared" si="166"/>
        <v/>
      </c>
      <c r="P930" s="54" t="str">
        <f t="shared" si="167"/>
        <v/>
      </c>
      <c r="Q930" s="54" t="str">
        <f>+IF(A930="","",CONCATENATE(YEAR(A930),"-",VLOOKUP(MONTH(A930),INFO_CALENDRIER!$I$1:$J$13,2,FALSE)))</f>
        <v/>
      </c>
      <c r="R930" s="54" t="str">
        <f t="shared" si="168"/>
        <v/>
      </c>
      <c r="S930" s="76" t="str">
        <f t="shared" si="169"/>
        <v/>
      </c>
      <c r="T930" s="54" t="str">
        <f>IF(H930="","",IF(I930=INFO_CALENDRIER!$AB$2,IF(BD!H930="COMMANDE","ALBAN1","ALBAN2"),IF(I930=INFO_CALENDRIER!$AB$3,IF(BD!H930="COMMANDE","ALICE1","ALICE2"),IF(I930=INFO_CALENDRIER!$AB$4,IF(BD!H930="COMMANDE","EUGENIE1","EUGENIE2"),IF(I930=INFO_CALENDRIER!$AB$5,IF(BD!H930="COMMANDE","FRED1","FRED2"),IF(I930=INFO_CALENDRIER!$AB$6,IF(BD!H930="COMMANDE","HERVE1","HERVE2"),IF(I930=INFO_CALENDRIER!$AB$7,IF(BD!H930="COMMANDE","MARIA1","MARIA2"),IF(I930=INFO_CALENDRIER!$AB$8,IF(BD!H930="COMMANDE","MARIE1","MARIE2"),IF(I930=INFO_CALENDRIER!$AB$9,IF(BD!H930="COMMANDE","VALERIE1","VALERIE2"),"erreur")))))))))</f>
        <v/>
      </c>
      <c r="U930" s="54"/>
      <c r="V930" s="54"/>
      <c r="W930" s="76" t="str">
        <f t="shared" si="170"/>
        <v/>
      </c>
      <c r="X930" s="76" t="str">
        <f t="shared" si="171"/>
        <v/>
      </c>
      <c r="Y930" s="76" t="str">
        <f t="shared" si="172"/>
        <v/>
      </c>
    </row>
    <row r="931" spans="1:25">
      <c r="A931" s="75"/>
      <c r="B931" s="77"/>
      <c r="C931" s="75"/>
      <c r="D931" s="77"/>
      <c r="E931" s="54"/>
      <c r="F931" s="54"/>
      <c r="G931" s="81"/>
      <c r="H931" s="54"/>
      <c r="I931" s="54"/>
      <c r="J931" s="76" t="str">
        <f t="shared" si="162"/>
        <v/>
      </c>
      <c r="K931" s="76" t="str">
        <f t="shared" si="163"/>
        <v/>
      </c>
      <c r="L931" s="76" t="str">
        <f t="shared" si="164"/>
        <v/>
      </c>
      <c r="M931" s="54"/>
      <c r="N931" s="54" t="str">
        <f t="shared" si="165"/>
        <v/>
      </c>
      <c r="O931" s="54" t="str">
        <f t="shared" si="166"/>
        <v/>
      </c>
      <c r="P931" s="54" t="str">
        <f t="shared" si="167"/>
        <v/>
      </c>
      <c r="Q931" s="54" t="str">
        <f>+IF(A931="","",CONCATENATE(YEAR(A931),"-",VLOOKUP(MONTH(A931),INFO_CALENDRIER!$I$1:$J$13,2,FALSE)))</f>
        <v/>
      </c>
      <c r="R931" s="54" t="str">
        <f t="shared" si="168"/>
        <v/>
      </c>
      <c r="S931" s="76" t="str">
        <f t="shared" si="169"/>
        <v/>
      </c>
      <c r="T931" s="54" t="str">
        <f>IF(H931="","",IF(I931=INFO_CALENDRIER!$AB$2,IF(BD!H931="COMMANDE","ALBAN1","ALBAN2"),IF(I931=INFO_CALENDRIER!$AB$3,IF(BD!H931="COMMANDE","ALICE1","ALICE2"),IF(I931=INFO_CALENDRIER!$AB$4,IF(BD!H931="COMMANDE","EUGENIE1","EUGENIE2"),IF(I931=INFO_CALENDRIER!$AB$5,IF(BD!H931="COMMANDE","FRED1","FRED2"),IF(I931=INFO_CALENDRIER!$AB$6,IF(BD!H931="COMMANDE","HERVE1","HERVE2"),IF(I931=INFO_CALENDRIER!$AB$7,IF(BD!H931="COMMANDE","MARIA1","MARIA2"),IF(I931=INFO_CALENDRIER!$AB$8,IF(BD!H931="COMMANDE","MARIE1","MARIE2"),IF(I931=INFO_CALENDRIER!$AB$9,IF(BD!H931="COMMANDE","VALERIE1","VALERIE2"),"erreur")))))))))</f>
        <v/>
      </c>
      <c r="U931" s="54"/>
      <c r="V931" s="54"/>
      <c r="W931" s="76" t="str">
        <f t="shared" si="170"/>
        <v/>
      </c>
      <c r="X931" s="76" t="str">
        <f t="shared" si="171"/>
        <v/>
      </c>
      <c r="Y931" s="76" t="str">
        <f t="shared" si="172"/>
        <v/>
      </c>
    </row>
    <row r="932" spans="1:25">
      <c r="A932" s="75"/>
      <c r="B932" s="77"/>
      <c r="C932" s="75"/>
      <c r="D932" s="77"/>
      <c r="E932" s="54"/>
      <c r="F932" s="54"/>
      <c r="G932" s="81"/>
      <c r="H932" s="54"/>
      <c r="I932" s="54"/>
      <c r="J932" s="76" t="str">
        <f t="shared" si="162"/>
        <v/>
      </c>
      <c r="K932" s="76" t="str">
        <f t="shared" si="163"/>
        <v/>
      </c>
      <c r="L932" s="76" t="str">
        <f t="shared" si="164"/>
        <v/>
      </c>
      <c r="M932" s="54"/>
      <c r="N932" s="54" t="str">
        <f t="shared" si="165"/>
        <v/>
      </c>
      <c r="O932" s="54" t="str">
        <f t="shared" si="166"/>
        <v/>
      </c>
      <c r="P932" s="54" t="str">
        <f t="shared" si="167"/>
        <v/>
      </c>
      <c r="Q932" s="54" t="str">
        <f>+IF(A932="","",CONCATENATE(YEAR(A932),"-",VLOOKUP(MONTH(A932),INFO_CALENDRIER!$I$1:$J$13,2,FALSE)))</f>
        <v/>
      </c>
      <c r="R932" s="54" t="str">
        <f t="shared" si="168"/>
        <v/>
      </c>
      <c r="S932" s="76" t="str">
        <f t="shared" si="169"/>
        <v/>
      </c>
      <c r="T932" s="54" t="str">
        <f>IF(H932="","",IF(I932=INFO_CALENDRIER!$AB$2,IF(BD!H932="COMMANDE","ALBAN1","ALBAN2"),IF(I932=INFO_CALENDRIER!$AB$3,IF(BD!H932="COMMANDE","ALICE1","ALICE2"),IF(I932=INFO_CALENDRIER!$AB$4,IF(BD!H932="COMMANDE","EUGENIE1","EUGENIE2"),IF(I932=INFO_CALENDRIER!$AB$5,IF(BD!H932="COMMANDE","FRED1","FRED2"),IF(I932=INFO_CALENDRIER!$AB$6,IF(BD!H932="COMMANDE","HERVE1","HERVE2"),IF(I932=INFO_CALENDRIER!$AB$7,IF(BD!H932="COMMANDE","MARIA1","MARIA2"),IF(I932=INFO_CALENDRIER!$AB$8,IF(BD!H932="COMMANDE","MARIE1","MARIE2"),IF(I932=INFO_CALENDRIER!$AB$9,IF(BD!H932="COMMANDE","VALERIE1","VALERIE2"),"erreur")))))))))</f>
        <v/>
      </c>
      <c r="U932" s="54"/>
      <c r="V932" s="54"/>
      <c r="W932" s="76" t="str">
        <f t="shared" si="170"/>
        <v/>
      </c>
      <c r="X932" s="76" t="str">
        <f t="shared" si="171"/>
        <v/>
      </c>
      <c r="Y932" s="76" t="str">
        <f t="shared" si="172"/>
        <v/>
      </c>
    </row>
    <row r="933" spans="1:25">
      <c r="A933" s="75"/>
      <c r="B933" s="77"/>
      <c r="C933" s="75"/>
      <c r="D933" s="77"/>
      <c r="E933" s="54"/>
      <c r="F933" s="54"/>
      <c r="G933" s="81"/>
      <c r="H933" s="54"/>
      <c r="I933" s="54"/>
      <c r="J933" s="76" t="str">
        <f t="shared" si="162"/>
        <v/>
      </c>
      <c r="K933" s="76" t="str">
        <f t="shared" si="163"/>
        <v/>
      </c>
      <c r="L933" s="76" t="str">
        <f t="shared" si="164"/>
        <v/>
      </c>
      <c r="M933" s="54"/>
      <c r="N933" s="54" t="str">
        <f t="shared" si="165"/>
        <v/>
      </c>
      <c r="O933" s="54" t="str">
        <f t="shared" si="166"/>
        <v/>
      </c>
      <c r="P933" s="54" t="str">
        <f t="shared" si="167"/>
        <v/>
      </c>
      <c r="Q933" s="54" t="str">
        <f>+IF(A933="","",CONCATENATE(YEAR(A933),"-",VLOOKUP(MONTH(A933),INFO_CALENDRIER!$I$1:$J$13,2,FALSE)))</f>
        <v/>
      </c>
      <c r="R933" s="54" t="str">
        <f t="shared" si="168"/>
        <v/>
      </c>
      <c r="S933" s="76" t="str">
        <f t="shared" si="169"/>
        <v/>
      </c>
      <c r="T933" s="54" t="str">
        <f>IF(H933="","",IF(I933=INFO_CALENDRIER!$AB$2,IF(BD!H933="COMMANDE","ALBAN1","ALBAN2"),IF(I933=INFO_CALENDRIER!$AB$3,IF(BD!H933="COMMANDE","ALICE1","ALICE2"),IF(I933=INFO_CALENDRIER!$AB$4,IF(BD!H933="COMMANDE","EUGENIE1","EUGENIE2"),IF(I933=INFO_CALENDRIER!$AB$5,IF(BD!H933="COMMANDE","FRED1","FRED2"),IF(I933=INFO_CALENDRIER!$AB$6,IF(BD!H933="COMMANDE","HERVE1","HERVE2"),IF(I933=INFO_CALENDRIER!$AB$7,IF(BD!H933="COMMANDE","MARIA1","MARIA2"),IF(I933=INFO_CALENDRIER!$AB$8,IF(BD!H933="COMMANDE","MARIE1","MARIE2"),IF(I933=INFO_CALENDRIER!$AB$9,IF(BD!H933="COMMANDE","VALERIE1","VALERIE2"),"erreur")))))))))</f>
        <v/>
      </c>
      <c r="U933" s="54"/>
      <c r="V933" s="54"/>
      <c r="W933" s="76" t="str">
        <f t="shared" si="170"/>
        <v/>
      </c>
      <c r="X933" s="76" t="str">
        <f t="shared" si="171"/>
        <v/>
      </c>
      <c r="Y933" s="76" t="str">
        <f t="shared" si="172"/>
        <v/>
      </c>
    </row>
    <row r="934" spans="1:25">
      <c r="A934" s="75"/>
      <c r="B934" s="77"/>
      <c r="C934" s="75"/>
      <c r="D934" s="77"/>
      <c r="E934" s="54"/>
      <c r="F934" s="54"/>
      <c r="G934" s="81"/>
      <c r="H934" s="54"/>
      <c r="I934" s="54"/>
      <c r="J934" s="76" t="str">
        <f t="shared" si="162"/>
        <v/>
      </c>
      <c r="K934" s="76" t="str">
        <f t="shared" si="163"/>
        <v/>
      </c>
      <c r="L934" s="76" t="str">
        <f t="shared" si="164"/>
        <v/>
      </c>
      <c r="M934" s="54"/>
      <c r="N934" s="54" t="str">
        <f t="shared" si="165"/>
        <v/>
      </c>
      <c r="O934" s="54" t="str">
        <f t="shared" si="166"/>
        <v/>
      </c>
      <c r="P934" s="54" t="str">
        <f t="shared" si="167"/>
        <v/>
      </c>
      <c r="Q934" s="54" t="str">
        <f>+IF(A934="","",CONCATENATE(YEAR(A934),"-",VLOOKUP(MONTH(A934),INFO_CALENDRIER!$I$1:$J$13,2,FALSE)))</f>
        <v/>
      </c>
      <c r="R934" s="54" t="str">
        <f t="shared" si="168"/>
        <v/>
      </c>
      <c r="S934" s="76" t="str">
        <f t="shared" si="169"/>
        <v/>
      </c>
      <c r="T934" s="54" t="str">
        <f>IF(H934="","",IF(I934=INFO_CALENDRIER!$AB$2,IF(BD!H934="COMMANDE","ALBAN1","ALBAN2"),IF(I934=INFO_CALENDRIER!$AB$3,IF(BD!H934="COMMANDE","ALICE1","ALICE2"),IF(I934=INFO_CALENDRIER!$AB$4,IF(BD!H934="COMMANDE","EUGENIE1","EUGENIE2"),IF(I934=INFO_CALENDRIER!$AB$5,IF(BD!H934="COMMANDE","FRED1","FRED2"),IF(I934=INFO_CALENDRIER!$AB$6,IF(BD!H934="COMMANDE","HERVE1","HERVE2"),IF(I934=INFO_CALENDRIER!$AB$7,IF(BD!H934="COMMANDE","MARIA1","MARIA2"),IF(I934=INFO_CALENDRIER!$AB$8,IF(BD!H934="COMMANDE","MARIE1","MARIE2"),IF(I934=INFO_CALENDRIER!$AB$9,IF(BD!H934="COMMANDE","VALERIE1","VALERIE2"),"erreur")))))))))</f>
        <v/>
      </c>
      <c r="U934" s="54"/>
      <c r="V934" s="54"/>
      <c r="W934" s="76" t="str">
        <f t="shared" si="170"/>
        <v/>
      </c>
      <c r="X934" s="76" t="str">
        <f t="shared" si="171"/>
        <v/>
      </c>
      <c r="Y934" s="76" t="str">
        <f t="shared" si="172"/>
        <v/>
      </c>
    </row>
    <row r="935" spans="1:25">
      <c r="A935" s="75"/>
      <c r="B935" s="77"/>
      <c r="C935" s="75"/>
      <c r="D935" s="77"/>
      <c r="E935" s="54"/>
      <c r="F935" s="54"/>
      <c r="G935" s="81"/>
      <c r="H935" s="54"/>
      <c r="I935" s="54"/>
      <c r="J935" s="76" t="str">
        <f t="shared" si="162"/>
        <v/>
      </c>
      <c r="K935" s="76" t="str">
        <f t="shared" si="163"/>
        <v/>
      </c>
      <c r="L935" s="76" t="str">
        <f t="shared" si="164"/>
        <v/>
      </c>
      <c r="M935" s="54"/>
      <c r="N935" s="54" t="str">
        <f t="shared" si="165"/>
        <v/>
      </c>
      <c r="O935" s="54" t="str">
        <f t="shared" si="166"/>
        <v/>
      </c>
      <c r="P935" s="54" t="str">
        <f t="shared" si="167"/>
        <v/>
      </c>
      <c r="Q935" s="54" t="str">
        <f>+IF(A935="","",CONCATENATE(YEAR(A935),"-",VLOOKUP(MONTH(A935),INFO_CALENDRIER!$I$1:$J$13,2,FALSE)))</f>
        <v/>
      </c>
      <c r="R935" s="54" t="str">
        <f t="shared" si="168"/>
        <v/>
      </c>
      <c r="S935" s="76" t="str">
        <f t="shared" si="169"/>
        <v/>
      </c>
      <c r="T935" s="54" t="str">
        <f>IF(H935="","",IF(I935=INFO_CALENDRIER!$AB$2,IF(BD!H935="COMMANDE","ALBAN1","ALBAN2"),IF(I935=INFO_CALENDRIER!$AB$3,IF(BD!H935="COMMANDE","ALICE1","ALICE2"),IF(I935=INFO_CALENDRIER!$AB$4,IF(BD!H935="COMMANDE","EUGENIE1","EUGENIE2"),IF(I935=INFO_CALENDRIER!$AB$5,IF(BD!H935="COMMANDE","FRED1","FRED2"),IF(I935=INFO_CALENDRIER!$AB$6,IF(BD!H935="COMMANDE","HERVE1","HERVE2"),IF(I935=INFO_CALENDRIER!$AB$7,IF(BD!H935="COMMANDE","MARIA1","MARIA2"),IF(I935=INFO_CALENDRIER!$AB$8,IF(BD!H935="COMMANDE","MARIE1","MARIE2"),IF(I935=INFO_CALENDRIER!$AB$9,IF(BD!H935="COMMANDE","VALERIE1","VALERIE2"),"erreur")))))))))</f>
        <v/>
      </c>
      <c r="U935" s="54"/>
      <c r="V935" s="54"/>
      <c r="W935" s="76" t="str">
        <f t="shared" si="170"/>
        <v/>
      </c>
      <c r="X935" s="76" t="str">
        <f t="shared" si="171"/>
        <v/>
      </c>
      <c r="Y935" s="76" t="str">
        <f t="shared" si="172"/>
        <v/>
      </c>
    </row>
    <row r="936" spans="1:25">
      <c r="A936" s="75"/>
      <c r="B936" s="77"/>
      <c r="C936" s="75"/>
      <c r="D936" s="77"/>
      <c r="E936" s="54"/>
      <c r="F936" s="54"/>
      <c r="G936" s="81"/>
      <c r="H936" s="54"/>
      <c r="I936" s="54"/>
      <c r="J936" s="76" t="str">
        <f t="shared" si="162"/>
        <v/>
      </c>
      <c r="K936" s="76" t="str">
        <f t="shared" si="163"/>
        <v/>
      </c>
      <c r="L936" s="76" t="str">
        <f t="shared" si="164"/>
        <v/>
      </c>
      <c r="M936" s="54"/>
      <c r="N936" s="54" t="str">
        <f t="shared" si="165"/>
        <v/>
      </c>
      <c r="O936" s="54" t="str">
        <f t="shared" si="166"/>
        <v/>
      </c>
      <c r="P936" s="54" t="str">
        <f t="shared" si="167"/>
        <v/>
      </c>
      <c r="Q936" s="54" t="str">
        <f>+IF(A936="","",CONCATENATE(YEAR(A936),"-",VLOOKUP(MONTH(A936),INFO_CALENDRIER!$I$1:$J$13,2,FALSE)))</f>
        <v/>
      </c>
      <c r="R936" s="54" t="str">
        <f t="shared" si="168"/>
        <v/>
      </c>
      <c r="S936" s="76" t="str">
        <f t="shared" si="169"/>
        <v/>
      </c>
      <c r="T936" s="54" t="str">
        <f>IF(H936="","",IF(I936=INFO_CALENDRIER!$AB$2,IF(BD!H936="COMMANDE","ALBAN1","ALBAN2"),IF(I936=INFO_CALENDRIER!$AB$3,IF(BD!H936="COMMANDE","ALICE1","ALICE2"),IF(I936=INFO_CALENDRIER!$AB$4,IF(BD!H936="COMMANDE","EUGENIE1","EUGENIE2"),IF(I936=INFO_CALENDRIER!$AB$5,IF(BD!H936="COMMANDE","FRED1","FRED2"),IF(I936=INFO_CALENDRIER!$AB$6,IF(BD!H936="COMMANDE","HERVE1","HERVE2"),IF(I936=INFO_CALENDRIER!$AB$7,IF(BD!H936="COMMANDE","MARIA1","MARIA2"),IF(I936=INFO_CALENDRIER!$AB$8,IF(BD!H936="COMMANDE","MARIE1","MARIE2"),IF(I936=INFO_CALENDRIER!$AB$9,IF(BD!H936="COMMANDE","VALERIE1","VALERIE2"),"erreur")))))))))</f>
        <v/>
      </c>
      <c r="U936" s="54"/>
      <c r="V936" s="54"/>
      <c r="W936" s="76" t="str">
        <f t="shared" si="170"/>
        <v/>
      </c>
      <c r="X936" s="76" t="str">
        <f t="shared" si="171"/>
        <v/>
      </c>
      <c r="Y936" s="76" t="str">
        <f t="shared" si="172"/>
        <v/>
      </c>
    </row>
    <row r="937" spans="1:25">
      <c r="A937" s="75"/>
      <c r="B937" s="77"/>
      <c r="C937" s="75"/>
      <c r="D937" s="77"/>
      <c r="E937" s="54"/>
      <c r="F937" s="54"/>
      <c r="G937" s="81"/>
      <c r="H937" s="54"/>
      <c r="I937" s="54"/>
      <c r="J937" s="76" t="str">
        <f t="shared" si="162"/>
        <v/>
      </c>
      <c r="K937" s="76" t="str">
        <f t="shared" si="163"/>
        <v/>
      </c>
      <c r="L937" s="76" t="str">
        <f t="shared" si="164"/>
        <v/>
      </c>
      <c r="M937" s="54"/>
      <c r="N937" s="54" t="str">
        <f t="shared" si="165"/>
        <v/>
      </c>
      <c r="O937" s="54" t="str">
        <f t="shared" si="166"/>
        <v/>
      </c>
      <c r="P937" s="54" t="str">
        <f t="shared" si="167"/>
        <v/>
      </c>
      <c r="Q937" s="54" t="str">
        <f>+IF(A937="","",CONCATENATE(YEAR(A937),"-",VLOOKUP(MONTH(A937),INFO_CALENDRIER!$I$1:$J$13,2,FALSE)))</f>
        <v/>
      </c>
      <c r="R937" s="54" t="str">
        <f t="shared" si="168"/>
        <v/>
      </c>
      <c r="S937" s="76" t="str">
        <f t="shared" si="169"/>
        <v/>
      </c>
      <c r="T937" s="54" t="str">
        <f>IF(H937="","",IF(I937=INFO_CALENDRIER!$AB$2,IF(BD!H937="COMMANDE","ALBAN1","ALBAN2"),IF(I937=INFO_CALENDRIER!$AB$3,IF(BD!H937="COMMANDE","ALICE1","ALICE2"),IF(I937=INFO_CALENDRIER!$AB$4,IF(BD!H937="COMMANDE","EUGENIE1","EUGENIE2"),IF(I937=INFO_CALENDRIER!$AB$5,IF(BD!H937="COMMANDE","FRED1","FRED2"),IF(I937=INFO_CALENDRIER!$AB$6,IF(BD!H937="COMMANDE","HERVE1","HERVE2"),IF(I937=INFO_CALENDRIER!$AB$7,IF(BD!H937="COMMANDE","MARIA1","MARIA2"),IF(I937=INFO_CALENDRIER!$AB$8,IF(BD!H937="COMMANDE","MARIE1","MARIE2"),IF(I937=INFO_CALENDRIER!$AB$9,IF(BD!H937="COMMANDE","VALERIE1","VALERIE2"),"erreur")))))))))</f>
        <v/>
      </c>
      <c r="U937" s="54"/>
      <c r="V937" s="54"/>
      <c r="W937" s="76" t="str">
        <f t="shared" si="170"/>
        <v/>
      </c>
      <c r="X937" s="76" t="str">
        <f t="shared" si="171"/>
        <v/>
      </c>
      <c r="Y937" s="76" t="str">
        <f t="shared" si="172"/>
        <v/>
      </c>
    </row>
    <row r="938" spans="1:25">
      <c r="A938" s="75"/>
      <c r="B938" s="77"/>
      <c r="C938" s="75"/>
      <c r="D938" s="77"/>
      <c r="E938" s="54"/>
      <c r="F938" s="54"/>
      <c r="G938" s="81"/>
      <c r="H938" s="54"/>
      <c r="I938" s="54"/>
      <c r="J938" s="76" t="str">
        <f t="shared" si="162"/>
        <v/>
      </c>
      <c r="K938" s="76" t="str">
        <f t="shared" si="163"/>
        <v/>
      </c>
      <c r="L938" s="76" t="str">
        <f t="shared" si="164"/>
        <v/>
      </c>
      <c r="M938" s="54"/>
      <c r="N938" s="54" t="str">
        <f t="shared" si="165"/>
        <v/>
      </c>
      <c r="O938" s="54" t="str">
        <f t="shared" si="166"/>
        <v/>
      </c>
      <c r="P938" s="54" t="str">
        <f t="shared" si="167"/>
        <v/>
      </c>
      <c r="Q938" s="54" t="str">
        <f>+IF(A938="","",CONCATENATE(YEAR(A938),"-",VLOOKUP(MONTH(A938),INFO_CALENDRIER!$I$1:$J$13,2,FALSE)))</f>
        <v/>
      </c>
      <c r="R938" s="54" t="str">
        <f t="shared" si="168"/>
        <v/>
      </c>
      <c r="S938" s="76" t="str">
        <f t="shared" si="169"/>
        <v/>
      </c>
      <c r="T938" s="54" t="str">
        <f>IF(H938="","",IF(I938=INFO_CALENDRIER!$AB$2,IF(BD!H938="COMMANDE","ALBAN1","ALBAN2"),IF(I938=INFO_CALENDRIER!$AB$3,IF(BD!H938="COMMANDE","ALICE1","ALICE2"),IF(I938=INFO_CALENDRIER!$AB$4,IF(BD!H938="COMMANDE","EUGENIE1","EUGENIE2"),IF(I938=INFO_CALENDRIER!$AB$5,IF(BD!H938="COMMANDE","FRED1","FRED2"),IF(I938=INFO_CALENDRIER!$AB$6,IF(BD!H938="COMMANDE","HERVE1","HERVE2"),IF(I938=INFO_CALENDRIER!$AB$7,IF(BD!H938="COMMANDE","MARIA1","MARIA2"),IF(I938=INFO_CALENDRIER!$AB$8,IF(BD!H938="COMMANDE","MARIE1","MARIE2"),IF(I938=INFO_CALENDRIER!$AB$9,IF(BD!H938="COMMANDE","VALERIE1","VALERIE2"),"erreur")))))))))</f>
        <v/>
      </c>
      <c r="U938" s="54"/>
      <c r="V938" s="54"/>
      <c r="W938" s="76" t="str">
        <f t="shared" si="170"/>
        <v/>
      </c>
      <c r="X938" s="76" t="str">
        <f t="shared" si="171"/>
        <v/>
      </c>
      <c r="Y938" s="76" t="str">
        <f t="shared" si="172"/>
        <v/>
      </c>
    </row>
    <row r="939" spans="1:25">
      <c r="A939" s="75"/>
      <c r="B939" s="77"/>
      <c r="C939" s="75"/>
      <c r="D939" s="77"/>
      <c r="E939" s="54"/>
      <c r="F939" s="54"/>
      <c r="G939" s="81"/>
      <c r="H939" s="54"/>
      <c r="I939" s="54"/>
      <c r="J939" s="76" t="str">
        <f t="shared" si="162"/>
        <v/>
      </c>
      <c r="K939" s="76" t="str">
        <f t="shared" si="163"/>
        <v/>
      </c>
      <c r="L939" s="76" t="str">
        <f t="shared" si="164"/>
        <v/>
      </c>
      <c r="M939" s="54"/>
      <c r="N939" s="54" t="str">
        <f t="shared" si="165"/>
        <v/>
      </c>
      <c r="O939" s="54" t="str">
        <f t="shared" si="166"/>
        <v/>
      </c>
      <c r="P939" s="54" t="str">
        <f t="shared" si="167"/>
        <v/>
      </c>
      <c r="Q939" s="54" t="str">
        <f>+IF(A939="","",CONCATENATE(YEAR(A939),"-",VLOOKUP(MONTH(A939),INFO_CALENDRIER!$I$1:$J$13,2,FALSE)))</f>
        <v/>
      </c>
      <c r="R939" s="54" t="str">
        <f t="shared" si="168"/>
        <v/>
      </c>
      <c r="S939" s="76" t="str">
        <f t="shared" si="169"/>
        <v/>
      </c>
      <c r="T939" s="54" t="str">
        <f>IF(H939="","",IF(I939=INFO_CALENDRIER!$AB$2,IF(BD!H939="COMMANDE","ALBAN1","ALBAN2"),IF(I939=INFO_CALENDRIER!$AB$3,IF(BD!H939="COMMANDE","ALICE1","ALICE2"),IF(I939=INFO_CALENDRIER!$AB$4,IF(BD!H939="COMMANDE","EUGENIE1","EUGENIE2"),IF(I939=INFO_CALENDRIER!$AB$5,IF(BD!H939="COMMANDE","FRED1","FRED2"),IF(I939=INFO_CALENDRIER!$AB$6,IF(BD!H939="COMMANDE","HERVE1","HERVE2"),IF(I939=INFO_CALENDRIER!$AB$7,IF(BD!H939="COMMANDE","MARIA1","MARIA2"),IF(I939=INFO_CALENDRIER!$AB$8,IF(BD!H939="COMMANDE","MARIE1","MARIE2"),IF(I939=INFO_CALENDRIER!$AB$9,IF(BD!H939="COMMANDE","VALERIE1","VALERIE2"),"erreur")))))))))</f>
        <v/>
      </c>
      <c r="U939" s="54"/>
      <c r="V939" s="54"/>
      <c r="W939" s="76" t="str">
        <f t="shared" si="170"/>
        <v/>
      </c>
      <c r="X939" s="76" t="str">
        <f t="shared" si="171"/>
        <v/>
      </c>
      <c r="Y939" s="76" t="str">
        <f t="shared" si="172"/>
        <v/>
      </c>
    </row>
    <row r="940" spans="1:25">
      <c r="A940" s="75"/>
      <c r="B940" s="77"/>
      <c r="C940" s="75"/>
      <c r="D940" s="77"/>
      <c r="E940" s="54"/>
      <c r="F940" s="54"/>
      <c r="G940" s="81"/>
      <c r="H940" s="54"/>
      <c r="I940" s="54"/>
      <c r="J940" s="76" t="str">
        <f t="shared" si="162"/>
        <v/>
      </c>
      <c r="K940" s="76" t="str">
        <f t="shared" si="163"/>
        <v/>
      </c>
      <c r="L940" s="76" t="str">
        <f t="shared" si="164"/>
        <v/>
      </c>
      <c r="M940" s="54"/>
      <c r="N940" s="54" t="str">
        <f t="shared" si="165"/>
        <v/>
      </c>
      <c r="O940" s="54" t="str">
        <f t="shared" si="166"/>
        <v/>
      </c>
      <c r="P940" s="54" t="str">
        <f t="shared" si="167"/>
        <v/>
      </c>
      <c r="Q940" s="54" t="str">
        <f>+IF(A940="","",CONCATENATE(YEAR(A940),"-",VLOOKUP(MONTH(A940),INFO_CALENDRIER!$I$1:$J$13,2,FALSE)))</f>
        <v/>
      </c>
      <c r="R940" s="54" t="str">
        <f t="shared" si="168"/>
        <v/>
      </c>
      <c r="S940" s="76" t="str">
        <f t="shared" si="169"/>
        <v/>
      </c>
      <c r="T940" s="54" t="str">
        <f>IF(H940="","",IF(I940=INFO_CALENDRIER!$AB$2,IF(BD!H940="COMMANDE","ALBAN1","ALBAN2"),IF(I940=INFO_CALENDRIER!$AB$3,IF(BD!H940="COMMANDE","ALICE1","ALICE2"),IF(I940=INFO_CALENDRIER!$AB$4,IF(BD!H940="COMMANDE","EUGENIE1","EUGENIE2"),IF(I940=INFO_CALENDRIER!$AB$5,IF(BD!H940="COMMANDE","FRED1","FRED2"),IF(I940=INFO_CALENDRIER!$AB$6,IF(BD!H940="COMMANDE","HERVE1","HERVE2"),IF(I940=INFO_CALENDRIER!$AB$7,IF(BD!H940="COMMANDE","MARIA1","MARIA2"),IF(I940=INFO_CALENDRIER!$AB$8,IF(BD!H940="COMMANDE","MARIE1","MARIE2"),IF(I940=INFO_CALENDRIER!$AB$9,IF(BD!H940="COMMANDE","VALERIE1","VALERIE2"),"erreur")))))))))</f>
        <v/>
      </c>
      <c r="U940" s="54"/>
      <c r="V940" s="54"/>
      <c r="W940" s="76" t="str">
        <f t="shared" si="170"/>
        <v/>
      </c>
      <c r="X940" s="76" t="str">
        <f t="shared" si="171"/>
        <v/>
      </c>
      <c r="Y940" s="76" t="str">
        <f t="shared" si="172"/>
        <v/>
      </c>
    </row>
    <row r="941" spans="1:25">
      <c r="A941" s="75"/>
      <c r="B941" s="77"/>
      <c r="C941" s="75"/>
      <c r="D941" s="77"/>
      <c r="E941" s="54"/>
      <c r="F941" s="54"/>
      <c r="G941" s="81"/>
      <c r="H941" s="54"/>
      <c r="I941" s="54"/>
      <c r="J941" s="76" t="str">
        <f t="shared" si="162"/>
        <v/>
      </c>
      <c r="K941" s="76" t="str">
        <f t="shared" si="163"/>
        <v/>
      </c>
      <c r="L941" s="76" t="str">
        <f t="shared" si="164"/>
        <v/>
      </c>
      <c r="M941" s="54"/>
      <c r="N941" s="54" t="str">
        <f t="shared" si="165"/>
        <v/>
      </c>
      <c r="O941" s="54" t="str">
        <f t="shared" si="166"/>
        <v/>
      </c>
      <c r="P941" s="54" t="str">
        <f t="shared" si="167"/>
        <v/>
      </c>
      <c r="Q941" s="54" t="str">
        <f>+IF(A941="","",CONCATENATE(YEAR(A941),"-",VLOOKUP(MONTH(A941),INFO_CALENDRIER!$I$1:$J$13,2,FALSE)))</f>
        <v/>
      </c>
      <c r="R941" s="54" t="str">
        <f t="shared" si="168"/>
        <v/>
      </c>
      <c r="S941" s="76" t="str">
        <f t="shared" si="169"/>
        <v/>
      </c>
      <c r="T941" s="54" t="str">
        <f>IF(H941="","",IF(I941=INFO_CALENDRIER!$AB$2,IF(BD!H941="COMMANDE","ALBAN1","ALBAN2"),IF(I941=INFO_CALENDRIER!$AB$3,IF(BD!H941="COMMANDE","ALICE1","ALICE2"),IF(I941=INFO_CALENDRIER!$AB$4,IF(BD!H941="COMMANDE","EUGENIE1","EUGENIE2"),IF(I941=INFO_CALENDRIER!$AB$5,IF(BD!H941="COMMANDE","FRED1","FRED2"),IF(I941=INFO_CALENDRIER!$AB$6,IF(BD!H941="COMMANDE","HERVE1","HERVE2"),IF(I941=INFO_CALENDRIER!$AB$7,IF(BD!H941="COMMANDE","MARIA1","MARIA2"),IF(I941=INFO_CALENDRIER!$AB$8,IF(BD!H941="COMMANDE","MARIE1","MARIE2"),IF(I941=INFO_CALENDRIER!$AB$9,IF(BD!H941="COMMANDE","VALERIE1","VALERIE2"),"erreur")))))))))</f>
        <v/>
      </c>
      <c r="U941" s="54"/>
      <c r="V941" s="54"/>
      <c r="W941" s="76" t="str">
        <f t="shared" si="170"/>
        <v/>
      </c>
      <c r="X941" s="76" t="str">
        <f t="shared" si="171"/>
        <v/>
      </c>
      <c r="Y941" s="76" t="str">
        <f t="shared" si="172"/>
        <v/>
      </c>
    </row>
    <row r="942" spans="1:25">
      <c r="A942" s="75"/>
      <c r="B942" s="77"/>
      <c r="C942" s="75"/>
      <c r="D942" s="77"/>
      <c r="E942" s="54"/>
      <c r="F942" s="54"/>
      <c r="G942" s="81"/>
      <c r="H942" s="54"/>
      <c r="I942" s="54"/>
      <c r="J942" s="76" t="str">
        <f t="shared" si="162"/>
        <v/>
      </c>
      <c r="K942" s="76" t="str">
        <f t="shared" si="163"/>
        <v/>
      </c>
      <c r="L942" s="76" t="str">
        <f t="shared" si="164"/>
        <v/>
      </c>
      <c r="M942" s="54"/>
      <c r="N942" s="54" t="str">
        <f t="shared" si="165"/>
        <v/>
      </c>
      <c r="O942" s="54" t="str">
        <f t="shared" si="166"/>
        <v/>
      </c>
      <c r="P942" s="54" t="str">
        <f t="shared" si="167"/>
        <v/>
      </c>
      <c r="Q942" s="54" t="str">
        <f>+IF(A942="","",CONCATENATE(YEAR(A942),"-",VLOOKUP(MONTH(A942),INFO_CALENDRIER!$I$1:$J$13,2,FALSE)))</f>
        <v/>
      </c>
      <c r="R942" s="54" t="str">
        <f t="shared" si="168"/>
        <v/>
      </c>
      <c r="S942" s="76" t="str">
        <f t="shared" si="169"/>
        <v/>
      </c>
      <c r="T942" s="54" t="str">
        <f>IF(H942="","",IF(I942=INFO_CALENDRIER!$AB$2,IF(BD!H942="COMMANDE","ALBAN1","ALBAN2"),IF(I942=INFO_CALENDRIER!$AB$3,IF(BD!H942="COMMANDE","ALICE1","ALICE2"),IF(I942=INFO_CALENDRIER!$AB$4,IF(BD!H942="COMMANDE","EUGENIE1","EUGENIE2"),IF(I942=INFO_CALENDRIER!$AB$5,IF(BD!H942="COMMANDE","FRED1","FRED2"),IF(I942=INFO_CALENDRIER!$AB$6,IF(BD!H942="COMMANDE","HERVE1","HERVE2"),IF(I942=INFO_CALENDRIER!$AB$7,IF(BD!H942="COMMANDE","MARIA1","MARIA2"),IF(I942=INFO_CALENDRIER!$AB$8,IF(BD!H942="COMMANDE","MARIE1","MARIE2"),IF(I942=INFO_CALENDRIER!$AB$9,IF(BD!H942="COMMANDE","VALERIE1","VALERIE2"),"erreur")))))))))</f>
        <v/>
      </c>
      <c r="U942" s="54"/>
      <c r="V942" s="54"/>
      <c r="W942" s="76" t="str">
        <f t="shared" si="170"/>
        <v/>
      </c>
      <c r="X942" s="76" t="str">
        <f t="shared" si="171"/>
        <v/>
      </c>
      <c r="Y942" s="76" t="str">
        <f t="shared" si="172"/>
        <v/>
      </c>
    </row>
    <row r="943" spans="1:25">
      <c r="A943" s="75"/>
      <c r="B943" s="77"/>
      <c r="C943" s="75"/>
      <c r="D943" s="77"/>
      <c r="E943" s="54"/>
      <c r="F943" s="54"/>
      <c r="G943" s="81"/>
      <c r="H943" s="54"/>
      <c r="I943" s="54"/>
      <c r="J943" s="76" t="str">
        <f t="shared" si="162"/>
        <v/>
      </c>
      <c r="K943" s="76" t="str">
        <f t="shared" si="163"/>
        <v/>
      </c>
      <c r="L943" s="76" t="str">
        <f t="shared" si="164"/>
        <v/>
      </c>
      <c r="M943" s="54"/>
      <c r="N943" s="54" t="str">
        <f t="shared" si="165"/>
        <v/>
      </c>
      <c r="O943" s="54" t="str">
        <f t="shared" si="166"/>
        <v/>
      </c>
      <c r="P943" s="54" t="str">
        <f t="shared" si="167"/>
        <v/>
      </c>
      <c r="Q943" s="54" t="str">
        <f>+IF(A943="","",CONCATENATE(YEAR(A943),"-",VLOOKUP(MONTH(A943),INFO_CALENDRIER!$I$1:$J$13,2,FALSE)))</f>
        <v/>
      </c>
      <c r="R943" s="54" t="str">
        <f t="shared" si="168"/>
        <v/>
      </c>
      <c r="S943" s="76" t="str">
        <f t="shared" si="169"/>
        <v/>
      </c>
      <c r="T943" s="54" t="str">
        <f>IF(H943="","",IF(I943=INFO_CALENDRIER!$AB$2,IF(BD!H943="COMMANDE","ALBAN1","ALBAN2"),IF(I943=INFO_CALENDRIER!$AB$3,IF(BD!H943="COMMANDE","ALICE1","ALICE2"),IF(I943=INFO_CALENDRIER!$AB$4,IF(BD!H943="COMMANDE","EUGENIE1","EUGENIE2"),IF(I943=INFO_CALENDRIER!$AB$5,IF(BD!H943="COMMANDE","FRED1","FRED2"),IF(I943=INFO_CALENDRIER!$AB$6,IF(BD!H943="COMMANDE","HERVE1","HERVE2"),IF(I943=INFO_CALENDRIER!$AB$7,IF(BD!H943="COMMANDE","MARIA1","MARIA2"),IF(I943=INFO_CALENDRIER!$AB$8,IF(BD!H943="COMMANDE","MARIE1","MARIE2"),IF(I943=INFO_CALENDRIER!$AB$9,IF(BD!H943="COMMANDE","VALERIE1","VALERIE2"),"erreur")))))))))</f>
        <v/>
      </c>
      <c r="U943" s="54"/>
      <c r="V943" s="54"/>
      <c r="W943" s="76" t="str">
        <f t="shared" si="170"/>
        <v/>
      </c>
      <c r="X943" s="76" t="str">
        <f t="shared" si="171"/>
        <v/>
      </c>
      <c r="Y943" s="76" t="str">
        <f t="shared" si="172"/>
        <v/>
      </c>
    </row>
    <row r="944" spans="1:25">
      <c r="A944" s="75"/>
      <c r="B944" s="77"/>
      <c r="C944" s="75"/>
      <c r="D944" s="77"/>
      <c r="E944" s="54"/>
      <c r="F944" s="54"/>
      <c r="G944" s="81"/>
      <c r="H944" s="54"/>
      <c r="I944" s="54"/>
      <c r="J944" s="76" t="str">
        <f t="shared" si="162"/>
        <v/>
      </c>
      <c r="K944" s="76" t="str">
        <f t="shared" si="163"/>
        <v/>
      </c>
      <c r="L944" s="76" t="str">
        <f t="shared" si="164"/>
        <v/>
      </c>
      <c r="M944" s="54"/>
      <c r="N944" s="54" t="str">
        <f t="shared" si="165"/>
        <v/>
      </c>
      <c r="O944" s="54" t="str">
        <f t="shared" si="166"/>
        <v/>
      </c>
      <c r="P944" s="54" t="str">
        <f t="shared" si="167"/>
        <v/>
      </c>
      <c r="Q944" s="54" t="str">
        <f>+IF(A944="","",CONCATENATE(YEAR(A944),"-",VLOOKUP(MONTH(A944),INFO_CALENDRIER!$I$1:$J$13,2,FALSE)))</f>
        <v/>
      </c>
      <c r="R944" s="54" t="str">
        <f t="shared" si="168"/>
        <v/>
      </c>
      <c r="S944" s="76" t="str">
        <f t="shared" si="169"/>
        <v/>
      </c>
      <c r="T944" s="54" t="str">
        <f>IF(H944="","",IF(I944=INFO_CALENDRIER!$AB$2,IF(BD!H944="COMMANDE","ALBAN1","ALBAN2"),IF(I944=INFO_CALENDRIER!$AB$3,IF(BD!H944="COMMANDE","ALICE1","ALICE2"),IF(I944=INFO_CALENDRIER!$AB$4,IF(BD!H944="COMMANDE","EUGENIE1","EUGENIE2"),IF(I944=INFO_CALENDRIER!$AB$5,IF(BD!H944="COMMANDE","FRED1","FRED2"),IF(I944=INFO_CALENDRIER!$AB$6,IF(BD!H944="COMMANDE","HERVE1","HERVE2"),IF(I944=INFO_CALENDRIER!$AB$7,IF(BD!H944="COMMANDE","MARIA1","MARIA2"),IF(I944=INFO_CALENDRIER!$AB$8,IF(BD!H944="COMMANDE","MARIE1","MARIE2"),IF(I944=INFO_CALENDRIER!$AB$9,IF(BD!H944="COMMANDE","VALERIE1","VALERIE2"),"erreur")))))))))</f>
        <v/>
      </c>
      <c r="U944" s="54"/>
      <c r="V944" s="54"/>
      <c r="W944" s="76" t="str">
        <f t="shared" si="170"/>
        <v/>
      </c>
      <c r="X944" s="76" t="str">
        <f t="shared" si="171"/>
        <v/>
      </c>
      <c r="Y944" s="76" t="str">
        <f t="shared" si="172"/>
        <v/>
      </c>
    </row>
    <row r="945" spans="1:25">
      <c r="A945" s="75"/>
      <c r="B945" s="77"/>
      <c r="C945" s="75"/>
      <c r="D945" s="77"/>
      <c r="E945" s="54"/>
      <c r="F945" s="54"/>
      <c r="G945" s="81"/>
      <c r="H945" s="54"/>
      <c r="I945" s="54"/>
      <c r="J945" s="76" t="str">
        <f t="shared" si="162"/>
        <v/>
      </c>
      <c r="K945" s="76" t="str">
        <f t="shared" si="163"/>
        <v/>
      </c>
      <c r="L945" s="76" t="str">
        <f t="shared" si="164"/>
        <v/>
      </c>
      <c r="M945" s="54"/>
      <c r="N945" s="54" t="str">
        <f t="shared" si="165"/>
        <v/>
      </c>
      <c r="O945" s="54" t="str">
        <f t="shared" si="166"/>
        <v/>
      </c>
      <c r="P945" s="54" t="str">
        <f t="shared" si="167"/>
        <v/>
      </c>
      <c r="Q945" s="54" t="str">
        <f>+IF(A945="","",CONCATENATE(YEAR(A945),"-",VLOOKUP(MONTH(A945),INFO_CALENDRIER!$I$1:$J$13,2,FALSE)))</f>
        <v/>
      </c>
      <c r="R945" s="54" t="str">
        <f t="shared" si="168"/>
        <v/>
      </c>
      <c r="S945" s="76" t="str">
        <f t="shared" si="169"/>
        <v/>
      </c>
      <c r="T945" s="54" t="str">
        <f>IF(H945="","",IF(I945=INFO_CALENDRIER!$AB$2,IF(BD!H945="COMMANDE","ALBAN1","ALBAN2"),IF(I945=INFO_CALENDRIER!$AB$3,IF(BD!H945="COMMANDE","ALICE1","ALICE2"),IF(I945=INFO_CALENDRIER!$AB$4,IF(BD!H945="COMMANDE","EUGENIE1","EUGENIE2"),IF(I945=INFO_CALENDRIER!$AB$5,IF(BD!H945="COMMANDE","FRED1","FRED2"),IF(I945=INFO_CALENDRIER!$AB$6,IF(BD!H945="COMMANDE","HERVE1","HERVE2"),IF(I945=INFO_CALENDRIER!$AB$7,IF(BD!H945="COMMANDE","MARIA1","MARIA2"),IF(I945=INFO_CALENDRIER!$AB$8,IF(BD!H945="COMMANDE","MARIE1","MARIE2"),IF(I945=INFO_CALENDRIER!$AB$9,IF(BD!H945="COMMANDE","VALERIE1","VALERIE2"),"erreur")))))))))</f>
        <v/>
      </c>
      <c r="U945" s="54"/>
      <c r="V945" s="54"/>
      <c r="W945" s="76" t="str">
        <f t="shared" si="170"/>
        <v/>
      </c>
      <c r="X945" s="76" t="str">
        <f t="shared" si="171"/>
        <v/>
      </c>
      <c r="Y945" s="76" t="str">
        <f t="shared" si="172"/>
        <v/>
      </c>
    </row>
    <row r="946" spans="1:25">
      <c r="A946" s="75"/>
      <c r="B946" s="77"/>
      <c r="C946" s="75"/>
      <c r="D946" s="77"/>
      <c r="E946" s="54"/>
      <c r="F946" s="54"/>
      <c r="G946" s="81"/>
      <c r="H946" s="54"/>
      <c r="I946" s="54"/>
      <c r="J946" s="76" t="str">
        <f t="shared" si="162"/>
        <v/>
      </c>
      <c r="K946" s="76" t="str">
        <f t="shared" si="163"/>
        <v/>
      </c>
      <c r="L946" s="76" t="str">
        <f t="shared" si="164"/>
        <v/>
      </c>
      <c r="M946" s="54"/>
      <c r="N946" s="54" t="str">
        <f t="shared" si="165"/>
        <v/>
      </c>
      <c r="O946" s="54" t="str">
        <f t="shared" si="166"/>
        <v/>
      </c>
      <c r="P946" s="54" t="str">
        <f t="shared" si="167"/>
        <v/>
      </c>
      <c r="Q946" s="54" t="str">
        <f>+IF(A946="","",CONCATENATE(YEAR(A946),"-",VLOOKUP(MONTH(A946),INFO_CALENDRIER!$I$1:$J$13,2,FALSE)))</f>
        <v/>
      </c>
      <c r="R946" s="54" t="str">
        <f t="shared" si="168"/>
        <v/>
      </c>
      <c r="S946" s="76" t="str">
        <f t="shared" si="169"/>
        <v/>
      </c>
      <c r="T946" s="54" t="str">
        <f>IF(H946="","",IF(I946=INFO_CALENDRIER!$AB$2,IF(BD!H946="COMMANDE","ALBAN1","ALBAN2"),IF(I946=INFO_CALENDRIER!$AB$3,IF(BD!H946="COMMANDE","ALICE1","ALICE2"),IF(I946=INFO_CALENDRIER!$AB$4,IF(BD!H946="COMMANDE","EUGENIE1","EUGENIE2"),IF(I946=INFO_CALENDRIER!$AB$5,IF(BD!H946="COMMANDE","FRED1","FRED2"),IF(I946=INFO_CALENDRIER!$AB$6,IF(BD!H946="COMMANDE","HERVE1","HERVE2"),IF(I946=INFO_CALENDRIER!$AB$7,IF(BD!H946="COMMANDE","MARIA1","MARIA2"),IF(I946=INFO_CALENDRIER!$AB$8,IF(BD!H946="COMMANDE","MARIE1","MARIE2"),IF(I946=INFO_CALENDRIER!$AB$9,IF(BD!H946="COMMANDE","VALERIE1","VALERIE2"),"erreur")))))))))</f>
        <v/>
      </c>
      <c r="U946" s="54"/>
      <c r="V946" s="54"/>
      <c r="W946" s="76" t="str">
        <f t="shared" si="170"/>
        <v/>
      </c>
      <c r="X946" s="76" t="str">
        <f t="shared" si="171"/>
        <v/>
      </c>
      <c r="Y946" s="76" t="str">
        <f t="shared" si="172"/>
        <v/>
      </c>
    </row>
    <row r="947" spans="1:25">
      <c r="A947" s="75"/>
      <c r="B947" s="77"/>
      <c r="C947" s="75"/>
      <c r="D947" s="77"/>
      <c r="E947" s="54"/>
      <c r="F947" s="54"/>
      <c r="G947" s="81"/>
      <c r="H947" s="54"/>
      <c r="I947" s="54"/>
      <c r="J947" s="76" t="str">
        <f t="shared" si="162"/>
        <v/>
      </c>
      <c r="K947" s="76" t="str">
        <f t="shared" si="163"/>
        <v/>
      </c>
      <c r="L947" s="76" t="str">
        <f t="shared" si="164"/>
        <v/>
      </c>
      <c r="M947" s="54"/>
      <c r="N947" s="54" t="str">
        <f t="shared" si="165"/>
        <v/>
      </c>
      <c r="O947" s="54" t="str">
        <f t="shared" si="166"/>
        <v/>
      </c>
      <c r="P947" s="54" t="str">
        <f t="shared" si="167"/>
        <v/>
      </c>
      <c r="Q947" s="54" t="str">
        <f>+IF(A947="","",CONCATENATE(YEAR(A947),"-",VLOOKUP(MONTH(A947),INFO_CALENDRIER!$I$1:$J$13,2,FALSE)))</f>
        <v/>
      </c>
      <c r="R947" s="54" t="str">
        <f t="shared" si="168"/>
        <v/>
      </c>
      <c r="S947" s="76" t="str">
        <f t="shared" si="169"/>
        <v/>
      </c>
      <c r="T947" s="54" t="str">
        <f>IF(H947="","",IF(I947=INFO_CALENDRIER!$AB$2,IF(BD!H947="COMMANDE","ALBAN1","ALBAN2"),IF(I947=INFO_CALENDRIER!$AB$3,IF(BD!H947="COMMANDE","ALICE1","ALICE2"),IF(I947=INFO_CALENDRIER!$AB$4,IF(BD!H947="COMMANDE","EUGENIE1","EUGENIE2"),IF(I947=INFO_CALENDRIER!$AB$5,IF(BD!H947="COMMANDE","FRED1","FRED2"),IF(I947=INFO_CALENDRIER!$AB$6,IF(BD!H947="COMMANDE","HERVE1","HERVE2"),IF(I947=INFO_CALENDRIER!$AB$7,IF(BD!H947="COMMANDE","MARIA1","MARIA2"),IF(I947=INFO_CALENDRIER!$AB$8,IF(BD!H947="COMMANDE","MARIE1","MARIE2"),IF(I947=INFO_CALENDRIER!$AB$9,IF(BD!H947="COMMANDE","VALERIE1","VALERIE2"),"erreur")))))))))</f>
        <v/>
      </c>
      <c r="U947" s="54"/>
      <c r="V947" s="54"/>
      <c r="W947" s="76" t="str">
        <f t="shared" si="170"/>
        <v/>
      </c>
      <c r="X947" s="76" t="str">
        <f t="shared" si="171"/>
        <v/>
      </c>
      <c r="Y947" s="76" t="str">
        <f t="shared" si="172"/>
        <v/>
      </c>
    </row>
    <row r="948" spans="1:25">
      <c r="A948" s="75"/>
      <c r="B948" s="77"/>
      <c r="C948" s="75"/>
      <c r="D948" s="77"/>
      <c r="E948" s="54"/>
      <c r="F948" s="54"/>
      <c r="G948" s="81"/>
      <c r="H948" s="54"/>
      <c r="I948" s="54"/>
      <c r="J948" s="76" t="str">
        <f t="shared" si="162"/>
        <v/>
      </c>
      <c r="K948" s="76" t="str">
        <f t="shared" si="163"/>
        <v/>
      </c>
      <c r="L948" s="76" t="str">
        <f t="shared" si="164"/>
        <v/>
      </c>
      <c r="M948" s="54"/>
      <c r="N948" s="54" t="str">
        <f t="shared" si="165"/>
        <v/>
      </c>
      <c r="O948" s="54" t="str">
        <f t="shared" si="166"/>
        <v/>
      </c>
      <c r="P948" s="54" t="str">
        <f t="shared" si="167"/>
        <v/>
      </c>
      <c r="Q948" s="54" t="str">
        <f>+IF(A948="","",CONCATENATE(YEAR(A948),"-",VLOOKUP(MONTH(A948),INFO_CALENDRIER!$I$1:$J$13,2,FALSE)))</f>
        <v/>
      </c>
      <c r="R948" s="54" t="str">
        <f t="shared" si="168"/>
        <v/>
      </c>
      <c r="S948" s="76" t="str">
        <f t="shared" si="169"/>
        <v/>
      </c>
      <c r="T948" s="54" t="str">
        <f>IF(H948="","",IF(I948=INFO_CALENDRIER!$AB$2,IF(BD!H948="COMMANDE","ALBAN1","ALBAN2"),IF(I948=INFO_CALENDRIER!$AB$3,IF(BD!H948="COMMANDE","ALICE1","ALICE2"),IF(I948=INFO_CALENDRIER!$AB$4,IF(BD!H948="COMMANDE","EUGENIE1","EUGENIE2"),IF(I948=INFO_CALENDRIER!$AB$5,IF(BD!H948="COMMANDE","FRED1","FRED2"),IF(I948=INFO_CALENDRIER!$AB$6,IF(BD!H948="COMMANDE","HERVE1","HERVE2"),IF(I948=INFO_CALENDRIER!$AB$7,IF(BD!H948="COMMANDE","MARIA1","MARIA2"),IF(I948=INFO_CALENDRIER!$AB$8,IF(BD!H948="COMMANDE","MARIE1","MARIE2"),IF(I948=INFO_CALENDRIER!$AB$9,IF(BD!H948="COMMANDE","VALERIE1","VALERIE2"),"erreur")))))))))</f>
        <v/>
      </c>
      <c r="U948" s="54"/>
      <c r="V948" s="54"/>
      <c r="W948" s="76" t="str">
        <f t="shared" si="170"/>
        <v/>
      </c>
      <c r="X948" s="76" t="str">
        <f t="shared" si="171"/>
        <v/>
      </c>
      <c r="Y948" s="76" t="str">
        <f t="shared" si="172"/>
        <v/>
      </c>
    </row>
    <row r="949" spans="1:25">
      <c r="A949" s="75"/>
      <c r="B949" s="77"/>
      <c r="C949" s="75"/>
      <c r="D949" s="77"/>
      <c r="E949" s="54"/>
      <c r="F949" s="54"/>
      <c r="G949" s="81"/>
      <c r="H949" s="54"/>
      <c r="I949" s="54"/>
      <c r="J949" s="76" t="str">
        <f t="shared" si="162"/>
        <v/>
      </c>
      <c r="K949" s="76" t="str">
        <f t="shared" si="163"/>
        <v/>
      </c>
      <c r="L949" s="76" t="str">
        <f t="shared" si="164"/>
        <v/>
      </c>
      <c r="M949" s="54"/>
      <c r="N949" s="54" t="str">
        <f t="shared" si="165"/>
        <v/>
      </c>
      <c r="O949" s="54" t="str">
        <f t="shared" si="166"/>
        <v/>
      </c>
      <c r="P949" s="54" t="str">
        <f t="shared" si="167"/>
        <v/>
      </c>
      <c r="Q949" s="54" t="str">
        <f>+IF(A949="","",CONCATENATE(YEAR(A949),"-",VLOOKUP(MONTH(A949),INFO_CALENDRIER!$I$1:$J$13,2,FALSE)))</f>
        <v/>
      </c>
      <c r="R949" s="54" t="str">
        <f t="shared" si="168"/>
        <v/>
      </c>
      <c r="S949" s="76" t="str">
        <f t="shared" si="169"/>
        <v/>
      </c>
      <c r="T949" s="54" t="str">
        <f>IF(H949="","",IF(I949=INFO_CALENDRIER!$AB$2,IF(BD!H949="COMMANDE","ALBAN1","ALBAN2"),IF(I949=INFO_CALENDRIER!$AB$3,IF(BD!H949="COMMANDE","ALICE1","ALICE2"),IF(I949=INFO_CALENDRIER!$AB$4,IF(BD!H949="COMMANDE","EUGENIE1","EUGENIE2"),IF(I949=INFO_CALENDRIER!$AB$5,IF(BD!H949="COMMANDE","FRED1","FRED2"),IF(I949=INFO_CALENDRIER!$AB$6,IF(BD!H949="COMMANDE","HERVE1","HERVE2"),IF(I949=INFO_CALENDRIER!$AB$7,IF(BD!H949="COMMANDE","MARIA1","MARIA2"),IF(I949=INFO_CALENDRIER!$AB$8,IF(BD!H949="COMMANDE","MARIE1","MARIE2"),IF(I949=INFO_CALENDRIER!$AB$9,IF(BD!H949="COMMANDE","VALERIE1","VALERIE2"),"erreur")))))))))</f>
        <v/>
      </c>
      <c r="U949" s="54"/>
      <c r="V949" s="54"/>
      <c r="W949" s="76" t="str">
        <f t="shared" si="170"/>
        <v/>
      </c>
      <c r="X949" s="76" t="str">
        <f t="shared" si="171"/>
        <v/>
      </c>
      <c r="Y949" s="76" t="str">
        <f t="shared" si="172"/>
        <v/>
      </c>
    </row>
    <row r="950" spans="1:25">
      <c r="A950" s="75"/>
      <c r="B950" s="77"/>
      <c r="C950" s="75"/>
      <c r="D950" s="77"/>
      <c r="E950" s="54"/>
      <c r="F950" s="54"/>
      <c r="G950" s="81"/>
      <c r="H950" s="54"/>
      <c r="I950" s="54"/>
      <c r="J950" s="76" t="str">
        <f t="shared" si="162"/>
        <v/>
      </c>
      <c r="K950" s="76" t="str">
        <f t="shared" si="163"/>
        <v/>
      </c>
      <c r="L950" s="76" t="str">
        <f t="shared" si="164"/>
        <v/>
      </c>
      <c r="M950" s="54"/>
      <c r="N950" s="54" t="str">
        <f t="shared" si="165"/>
        <v/>
      </c>
      <c r="O950" s="54" t="str">
        <f t="shared" si="166"/>
        <v/>
      </c>
      <c r="P950" s="54" t="str">
        <f t="shared" si="167"/>
        <v/>
      </c>
      <c r="Q950" s="54" t="str">
        <f>+IF(A950="","",CONCATENATE(YEAR(A950),"-",VLOOKUP(MONTH(A950),INFO_CALENDRIER!$I$1:$J$13,2,FALSE)))</f>
        <v/>
      </c>
      <c r="R950" s="54" t="str">
        <f t="shared" si="168"/>
        <v/>
      </c>
      <c r="S950" s="76" t="str">
        <f t="shared" si="169"/>
        <v/>
      </c>
      <c r="T950" s="54" t="str">
        <f>IF(H950="","",IF(I950=INFO_CALENDRIER!$AB$2,IF(BD!H950="COMMANDE","ALBAN1","ALBAN2"),IF(I950=INFO_CALENDRIER!$AB$3,IF(BD!H950="COMMANDE","ALICE1","ALICE2"),IF(I950=INFO_CALENDRIER!$AB$4,IF(BD!H950="COMMANDE","EUGENIE1","EUGENIE2"),IF(I950=INFO_CALENDRIER!$AB$5,IF(BD!H950="COMMANDE","FRED1","FRED2"),IF(I950=INFO_CALENDRIER!$AB$6,IF(BD!H950="COMMANDE","HERVE1","HERVE2"),IF(I950=INFO_CALENDRIER!$AB$7,IF(BD!H950="COMMANDE","MARIA1","MARIA2"),IF(I950=INFO_CALENDRIER!$AB$8,IF(BD!H950="COMMANDE","MARIE1","MARIE2"),IF(I950=INFO_CALENDRIER!$AB$9,IF(BD!H950="COMMANDE","VALERIE1","VALERIE2"),"erreur")))))))))</f>
        <v/>
      </c>
      <c r="U950" s="54"/>
      <c r="V950" s="54"/>
      <c r="W950" s="76" t="str">
        <f t="shared" si="170"/>
        <v/>
      </c>
      <c r="X950" s="76" t="str">
        <f t="shared" si="171"/>
        <v/>
      </c>
      <c r="Y950" s="76" t="str">
        <f t="shared" si="172"/>
        <v/>
      </c>
    </row>
    <row r="951" spans="1:25">
      <c r="A951" s="75"/>
      <c r="B951" s="77"/>
      <c r="C951" s="75"/>
      <c r="D951" s="77"/>
      <c r="E951" s="54"/>
      <c r="F951" s="54"/>
      <c r="G951" s="81"/>
      <c r="H951" s="54"/>
      <c r="I951" s="54"/>
      <c r="J951" s="76" t="str">
        <f t="shared" si="162"/>
        <v/>
      </c>
      <c r="K951" s="76" t="str">
        <f t="shared" si="163"/>
        <v/>
      </c>
      <c r="L951" s="76" t="str">
        <f t="shared" si="164"/>
        <v/>
      </c>
      <c r="M951" s="54"/>
      <c r="N951" s="54" t="str">
        <f t="shared" si="165"/>
        <v/>
      </c>
      <c r="O951" s="54" t="str">
        <f t="shared" si="166"/>
        <v/>
      </c>
      <c r="P951" s="54" t="str">
        <f t="shared" si="167"/>
        <v/>
      </c>
      <c r="Q951" s="54" t="str">
        <f>+IF(A951="","",CONCATENATE(YEAR(A951),"-",VLOOKUP(MONTH(A951),INFO_CALENDRIER!$I$1:$J$13,2,FALSE)))</f>
        <v/>
      </c>
      <c r="R951" s="54" t="str">
        <f t="shared" si="168"/>
        <v/>
      </c>
      <c r="S951" s="76" t="str">
        <f t="shared" si="169"/>
        <v/>
      </c>
      <c r="T951" s="54" t="str">
        <f>IF(H951="","",IF(I951=INFO_CALENDRIER!$AB$2,IF(BD!H951="COMMANDE","ALBAN1","ALBAN2"),IF(I951=INFO_CALENDRIER!$AB$3,IF(BD!H951="COMMANDE","ALICE1","ALICE2"),IF(I951=INFO_CALENDRIER!$AB$4,IF(BD!H951="COMMANDE","EUGENIE1","EUGENIE2"),IF(I951=INFO_CALENDRIER!$AB$5,IF(BD!H951="COMMANDE","FRED1","FRED2"),IF(I951=INFO_CALENDRIER!$AB$6,IF(BD!H951="COMMANDE","HERVE1","HERVE2"),IF(I951=INFO_CALENDRIER!$AB$7,IF(BD!H951="COMMANDE","MARIA1","MARIA2"),IF(I951=INFO_CALENDRIER!$AB$8,IF(BD!H951="COMMANDE","MARIE1","MARIE2"),IF(I951=INFO_CALENDRIER!$AB$9,IF(BD!H951="COMMANDE","VALERIE1","VALERIE2"),"erreur")))))))))</f>
        <v/>
      </c>
      <c r="U951" s="54"/>
      <c r="V951" s="54"/>
      <c r="W951" s="76" t="str">
        <f t="shared" si="170"/>
        <v/>
      </c>
      <c r="X951" s="76" t="str">
        <f t="shared" si="171"/>
        <v/>
      </c>
      <c r="Y951" s="76" t="str">
        <f t="shared" si="172"/>
        <v/>
      </c>
    </row>
    <row r="952" spans="1:25">
      <c r="A952" s="75"/>
      <c r="B952" s="77"/>
      <c r="C952" s="75"/>
      <c r="D952" s="77"/>
      <c r="E952" s="54"/>
      <c r="F952" s="54"/>
      <c r="G952" s="81"/>
      <c r="H952" s="54"/>
      <c r="I952" s="54"/>
      <c r="J952" s="76" t="str">
        <f t="shared" si="162"/>
        <v/>
      </c>
      <c r="K952" s="76" t="str">
        <f t="shared" si="163"/>
        <v/>
      </c>
      <c r="L952" s="76" t="str">
        <f t="shared" si="164"/>
        <v/>
      </c>
      <c r="M952" s="54"/>
      <c r="N952" s="54" t="str">
        <f t="shared" si="165"/>
        <v/>
      </c>
      <c r="O952" s="54" t="str">
        <f t="shared" si="166"/>
        <v/>
      </c>
      <c r="P952" s="54" t="str">
        <f t="shared" si="167"/>
        <v/>
      </c>
      <c r="Q952" s="54" t="str">
        <f>+IF(A952="","",CONCATENATE(YEAR(A952),"-",VLOOKUP(MONTH(A952),INFO_CALENDRIER!$I$1:$J$13,2,FALSE)))</f>
        <v/>
      </c>
      <c r="R952" s="54" t="str">
        <f t="shared" si="168"/>
        <v/>
      </c>
      <c r="S952" s="76" t="str">
        <f t="shared" si="169"/>
        <v/>
      </c>
      <c r="T952" s="54" t="str">
        <f>IF(H952="","",IF(I952=INFO_CALENDRIER!$AB$2,IF(BD!H952="COMMANDE","ALBAN1","ALBAN2"),IF(I952=INFO_CALENDRIER!$AB$3,IF(BD!H952="COMMANDE","ALICE1","ALICE2"),IF(I952=INFO_CALENDRIER!$AB$4,IF(BD!H952="COMMANDE","EUGENIE1","EUGENIE2"),IF(I952=INFO_CALENDRIER!$AB$5,IF(BD!H952="COMMANDE","FRED1","FRED2"),IF(I952=INFO_CALENDRIER!$AB$6,IF(BD!H952="COMMANDE","HERVE1","HERVE2"),IF(I952=INFO_CALENDRIER!$AB$7,IF(BD!H952="COMMANDE","MARIA1","MARIA2"),IF(I952=INFO_CALENDRIER!$AB$8,IF(BD!H952="COMMANDE","MARIE1","MARIE2"),IF(I952=INFO_CALENDRIER!$AB$9,IF(BD!H952="COMMANDE","VALERIE1","VALERIE2"),"erreur")))))))))</f>
        <v/>
      </c>
      <c r="U952" s="54"/>
      <c r="V952" s="54"/>
      <c r="W952" s="76" t="str">
        <f t="shared" si="170"/>
        <v/>
      </c>
      <c r="X952" s="76" t="str">
        <f t="shared" si="171"/>
        <v/>
      </c>
      <c r="Y952" s="76" t="str">
        <f t="shared" si="172"/>
        <v/>
      </c>
    </row>
    <row r="953" spans="1:25">
      <c r="A953" s="75"/>
      <c r="B953" s="77"/>
      <c r="C953" s="75"/>
      <c r="D953" s="77"/>
      <c r="E953" s="54"/>
      <c r="F953" s="54"/>
      <c r="G953" s="81"/>
      <c r="H953" s="54"/>
      <c r="I953" s="54"/>
      <c r="J953" s="76" t="str">
        <f t="shared" si="162"/>
        <v/>
      </c>
      <c r="K953" s="76" t="str">
        <f t="shared" si="163"/>
        <v/>
      </c>
      <c r="L953" s="76" t="str">
        <f t="shared" si="164"/>
        <v/>
      </c>
      <c r="M953" s="54"/>
      <c r="N953" s="54" t="str">
        <f t="shared" si="165"/>
        <v/>
      </c>
      <c r="O953" s="54" t="str">
        <f t="shared" si="166"/>
        <v/>
      </c>
      <c r="P953" s="54" t="str">
        <f t="shared" si="167"/>
        <v/>
      </c>
      <c r="Q953" s="54" t="str">
        <f>+IF(A953="","",CONCATENATE(YEAR(A953),"-",VLOOKUP(MONTH(A953),INFO_CALENDRIER!$I$1:$J$13,2,FALSE)))</f>
        <v/>
      </c>
      <c r="R953" s="54" t="str">
        <f t="shared" si="168"/>
        <v/>
      </c>
      <c r="S953" s="76" t="str">
        <f t="shared" si="169"/>
        <v/>
      </c>
      <c r="T953" s="54" t="str">
        <f>IF(H953="","",IF(I953=INFO_CALENDRIER!$AB$2,IF(BD!H953="COMMANDE","ALBAN1","ALBAN2"),IF(I953=INFO_CALENDRIER!$AB$3,IF(BD!H953="COMMANDE","ALICE1","ALICE2"),IF(I953=INFO_CALENDRIER!$AB$4,IF(BD!H953="COMMANDE","EUGENIE1","EUGENIE2"),IF(I953=INFO_CALENDRIER!$AB$5,IF(BD!H953="COMMANDE","FRED1","FRED2"),IF(I953=INFO_CALENDRIER!$AB$6,IF(BD!H953="COMMANDE","HERVE1","HERVE2"),IF(I953=INFO_CALENDRIER!$AB$7,IF(BD!H953="COMMANDE","MARIA1","MARIA2"),IF(I953=INFO_CALENDRIER!$AB$8,IF(BD!H953="COMMANDE","MARIE1","MARIE2"),IF(I953=INFO_CALENDRIER!$AB$9,IF(BD!H953="COMMANDE","VALERIE1","VALERIE2"),"erreur")))))))))</f>
        <v/>
      </c>
      <c r="U953" s="54"/>
      <c r="V953" s="54"/>
      <c r="W953" s="76" t="str">
        <f t="shared" si="170"/>
        <v/>
      </c>
      <c r="X953" s="76" t="str">
        <f t="shared" si="171"/>
        <v/>
      </c>
      <c r="Y953" s="76" t="str">
        <f t="shared" si="172"/>
        <v/>
      </c>
    </row>
    <row r="954" spans="1:25">
      <c r="A954" s="75"/>
      <c r="B954" s="77"/>
      <c r="C954" s="75"/>
      <c r="D954" s="77"/>
      <c r="E954" s="54"/>
      <c r="F954" s="54"/>
      <c r="G954" s="81"/>
      <c r="H954" s="54"/>
      <c r="I954" s="54"/>
      <c r="J954" s="76" t="str">
        <f t="shared" si="162"/>
        <v/>
      </c>
      <c r="K954" s="76" t="str">
        <f t="shared" si="163"/>
        <v/>
      </c>
      <c r="L954" s="76" t="str">
        <f t="shared" si="164"/>
        <v/>
      </c>
      <c r="M954" s="54"/>
      <c r="N954" s="54" t="str">
        <f t="shared" si="165"/>
        <v/>
      </c>
      <c r="O954" s="54" t="str">
        <f t="shared" si="166"/>
        <v/>
      </c>
      <c r="P954" s="54" t="str">
        <f t="shared" si="167"/>
        <v/>
      </c>
      <c r="Q954" s="54" t="str">
        <f>+IF(A954="","",CONCATENATE(YEAR(A954),"-",VLOOKUP(MONTH(A954),INFO_CALENDRIER!$I$1:$J$13,2,FALSE)))</f>
        <v/>
      </c>
      <c r="R954" s="54" t="str">
        <f t="shared" si="168"/>
        <v/>
      </c>
      <c r="S954" s="76" t="str">
        <f t="shared" si="169"/>
        <v/>
      </c>
      <c r="T954" s="54" t="str">
        <f>IF(H954="","",IF(I954=INFO_CALENDRIER!$AB$2,IF(BD!H954="COMMANDE","ALBAN1","ALBAN2"),IF(I954=INFO_CALENDRIER!$AB$3,IF(BD!H954="COMMANDE","ALICE1","ALICE2"),IF(I954=INFO_CALENDRIER!$AB$4,IF(BD!H954="COMMANDE","EUGENIE1","EUGENIE2"),IF(I954=INFO_CALENDRIER!$AB$5,IF(BD!H954="COMMANDE","FRED1","FRED2"),IF(I954=INFO_CALENDRIER!$AB$6,IF(BD!H954="COMMANDE","HERVE1","HERVE2"),IF(I954=INFO_CALENDRIER!$AB$7,IF(BD!H954="COMMANDE","MARIA1","MARIA2"),IF(I954=INFO_CALENDRIER!$AB$8,IF(BD!H954="COMMANDE","MARIE1","MARIE2"),IF(I954=INFO_CALENDRIER!$AB$9,IF(BD!H954="COMMANDE","VALERIE1","VALERIE2"),"erreur")))))))))</f>
        <v/>
      </c>
      <c r="U954" s="54"/>
      <c r="V954" s="54"/>
      <c r="W954" s="76" t="str">
        <f t="shared" si="170"/>
        <v/>
      </c>
      <c r="X954" s="76" t="str">
        <f t="shared" si="171"/>
        <v/>
      </c>
      <c r="Y954" s="76" t="str">
        <f t="shared" si="172"/>
        <v/>
      </c>
    </row>
    <row r="955" spans="1:25">
      <c r="A955" s="75"/>
      <c r="B955" s="77"/>
      <c r="C955" s="75"/>
      <c r="D955" s="77"/>
      <c r="E955" s="54"/>
      <c r="F955" s="54"/>
      <c r="G955" s="81"/>
      <c r="H955" s="54"/>
      <c r="I955" s="54"/>
      <c r="J955" s="76" t="str">
        <f t="shared" si="162"/>
        <v/>
      </c>
      <c r="K955" s="76" t="str">
        <f t="shared" si="163"/>
        <v/>
      </c>
      <c r="L955" s="76" t="str">
        <f t="shared" si="164"/>
        <v/>
      </c>
      <c r="M955" s="54"/>
      <c r="N955" s="54" t="str">
        <f t="shared" si="165"/>
        <v/>
      </c>
      <c r="O955" s="54" t="str">
        <f t="shared" si="166"/>
        <v/>
      </c>
      <c r="P955" s="54" t="str">
        <f t="shared" si="167"/>
        <v/>
      </c>
      <c r="Q955" s="54" t="str">
        <f>+IF(A955="","",CONCATENATE(YEAR(A955),"-",VLOOKUP(MONTH(A955),INFO_CALENDRIER!$I$1:$J$13,2,FALSE)))</f>
        <v/>
      </c>
      <c r="R955" s="54" t="str">
        <f t="shared" si="168"/>
        <v/>
      </c>
      <c r="S955" s="76" t="str">
        <f t="shared" si="169"/>
        <v/>
      </c>
      <c r="T955" s="54" t="str">
        <f>IF(H955="","",IF(I955=INFO_CALENDRIER!$AB$2,IF(BD!H955="COMMANDE","ALBAN1","ALBAN2"),IF(I955=INFO_CALENDRIER!$AB$3,IF(BD!H955="COMMANDE","ALICE1","ALICE2"),IF(I955=INFO_CALENDRIER!$AB$4,IF(BD!H955="COMMANDE","EUGENIE1","EUGENIE2"),IF(I955=INFO_CALENDRIER!$AB$5,IF(BD!H955="COMMANDE","FRED1","FRED2"),IF(I955=INFO_CALENDRIER!$AB$6,IF(BD!H955="COMMANDE","HERVE1","HERVE2"),IF(I955=INFO_CALENDRIER!$AB$7,IF(BD!H955="COMMANDE","MARIA1","MARIA2"),IF(I955=INFO_CALENDRIER!$AB$8,IF(BD!H955="COMMANDE","MARIE1","MARIE2"),IF(I955=INFO_CALENDRIER!$AB$9,IF(BD!H955="COMMANDE","VALERIE1","VALERIE2"),"erreur")))))))))</f>
        <v/>
      </c>
      <c r="U955" s="54"/>
      <c r="V955" s="54"/>
      <c r="W955" s="76" t="str">
        <f t="shared" si="170"/>
        <v/>
      </c>
      <c r="X955" s="76" t="str">
        <f t="shared" si="171"/>
        <v/>
      </c>
      <c r="Y955" s="76" t="str">
        <f t="shared" si="172"/>
        <v/>
      </c>
    </row>
    <row r="956" spans="1:25">
      <c r="A956" s="75"/>
      <c r="B956" s="77"/>
      <c r="C956" s="75"/>
      <c r="D956" s="77"/>
      <c r="E956" s="54"/>
      <c r="F956" s="54"/>
      <c r="G956" s="81"/>
      <c r="H956" s="54"/>
      <c r="I956" s="54"/>
      <c r="J956" s="76" t="str">
        <f t="shared" si="162"/>
        <v/>
      </c>
      <c r="K956" s="76" t="str">
        <f t="shared" si="163"/>
        <v/>
      </c>
      <c r="L956" s="76" t="str">
        <f t="shared" si="164"/>
        <v/>
      </c>
      <c r="M956" s="54"/>
      <c r="N956" s="54" t="str">
        <f t="shared" si="165"/>
        <v/>
      </c>
      <c r="O956" s="54" t="str">
        <f t="shared" si="166"/>
        <v/>
      </c>
      <c r="P956" s="54" t="str">
        <f t="shared" si="167"/>
        <v/>
      </c>
      <c r="Q956" s="54" t="str">
        <f>+IF(A956="","",CONCATENATE(YEAR(A956),"-",VLOOKUP(MONTH(A956),INFO_CALENDRIER!$I$1:$J$13,2,FALSE)))</f>
        <v/>
      </c>
      <c r="R956" s="54" t="str">
        <f t="shared" si="168"/>
        <v/>
      </c>
      <c r="S956" s="76" t="str">
        <f t="shared" si="169"/>
        <v/>
      </c>
      <c r="T956" s="54" t="str">
        <f>IF(H956="","",IF(I956=INFO_CALENDRIER!$AB$2,IF(BD!H956="COMMANDE","ALBAN1","ALBAN2"),IF(I956=INFO_CALENDRIER!$AB$3,IF(BD!H956="COMMANDE","ALICE1","ALICE2"),IF(I956=INFO_CALENDRIER!$AB$4,IF(BD!H956="COMMANDE","EUGENIE1","EUGENIE2"),IF(I956=INFO_CALENDRIER!$AB$5,IF(BD!H956="COMMANDE","FRED1","FRED2"),IF(I956=INFO_CALENDRIER!$AB$6,IF(BD!H956="COMMANDE","HERVE1","HERVE2"),IF(I956=INFO_CALENDRIER!$AB$7,IF(BD!H956="COMMANDE","MARIA1","MARIA2"),IF(I956=INFO_CALENDRIER!$AB$8,IF(BD!H956="COMMANDE","MARIE1","MARIE2"),IF(I956=INFO_CALENDRIER!$AB$9,IF(BD!H956="COMMANDE","VALERIE1","VALERIE2"),"erreur")))))))))</f>
        <v/>
      </c>
      <c r="U956" s="54"/>
      <c r="V956" s="54"/>
      <c r="W956" s="76" t="str">
        <f t="shared" si="170"/>
        <v/>
      </c>
      <c r="X956" s="76" t="str">
        <f t="shared" si="171"/>
        <v/>
      </c>
      <c r="Y956" s="76" t="str">
        <f t="shared" si="172"/>
        <v/>
      </c>
    </row>
    <row r="957" spans="1:25">
      <c r="A957" s="75"/>
      <c r="B957" s="77"/>
      <c r="C957" s="75"/>
      <c r="D957" s="77"/>
      <c r="E957" s="54"/>
      <c r="F957" s="54"/>
      <c r="G957" s="81"/>
      <c r="H957" s="54"/>
      <c r="I957" s="54"/>
      <c r="J957" s="76" t="str">
        <f t="shared" si="162"/>
        <v/>
      </c>
      <c r="K957" s="76" t="str">
        <f t="shared" si="163"/>
        <v/>
      </c>
      <c r="L957" s="76" t="str">
        <f t="shared" si="164"/>
        <v/>
      </c>
      <c r="M957" s="54"/>
      <c r="N957" s="54" t="str">
        <f t="shared" si="165"/>
        <v/>
      </c>
      <c r="O957" s="54" t="str">
        <f t="shared" si="166"/>
        <v/>
      </c>
      <c r="P957" s="54" t="str">
        <f t="shared" si="167"/>
        <v/>
      </c>
      <c r="Q957" s="54" t="str">
        <f>+IF(A957="","",CONCATENATE(YEAR(A957),"-",VLOOKUP(MONTH(A957),INFO_CALENDRIER!$I$1:$J$13,2,FALSE)))</f>
        <v/>
      </c>
      <c r="R957" s="54" t="str">
        <f t="shared" si="168"/>
        <v/>
      </c>
      <c r="S957" s="76" t="str">
        <f t="shared" si="169"/>
        <v/>
      </c>
      <c r="T957" s="54" t="str">
        <f>IF(H957="","",IF(I957=INFO_CALENDRIER!$AB$2,IF(BD!H957="COMMANDE","ALBAN1","ALBAN2"),IF(I957=INFO_CALENDRIER!$AB$3,IF(BD!H957="COMMANDE","ALICE1","ALICE2"),IF(I957=INFO_CALENDRIER!$AB$4,IF(BD!H957="COMMANDE","EUGENIE1","EUGENIE2"),IF(I957=INFO_CALENDRIER!$AB$5,IF(BD!H957="COMMANDE","FRED1","FRED2"),IF(I957=INFO_CALENDRIER!$AB$6,IF(BD!H957="COMMANDE","HERVE1","HERVE2"),IF(I957=INFO_CALENDRIER!$AB$7,IF(BD!H957="COMMANDE","MARIA1","MARIA2"),IF(I957=INFO_CALENDRIER!$AB$8,IF(BD!H957="COMMANDE","MARIE1","MARIE2"),IF(I957=INFO_CALENDRIER!$AB$9,IF(BD!H957="COMMANDE","VALERIE1","VALERIE2"),"erreur")))))))))</f>
        <v/>
      </c>
      <c r="U957" s="54"/>
      <c r="V957" s="54"/>
      <c r="W957" s="76" t="str">
        <f t="shared" si="170"/>
        <v/>
      </c>
      <c r="X957" s="76" t="str">
        <f t="shared" si="171"/>
        <v/>
      </c>
      <c r="Y957" s="76" t="str">
        <f t="shared" si="172"/>
        <v/>
      </c>
    </row>
    <row r="958" spans="1:25">
      <c r="A958" s="75"/>
      <c r="B958" s="77"/>
      <c r="C958" s="75"/>
      <c r="D958" s="77"/>
      <c r="E958" s="54"/>
      <c r="F958" s="54"/>
      <c r="G958" s="81"/>
      <c r="H958" s="54"/>
      <c r="I958" s="54"/>
      <c r="J958" s="76" t="str">
        <f t="shared" si="162"/>
        <v/>
      </c>
      <c r="K958" s="76" t="str">
        <f t="shared" si="163"/>
        <v/>
      </c>
      <c r="L958" s="76" t="str">
        <f t="shared" si="164"/>
        <v/>
      </c>
      <c r="M958" s="54"/>
      <c r="N958" s="54" t="str">
        <f t="shared" si="165"/>
        <v/>
      </c>
      <c r="O958" s="54" t="str">
        <f t="shared" si="166"/>
        <v/>
      </c>
      <c r="P958" s="54" t="str">
        <f t="shared" si="167"/>
        <v/>
      </c>
      <c r="Q958" s="54" t="str">
        <f>+IF(A958="","",CONCATENATE(YEAR(A958),"-",VLOOKUP(MONTH(A958),INFO_CALENDRIER!$I$1:$J$13,2,FALSE)))</f>
        <v/>
      </c>
      <c r="R958" s="54" t="str">
        <f t="shared" si="168"/>
        <v/>
      </c>
      <c r="S958" s="76" t="str">
        <f t="shared" si="169"/>
        <v/>
      </c>
      <c r="T958" s="54" t="str">
        <f>IF(H958="","",IF(I958=INFO_CALENDRIER!$AB$2,IF(BD!H958="COMMANDE","ALBAN1","ALBAN2"),IF(I958=INFO_CALENDRIER!$AB$3,IF(BD!H958="COMMANDE","ALICE1","ALICE2"),IF(I958=INFO_CALENDRIER!$AB$4,IF(BD!H958="COMMANDE","EUGENIE1","EUGENIE2"),IF(I958=INFO_CALENDRIER!$AB$5,IF(BD!H958="COMMANDE","FRED1","FRED2"),IF(I958=INFO_CALENDRIER!$AB$6,IF(BD!H958="COMMANDE","HERVE1","HERVE2"),IF(I958=INFO_CALENDRIER!$AB$7,IF(BD!H958="COMMANDE","MARIA1","MARIA2"),IF(I958=INFO_CALENDRIER!$AB$8,IF(BD!H958="COMMANDE","MARIE1","MARIE2"),IF(I958=INFO_CALENDRIER!$AB$9,IF(BD!H958="COMMANDE","VALERIE1","VALERIE2"),"erreur")))))))))</f>
        <v/>
      </c>
      <c r="U958" s="54"/>
      <c r="V958" s="54"/>
      <c r="W958" s="76" t="str">
        <f t="shared" si="170"/>
        <v/>
      </c>
      <c r="X958" s="76" t="str">
        <f t="shared" si="171"/>
        <v/>
      </c>
      <c r="Y958" s="76" t="str">
        <f t="shared" si="172"/>
        <v/>
      </c>
    </row>
    <row r="959" spans="1:25">
      <c r="A959" s="75"/>
      <c r="B959" s="77"/>
      <c r="C959" s="75"/>
      <c r="D959" s="77"/>
      <c r="E959" s="54"/>
      <c r="F959" s="54"/>
      <c r="G959" s="81"/>
      <c r="H959" s="54"/>
      <c r="I959" s="54"/>
      <c r="J959" s="76" t="str">
        <f t="shared" si="162"/>
        <v/>
      </c>
      <c r="K959" s="76" t="str">
        <f t="shared" si="163"/>
        <v/>
      </c>
      <c r="L959" s="76" t="str">
        <f t="shared" si="164"/>
        <v/>
      </c>
      <c r="M959" s="54"/>
      <c r="N959" s="54" t="str">
        <f t="shared" si="165"/>
        <v/>
      </c>
      <c r="O959" s="54" t="str">
        <f t="shared" si="166"/>
        <v/>
      </c>
      <c r="P959" s="54" t="str">
        <f t="shared" si="167"/>
        <v/>
      </c>
      <c r="Q959" s="54" t="str">
        <f>+IF(A959="","",CONCATENATE(YEAR(A959),"-",VLOOKUP(MONTH(A959),INFO_CALENDRIER!$I$1:$J$13,2,FALSE)))</f>
        <v/>
      </c>
      <c r="R959" s="54" t="str">
        <f t="shared" si="168"/>
        <v/>
      </c>
      <c r="S959" s="76" t="str">
        <f t="shared" si="169"/>
        <v/>
      </c>
      <c r="T959" s="54" t="str">
        <f>IF(H959="","",IF(I959=INFO_CALENDRIER!$AB$2,IF(BD!H959="COMMANDE","ALBAN1","ALBAN2"),IF(I959=INFO_CALENDRIER!$AB$3,IF(BD!H959="COMMANDE","ALICE1","ALICE2"),IF(I959=INFO_CALENDRIER!$AB$4,IF(BD!H959="COMMANDE","EUGENIE1","EUGENIE2"),IF(I959=INFO_CALENDRIER!$AB$5,IF(BD!H959="COMMANDE","FRED1","FRED2"),IF(I959=INFO_CALENDRIER!$AB$6,IF(BD!H959="COMMANDE","HERVE1","HERVE2"),IF(I959=INFO_CALENDRIER!$AB$7,IF(BD!H959="COMMANDE","MARIA1","MARIA2"),IF(I959=INFO_CALENDRIER!$AB$8,IF(BD!H959="COMMANDE","MARIE1","MARIE2"),IF(I959=INFO_CALENDRIER!$AB$9,IF(BD!H959="COMMANDE","VALERIE1","VALERIE2"),"erreur")))))))))</f>
        <v/>
      </c>
      <c r="U959" s="54"/>
      <c r="V959" s="54"/>
      <c r="W959" s="76" t="str">
        <f t="shared" si="170"/>
        <v/>
      </c>
      <c r="X959" s="76" t="str">
        <f t="shared" si="171"/>
        <v/>
      </c>
      <c r="Y959" s="76" t="str">
        <f t="shared" si="172"/>
        <v/>
      </c>
    </row>
    <row r="960" spans="1:25">
      <c r="A960" s="75"/>
      <c r="B960" s="77"/>
      <c r="C960" s="75"/>
      <c r="D960" s="77"/>
      <c r="E960" s="54"/>
      <c r="F960" s="54"/>
      <c r="G960" s="81"/>
      <c r="H960" s="54"/>
      <c r="I960" s="54"/>
      <c r="J960" s="76" t="str">
        <f t="shared" si="162"/>
        <v/>
      </c>
      <c r="K960" s="76" t="str">
        <f t="shared" si="163"/>
        <v/>
      </c>
      <c r="L960" s="76" t="str">
        <f t="shared" si="164"/>
        <v/>
      </c>
      <c r="M960" s="54"/>
      <c r="N960" s="54" t="str">
        <f t="shared" si="165"/>
        <v/>
      </c>
      <c r="O960" s="54" t="str">
        <f t="shared" si="166"/>
        <v/>
      </c>
      <c r="P960" s="54" t="str">
        <f t="shared" si="167"/>
        <v/>
      </c>
      <c r="Q960" s="54" t="str">
        <f>+IF(A960="","",CONCATENATE(YEAR(A960),"-",VLOOKUP(MONTH(A960),INFO_CALENDRIER!$I$1:$J$13,2,FALSE)))</f>
        <v/>
      </c>
      <c r="R960" s="54" t="str">
        <f t="shared" si="168"/>
        <v/>
      </c>
      <c r="S960" s="76" t="str">
        <f t="shared" si="169"/>
        <v/>
      </c>
      <c r="T960" s="54" t="str">
        <f>IF(H960="","",IF(I960=INFO_CALENDRIER!$AB$2,IF(BD!H960="COMMANDE","ALBAN1","ALBAN2"),IF(I960=INFO_CALENDRIER!$AB$3,IF(BD!H960="COMMANDE","ALICE1","ALICE2"),IF(I960=INFO_CALENDRIER!$AB$4,IF(BD!H960="COMMANDE","EUGENIE1","EUGENIE2"),IF(I960=INFO_CALENDRIER!$AB$5,IF(BD!H960="COMMANDE","FRED1","FRED2"),IF(I960=INFO_CALENDRIER!$AB$6,IF(BD!H960="COMMANDE","HERVE1","HERVE2"),IF(I960=INFO_CALENDRIER!$AB$7,IF(BD!H960="COMMANDE","MARIA1","MARIA2"),IF(I960=INFO_CALENDRIER!$AB$8,IF(BD!H960="COMMANDE","MARIE1","MARIE2"),IF(I960=INFO_CALENDRIER!$AB$9,IF(BD!H960="COMMANDE","VALERIE1","VALERIE2"),"erreur")))))))))</f>
        <v/>
      </c>
      <c r="U960" s="54"/>
      <c r="V960" s="54"/>
      <c r="W960" s="76" t="str">
        <f t="shared" si="170"/>
        <v/>
      </c>
      <c r="X960" s="76" t="str">
        <f t="shared" si="171"/>
        <v/>
      </c>
      <c r="Y960" s="76" t="str">
        <f t="shared" si="172"/>
        <v/>
      </c>
    </row>
    <row r="961" spans="1:25">
      <c r="A961" s="75"/>
      <c r="B961" s="77"/>
      <c r="C961" s="75"/>
      <c r="D961" s="77"/>
      <c r="E961" s="54"/>
      <c r="F961" s="54"/>
      <c r="G961" s="81"/>
      <c r="H961" s="54"/>
      <c r="I961" s="54"/>
      <c r="J961" s="76" t="str">
        <f t="shared" si="162"/>
        <v/>
      </c>
      <c r="K961" s="76" t="str">
        <f t="shared" si="163"/>
        <v/>
      </c>
      <c r="L961" s="76" t="str">
        <f t="shared" si="164"/>
        <v/>
      </c>
      <c r="M961" s="54"/>
      <c r="N961" s="54" t="str">
        <f t="shared" si="165"/>
        <v/>
      </c>
      <c r="O961" s="54" t="str">
        <f t="shared" si="166"/>
        <v/>
      </c>
      <c r="P961" s="54" t="str">
        <f t="shared" si="167"/>
        <v/>
      </c>
      <c r="Q961" s="54" t="str">
        <f>+IF(A961="","",CONCATENATE(YEAR(A961),"-",VLOOKUP(MONTH(A961),INFO_CALENDRIER!$I$1:$J$13,2,FALSE)))</f>
        <v/>
      </c>
      <c r="R961" s="54" t="str">
        <f t="shared" si="168"/>
        <v/>
      </c>
      <c r="S961" s="76" t="str">
        <f t="shared" si="169"/>
        <v/>
      </c>
      <c r="T961" s="54" t="str">
        <f>IF(H961="","",IF(I961=INFO_CALENDRIER!$AB$2,IF(BD!H961="COMMANDE","ALBAN1","ALBAN2"),IF(I961=INFO_CALENDRIER!$AB$3,IF(BD!H961="COMMANDE","ALICE1","ALICE2"),IF(I961=INFO_CALENDRIER!$AB$4,IF(BD!H961="COMMANDE","EUGENIE1","EUGENIE2"),IF(I961=INFO_CALENDRIER!$AB$5,IF(BD!H961="COMMANDE","FRED1","FRED2"),IF(I961=INFO_CALENDRIER!$AB$6,IF(BD!H961="COMMANDE","HERVE1","HERVE2"),IF(I961=INFO_CALENDRIER!$AB$7,IF(BD!H961="COMMANDE","MARIA1","MARIA2"),IF(I961=INFO_CALENDRIER!$AB$8,IF(BD!H961="COMMANDE","MARIE1","MARIE2"),IF(I961=INFO_CALENDRIER!$AB$9,IF(BD!H961="COMMANDE","VALERIE1","VALERIE2"),"erreur")))))))))</f>
        <v/>
      </c>
      <c r="U961" s="54"/>
      <c r="V961" s="54"/>
      <c r="W961" s="76" t="str">
        <f t="shared" si="170"/>
        <v/>
      </c>
      <c r="X961" s="76" t="str">
        <f t="shared" si="171"/>
        <v/>
      </c>
      <c r="Y961" s="76" t="str">
        <f t="shared" si="172"/>
        <v/>
      </c>
    </row>
    <row r="962" spans="1:25">
      <c r="A962" s="75"/>
      <c r="B962" s="77"/>
      <c r="C962" s="75"/>
      <c r="D962" s="77"/>
      <c r="E962" s="54"/>
      <c r="F962" s="54"/>
      <c r="G962" s="81"/>
      <c r="H962" s="54"/>
      <c r="I962" s="54"/>
      <c r="J962" s="76" t="str">
        <f t="shared" si="162"/>
        <v/>
      </c>
      <c r="K962" s="76" t="str">
        <f t="shared" si="163"/>
        <v/>
      </c>
      <c r="L962" s="76" t="str">
        <f t="shared" si="164"/>
        <v/>
      </c>
      <c r="M962" s="54"/>
      <c r="N962" s="54" t="str">
        <f t="shared" si="165"/>
        <v/>
      </c>
      <c r="O962" s="54" t="str">
        <f t="shared" si="166"/>
        <v/>
      </c>
      <c r="P962" s="54" t="str">
        <f t="shared" si="167"/>
        <v/>
      </c>
      <c r="Q962" s="54" t="str">
        <f>+IF(A962="","",CONCATENATE(YEAR(A962),"-",VLOOKUP(MONTH(A962),INFO_CALENDRIER!$I$1:$J$13,2,FALSE)))</f>
        <v/>
      </c>
      <c r="R962" s="54" t="str">
        <f t="shared" si="168"/>
        <v/>
      </c>
      <c r="S962" s="76" t="str">
        <f t="shared" si="169"/>
        <v/>
      </c>
      <c r="T962" s="54" t="str">
        <f>IF(H962="","",IF(I962=INFO_CALENDRIER!$AB$2,IF(BD!H962="COMMANDE","ALBAN1","ALBAN2"),IF(I962=INFO_CALENDRIER!$AB$3,IF(BD!H962="COMMANDE","ALICE1","ALICE2"),IF(I962=INFO_CALENDRIER!$AB$4,IF(BD!H962="COMMANDE","EUGENIE1","EUGENIE2"),IF(I962=INFO_CALENDRIER!$AB$5,IF(BD!H962="COMMANDE","FRED1","FRED2"),IF(I962=INFO_CALENDRIER!$AB$6,IF(BD!H962="COMMANDE","HERVE1","HERVE2"),IF(I962=INFO_CALENDRIER!$AB$7,IF(BD!H962="COMMANDE","MARIA1","MARIA2"),IF(I962=INFO_CALENDRIER!$AB$8,IF(BD!H962="COMMANDE","MARIE1","MARIE2"),IF(I962=INFO_CALENDRIER!$AB$9,IF(BD!H962="COMMANDE","VALERIE1","VALERIE2"),"erreur")))))))))</f>
        <v/>
      </c>
      <c r="U962" s="54"/>
      <c r="V962" s="54"/>
      <c r="W962" s="76" t="str">
        <f t="shared" si="170"/>
        <v/>
      </c>
      <c r="X962" s="76" t="str">
        <f t="shared" si="171"/>
        <v/>
      </c>
      <c r="Y962" s="76" t="str">
        <f t="shared" si="172"/>
        <v/>
      </c>
    </row>
    <row r="963" spans="1:25">
      <c r="A963" s="75"/>
      <c r="B963" s="77"/>
      <c r="C963" s="75"/>
      <c r="D963" s="77"/>
      <c r="E963" s="54"/>
      <c r="F963" s="54"/>
      <c r="G963" s="81"/>
      <c r="H963" s="54"/>
      <c r="I963" s="54"/>
      <c r="J963" s="76" t="str">
        <f t="shared" ref="J963:J1026" si="173">IF($A963="","",DAY(A963))</f>
        <v/>
      </c>
      <c r="K963" s="76" t="str">
        <f t="shared" ref="K963:K1026" si="174">IF($A963="","",MONTH(A963))</f>
        <v/>
      </c>
      <c r="L963" s="76" t="str">
        <f t="shared" ref="L963:L1026" si="175">IF($A963="","",YEAR(A963))</f>
        <v/>
      </c>
      <c r="M963" s="54"/>
      <c r="N963" s="54" t="str">
        <f t="shared" ref="N963:N1026" si="176">+IF($A963="","",IF(OR(ISERR(K963),ISNA(K963)),1,0))</f>
        <v/>
      </c>
      <c r="O963" s="54" t="str">
        <f t="shared" ref="O963:O1026" si="177">+IF($A963="","",IF(OR(ISERR(J963),ISNA(J963)),1,0))</f>
        <v/>
      </c>
      <c r="P963" s="54" t="str">
        <f t="shared" ref="P963:P1026" si="178">IF($A963="","",IF(OR(ISERR(L963),ISNA(L963)),1,0))</f>
        <v/>
      </c>
      <c r="Q963" s="54" t="str">
        <f>+IF(A963="","",CONCATENATE(YEAR(A963),"-",VLOOKUP(MONTH(A963),INFO_CALENDRIER!$I$1:$J$13,2,FALSE)))</f>
        <v/>
      </c>
      <c r="R963" s="54" t="str">
        <f t="shared" ref="R963:R1026" si="179">+IF($A963="","",IF(OR(ISERR(E963),ISNA(E963)),1,0))</f>
        <v/>
      </c>
      <c r="S963" s="76" t="str">
        <f t="shared" ref="S963:S1026" si="180">IF($A963="","",IF(OR(ISERR(I963),ISNA(I963)),1,0))</f>
        <v/>
      </c>
      <c r="T963" s="54" t="str">
        <f>IF(H963="","",IF(I963=INFO_CALENDRIER!$AB$2,IF(BD!H963="COMMANDE","ALBAN1","ALBAN2"),IF(I963=INFO_CALENDRIER!$AB$3,IF(BD!H963="COMMANDE","ALICE1","ALICE2"),IF(I963=INFO_CALENDRIER!$AB$4,IF(BD!H963="COMMANDE","EUGENIE1","EUGENIE2"),IF(I963=INFO_CALENDRIER!$AB$5,IF(BD!H963="COMMANDE","FRED1","FRED2"),IF(I963=INFO_CALENDRIER!$AB$6,IF(BD!H963="COMMANDE","HERVE1","HERVE2"),IF(I963=INFO_CALENDRIER!$AB$7,IF(BD!H963="COMMANDE","MARIA1","MARIA2"),IF(I963=INFO_CALENDRIER!$AB$8,IF(BD!H963="COMMANDE","MARIE1","MARIE2"),IF(I963=INFO_CALENDRIER!$AB$9,IF(BD!H963="COMMANDE","VALERIE1","VALERIE2"),"erreur")))))))))</f>
        <v/>
      </c>
      <c r="U963" s="54"/>
      <c r="V963" s="54"/>
      <c r="W963" s="76" t="str">
        <f t="shared" ref="W963:W1026" si="181">IF($C963="","",DAY(C963))</f>
        <v/>
      </c>
      <c r="X963" s="76" t="str">
        <f t="shared" ref="X963:X1026" si="182">IF($C963="","",MONTH(C963))</f>
        <v/>
      </c>
      <c r="Y963" s="76" t="str">
        <f t="shared" ref="Y963:Y1026" si="183">IF($C963="","",YEAR(C963))</f>
        <v/>
      </c>
    </row>
    <row r="964" spans="1:25">
      <c r="A964" s="75"/>
      <c r="B964" s="77"/>
      <c r="C964" s="75"/>
      <c r="D964" s="77"/>
      <c r="E964" s="54"/>
      <c r="F964" s="54"/>
      <c r="G964" s="81"/>
      <c r="H964" s="54"/>
      <c r="I964" s="54"/>
      <c r="J964" s="76" t="str">
        <f t="shared" si="173"/>
        <v/>
      </c>
      <c r="K964" s="76" t="str">
        <f t="shared" si="174"/>
        <v/>
      </c>
      <c r="L964" s="76" t="str">
        <f t="shared" si="175"/>
        <v/>
      </c>
      <c r="M964" s="54"/>
      <c r="N964" s="54" t="str">
        <f t="shared" si="176"/>
        <v/>
      </c>
      <c r="O964" s="54" t="str">
        <f t="shared" si="177"/>
        <v/>
      </c>
      <c r="P964" s="54" t="str">
        <f t="shared" si="178"/>
        <v/>
      </c>
      <c r="Q964" s="54" t="str">
        <f>+IF(A964="","",CONCATENATE(YEAR(A964),"-",VLOOKUP(MONTH(A964),INFO_CALENDRIER!$I$1:$J$13,2,FALSE)))</f>
        <v/>
      </c>
      <c r="R964" s="54" t="str">
        <f t="shared" si="179"/>
        <v/>
      </c>
      <c r="S964" s="76" t="str">
        <f t="shared" si="180"/>
        <v/>
      </c>
      <c r="T964" s="54" t="str">
        <f>IF(H964="","",IF(I964=INFO_CALENDRIER!$AB$2,IF(BD!H964="COMMANDE","ALBAN1","ALBAN2"),IF(I964=INFO_CALENDRIER!$AB$3,IF(BD!H964="COMMANDE","ALICE1","ALICE2"),IF(I964=INFO_CALENDRIER!$AB$4,IF(BD!H964="COMMANDE","EUGENIE1","EUGENIE2"),IF(I964=INFO_CALENDRIER!$AB$5,IF(BD!H964="COMMANDE","FRED1","FRED2"),IF(I964=INFO_CALENDRIER!$AB$6,IF(BD!H964="COMMANDE","HERVE1","HERVE2"),IF(I964=INFO_CALENDRIER!$AB$7,IF(BD!H964="COMMANDE","MARIA1","MARIA2"),IF(I964=INFO_CALENDRIER!$AB$8,IF(BD!H964="COMMANDE","MARIE1","MARIE2"),IF(I964=INFO_CALENDRIER!$AB$9,IF(BD!H964="COMMANDE","VALERIE1","VALERIE2"),"erreur")))))))))</f>
        <v/>
      </c>
      <c r="U964" s="54"/>
      <c r="V964" s="54"/>
      <c r="W964" s="76" t="str">
        <f t="shared" si="181"/>
        <v/>
      </c>
      <c r="X964" s="76" t="str">
        <f t="shared" si="182"/>
        <v/>
      </c>
      <c r="Y964" s="76" t="str">
        <f t="shared" si="183"/>
        <v/>
      </c>
    </row>
    <row r="965" spans="1:25">
      <c r="A965" s="75"/>
      <c r="B965" s="77"/>
      <c r="C965" s="75"/>
      <c r="D965" s="77"/>
      <c r="E965" s="54"/>
      <c r="F965" s="54"/>
      <c r="G965" s="81"/>
      <c r="H965" s="54"/>
      <c r="I965" s="54"/>
      <c r="J965" s="76" t="str">
        <f t="shared" si="173"/>
        <v/>
      </c>
      <c r="K965" s="76" t="str">
        <f t="shared" si="174"/>
        <v/>
      </c>
      <c r="L965" s="76" t="str">
        <f t="shared" si="175"/>
        <v/>
      </c>
      <c r="M965" s="54"/>
      <c r="N965" s="54" t="str">
        <f t="shared" si="176"/>
        <v/>
      </c>
      <c r="O965" s="54" t="str">
        <f t="shared" si="177"/>
        <v/>
      </c>
      <c r="P965" s="54" t="str">
        <f t="shared" si="178"/>
        <v/>
      </c>
      <c r="Q965" s="54" t="str">
        <f>+IF(A965="","",CONCATENATE(YEAR(A965),"-",VLOOKUP(MONTH(A965),INFO_CALENDRIER!$I$1:$J$13,2,FALSE)))</f>
        <v/>
      </c>
      <c r="R965" s="54" t="str">
        <f t="shared" si="179"/>
        <v/>
      </c>
      <c r="S965" s="76" t="str">
        <f t="shared" si="180"/>
        <v/>
      </c>
      <c r="T965" s="54" t="str">
        <f>IF(H965="","",IF(I965=INFO_CALENDRIER!$AB$2,IF(BD!H965="COMMANDE","ALBAN1","ALBAN2"),IF(I965=INFO_CALENDRIER!$AB$3,IF(BD!H965="COMMANDE","ALICE1","ALICE2"),IF(I965=INFO_CALENDRIER!$AB$4,IF(BD!H965="COMMANDE","EUGENIE1","EUGENIE2"),IF(I965=INFO_CALENDRIER!$AB$5,IF(BD!H965="COMMANDE","FRED1","FRED2"),IF(I965=INFO_CALENDRIER!$AB$6,IF(BD!H965="COMMANDE","HERVE1","HERVE2"),IF(I965=INFO_CALENDRIER!$AB$7,IF(BD!H965="COMMANDE","MARIA1","MARIA2"),IF(I965=INFO_CALENDRIER!$AB$8,IF(BD!H965="COMMANDE","MARIE1","MARIE2"),IF(I965=INFO_CALENDRIER!$AB$9,IF(BD!H965="COMMANDE","VALERIE1","VALERIE2"),"erreur")))))))))</f>
        <v/>
      </c>
      <c r="U965" s="54"/>
      <c r="V965" s="54"/>
      <c r="W965" s="76" t="str">
        <f t="shared" si="181"/>
        <v/>
      </c>
      <c r="X965" s="76" t="str">
        <f t="shared" si="182"/>
        <v/>
      </c>
      <c r="Y965" s="76" t="str">
        <f t="shared" si="183"/>
        <v/>
      </c>
    </row>
    <row r="966" spans="1:25">
      <c r="A966" s="75"/>
      <c r="B966" s="77"/>
      <c r="C966" s="75"/>
      <c r="D966" s="77"/>
      <c r="E966" s="54"/>
      <c r="F966" s="54"/>
      <c r="G966" s="81"/>
      <c r="H966" s="54"/>
      <c r="I966" s="54"/>
      <c r="J966" s="76" t="str">
        <f t="shared" si="173"/>
        <v/>
      </c>
      <c r="K966" s="76" t="str">
        <f t="shared" si="174"/>
        <v/>
      </c>
      <c r="L966" s="76" t="str">
        <f t="shared" si="175"/>
        <v/>
      </c>
      <c r="M966" s="54"/>
      <c r="N966" s="54" t="str">
        <f t="shared" si="176"/>
        <v/>
      </c>
      <c r="O966" s="54" t="str">
        <f t="shared" si="177"/>
        <v/>
      </c>
      <c r="P966" s="54" t="str">
        <f t="shared" si="178"/>
        <v/>
      </c>
      <c r="Q966" s="54" t="str">
        <f>+IF(A966="","",CONCATENATE(YEAR(A966),"-",VLOOKUP(MONTH(A966),INFO_CALENDRIER!$I$1:$J$13,2,FALSE)))</f>
        <v/>
      </c>
      <c r="R966" s="54" t="str">
        <f t="shared" si="179"/>
        <v/>
      </c>
      <c r="S966" s="76" t="str">
        <f t="shared" si="180"/>
        <v/>
      </c>
      <c r="T966" s="54" t="str">
        <f>IF(H966="","",IF(I966=INFO_CALENDRIER!$AB$2,IF(BD!H966="COMMANDE","ALBAN1","ALBAN2"),IF(I966=INFO_CALENDRIER!$AB$3,IF(BD!H966="COMMANDE","ALICE1","ALICE2"),IF(I966=INFO_CALENDRIER!$AB$4,IF(BD!H966="COMMANDE","EUGENIE1","EUGENIE2"),IF(I966=INFO_CALENDRIER!$AB$5,IF(BD!H966="COMMANDE","FRED1","FRED2"),IF(I966=INFO_CALENDRIER!$AB$6,IF(BD!H966="COMMANDE","HERVE1","HERVE2"),IF(I966=INFO_CALENDRIER!$AB$7,IF(BD!H966="COMMANDE","MARIA1","MARIA2"),IF(I966=INFO_CALENDRIER!$AB$8,IF(BD!H966="COMMANDE","MARIE1","MARIE2"),IF(I966=INFO_CALENDRIER!$AB$9,IF(BD!H966="COMMANDE","VALERIE1","VALERIE2"),"erreur")))))))))</f>
        <v/>
      </c>
      <c r="U966" s="54"/>
      <c r="V966" s="54"/>
      <c r="W966" s="76" t="str">
        <f t="shared" si="181"/>
        <v/>
      </c>
      <c r="X966" s="76" t="str">
        <f t="shared" si="182"/>
        <v/>
      </c>
      <c r="Y966" s="76" t="str">
        <f t="shared" si="183"/>
        <v/>
      </c>
    </row>
    <row r="967" spans="1:25">
      <c r="A967" s="75"/>
      <c r="B967" s="77"/>
      <c r="C967" s="75"/>
      <c r="D967" s="77"/>
      <c r="E967" s="54"/>
      <c r="F967" s="54"/>
      <c r="G967" s="81"/>
      <c r="H967" s="54"/>
      <c r="I967" s="54"/>
      <c r="J967" s="76" t="str">
        <f t="shared" si="173"/>
        <v/>
      </c>
      <c r="K967" s="76" t="str">
        <f t="shared" si="174"/>
        <v/>
      </c>
      <c r="L967" s="76" t="str">
        <f t="shared" si="175"/>
        <v/>
      </c>
      <c r="M967" s="54"/>
      <c r="N967" s="54" t="str">
        <f t="shared" si="176"/>
        <v/>
      </c>
      <c r="O967" s="54" t="str">
        <f t="shared" si="177"/>
        <v/>
      </c>
      <c r="P967" s="54" t="str">
        <f t="shared" si="178"/>
        <v/>
      </c>
      <c r="Q967" s="54" t="str">
        <f>+IF(A967="","",CONCATENATE(YEAR(A967),"-",VLOOKUP(MONTH(A967),INFO_CALENDRIER!$I$1:$J$13,2,FALSE)))</f>
        <v/>
      </c>
      <c r="R967" s="54" t="str">
        <f t="shared" si="179"/>
        <v/>
      </c>
      <c r="S967" s="76" t="str">
        <f t="shared" si="180"/>
        <v/>
      </c>
      <c r="T967" s="54" t="str">
        <f>IF(H967="","",IF(I967=INFO_CALENDRIER!$AB$2,IF(BD!H967="COMMANDE","ALBAN1","ALBAN2"),IF(I967=INFO_CALENDRIER!$AB$3,IF(BD!H967="COMMANDE","ALICE1","ALICE2"),IF(I967=INFO_CALENDRIER!$AB$4,IF(BD!H967="COMMANDE","EUGENIE1","EUGENIE2"),IF(I967=INFO_CALENDRIER!$AB$5,IF(BD!H967="COMMANDE","FRED1","FRED2"),IF(I967=INFO_CALENDRIER!$AB$6,IF(BD!H967="COMMANDE","HERVE1","HERVE2"),IF(I967=INFO_CALENDRIER!$AB$7,IF(BD!H967="COMMANDE","MARIA1","MARIA2"),IF(I967=INFO_CALENDRIER!$AB$8,IF(BD!H967="COMMANDE","MARIE1","MARIE2"),IF(I967=INFO_CALENDRIER!$AB$9,IF(BD!H967="COMMANDE","VALERIE1","VALERIE2"),"erreur")))))))))</f>
        <v/>
      </c>
      <c r="U967" s="54"/>
      <c r="V967" s="54"/>
      <c r="W967" s="76" t="str">
        <f t="shared" si="181"/>
        <v/>
      </c>
      <c r="X967" s="76" t="str">
        <f t="shared" si="182"/>
        <v/>
      </c>
      <c r="Y967" s="76" t="str">
        <f t="shared" si="183"/>
        <v/>
      </c>
    </row>
    <row r="968" spans="1:25">
      <c r="A968" s="75"/>
      <c r="B968" s="77"/>
      <c r="C968" s="75"/>
      <c r="D968" s="77"/>
      <c r="E968" s="54"/>
      <c r="F968" s="54"/>
      <c r="G968" s="81"/>
      <c r="H968" s="54"/>
      <c r="I968" s="54"/>
      <c r="J968" s="76" t="str">
        <f t="shared" si="173"/>
        <v/>
      </c>
      <c r="K968" s="76" t="str">
        <f t="shared" si="174"/>
        <v/>
      </c>
      <c r="L968" s="76" t="str">
        <f t="shared" si="175"/>
        <v/>
      </c>
      <c r="M968" s="54"/>
      <c r="N968" s="54" t="str">
        <f t="shared" si="176"/>
        <v/>
      </c>
      <c r="O968" s="54" t="str">
        <f t="shared" si="177"/>
        <v/>
      </c>
      <c r="P968" s="54" t="str">
        <f t="shared" si="178"/>
        <v/>
      </c>
      <c r="Q968" s="54" t="str">
        <f>+IF(A968="","",CONCATENATE(YEAR(A968),"-",VLOOKUP(MONTH(A968),INFO_CALENDRIER!$I$1:$J$13,2,FALSE)))</f>
        <v/>
      </c>
      <c r="R968" s="54" t="str">
        <f t="shared" si="179"/>
        <v/>
      </c>
      <c r="S968" s="76" t="str">
        <f t="shared" si="180"/>
        <v/>
      </c>
      <c r="T968" s="54" t="str">
        <f>IF(H968="","",IF(I968=INFO_CALENDRIER!$AB$2,IF(BD!H968="COMMANDE","ALBAN1","ALBAN2"),IF(I968=INFO_CALENDRIER!$AB$3,IF(BD!H968="COMMANDE","ALICE1","ALICE2"),IF(I968=INFO_CALENDRIER!$AB$4,IF(BD!H968="COMMANDE","EUGENIE1","EUGENIE2"),IF(I968=INFO_CALENDRIER!$AB$5,IF(BD!H968="COMMANDE","FRED1","FRED2"),IF(I968=INFO_CALENDRIER!$AB$6,IF(BD!H968="COMMANDE","HERVE1","HERVE2"),IF(I968=INFO_CALENDRIER!$AB$7,IF(BD!H968="COMMANDE","MARIA1","MARIA2"),IF(I968=INFO_CALENDRIER!$AB$8,IF(BD!H968="COMMANDE","MARIE1","MARIE2"),IF(I968=INFO_CALENDRIER!$AB$9,IF(BD!H968="COMMANDE","VALERIE1","VALERIE2"),"erreur")))))))))</f>
        <v/>
      </c>
      <c r="U968" s="54"/>
      <c r="V968" s="54"/>
      <c r="W968" s="76" t="str">
        <f t="shared" si="181"/>
        <v/>
      </c>
      <c r="X968" s="76" t="str">
        <f t="shared" si="182"/>
        <v/>
      </c>
      <c r="Y968" s="76" t="str">
        <f t="shared" si="183"/>
        <v/>
      </c>
    </row>
    <row r="969" spans="1:25">
      <c r="A969" s="75"/>
      <c r="B969" s="77"/>
      <c r="C969" s="75"/>
      <c r="D969" s="77"/>
      <c r="E969" s="54"/>
      <c r="F969" s="54"/>
      <c r="G969" s="81"/>
      <c r="H969" s="54"/>
      <c r="I969" s="54"/>
      <c r="J969" s="76" t="str">
        <f t="shared" si="173"/>
        <v/>
      </c>
      <c r="K969" s="76" t="str">
        <f t="shared" si="174"/>
        <v/>
      </c>
      <c r="L969" s="76" t="str">
        <f t="shared" si="175"/>
        <v/>
      </c>
      <c r="M969" s="54"/>
      <c r="N969" s="54" t="str">
        <f t="shared" si="176"/>
        <v/>
      </c>
      <c r="O969" s="54" t="str">
        <f t="shared" si="177"/>
        <v/>
      </c>
      <c r="P969" s="54" t="str">
        <f t="shared" si="178"/>
        <v/>
      </c>
      <c r="Q969" s="54" t="str">
        <f>+IF(A969="","",CONCATENATE(YEAR(A969),"-",VLOOKUP(MONTH(A969),INFO_CALENDRIER!$I$1:$J$13,2,FALSE)))</f>
        <v/>
      </c>
      <c r="R969" s="54" t="str">
        <f t="shared" si="179"/>
        <v/>
      </c>
      <c r="S969" s="76" t="str">
        <f t="shared" si="180"/>
        <v/>
      </c>
      <c r="T969" s="54" t="str">
        <f>IF(H969="","",IF(I969=INFO_CALENDRIER!$AB$2,IF(BD!H969="COMMANDE","ALBAN1","ALBAN2"),IF(I969=INFO_CALENDRIER!$AB$3,IF(BD!H969="COMMANDE","ALICE1","ALICE2"),IF(I969=INFO_CALENDRIER!$AB$4,IF(BD!H969="COMMANDE","EUGENIE1","EUGENIE2"),IF(I969=INFO_CALENDRIER!$AB$5,IF(BD!H969="COMMANDE","FRED1","FRED2"),IF(I969=INFO_CALENDRIER!$AB$6,IF(BD!H969="COMMANDE","HERVE1","HERVE2"),IF(I969=INFO_CALENDRIER!$AB$7,IF(BD!H969="COMMANDE","MARIA1","MARIA2"),IF(I969=INFO_CALENDRIER!$AB$8,IF(BD!H969="COMMANDE","MARIE1","MARIE2"),IF(I969=INFO_CALENDRIER!$AB$9,IF(BD!H969="COMMANDE","VALERIE1","VALERIE2"),"erreur")))))))))</f>
        <v/>
      </c>
      <c r="U969" s="54"/>
      <c r="V969" s="54"/>
      <c r="W969" s="76" t="str">
        <f t="shared" si="181"/>
        <v/>
      </c>
      <c r="X969" s="76" t="str">
        <f t="shared" si="182"/>
        <v/>
      </c>
      <c r="Y969" s="76" t="str">
        <f t="shared" si="183"/>
        <v/>
      </c>
    </row>
    <row r="970" spans="1:25">
      <c r="A970" s="75"/>
      <c r="B970" s="77"/>
      <c r="C970" s="75"/>
      <c r="D970" s="77"/>
      <c r="E970" s="54"/>
      <c r="F970" s="54"/>
      <c r="G970" s="81"/>
      <c r="H970" s="54"/>
      <c r="I970" s="54"/>
      <c r="J970" s="76" t="str">
        <f t="shared" si="173"/>
        <v/>
      </c>
      <c r="K970" s="76" t="str">
        <f t="shared" si="174"/>
        <v/>
      </c>
      <c r="L970" s="76" t="str">
        <f t="shared" si="175"/>
        <v/>
      </c>
      <c r="M970" s="54"/>
      <c r="N970" s="54" t="str">
        <f t="shared" si="176"/>
        <v/>
      </c>
      <c r="O970" s="54" t="str">
        <f t="shared" si="177"/>
        <v/>
      </c>
      <c r="P970" s="54" t="str">
        <f t="shared" si="178"/>
        <v/>
      </c>
      <c r="Q970" s="54" t="str">
        <f>+IF(A970="","",CONCATENATE(YEAR(A970),"-",VLOOKUP(MONTH(A970),INFO_CALENDRIER!$I$1:$J$13,2,FALSE)))</f>
        <v/>
      </c>
      <c r="R970" s="54" t="str">
        <f t="shared" si="179"/>
        <v/>
      </c>
      <c r="S970" s="76" t="str">
        <f t="shared" si="180"/>
        <v/>
      </c>
      <c r="T970" s="54" t="str">
        <f>IF(H970="","",IF(I970=INFO_CALENDRIER!$AB$2,IF(BD!H970="COMMANDE","ALBAN1","ALBAN2"),IF(I970=INFO_CALENDRIER!$AB$3,IF(BD!H970="COMMANDE","ALICE1","ALICE2"),IF(I970=INFO_CALENDRIER!$AB$4,IF(BD!H970="COMMANDE","EUGENIE1","EUGENIE2"),IF(I970=INFO_CALENDRIER!$AB$5,IF(BD!H970="COMMANDE","FRED1","FRED2"),IF(I970=INFO_CALENDRIER!$AB$6,IF(BD!H970="COMMANDE","HERVE1","HERVE2"),IF(I970=INFO_CALENDRIER!$AB$7,IF(BD!H970="COMMANDE","MARIA1","MARIA2"),IF(I970=INFO_CALENDRIER!$AB$8,IF(BD!H970="COMMANDE","MARIE1","MARIE2"),IF(I970=INFO_CALENDRIER!$AB$9,IF(BD!H970="COMMANDE","VALERIE1","VALERIE2"),"erreur")))))))))</f>
        <v/>
      </c>
      <c r="U970" s="54"/>
      <c r="V970" s="54"/>
      <c r="W970" s="76" t="str">
        <f t="shared" si="181"/>
        <v/>
      </c>
      <c r="X970" s="76" t="str">
        <f t="shared" si="182"/>
        <v/>
      </c>
      <c r="Y970" s="76" t="str">
        <f t="shared" si="183"/>
        <v/>
      </c>
    </row>
    <row r="971" spans="1:25">
      <c r="A971" s="75"/>
      <c r="B971" s="77"/>
      <c r="C971" s="75"/>
      <c r="D971" s="77"/>
      <c r="E971" s="54"/>
      <c r="F971" s="54"/>
      <c r="G971" s="81"/>
      <c r="H971" s="54"/>
      <c r="I971" s="54"/>
      <c r="J971" s="76" t="str">
        <f t="shared" si="173"/>
        <v/>
      </c>
      <c r="K971" s="76" t="str">
        <f t="shared" si="174"/>
        <v/>
      </c>
      <c r="L971" s="76" t="str">
        <f t="shared" si="175"/>
        <v/>
      </c>
      <c r="M971" s="54"/>
      <c r="N971" s="54" t="str">
        <f t="shared" si="176"/>
        <v/>
      </c>
      <c r="O971" s="54" t="str">
        <f t="shared" si="177"/>
        <v/>
      </c>
      <c r="P971" s="54" t="str">
        <f t="shared" si="178"/>
        <v/>
      </c>
      <c r="Q971" s="54" t="str">
        <f>+IF(A971="","",CONCATENATE(YEAR(A971),"-",VLOOKUP(MONTH(A971),INFO_CALENDRIER!$I$1:$J$13,2,FALSE)))</f>
        <v/>
      </c>
      <c r="R971" s="54" t="str">
        <f t="shared" si="179"/>
        <v/>
      </c>
      <c r="S971" s="76" t="str">
        <f t="shared" si="180"/>
        <v/>
      </c>
      <c r="T971" s="54" t="str">
        <f>IF(H971="","",IF(I971=INFO_CALENDRIER!$AB$2,IF(BD!H971="COMMANDE","ALBAN1","ALBAN2"),IF(I971=INFO_CALENDRIER!$AB$3,IF(BD!H971="COMMANDE","ALICE1","ALICE2"),IF(I971=INFO_CALENDRIER!$AB$4,IF(BD!H971="COMMANDE","EUGENIE1","EUGENIE2"),IF(I971=INFO_CALENDRIER!$AB$5,IF(BD!H971="COMMANDE","FRED1","FRED2"),IF(I971=INFO_CALENDRIER!$AB$6,IF(BD!H971="COMMANDE","HERVE1","HERVE2"),IF(I971=INFO_CALENDRIER!$AB$7,IF(BD!H971="COMMANDE","MARIA1","MARIA2"),IF(I971=INFO_CALENDRIER!$AB$8,IF(BD!H971="COMMANDE","MARIE1","MARIE2"),IF(I971=INFO_CALENDRIER!$AB$9,IF(BD!H971="COMMANDE","VALERIE1","VALERIE2"),"erreur")))))))))</f>
        <v/>
      </c>
      <c r="U971" s="54"/>
      <c r="V971" s="54"/>
      <c r="W971" s="76" t="str">
        <f t="shared" si="181"/>
        <v/>
      </c>
      <c r="X971" s="76" t="str">
        <f t="shared" si="182"/>
        <v/>
      </c>
      <c r="Y971" s="76" t="str">
        <f t="shared" si="183"/>
        <v/>
      </c>
    </row>
    <row r="972" spans="1:25">
      <c r="A972" s="75"/>
      <c r="B972" s="77"/>
      <c r="C972" s="75"/>
      <c r="D972" s="77"/>
      <c r="E972" s="54"/>
      <c r="F972" s="54"/>
      <c r="G972" s="81"/>
      <c r="H972" s="54"/>
      <c r="I972" s="54"/>
      <c r="J972" s="76" t="str">
        <f t="shared" si="173"/>
        <v/>
      </c>
      <c r="K972" s="76" t="str">
        <f t="shared" si="174"/>
        <v/>
      </c>
      <c r="L972" s="76" t="str">
        <f t="shared" si="175"/>
        <v/>
      </c>
      <c r="M972" s="54"/>
      <c r="N972" s="54" t="str">
        <f t="shared" si="176"/>
        <v/>
      </c>
      <c r="O972" s="54" t="str">
        <f t="shared" si="177"/>
        <v/>
      </c>
      <c r="P972" s="54" t="str">
        <f t="shared" si="178"/>
        <v/>
      </c>
      <c r="Q972" s="54" t="str">
        <f>+IF(A972="","",CONCATENATE(YEAR(A972),"-",VLOOKUP(MONTH(A972),INFO_CALENDRIER!$I$1:$J$13,2,FALSE)))</f>
        <v/>
      </c>
      <c r="R972" s="54" t="str">
        <f t="shared" si="179"/>
        <v/>
      </c>
      <c r="S972" s="76" t="str">
        <f t="shared" si="180"/>
        <v/>
      </c>
      <c r="T972" s="54" t="str">
        <f>IF(H972="","",IF(I972=INFO_CALENDRIER!$AB$2,IF(BD!H972="COMMANDE","ALBAN1","ALBAN2"),IF(I972=INFO_CALENDRIER!$AB$3,IF(BD!H972="COMMANDE","ALICE1","ALICE2"),IF(I972=INFO_CALENDRIER!$AB$4,IF(BD!H972="COMMANDE","EUGENIE1","EUGENIE2"),IF(I972=INFO_CALENDRIER!$AB$5,IF(BD!H972="COMMANDE","FRED1","FRED2"),IF(I972=INFO_CALENDRIER!$AB$6,IF(BD!H972="COMMANDE","HERVE1","HERVE2"),IF(I972=INFO_CALENDRIER!$AB$7,IF(BD!H972="COMMANDE","MARIA1","MARIA2"),IF(I972=INFO_CALENDRIER!$AB$8,IF(BD!H972="COMMANDE","MARIE1","MARIE2"),IF(I972=INFO_CALENDRIER!$AB$9,IF(BD!H972="COMMANDE","VALERIE1","VALERIE2"),"erreur")))))))))</f>
        <v/>
      </c>
      <c r="U972" s="54"/>
      <c r="V972" s="54"/>
      <c r="W972" s="76" t="str">
        <f t="shared" si="181"/>
        <v/>
      </c>
      <c r="X972" s="76" t="str">
        <f t="shared" si="182"/>
        <v/>
      </c>
      <c r="Y972" s="76" t="str">
        <f t="shared" si="183"/>
        <v/>
      </c>
    </row>
    <row r="973" spans="1:25">
      <c r="A973" s="75"/>
      <c r="B973" s="77"/>
      <c r="C973" s="75"/>
      <c r="D973" s="77"/>
      <c r="E973" s="54"/>
      <c r="F973" s="54"/>
      <c r="G973" s="81"/>
      <c r="H973" s="54"/>
      <c r="I973" s="54"/>
      <c r="J973" s="76" t="str">
        <f t="shared" si="173"/>
        <v/>
      </c>
      <c r="K973" s="76" t="str">
        <f t="shared" si="174"/>
        <v/>
      </c>
      <c r="L973" s="76" t="str">
        <f t="shared" si="175"/>
        <v/>
      </c>
      <c r="M973" s="54"/>
      <c r="N973" s="54" t="str">
        <f t="shared" si="176"/>
        <v/>
      </c>
      <c r="O973" s="54" t="str">
        <f t="shared" si="177"/>
        <v/>
      </c>
      <c r="P973" s="54" t="str">
        <f t="shared" si="178"/>
        <v/>
      </c>
      <c r="Q973" s="54" t="str">
        <f>+IF(A973="","",CONCATENATE(YEAR(A973),"-",VLOOKUP(MONTH(A973),INFO_CALENDRIER!$I$1:$J$13,2,FALSE)))</f>
        <v/>
      </c>
      <c r="R973" s="54" t="str">
        <f t="shared" si="179"/>
        <v/>
      </c>
      <c r="S973" s="76" t="str">
        <f t="shared" si="180"/>
        <v/>
      </c>
      <c r="T973" s="54" t="str">
        <f>IF(H973="","",IF(I973=INFO_CALENDRIER!$AB$2,IF(BD!H973="COMMANDE","ALBAN1","ALBAN2"),IF(I973=INFO_CALENDRIER!$AB$3,IF(BD!H973="COMMANDE","ALICE1","ALICE2"),IF(I973=INFO_CALENDRIER!$AB$4,IF(BD!H973="COMMANDE","EUGENIE1","EUGENIE2"),IF(I973=INFO_CALENDRIER!$AB$5,IF(BD!H973="COMMANDE","FRED1","FRED2"),IF(I973=INFO_CALENDRIER!$AB$6,IF(BD!H973="COMMANDE","HERVE1","HERVE2"),IF(I973=INFO_CALENDRIER!$AB$7,IF(BD!H973="COMMANDE","MARIA1","MARIA2"),IF(I973=INFO_CALENDRIER!$AB$8,IF(BD!H973="COMMANDE","MARIE1","MARIE2"),IF(I973=INFO_CALENDRIER!$AB$9,IF(BD!H973="COMMANDE","VALERIE1","VALERIE2"),"erreur")))))))))</f>
        <v/>
      </c>
      <c r="U973" s="54"/>
      <c r="V973" s="54"/>
      <c r="W973" s="76" t="str">
        <f t="shared" si="181"/>
        <v/>
      </c>
      <c r="X973" s="76" t="str">
        <f t="shared" si="182"/>
        <v/>
      </c>
      <c r="Y973" s="76" t="str">
        <f t="shared" si="183"/>
        <v/>
      </c>
    </row>
    <row r="974" spans="1:25">
      <c r="A974" s="75"/>
      <c r="B974" s="77"/>
      <c r="C974" s="75"/>
      <c r="D974" s="77"/>
      <c r="E974" s="54"/>
      <c r="F974" s="54"/>
      <c r="G974" s="81"/>
      <c r="H974" s="54"/>
      <c r="I974" s="54"/>
      <c r="J974" s="76" t="str">
        <f t="shared" si="173"/>
        <v/>
      </c>
      <c r="K974" s="76" t="str">
        <f t="shared" si="174"/>
        <v/>
      </c>
      <c r="L974" s="76" t="str">
        <f t="shared" si="175"/>
        <v/>
      </c>
      <c r="M974" s="54"/>
      <c r="N974" s="54" t="str">
        <f t="shared" si="176"/>
        <v/>
      </c>
      <c r="O974" s="54" t="str">
        <f t="shared" si="177"/>
        <v/>
      </c>
      <c r="P974" s="54" t="str">
        <f t="shared" si="178"/>
        <v/>
      </c>
      <c r="Q974" s="54" t="str">
        <f>+IF(A974="","",CONCATENATE(YEAR(A974),"-",VLOOKUP(MONTH(A974),INFO_CALENDRIER!$I$1:$J$13,2,FALSE)))</f>
        <v/>
      </c>
      <c r="R974" s="54" t="str">
        <f t="shared" si="179"/>
        <v/>
      </c>
      <c r="S974" s="76" t="str">
        <f t="shared" si="180"/>
        <v/>
      </c>
      <c r="T974" s="54" t="str">
        <f>IF(H974="","",IF(I974=INFO_CALENDRIER!$AB$2,IF(BD!H974="COMMANDE","ALBAN1","ALBAN2"),IF(I974=INFO_CALENDRIER!$AB$3,IF(BD!H974="COMMANDE","ALICE1","ALICE2"),IF(I974=INFO_CALENDRIER!$AB$4,IF(BD!H974="COMMANDE","EUGENIE1","EUGENIE2"),IF(I974=INFO_CALENDRIER!$AB$5,IF(BD!H974="COMMANDE","FRED1","FRED2"),IF(I974=INFO_CALENDRIER!$AB$6,IF(BD!H974="COMMANDE","HERVE1","HERVE2"),IF(I974=INFO_CALENDRIER!$AB$7,IF(BD!H974="COMMANDE","MARIA1","MARIA2"),IF(I974=INFO_CALENDRIER!$AB$8,IF(BD!H974="COMMANDE","MARIE1","MARIE2"),IF(I974=INFO_CALENDRIER!$AB$9,IF(BD!H974="COMMANDE","VALERIE1","VALERIE2"),"erreur")))))))))</f>
        <v/>
      </c>
      <c r="U974" s="54"/>
      <c r="V974" s="54"/>
      <c r="W974" s="76" t="str">
        <f t="shared" si="181"/>
        <v/>
      </c>
      <c r="X974" s="76" t="str">
        <f t="shared" si="182"/>
        <v/>
      </c>
      <c r="Y974" s="76" t="str">
        <f t="shared" si="183"/>
        <v/>
      </c>
    </row>
    <row r="975" spans="1:25">
      <c r="A975" s="75"/>
      <c r="B975" s="77"/>
      <c r="C975" s="75"/>
      <c r="D975" s="77"/>
      <c r="E975" s="54"/>
      <c r="F975" s="54"/>
      <c r="G975" s="81"/>
      <c r="H975" s="54"/>
      <c r="I975" s="54"/>
      <c r="J975" s="76" t="str">
        <f t="shared" si="173"/>
        <v/>
      </c>
      <c r="K975" s="76" t="str">
        <f t="shared" si="174"/>
        <v/>
      </c>
      <c r="L975" s="76" t="str">
        <f t="shared" si="175"/>
        <v/>
      </c>
      <c r="M975" s="54"/>
      <c r="N975" s="54" t="str">
        <f t="shared" si="176"/>
        <v/>
      </c>
      <c r="O975" s="54" t="str">
        <f t="shared" si="177"/>
        <v/>
      </c>
      <c r="P975" s="54" t="str">
        <f t="shared" si="178"/>
        <v/>
      </c>
      <c r="Q975" s="54" t="str">
        <f>+IF(A975="","",CONCATENATE(YEAR(A975),"-",VLOOKUP(MONTH(A975),INFO_CALENDRIER!$I$1:$J$13,2,FALSE)))</f>
        <v/>
      </c>
      <c r="R975" s="54" t="str">
        <f t="shared" si="179"/>
        <v/>
      </c>
      <c r="S975" s="76" t="str">
        <f t="shared" si="180"/>
        <v/>
      </c>
      <c r="T975" s="54" t="str">
        <f>IF(H975="","",IF(I975=INFO_CALENDRIER!$AB$2,IF(BD!H975="COMMANDE","ALBAN1","ALBAN2"),IF(I975=INFO_CALENDRIER!$AB$3,IF(BD!H975="COMMANDE","ALICE1","ALICE2"),IF(I975=INFO_CALENDRIER!$AB$4,IF(BD!H975="COMMANDE","EUGENIE1","EUGENIE2"),IF(I975=INFO_CALENDRIER!$AB$5,IF(BD!H975="COMMANDE","FRED1","FRED2"),IF(I975=INFO_CALENDRIER!$AB$6,IF(BD!H975="COMMANDE","HERVE1","HERVE2"),IF(I975=INFO_CALENDRIER!$AB$7,IF(BD!H975="COMMANDE","MARIA1","MARIA2"),IF(I975=INFO_CALENDRIER!$AB$8,IF(BD!H975="COMMANDE","MARIE1","MARIE2"),IF(I975=INFO_CALENDRIER!$AB$9,IF(BD!H975="COMMANDE","VALERIE1","VALERIE2"),"erreur")))))))))</f>
        <v/>
      </c>
      <c r="U975" s="54"/>
      <c r="V975" s="54"/>
      <c r="W975" s="76" t="str">
        <f t="shared" si="181"/>
        <v/>
      </c>
      <c r="X975" s="76" t="str">
        <f t="shared" si="182"/>
        <v/>
      </c>
      <c r="Y975" s="76" t="str">
        <f t="shared" si="183"/>
        <v/>
      </c>
    </row>
    <row r="976" spans="1:25">
      <c r="A976" s="75"/>
      <c r="B976" s="77"/>
      <c r="C976" s="75"/>
      <c r="D976" s="77"/>
      <c r="E976" s="54"/>
      <c r="F976" s="54"/>
      <c r="G976" s="81"/>
      <c r="H976" s="54"/>
      <c r="I976" s="54"/>
      <c r="J976" s="76" t="str">
        <f t="shared" si="173"/>
        <v/>
      </c>
      <c r="K976" s="76" t="str">
        <f t="shared" si="174"/>
        <v/>
      </c>
      <c r="L976" s="76" t="str">
        <f t="shared" si="175"/>
        <v/>
      </c>
      <c r="M976" s="54"/>
      <c r="N976" s="54" t="str">
        <f t="shared" si="176"/>
        <v/>
      </c>
      <c r="O976" s="54" t="str">
        <f t="shared" si="177"/>
        <v/>
      </c>
      <c r="P976" s="54" t="str">
        <f t="shared" si="178"/>
        <v/>
      </c>
      <c r="Q976" s="54" t="str">
        <f>+IF(A976="","",CONCATENATE(YEAR(A976),"-",VLOOKUP(MONTH(A976),INFO_CALENDRIER!$I$1:$J$13,2,FALSE)))</f>
        <v/>
      </c>
      <c r="R976" s="54" t="str">
        <f t="shared" si="179"/>
        <v/>
      </c>
      <c r="S976" s="76" t="str">
        <f t="shared" si="180"/>
        <v/>
      </c>
      <c r="T976" s="54" t="str">
        <f>IF(H976="","",IF(I976=INFO_CALENDRIER!$AB$2,IF(BD!H976="COMMANDE","ALBAN1","ALBAN2"),IF(I976=INFO_CALENDRIER!$AB$3,IF(BD!H976="COMMANDE","ALICE1","ALICE2"),IF(I976=INFO_CALENDRIER!$AB$4,IF(BD!H976="COMMANDE","EUGENIE1","EUGENIE2"),IF(I976=INFO_CALENDRIER!$AB$5,IF(BD!H976="COMMANDE","FRED1","FRED2"),IF(I976=INFO_CALENDRIER!$AB$6,IF(BD!H976="COMMANDE","HERVE1","HERVE2"),IF(I976=INFO_CALENDRIER!$AB$7,IF(BD!H976="COMMANDE","MARIA1","MARIA2"),IF(I976=INFO_CALENDRIER!$AB$8,IF(BD!H976="COMMANDE","MARIE1","MARIE2"),IF(I976=INFO_CALENDRIER!$AB$9,IF(BD!H976="COMMANDE","VALERIE1","VALERIE2"),"erreur")))))))))</f>
        <v/>
      </c>
      <c r="U976" s="54"/>
      <c r="V976" s="54"/>
      <c r="W976" s="76" t="str">
        <f t="shared" si="181"/>
        <v/>
      </c>
      <c r="X976" s="76" t="str">
        <f t="shared" si="182"/>
        <v/>
      </c>
      <c r="Y976" s="76" t="str">
        <f t="shared" si="183"/>
        <v/>
      </c>
    </row>
    <row r="977" spans="1:25">
      <c r="A977" s="75"/>
      <c r="B977" s="77"/>
      <c r="C977" s="75"/>
      <c r="D977" s="77"/>
      <c r="E977" s="54"/>
      <c r="F977" s="54"/>
      <c r="G977" s="81"/>
      <c r="H977" s="54"/>
      <c r="I977" s="54"/>
      <c r="J977" s="76" t="str">
        <f t="shared" si="173"/>
        <v/>
      </c>
      <c r="K977" s="76" t="str">
        <f t="shared" si="174"/>
        <v/>
      </c>
      <c r="L977" s="76" t="str">
        <f t="shared" si="175"/>
        <v/>
      </c>
      <c r="M977" s="54"/>
      <c r="N977" s="54" t="str">
        <f t="shared" si="176"/>
        <v/>
      </c>
      <c r="O977" s="54" t="str">
        <f t="shared" si="177"/>
        <v/>
      </c>
      <c r="P977" s="54" t="str">
        <f t="shared" si="178"/>
        <v/>
      </c>
      <c r="Q977" s="54" t="str">
        <f>+IF(A977="","",CONCATENATE(YEAR(A977),"-",VLOOKUP(MONTH(A977),INFO_CALENDRIER!$I$1:$J$13,2,FALSE)))</f>
        <v/>
      </c>
      <c r="R977" s="54" t="str">
        <f t="shared" si="179"/>
        <v/>
      </c>
      <c r="S977" s="76" t="str">
        <f t="shared" si="180"/>
        <v/>
      </c>
      <c r="T977" s="54" t="str">
        <f>IF(H977="","",IF(I977=INFO_CALENDRIER!$AB$2,IF(BD!H977="COMMANDE","ALBAN1","ALBAN2"),IF(I977=INFO_CALENDRIER!$AB$3,IF(BD!H977="COMMANDE","ALICE1","ALICE2"),IF(I977=INFO_CALENDRIER!$AB$4,IF(BD!H977="COMMANDE","EUGENIE1","EUGENIE2"),IF(I977=INFO_CALENDRIER!$AB$5,IF(BD!H977="COMMANDE","FRED1","FRED2"),IF(I977=INFO_CALENDRIER!$AB$6,IF(BD!H977="COMMANDE","HERVE1","HERVE2"),IF(I977=INFO_CALENDRIER!$AB$7,IF(BD!H977="COMMANDE","MARIA1","MARIA2"),IF(I977=INFO_CALENDRIER!$AB$8,IF(BD!H977="COMMANDE","MARIE1","MARIE2"),IF(I977=INFO_CALENDRIER!$AB$9,IF(BD!H977="COMMANDE","VALERIE1","VALERIE2"),"erreur")))))))))</f>
        <v/>
      </c>
      <c r="U977" s="54"/>
      <c r="V977" s="54"/>
      <c r="W977" s="76" t="str">
        <f t="shared" si="181"/>
        <v/>
      </c>
      <c r="X977" s="76" t="str">
        <f t="shared" si="182"/>
        <v/>
      </c>
      <c r="Y977" s="76" t="str">
        <f t="shared" si="183"/>
        <v/>
      </c>
    </row>
    <row r="978" spans="1:25">
      <c r="A978" s="75"/>
      <c r="B978" s="77"/>
      <c r="C978" s="75"/>
      <c r="D978" s="77"/>
      <c r="E978" s="54"/>
      <c r="F978" s="54"/>
      <c r="G978" s="81"/>
      <c r="H978" s="54"/>
      <c r="I978" s="54"/>
      <c r="J978" s="76" t="str">
        <f t="shared" si="173"/>
        <v/>
      </c>
      <c r="K978" s="76" t="str">
        <f t="shared" si="174"/>
        <v/>
      </c>
      <c r="L978" s="76" t="str">
        <f t="shared" si="175"/>
        <v/>
      </c>
      <c r="M978" s="54"/>
      <c r="N978" s="54" t="str">
        <f t="shared" si="176"/>
        <v/>
      </c>
      <c r="O978" s="54" t="str">
        <f t="shared" si="177"/>
        <v/>
      </c>
      <c r="P978" s="54" t="str">
        <f t="shared" si="178"/>
        <v/>
      </c>
      <c r="Q978" s="54" t="str">
        <f>+IF(A978="","",CONCATENATE(YEAR(A978),"-",VLOOKUP(MONTH(A978),INFO_CALENDRIER!$I$1:$J$13,2,FALSE)))</f>
        <v/>
      </c>
      <c r="R978" s="54" t="str">
        <f t="shared" si="179"/>
        <v/>
      </c>
      <c r="S978" s="76" t="str">
        <f t="shared" si="180"/>
        <v/>
      </c>
      <c r="T978" s="54" t="str">
        <f>IF(H978="","",IF(I978=INFO_CALENDRIER!$AB$2,IF(BD!H978="COMMANDE","ALBAN1","ALBAN2"),IF(I978=INFO_CALENDRIER!$AB$3,IF(BD!H978="COMMANDE","ALICE1","ALICE2"),IF(I978=INFO_CALENDRIER!$AB$4,IF(BD!H978="COMMANDE","EUGENIE1","EUGENIE2"),IF(I978=INFO_CALENDRIER!$AB$5,IF(BD!H978="COMMANDE","FRED1","FRED2"),IF(I978=INFO_CALENDRIER!$AB$6,IF(BD!H978="COMMANDE","HERVE1","HERVE2"),IF(I978=INFO_CALENDRIER!$AB$7,IF(BD!H978="COMMANDE","MARIA1","MARIA2"),IF(I978=INFO_CALENDRIER!$AB$8,IF(BD!H978="COMMANDE","MARIE1","MARIE2"),IF(I978=INFO_CALENDRIER!$AB$9,IF(BD!H978="COMMANDE","VALERIE1","VALERIE2"),"erreur")))))))))</f>
        <v/>
      </c>
      <c r="U978" s="54"/>
      <c r="V978" s="54"/>
      <c r="W978" s="76" t="str">
        <f t="shared" si="181"/>
        <v/>
      </c>
      <c r="X978" s="76" t="str">
        <f t="shared" si="182"/>
        <v/>
      </c>
      <c r="Y978" s="76" t="str">
        <f t="shared" si="183"/>
        <v/>
      </c>
    </row>
    <row r="979" spans="1:25">
      <c r="A979" s="75"/>
      <c r="B979" s="77"/>
      <c r="C979" s="75"/>
      <c r="D979" s="77"/>
      <c r="E979" s="54"/>
      <c r="F979" s="54"/>
      <c r="G979" s="81"/>
      <c r="H979" s="54"/>
      <c r="I979" s="54"/>
      <c r="J979" s="76" t="str">
        <f t="shared" si="173"/>
        <v/>
      </c>
      <c r="K979" s="76" t="str">
        <f t="shared" si="174"/>
        <v/>
      </c>
      <c r="L979" s="76" t="str">
        <f t="shared" si="175"/>
        <v/>
      </c>
      <c r="M979" s="54"/>
      <c r="N979" s="54" t="str">
        <f t="shared" si="176"/>
        <v/>
      </c>
      <c r="O979" s="54" t="str">
        <f t="shared" si="177"/>
        <v/>
      </c>
      <c r="P979" s="54" t="str">
        <f t="shared" si="178"/>
        <v/>
      </c>
      <c r="Q979" s="54" t="str">
        <f>+IF(A979="","",CONCATENATE(YEAR(A979),"-",VLOOKUP(MONTH(A979),INFO_CALENDRIER!$I$1:$J$13,2,FALSE)))</f>
        <v/>
      </c>
      <c r="R979" s="54" t="str">
        <f t="shared" si="179"/>
        <v/>
      </c>
      <c r="S979" s="76" t="str">
        <f t="shared" si="180"/>
        <v/>
      </c>
      <c r="T979" s="54" t="str">
        <f>IF(H979="","",IF(I979=INFO_CALENDRIER!$AB$2,IF(BD!H979="COMMANDE","ALBAN1","ALBAN2"),IF(I979=INFO_CALENDRIER!$AB$3,IF(BD!H979="COMMANDE","ALICE1","ALICE2"),IF(I979=INFO_CALENDRIER!$AB$4,IF(BD!H979="COMMANDE","EUGENIE1","EUGENIE2"),IF(I979=INFO_CALENDRIER!$AB$5,IF(BD!H979="COMMANDE","FRED1","FRED2"),IF(I979=INFO_CALENDRIER!$AB$6,IF(BD!H979="COMMANDE","HERVE1","HERVE2"),IF(I979=INFO_CALENDRIER!$AB$7,IF(BD!H979="COMMANDE","MARIA1","MARIA2"),IF(I979=INFO_CALENDRIER!$AB$8,IF(BD!H979="COMMANDE","MARIE1","MARIE2"),IF(I979=INFO_CALENDRIER!$AB$9,IF(BD!H979="COMMANDE","VALERIE1","VALERIE2"),"erreur")))))))))</f>
        <v/>
      </c>
      <c r="U979" s="54"/>
      <c r="V979" s="54"/>
      <c r="W979" s="76" t="str">
        <f t="shared" si="181"/>
        <v/>
      </c>
      <c r="X979" s="76" t="str">
        <f t="shared" si="182"/>
        <v/>
      </c>
      <c r="Y979" s="76" t="str">
        <f t="shared" si="183"/>
        <v/>
      </c>
    </row>
    <row r="980" spans="1:25">
      <c r="A980" s="75"/>
      <c r="B980" s="77"/>
      <c r="C980" s="75"/>
      <c r="D980" s="77"/>
      <c r="E980" s="54"/>
      <c r="F980" s="54"/>
      <c r="G980" s="81"/>
      <c r="H980" s="54"/>
      <c r="I980" s="54"/>
      <c r="J980" s="76" t="str">
        <f t="shared" si="173"/>
        <v/>
      </c>
      <c r="K980" s="76" t="str">
        <f t="shared" si="174"/>
        <v/>
      </c>
      <c r="L980" s="76" t="str">
        <f t="shared" si="175"/>
        <v/>
      </c>
      <c r="M980" s="54"/>
      <c r="N980" s="54" t="str">
        <f t="shared" si="176"/>
        <v/>
      </c>
      <c r="O980" s="54" t="str">
        <f t="shared" si="177"/>
        <v/>
      </c>
      <c r="P980" s="54" t="str">
        <f t="shared" si="178"/>
        <v/>
      </c>
      <c r="Q980" s="54" t="str">
        <f>+IF(A980="","",CONCATENATE(YEAR(A980),"-",VLOOKUP(MONTH(A980),INFO_CALENDRIER!$I$1:$J$13,2,FALSE)))</f>
        <v/>
      </c>
      <c r="R980" s="54" t="str">
        <f t="shared" si="179"/>
        <v/>
      </c>
      <c r="S980" s="76" t="str">
        <f t="shared" si="180"/>
        <v/>
      </c>
      <c r="T980" s="54" t="str">
        <f>IF(H980="","",IF(I980=INFO_CALENDRIER!$AB$2,IF(BD!H980="COMMANDE","ALBAN1","ALBAN2"),IF(I980=INFO_CALENDRIER!$AB$3,IF(BD!H980="COMMANDE","ALICE1","ALICE2"),IF(I980=INFO_CALENDRIER!$AB$4,IF(BD!H980="COMMANDE","EUGENIE1","EUGENIE2"),IF(I980=INFO_CALENDRIER!$AB$5,IF(BD!H980="COMMANDE","FRED1","FRED2"),IF(I980=INFO_CALENDRIER!$AB$6,IF(BD!H980="COMMANDE","HERVE1","HERVE2"),IF(I980=INFO_CALENDRIER!$AB$7,IF(BD!H980="COMMANDE","MARIA1","MARIA2"),IF(I980=INFO_CALENDRIER!$AB$8,IF(BD!H980="COMMANDE","MARIE1","MARIE2"),IF(I980=INFO_CALENDRIER!$AB$9,IF(BD!H980="COMMANDE","VALERIE1","VALERIE2"),"erreur")))))))))</f>
        <v/>
      </c>
      <c r="U980" s="54"/>
      <c r="V980" s="54"/>
      <c r="W980" s="76" t="str">
        <f t="shared" si="181"/>
        <v/>
      </c>
      <c r="X980" s="76" t="str">
        <f t="shared" si="182"/>
        <v/>
      </c>
      <c r="Y980" s="76" t="str">
        <f t="shared" si="183"/>
        <v/>
      </c>
    </row>
    <row r="981" spans="1:25">
      <c r="A981" s="75"/>
      <c r="B981" s="77"/>
      <c r="C981" s="75"/>
      <c r="D981" s="77"/>
      <c r="E981" s="54"/>
      <c r="F981" s="54"/>
      <c r="G981" s="81"/>
      <c r="H981" s="54"/>
      <c r="I981" s="54"/>
      <c r="J981" s="76" t="str">
        <f t="shared" si="173"/>
        <v/>
      </c>
      <c r="K981" s="76" t="str">
        <f t="shared" si="174"/>
        <v/>
      </c>
      <c r="L981" s="76" t="str">
        <f t="shared" si="175"/>
        <v/>
      </c>
      <c r="M981" s="54"/>
      <c r="N981" s="54" t="str">
        <f t="shared" si="176"/>
        <v/>
      </c>
      <c r="O981" s="54" t="str">
        <f t="shared" si="177"/>
        <v/>
      </c>
      <c r="P981" s="54" t="str">
        <f t="shared" si="178"/>
        <v/>
      </c>
      <c r="Q981" s="54" t="str">
        <f>+IF(A981="","",CONCATENATE(YEAR(A981),"-",VLOOKUP(MONTH(A981),INFO_CALENDRIER!$I$1:$J$13,2,FALSE)))</f>
        <v/>
      </c>
      <c r="R981" s="54" t="str">
        <f t="shared" si="179"/>
        <v/>
      </c>
      <c r="S981" s="76" t="str">
        <f t="shared" si="180"/>
        <v/>
      </c>
      <c r="T981" s="54" t="str">
        <f>IF(H981="","",IF(I981=INFO_CALENDRIER!$AB$2,IF(BD!H981="COMMANDE","ALBAN1","ALBAN2"),IF(I981=INFO_CALENDRIER!$AB$3,IF(BD!H981="COMMANDE","ALICE1","ALICE2"),IF(I981=INFO_CALENDRIER!$AB$4,IF(BD!H981="COMMANDE","EUGENIE1","EUGENIE2"),IF(I981=INFO_CALENDRIER!$AB$5,IF(BD!H981="COMMANDE","FRED1","FRED2"),IF(I981=INFO_CALENDRIER!$AB$6,IF(BD!H981="COMMANDE","HERVE1","HERVE2"),IF(I981=INFO_CALENDRIER!$AB$7,IF(BD!H981="COMMANDE","MARIA1","MARIA2"),IF(I981=INFO_CALENDRIER!$AB$8,IF(BD!H981="COMMANDE","MARIE1","MARIE2"),IF(I981=INFO_CALENDRIER!$AB$9,IF(BD!H981="COMMANDE","VALERIE1","VALERIE2"),"erreur")))))))))</f>
        <v/>
      </c>
      <c r="U981" s="54"/>
      <c r="V981" s="54"/>
      <c r="W981" s="76" t="str">
        <f t="shared" si="181"/>
        <v/>
      </c>
      <c r="X981" s="76" t="str">
        <f t="shared" si="182"/>
        <v/>
      </c>
      <c r="Y981" s="76" t="str">
        <f t="shared" si="183"/>
        <v/>
      </c>
    </row>
    <row r="982" spans="1:25">
      <c r="A982" s="75"/>
      <c r="B982" s="77"/>
      <c r="C982" s="75"/>
      <c r="D982" s="77"/>
      <c r="E982" s="54"/>
      <c r="F982" s="54"/>
      <c r="G982" s="81"/>
      <c r="H982" s="54"/>
      <c r="I982" s="54"/>
      <c r="J982" s="76" t="str">
        <f t="shared" si="173"/>
        <v/>
      </c>
      <c r="K982" s="76" t="str">
        <f t="shared" si="174"/>
        <v/>
      </c>
      <c r="L982" s="76" t="str">
        <f t="shared" si="175"/>
        <v/>
      </c>
      <c r="M982" s="54"/>
      <c r="N982" s="54" t="str">
        <f t="shared" si="176"/>
        <v/>
      </c>
      <c r="O982" s="54" t="str">
        <f t="shared" si="177"/>
        <v/>
      </c>
      <c r="P982" s="54" t="str">
        <f t="shared" si="178"/>
        <v/>
      </c>
      <c r="Q982" s="54" t="str">
        <f>+IF(A982="","",CONCATENATE(YEAR(A982),"-",VLOOKUP(MONTH(A982),INFO_CALENDRIER!$I$1:$J$13,2,FALSE)))</f>
        <v/>
      </c>
      <c r="R982" s="54" t="str">
        <f t="shared" si="179"/>
        <v/>
      </c>
      <c r="S982" s="76" t="str">
        <f t="shared" si="180"/>
        <v/>
      </c>
      <c r="T982" s="54" t="str">
        <f>IF(H982="","",IF(I982=INFO_CALENDRIER!$AB$2,IF(BD!H982="COMMANDE","ALBAN1","ALBAN2"),IF(I982=INFO_CALENDRIER!$AB$3,IF(BD!H982="COMMANDE","ALICE1","ALICE2"),IF(I982=INFO_CALENDRIER!$AB$4,IF(BD!H982="COMMANDE","EUGENIE1","EUGENIE2"),IF(I982=INFO_CALENDRIER!$AB$5,IF(BD!H982="COMMANDE","FRED1","FRED2"),IF(I982=INFO_CALENDRIER!$AB$6,IF(BD!H982="COMMANDE","HERVE1","HERVE2"),IF(I982=INFO_CALENDRIER!$AB$7,IF(BD!H982="COMMANDE","MARIA1","MARIA2"),IF(I982=INFO_CALENDRIER!$AB$8,IF(BD!H982="COMMANDE","MARIE1","MARIE2"),IF(I982=INFO_CALENDRIER!$AB$9,IF(BD!H982="COMMANDE","VALERIE1","VALERIE2"),"erreur")))))))))</f>
        <v/>
      </c>
      <c r="U982" s="54"/>
      <c r="V982" s="54"/>
      <c r="W982" s="76" t="str">
        <f t="shared" si="181"/>
        <v/>
      </c>
      <c r="X982" s="76" t="str">
        <f t="shared" si="182"/>
        <v/>
      </c>
      <c r="Y982" s="76" t="str">
        <f t="shared" si="183"/>
        <v/>
      </c>
    </row>
    <row r="983" spans="1:25">
      <c r="A983" s="75"/>
      <c r="B983" s="77"/>
      <c r="C983" s="75"/>
      <c r="D983" s="77"/>
      <c r="E983" s="54"/>
      <c r="F983" s="54"/>
      <c r="G983" s="81"/>
      <c r="H983" s="54"/>
      <c r="I983" s="54"/>
      <c r="J983" s="76" t="str">
        <f t="shared" si="173"/>
        <v/>
      </c>
      <c r="K983" s="76" t="str">
        <f t="shared" si="174"/>
        <v/>
      </c>
      <c r="L983" s="76" t="str">
        <f t="shared" si="175"/>
        <v/>
      </c>
      <c r="M983" s="54"/>
      <c r="N983" s="54" t="str">
        <f t="shared" si="176"/>
        <v/>
      </c>
      <c r="O983" s="54" t="str">
        <f t="shared" si="177"/>
        <v/>
      </c>
      <c r="P983" s="54" t="str">
        <f t="shared" si="178"/>
        <v/>
      </c>
      <c r="Q983" s="54" t="str">
        <f>+IF(A983="","",CONCATENATE(YEAR(A983),"-",VLOOKUP(MONTH(A983),INFO_CALENDRIER!$I$1:$J$13,2,FALSE)))</f>
        <v/>
      </c>
      <c r="R983" s="54" t="str">
        <f t="shared" si="179"/>
        <v/>
      </c>
      <c r="S983" s="76" t="str">
        <f t="shared" si="180"/>
        <v/>
      </c>
      <c r="T983" s="54" t="str">
        <f>IF(H983="","",IF(I983=INFO_CALENDRIER!$AB$2,IF(BD!H983="COMMANDE","ALBAN1","ALBAN2"),IF(I983=INFO_CALENDRIER!$AB$3,IF(BD!H983="COMMANDE","ALICE1","ALICE2"),IF(I983=INFO_CALENDRIER!$AB$4,IF(BD!H983="COMMANDE","EUGENIE1","EUGENIE2"),IF(I983=INFO_CALENDRIER!$AB$5,IF(BD!H983="COMMANDE","FRED1","FRED2"),IF(I983=INFO_CALENDRIER!$AB$6,IF(BD!H983="COMMANDE","HERVE1","HERVE2"),IF(I983=INFO_CALENDRIER!$AB$7,IF(BD!H983="COMMANDE","MARIA1","MARIA2"),IF(I983=INFO_CALENDRIER!$AB$8,IF(BD!H983="COMMANDE","MARIE1","MARIE2"),IF(I983=INFO_CALENDRIER!$AB$9,IF(BD!H983="COMMANDE","VALERIE1","VALERIE2"),"erreur")))))))))</f>
        <v/>
      </c>
      <c r="U983" s="54"/>
      <c r="V983" s="54"/>
      <c r="W983" s="76" t="str">
        <f t="shared" si="181"/>
        <v/>
      </c>
      <c r="X983" s="76" t="str">
        <f t="shared" si="182"/>
        <v/>
      </c>
      <c r="Y983" s="76" t="str">
        <f t="shared" si="183"/>
        <v/>
      </c>
    </row>
    <row r="984" spans="1:25">
      <c r="A984" s="75"/>
      <c r="B984" s="77"/>
      <c r="C984" s="75"/>
      <c r="D984" s="77"/>
      <c r="E984" s="54"/>
      <c r="F984" s="54"/>
      <c r="G984" s="81"/>
      <c r="H984" s="54"/>
      <c r="I984" s="54"/>
      <c r="J984" s="76" t="str">
        <f t="shared" si="173"/>
        <v/>
      </c>
      <c r="K984" s="76" t="str">
        <f t="shared" si="174"/>
        <v/>
      </c>
      <c r="L984" s="76" t="str">
        <f t="shared" si="175"/>
        <v/>
      </c>
      <c r="M984" s="54"/>
      <c r="N984" s="54" t="str">
        <f t="shared" si="176"/>
        <v/>
      </c>
      <c r="O984" s="54" t="str">
        <f t="shared" si="177"/>
        <v/>
      </c>
      <c r="P984" s="54" t="str">
        <f t="shared" si="178"/>
        <v/>
      </c>
      <c r="Q984" s="54" t="str">
        <f>+IF(A984="","",CONCATENATE(YEAR(A984),"-",VLOOKUP(MONTH(A984),INFO_CALENDRIER!$I$1:$J$13,2,FALSE)))</f>
        <v/>
      </c>
      <c r="R984" s="54" t="str">
        <f t="shared" si="179"/>
        <v/>
      </c>
      <c r="S984" s="76" t="str">
        <f t="shared" si="180"/>
        <v/>
      </c>
      <c r="T984" s="54" t="str">
        <f>IF(H984="","",IF(I984=INFO_CALENDRIER!$AB$2,IF(BD!H984="COMMANDE","ALBAN1","ALBAN2"),IF(I984=INFO_CALENDRIER!$AB$3,IF(BD!H984="COMMANDE","ALICE1","ALICE2"),IF(I984=INFO_CALENDRIER!$AB$4,IF(BD!H984="COMMANDE","EUGENIE1","EUGENIE2"),IF(I984=INFO_CALENDRIER!$AB$5,IF(BD!H984="COMMANDE","FRED1","FRED2"),IF(I984=INFO_CALENDRIER!$AB$6,IF(BD!H984="COMMANDE","HERVE1","HERVE2"),IF(I984=INFO_CALENDRIER!$AB$7,IF(BD!H984="COMMANDE","MARIA1","MARIA2"),IF(I984=INFO_CALENDRIER!$AB$8,IF(BD!H984="COMMANDE","MARIE1","MARIE2"),IF(I984=INFO_CALENDRIER!$AB$9,IF(BD!H984="COMMANDE","VALERIE1","VALERIE2"),"erreur")))))))))</f>
        <v/>
      </c>
      <c r="U984" s="54"/>
      <c r="V984" s="54"/>
      <c r="W984" s="76" t="str">
        <f t="shared" si="181"/>
        <v/>
      </c>
      <c r="X984" s="76" t="str">
        <f t="shared" si="182"/>
        <v/>
      </c>
      <c r="Y984" s="76" t="str">
        <f t="shared" si="183"/>
        <v/>
      </c>
    </row>
    <row r="985" spans="1:25">
      <c r="A985" s="75"/>
      <c r="B985" s="77"/>
      <c r="C985" s="75"/>
      <c r="D985" s="77"/>
      <c r="E985" s="54"/>
      <c r="F985" s="54"/>
      <c r="G985" s="81"/>
      <c r="H985" s="54"/>
      <c r="I985" s="54"/>
      <c r="J985" s="76" t="str">
        <f t="shared" si="173"/>
        <v/>
      </c>
      <c r="K985" s="76" t="str">
        <f t="shared" si="174"/>
        <v/>
      </c>
      <c r="L985" s="76" t="str">
        <f t="shared" si="175"/>
        <v/>
      </c>
      <c r="M985" s="54"/>
      <c r="N985" s="54" t="str">
        <f t="shared" si="176"/>
        <v/>
      </c>
      <c r="O985" s="54" t="str">
        <f t="shared" si="177"/>
        <v/>
      </c>
      <c r="P985" s="54" t="str">
        <f t="shared" si="178"/>
        <v/>
      </c>
      <c r="Q985" s="54" t="str">
        <f>+IF(A985="","",CONCATENATE(YEAR(A985),"-",VLOOKUP(MONTH(A985),INFO_CALENDRIER!$I$1:$J$13,2,FALSE)))</f>
        <v/>
      </c>
      <c r="R985" s="54" t="str">
        <f t="shared" si="179"/>
        <v/>
      </c>
      <c r="S985" s="76" t="str">
        <f t="shared" si="180"/>
        <v/>
      </c>
      <c r="T985" s="54" t="str">
        <f>IF(H985="","",IF(I985=INFO_CALENDRIER!$AB$2,IF(BD!H985="COMMANDE","ALBAN1","ALBAN2"),IF(I985=INFO_CALENDRIER!$AB$3,IF(BD!H985="COMMANDE","ALICE1","ALICE2"),IF(I985=INFO_CALENDRIER!$AB$4,IF(BD!H985="COMMANDE","EUGENIE1","EUGENIE2"),IF(I985=INFO_CALENDRIER!$AB$5,IF(BD!H985="COMMANDE","FRED1","FRED2"),IF(I985=INFO_CALENDRIER!$AB$6,IF(BD!H985="COMMANDE","HERVE1","HERVE2"),IF(I985=INFO_CALENDRIER!$AB$7,IF(BD!H985="COMMANDE","MARIA1","MARIA2"),IF(I985=INFO_CALENDRIER!$AB$8,IF(BD!H985="COMMANDE","MARIE1","MARIE2"),IF(I985=INFO_CALENDRIER!$AB$9,IF(BD!H985="COMMANDE","VALERIE1","VALERIE2"),"erreur")))))))))</f>
        <v/>
      </c>
      <c r="U985" s="54"/>
      <c r="V985" s="54"/>
      <c r="W985" s="76" t="str">
        <f t="shared" si="181"/>
        <v/>
      </c>
      <c r="X985" s="76" t="str">
        <f t="shared" si="182"/>
        <v/>
      </c>
      <c r="Y985" s="76" t="str">
        <f t="shared" si="183"/>
        <v/>
      </c>
    </row>
    <row r="986" spans="1:25">
      <c r="A986" s="75"/>
      <c r="B986" s="77"/>
      <c r="C986" s="75"/>
      <c r="D986" s="77"/>
      <c r="E986" s="54"/>
      <c r="F986" s="54"/>
      <c r="G986" s="81"/>
      <c r="H986" s="54"/>
      <c r="I986" s="54"/>
      <c r="J986" s="76" t="str">
        <f t="shared" si="173"/>
        <v/>
      </c>
      <c r="K986" s="76" t="str">
        <f t="shared" si="174"/>
        <v/>
      </c>
      <c r="L986" s="76" t="str">
        <f t="shared" si="175"/>
        <v/>
      </c>
      <c r="M986" s="54"/>
      <c r="N986" s="54" t="str">
        <f t="shared" si="176"/>
        <v/>
      </c>
      <c r="O986" s="54" t="str">
        <f t="shared" si="177"/>
        <v/>
      </c>
      <c r="P986" s="54" t="str">
        <f t="shared" si="178"/>
        <v/>
      </c>
      <c r="Q986" s="54" t="str">
        <f>+IF(A986="","",CONCATENATE(YEAR(A986),"-",VLOOKUP(MONTH(A986),INFO_CALENDRIER!$I$1:$J$13,2,FALSE)))</f>
        <v/>
      </c>
      <c r="R986" s="54" t="str">
        <f t="shared" si="179"/>
        <v/>
      </c>
      <c r="S986" s="76" t="str">
        <f t="shared" si="180"/>
        <v/>
      </c>
      <c r="T986" s="54" t="str">
        <f>IF(H986="","",IF(I986=INFO_CALENDRIER!$AB$2,IF(BD!H986="COMMANDE","ALBAN1","ALBAN2"),IF(I986=INFO_CALENDRIER!$AB$3,IF(BD!H986="COMMANDE","ALICE1","ALICE2"),IF(I986=INFO_CALENDRIER!$AB$4,IF(BD!H986="COMMANDE","EUGENIE1","EUGENIE2"),IF(I986=INFO_CALENDRIER!$AB$5,IF(BD!H986="COMMANDE","FRED1","FRED2"),IF(I986=INFO_CALENDRIER!$AB$6,IF(BD!H986="COMMANDE","HERVE1","HERVE2"),IF(I986=INFO_CALENDRIER!$AB$7,IF(BD!H986="COMMANDE","MARIA1","MARIA2"),IF(I986=INFO_CALENDRIER!$AB$8,IF(BD!H986="COMMANDE","MARIE1","MARIE2"),IF(I986=INFO_CALENDRIER!$AB$9,IF(BD!H986="COMMANDE","VALERIE1","VALERIE2"),"erreur")))))))))</f>
        <v/>
      </c>
      <c r="U986" s="54"/>
      <c r="V986" s="54"/>
      <c r="W986" s="76" t="str">
        <f t="shared" si="181"/>
        <v/>
      </c>
      <c r="X986" s="76" t="str">
        <f t="shared" si="182"/>
        <v/>
      </c>
      <c r="Y986" s="76" t="str">
        <f t="shared" si="183"/>
        <v/>
      </c>
    </row>
    <row r="987" spans="1:25">
      <c r="A987" s="75"/>
      <c r="B987" s="77"/>
      <c r="C987" s="75"/>
      <c r="D987" s="77"/>
      <c r="E987" s="54"/>
      <c r="F987" s="54"/>
      <c r="G987" s="81"/>
      <c r="H987" s="54"/>
      <c r="I987" s="54"/>
      <c r="J987" s="76" t="str">
        <f t="shared" si="173"/>
        <v/>
      </c>
      <c r="K987" s="76" t="str">
        <f t="shared" si="174"/>
        <v/>
      </c>
      <c r="L987" s="76" t="str">
        <f t="shared" si="175"/>
        <v/>
      </c>
      <c r="M987" s="54"/>
      <c r="N987" s="54" t="str">
        <f t="shared" si="176"/>
        <v/>
      </c>
      <c r="O987" s="54" t="str">
        <f t="shared" si="177"/>
        <v/>
      </c>
      <c r="P987" s="54" t="str">
        <f t="shared" si="178"/>
        <v/>
      </c>
      <c r="Q987" s="54" t="str">
        <f>+IF(A987="","",CONCATENATE(YEAR(A987),"-",VLOOKUP(MONTH(A987),INFO_CALENDRIER!$I$1:$J$13,2,FALSE)))</f>
        <v/>
      </c>
      <c r="R987" s="54" t="str">
        <f t="shared" si="179"/>
        <v/>
      </c>
      <c r="S987" s="76" t="str">
        <f t="shared" si="180"/>
        <v/>
      </c>
      <c r="T987" s="54" t="str">
        <f>IF(H987="","",IF(I987=INFO_CALENDRIER!$AB$2,IF(BD!H987="COMMANDE","ALBAN1","ALBAN2"),IF(I987=INFO_CALENDRIER!$AB$3,IF(BD!H987="COMMANDE","ALICE1","ALICE2"),IF(I987=INFO_CALENDRIER!$AB$4,IF(BD!H987="COMMANDE","EUGENIE1","EUGENIE2"),IF(I987=INFO_CALENDRIER!$AB$5,IF(BD!H987="COMMANDE","FRED1","FRED2"),IF(I987=INFO_CALENDRIER!$AB$6,IF(BD!H987="COMMANDE","HERVE1","HERVE2"),IF(I987=INFO_CALENDRIER!$AB$7,IF(BD!H987="COMMANDE","MARIA1","MARIA2"),IF(I987=INFO_CALENDRIER!$AB$8,IF(BD!H987="COMMANDE","MARIE1","MARIE2"),IF(I987=INFO_CALENDRIER!$AB$9,IF(BD!H987="COMMANDE","VALERIE1","VALERIE2"),"erreur")))))))))</f>
        <v/>
      </c>
      <c r="U987" s="54"/>
      <c r="V987" s="54"/>
      <c r="W987" s="76" t="str">
        <f t="shared" si="181"/>
        <v/>
      </c>
      <c r="X987" s="76" t="str">
        <f t="shared" si="182"/>
        <v/>
      </c>
      <c r="Y987" s="76" t="str">
        <f t="shared" si="183"/>
        <v/>
      </c>
    </row>
    <row r="988" spans="1:25">
      <c r="A988" s="75"/>
      <c r="B988" s="77"/>
      <c r="C988" s="75"/>
      <c r="D988" s="77"/>
      <c r="E988" s="54"/>
      <c r="F988" s="54"/>
      <c r="G988" s="81"/>
      <c r="H988" s="54"/>
      <c r="I988" s="54"/>
      <c r="J988" s="76" t="str">
        <f t="shared" si="173"/>
        <v/>
      </c>
      <c r="K988" s="76" t="str">
        <f t="shared" si="174"/>
        <v/>
      </c>
      <c r="L988" s="76" t="str">
        <f t="shared" si="175"/>
        <v/>
      </c>
      <c r="M988" s="54"/>
      <c r="N988" s="54" t="str">
        <f t="shared" si="176"/>
        <v/>
      </c>
      <c r="O988" s="54" t="str">
        <f t="shared" si="177"/>
        <v/>
      </c>
      <c r="P988" s="54" t="str">
        <f t="shared" si="178"/>
        <v/>
      </c>
      <c r="Q988" s="54" t="str">
        <f>+IF(A988="","",CONCATENATE(YEAR(A988),"-",VLOOKUP(MONTH(A988),INFO_CALENDRIER!$I$1:$J$13,2,FALSE)))</f>
        <v/>
      </c>
      <c r="R988" s="54" t="str">
        <f t="shared" si="179"/>
        <v/>
      </c>
      <c r="S988" s="76" t="str">
        <f t="shared" si="180"/>
        <v/>
      </c>
      <c r="T988" s="54" t="str">
        <f>IF(H988="","",IF(I988=INFO_CALENDRIER!$AB$2,IF(BD!H988="COMMANDE","ALBAN1","ALBAN2"),IF(I988=INFO_CALENDRIER!$AB$3,IF(BD!H988="COMMANDE","ALICE1","ALICE2"),IF(I988=INFO_CALENDRIER!$AB$4,IF(BD!H988="COMMANDE","EUGENIE1","EUGENIE2"),IF(I988=INFO_CALENDRIER!$AB$5,IF(BD!H988="COMMANDE","FRED1","FRED2"),IF(I988=INFO_CALENDRIER!$AB$6,IF(BD!H988="COMMANDE","HERVE1","HERVE2"),IF(I988=INFO_CALENDRIER!$AB$7,IF(BD!H988="COMMANDE","MARIA1","MARIA2"),IF(I988=INFO_CALENDRIER!$AB$8,IF(BD!H988="COMMANDE","MARIE1","MARIE2"),IF(I988=INFO_CALENDRIER!$AB$9,IF(BD!H988="COMMANDE","VALERIE1","VALERIE2"),"erreur")))))))))</f>
        <v/>
      </c>
      <c r="U988" s="54"/>
      <c r="V988" s="54"/>
      <c r="W988" s="76" t="str">
        <f t="shared" si="181"/>
        <v/>
      </c>
      <c r="X988" s="76" t="str">
        <f t="shared" si="182"/>
        <v/>
      </c>
      <c r="Y988" s="76" t="str">
        <f t="shared" si="183"/>
        <v/>
      </c>
    </row>
    <row r="989" spans="1:25">
      <c r="A989" s="75"/>
      <c r="B989" s="77"/>
      <c r="C989" s="75"/>
      <c r="D989" s="77"/>
      <c r="E989" s="54"/>
      <c r="F989" s="54"/>
      <c r="G989" s="81"/>
      <c r="H989" s="54"/>
      <c r="I989" s="54"/>
      <c r="J989" s="76" t="str">
        <f t="shared" si="173"/>
        <v/>
      </c>
      <c r="K989" s="76" t="str">
        <f t="shared" si="174"/>
        <v/>
      </c>
      <c r="L989" s="76" t="str">
        <f t="shared" si="175"/>
        <v/>
      </c>
      <c r="M989" s="54"/>
      <c r="N989" s="54" t="str">
        <f t="shared" si="176"/>
        <v/>
      </c>
      <c r="O989" s="54" t="str">
        <f t="shared" si="177"/>
        <v/>
      </c>
      <c r="P989" s="54" t="str">
        <f t="shared" si="178"/>
        <v/>
      </c>
      <c r="Q989" s="54" t="str">
        <f>+IF(A989="","",CONCATENATE(YEAR(A989),"-",VLOOKUP(MONTH(A989),INFO_CALENDRIER!$I$1:$J$13,2,FALSE)))</f>
        <v/>
      </c>
      <c r="R989" s="54" t="str">
        <f t="shared" si="179"/>
        <v/>
      </c>
      <c r="S989" s="76" t="str">
        <f t="shared" si="180"/>
        <v/>
      </c>
      <c r="T989" s="54" t="str">
        <f>IF(H989="","",IF(I989=INFO_CALENDRIER!$AB$2,IF(BD!H989="COMMANDE","ALBAN1","ALBAN2"),IF(I989=INFO_CALENDRIER!$AB$3,IF(BD!H989="COMMANDE","ALICE1","ALICE2"),IF(I989=INFO_CALENDRIER!$AB$4,IF(BD!H989="COMMANDE","EUGENIE1","EUGENIE2"),IF(I989=INFO_CALENDRIER!$AB$5,IF(BD!H989="COMMANDE","FRED1","FRED2"),IF(I989=INFO_CALENDRIER!$AB$6,IF(BD!H989="COMMANDE","HERVE1","HERVE2"),IF(I989=INFO_CALENDRIER!$AB$7,IF(BD!H989="COMMANDE","MARIA1","MARIA2"),IF(I989=INFO_CALENDRIER!$AB$8,IF(BD!H989="COMMANDE","MARIE1","MARIE2"),IF(I989=INFO_CALENDRIER!$AB$9,IF(BD!H989="COMMANDE","VALERIE1","VALERIE2"),"erreur")))))))))</f>
        <v/>
      </c>
      <c r="U989" s="54"/>
      <c r="V989" s="54"/>
      <c r="W989" s="76" t="str">
        <f t="shared" si="181"/>
        <v/>
      </c>
      <c r="X989" s="76" t="str">
        <f t="shared" si="182"/>
        <v/>
      </c>
      <c r="Y989" s="76" t="str">
        <f t="shared" si="183"/>
        <v/>
      </c>
    </row>
    <row r="990" spans="1:25">
      <c r="A990" s="75"/>
      <c r="B990" s="77"/>
      <c r="C990" s="75"/>
      <c r="D990" s="77"/>
      <c r="E990" s="54"/>
      <c r="F990" s="54"/>
      <c r="G990" s="81"/>
      <c r="H990" s="54"/>
      <c r="I990" s="54"/>
      <c r="J990" s="76" t="str">
        <f t="shared" si="173"/>
        <v/>
      </c>
      <c r="K990" s="76" t="str">
        <f t="shared" si="174"/>
        <v/>
      </c>
      <c r="L990" s="76" t="str">
        <f t="shared" si="175"/>
        <v/>
      </c>
      <c r="M990" s="54"/>
      <c r="N990" s="54" t="str">
        <f t="shared" si="176"/>
        <v/>
      </c>
      <c r="O990" s="54" t="str">
        <f t="shared" si="177"/>
        <v/>
      </c>
      <c r="P990" s="54" t="str">
        <f t="shared" si="178"/>
        <v/>
      </c>
      <c r="Q990" s="54" t="str">
        <f>+IF(A990="","",CONCATENATE(YEAR(A990),"-",VLOOKUP(MONTH(A990),INFO_CALENDRIER!$I$1:$J$13,2,FALSE)))</f>
        <v/>
      </c>
      <c r="R990" s="54" t="str">
        <f t="shared" si="179"/>
        <v/>
      </c>
      <c r="S990" s="76" t="str">
        <f t="shared" si="180"/>
        <v/>
      </c>
      <c r="T990" s="54" t="str">
        <f>IF(H990="","",IF(I990=INFO_CALENDRIER!$AB$2,IF(BD!H990="COMMANDE","ALBAN1","ALBAN2"),IF(I990=INFO_CALENDRIER!$AB$3,IF(BD!H990="COMMANDE","ALICE1","ALICE2"),IF(I990=INFO_CALENDRIER!$AB$4,IF(BD!H990="COMMANDE","EUGENIE1","EUGENIE2"),IF(I990=INFO_CALENDRIER!$AB$5,IF(BD!H990="COMMANDE","FRED1","FRED2"),IF(I990=INFO_CALENDRIER!$AB$6,IF(BD!H990="COMMANDE","HERVE1","HERVE2"),IF(I990=INFO_CALENDRIER!$AB$7,IF(BD!H990="COMMANDE","MARIA1","MARIA2"),IF(I990=INFO_CALENDRIER!$AB$8,IF(BD!H990="COMMANDE","MARIE1","MARIE2"),IF(I990=INFO_CALENDRIER!$AB$9,IF(BD!H990="COMMANDE","VALERIE1","VALERIE2"),"erreur")))))))))</f>
        <v/>
      </c>
      <c r="U990" s="54"/>
      <c r="V990" s="54"/>
      <c r="W990" s="76" t="str">
        <f t="shared" si="181"/>
        <v/>
      </c>
      <c r="X990" s="76" t="str">
        <f t="shared" si="182"/>
        <v/>
      </c>
      <c r="Y990" s="76" t="str">
        <f t="shared" si="183"/>
        <v/>
      </c>
    </row>
    <row r="991" spans="1:25">
      <c r="A991" s="75"/>
      <c r="B991" s="77"/>
      <c r="C991" s="75"/>
      <c r="D991" s="77"/>
      <c r="E991" s="54"/>
      <c r="F991" s="54"/>
      <c r="G991" s="81"/>
      <c r="H991" s="54"/>
      <c r="I991" s="54"/>
      <c r="J991" s="76" t="str">
        <f t="shared" si="173"/>
        <v/>
      </c>
      <c r="K991" s="76" t="str">
        <f t="shared" si="174"/>
        <v/>
      </c>
      <c r="L991" s="76" t="str">
        <f t="shared" si="175"/>
        <v/>
      </c>
      <c r="M991" s="54"/>
      <c r="N991" s="54" t="str">
        <f t="shared" si="176"/>
        <v/>
      </c>
      <c r="O991" s="54" t="str">
        <f t="shared" si="177"/>
        <v/>
      </c>
      <c r="P991" s="54" t="str">
        <f t="shared" si="178"/>
        <v/>
      </c>
      <c r="Q991" s="54" t="str">
        <f>+IF(A991="","",CONCATENATE(YEAR(A991),"-",VLOOKUP(MONTH(A991),INFO_CALENDRIER!$I$1:$J$13,2,FALSE)))</f>
        <v/>
      </c>
      <c r="R991" s="54" t="str">
        <f t="shared" si="179"/>
        <v/>
      </c>
      <c r="S991" s="76" t="str">
        <f t="shared" si="180"/>
        <v/>
      </c>
      <c r="T991" s="54" t="str">
        <f>IF(H991="","",IF(I991=INFO_CALENDRIER!$AB$2,IF(BD!H991="COMMANDE","ALBAN1","ALBAN2"),IF(I991=INFO_CALENDRIER!$AB$3,IF(BD!H991="COMMANDE","ALICE1","ALICE2"),IF(I991=INFO_CALENDRIER!$AB$4,IF(BD!H991="COMMANDE","EUGENIE1","EUGENIE2"),IF(I991=INFO_CALENDRIER!$AB$5,IF(BD!H991="COMMANDE","FRED1","FRED2"),IF(I991=INFO_CALENDRIER!$AB$6,IF(BD!H991="COMMANDE","HERVE1","HERVE2"),IF(I991=INFO_CALENDRIER!$AB$7,IF(BD!H991="COMMANDE","MARIA1","MARIA2"),IF(I991=INFO_CALENDRIER!$AB$8,IF(BD!H991="COMMANDE","MARIE1","MARIE2"),IF(I991=INFO_CALENDRIER!$AB$9,IF(BD!H991="COMMANDE","VALERIE1","VALERIE2"),"erreur")))))))))</f>
        <v/>
      </c>
      <c r="U991" s="54"/>
      <c r="V991" s="54"/>
      <c r="W991" s="76" t="str">
        <f t="shared" si="181"/>
        <v/>
      </c>
      <c r="X991" s="76" t="str">
        <f t="shared" si="182"/>
        <v/>
      </c>
      <c r="Y991" s="76" t="str">
        <f t="shared" si="183"/>
        <v/>
      </c>
    </row>
    <row r="992" spans="1:25">
      <c r="A992" s="75"/>
      <c r="B992" s="77"/>
      <c r="C992" s="75"/>
      <c r="D992" s="77"/>
      <c r="E992" s="54"/>
      <c r="F992" s="54"/>
      <c r="G992" s="81"/>
      <c r="H992" s="54"/>
      <c r="I992" s="54"/>
      <c r="J992" s="76" t="str">
        <f t="shared" si="173"/>
        <v/>
      </c>
      <c r="K992" s="76" t="str">
        <f t="shared" si="174"/>
        <v/>
      </c>
      <c r="L992" s="76" t="str">
        <f t="shared" si="175"/>
        <v/>
      </c>
      <c r="M992" s="54"/>
      <c r="N992" s="54" t="str">
        <f t="shared" si="176"/>
        <v/>
      </c>
      <c r="O992" s="54" t="str">
        <f t="shared" si="177"/>
        <v/>
      </c>
      <c r="P992" s="54" t="str">
        <f t="shared" si="178"/>
        <v/>
      </c>
      <c r="Q992" s="54" t="str">
        <f>+IF(A992="","",CONCATENATE(YEAR(A992),"-",VLOOKUP(MONTH(A992),INFO_CALENDRIER!$I$1:$J$13,2,FALSE)))</f>
        <v/>
      </c>
      <c r="R992" s="54" t="str">
        <f t="shared" si="179"/>
        <v/>
      </c>
      <c r="S992" s="76" t="str">
        <f t="shared" si="180"/>
        <v/>
      </c>
      <c r="T992" s="54" t="str">
        <f>IF(H992="","",IF(I992=INFO_CALENDRIER!$AB$2,IF(BD!H992="COMMANDE","ALBAN1","ALBAN2"),IF(I992=INFO_CALENDRIER!$AB$3,IF(BD!H992="COMMANDE","ALICE1","ALICE2"),IF(I992=INFO_CALENDRIER!$AB$4,IF(BD!H992="COMMANDE","EUGENIE1","EUGENIE2"),IF(I992=INFO_CALENDRIER!$AB$5,IF(BD!H992="COMMANDE","FRED1","FRED2"),IF(I992=INFO_CALENDRIER!$AB$6,IF(BD!H992="COMMANDE","HERVE1","HERVE2"),IF(I992=INFO_CALENDRIER!$AB$7,IF(BD!H992="COMMANDE","MARIA1","MARIA2"),IF(I992=INFO_CALENDRIER!$AB$8,IF(BD!H992="COMMANDE","MARIE1","MARIE2"),IF(I992=INFO_CALENDRIER!$AB$9,IF(BD!H992="COMMANDE","VALERIE1","VALERIE2"),"erreur")))))))))</f>
        <v/>
      </c>
      <c r="U992" s="54"/>
      <c r="V992" s="54"/>
      <c r="W992" s="76" t="str">
        <f t="shared" si="181"/>
        <v/>
      </c>
      <c r="X992" s="76" t="str">
        <f t="shared" si="182"/>
        <v/>
      </c>
      <c r="Y992" s="76" t="str">
        <f t="shared" si="183"/>
        <v/>
      </c>
    </row>
    <row r="993" spans="1:25">
      <c r="A993" s="75"/>
      <c r="B993" s="77"/>
      <c r="C993" s="75"/>
      <c r="D993" s="77"/>
      <c r="E993" s="54"/>
      <c r="F993" s="54"/>
      <c r="G993" s="81"/>
      <c r="H993" s="54"/>
      <c r="I993" s="54"/>
      <c r="J993" s="76" t="str">
        <f t="shared" si="173"/>
        <v/>
      </c>
      <c r="K993" s="76" t="str">
        <f t="shared" si="174"/>
        <v/>
      </c>
      <c r="L993" s="76" t="str">
        <f t="shared" si="175"/>
        <v/>
      </c>
      <c r="M993" s="54"/>
      <c r="N993" s="54" t="str">
        <f t="shared" si="176"/>
        <v/>
      </c>
      <c r="O993" s="54" t="str">
        <f t="shared" si="177"/>
        <v/>
      </c>
      <c r="P993" s="54" t="str">
        <f t="shared" si="178"/>
        <v/>
      </c>
      <c r="Q993" s="54" t="str">
        <f>+IF(A993="","",CONCATENATE(YEAR(A993),"-",VLOOKUP(MONTH(A993),INFO_CALENDRIER!$I$1:$J$13,2,FALSE)))</f>
        <v/>
      </c>
      <c r="R993" s="54" t="str">
        <f t="shared" si="179"/>
        <v/>
      </c>
      <c r="S993" s="76" t="str">
        <f t="shared" si="180"/>
        <v/>
      </c>
      <c r="T993" s="54" t="str">
        <f>IF(H993="","",IF(I993=INFO_CALENDRIER!$AB$2,IF(BD!H993="COMMANDE","ALBAN1","ALBAN2"),IF(I993=INFO_CALENDRIER!$AB$3,IF(BD!H993="COMMANDE","ALICE1","ALICE2"),IF(I993=INFO_CALENDRIER!$AB$4,IF(BD!H993="COMMANDE","EUGENIE1","EUGENIE2"),IF(I993=INFO_CALENDRIER!$AB$5,IF(BD!H993="COMMANDE","FRED1","FRED2"),IF(I993=INFO_CALENDRIER!$AB$6,IF(BD!H993="COMMANDE","HERVE1","HERVE2"),IF(I993=INFO_CALENDRIER!$AB$7,IF(BD!H993="COMMANDE","MARIA1","MARIA2"),IF(I993=INFO_CALENDRIER!$AB$8,IF(BD!H993="COMMANDE","MARIE1","MARIE2"),IF(I993=INFO_CALENDRIER!$AB$9,IF(BD!H993="COMMANDE","VALERIE1","VALERIE2"),"erreur")))))))))</f>
        <v/>
      </c>
      <c r="U993" s="54"/>
      <c r="V993" s="54"/>
      <c r="W993" s="76" t="str">
        <f t="shared" si="181"/>
        <v/>
      </c>
      <c r="X993" s="76" t="str">
        <f t="shared" si="182"/>
        <v/>
      </c>
      <c r="Y993" s="76" t="str">
        <f t="shared" si="183"/>
        <v/>
      </c>
    </row>
    <row r="994" spans="1:25">
      <c r="A994" s="75"/>
      <c r="B994" s="77"/>
      <c r="C994" s="75"/>
      <c r="D994" s="77"/>
      <c r="E994" s="54"/>
      <c r="F994" s="54"/>
      <c r="G994" s="81"/>
      <c r="H994" s="54"/>
      <c r="I994" s="54"/>
      <c r="J994" s="76" t="str">
        <f t="shared" si="173"/>
        <v/>
      </c>
      <c r="K994" s="76" t="str">
        <f t="shared" si="174"/>
        <v/>
      </c>
      <c r="L994" s="76" t="str">
        <f t="shared" si="175"/>
        <v/>
      </c>
      <c r="M994" s="54"/>
      <c r="N994" s="54" t="str">
        <f t="shared" si="176"/>
        <v/>
      </c>
      <c r="O994" s="54" t="str">
        <f t="shared" si="177"/>
        <v/>
      </c>
      <c r="P994" s="54" t="str">
        <f t="shared" si="178"/>
        <v/>
      </c>
      <c r="Q994" s="54" t="str">
        <f>+IF(A994="","",CONCATENATE(YEAR(A994),"-",VLOOKUP(MONTH(A994),INFO_CALENDRIER!$I$1:$J$13,2,FALSE)))</f>
        <v/>
      </c>
      <c r="R994" s="54" t="str">
        <f t="shared" si="179"/>
        <v/>
      </c>
      <c r="S994" s="76" t="str">
        <f t="shared" si="180"/>
        <v/>
      </c>
      <c r="T994" s="54" t="str">
        <f>IF(H994="","",IF(I994=INFO_CALENDRIER!$AB$2,IF(BD!H994="COMMANDE","ALBAN1","ALBAN2"),IF(I994=INFO_CALENDRIER!$AB$3,IF(BD!H994="COMMANDE","ALICE1","ALICE2"),IF(I994=INFO_CALENDRIER!$AB$4,IF(BD!H994="COMMANDE","EUGENIE1","EUGENIE2"),IF(I994=INFO_CALENDRIER!$AB$5,IF(BD!H994="COMMANDE","FRED1","FRED2"),IF(I994=INFO_CALENDRIER!$AB$6,IF(BD!H994="COMMANDE","HERVE1","HERVE2"),IF(I994=INFO_CALENDRIER!$AB$7,IF(BD!H994="COMMANDE","MARIA1","MARIA2"),IF(I994=INFO_CALENDRIER!$AB$8,IF(BD!H994="COMMANDE","MARIE1","MARIE2"),IF(I994=INFO_CALENDRIER!$AB$9,IF(BD!H994="COMMANDE","VALERIE1","VALERIE2"),"erreur")))))))))</f>
        <v/>
      </c>
      <c r="U994" s="54"/>
      <c r="V994" s="54"/>
      <c r="W994" s="76" t="str">
        <f t="shared" si="181"/>
        <v/>
      </c>
      <c r="X994" s="76" t="str">
        <f t="shared" si="182"/>
        <v/>
      </c>
      <c r="Y994" s="76" t="str">
        <f t="shared" si="183"/>
        <v/>
      </c>
    </row>
    <row r="995" spans="1:25">
      <c r="A995" s="75"/>
      <c r="B995" s="77"/>
      <c r="C995" s="75"/>
      <c r="D995" s="77"/>
      <c r="E995" s="54"/>
      <c r="F995" s="54"/>
      <c r="G995" s="81"/>
      <c r="H995" s="54"/>
      <c r="I995" s="54"/>
      <c r="J995" s="76" t="str">
        <f t="shared" si="173"/>
        <v/>
      </c>
      <c r="K995" s="76" t="str">
        <f t="shared" si="174"/>
        <v/>
      </c>
      <c r="L995" s="76" t="str">
        <f t="shared" si="175"/>
        <v/>
      </c>
      <c r="M995" s="54"/>
      <c r="N995" s="54" t="str">
        <f t="shared" si="176"/>
        <v/>
      </c>
      <c r="O995" s="54" t="str">
        <f t="shared" si="177"/>
        <v/>
      </c>
      <c r="P995" s="54" t="str">
        <f t="shared" si="178"/>
        <v/>
      </c>
      <c r="Q995" s="54" t="str">
        <f>+IF(A995="","",CONCATENATE(YEAR(A995),"-",VLOOKUP(MONTH(A995),INFO_CALENDRIER!$I$1:$J$13,2,FALSE)))</f>
        <v/>
      </c>
      <c r="R995" s="54" t="str">
        <f t="shared" si="179"/>
        <v/>
      </c>
      <c r="S995" s="76" t="str">
        <f t="shared" si="180"/>
        <v/>
      </c>
      <c r="T995" s="54" t="str">
        <f>IF(H995="","",IF(I995=INFO_CALENDRIER!$AB$2,IF(BD!H995="COMMANDE","ALBAN1","ALBAN2"),IF(I995=INFO_CALENDRIER!$AB$3,IF(BD!H995="COMMANDE","ALICE1","ALICE2"),IF(I995=INFO_CALENDRIER!$AB$4,IF(BD!H995="COMMANDE","EUGENIE1","EUGENIE2"),IF(I995=INFO_CALENDRIER!$AB$5,IF(BD!H995="COMMANDE","FRED1","FRED2"),IF(I995=INFO_CALENDRIER!$AB$6,IF(BD!H995="COMMANDE","HERVE1","HERVE2"),IF(I995=INFO_CALENDRIER!$AB$7,IF(BD!H995="COMMANDE","MARIA1","MARIA2"),IF(I995=INFO_CALENDRIER!$AB$8,IF(BD!H995="COMMANDE","MARIE1","MARIE2"),IF(I995=INFO_CALENDRIER!$AB$9,IF(BD!H995="COMMANDE","VALERIE1","VALERIE2"),"erreur")))))))))</f>
        <v/>
      </c>
      <c r="U995" s="54"/>
      <c r="V995" s="54"/>
      <c r="W995" s="76" t="str">
        <f t="shared" si="181"/>
        <v/>
      </c>
      <c r="X995" s="76" t="str">
        <f t="shared" si="182"/>
        <v/>
      </c>
      <c r="Y995" s="76" t="str">
        <f t="shared" si="183"/>
        <v/>
      </c>
    </row>
    <row r="996" spans="1:25">
      <c r="A996" s="75"/>
      <c r="B996" s="77"/>
      <c r="C996" s="75"/>
      <c r="D996" s="77"/>
      <c r="E996" s="54"/>
      <c r="F996" s="54"/>
      <c r="G996" s="81"/>
      <c r="H996" s="54"/>
      <c r="I996" s="54"/>
      <c r="J996" s="76" t="str">
        <f t="shared" si="173"/>
        <v/>
      </c>
      <c r="K996" s="76" t="str">
        <f t="shared" si="174"/>
        <v/>
      </c>
      <c r="L996" s="76" t="str">
        <f t="shared" si="175"/>
        <v/>
      </c>
      <c r="M996" s="54"/>
      <c r="N996" s="54" t="str">
        <f t="shared" si="176"/>
        <v/>
      </c>
      <c r="O996" s="54" t="str">
        <f t="shared" si="177"/>
        <v/>
      </c>
      <c r="P996" s="54" t="str">
        <f t="shared" si="178"/>
        <v/>
      </c>
      <c r="Q996" s="54" t="str">
        <f>+IF(A996="","",CONCATENATE(YEAR(A996),"-",VLOOKUP(MONTH(A996),INFO_CALENDRIER!$I$1:$J$13,2,FALSE)))</f>
        <v/>
      </c>
      <c r="R996" s="54" t="str">
        <f t="shared" si="179"/>
        <v/>
      </c>
      <c r="S996" s="76" t="str">
        <f t="shared" si="180"/>
        <v/>
      </c>
      <c r="T996" s="54" t="str">
        <f>IF(H996="","",IF(I996=INFO_CALENDRIER!$AB$2,IF(BD!H996="COMMANDE","ALBAN1","ALBAN2"),IF(I996=INFO_CALENDRIER!$AB$3,IF(BD!H996="COMMANDE","ALICE1","ALICE2"),IF(I996=INFO_CALENDRIER!$AB$4,IF(BD!H996="COMMANDE","EUGENIE1","EUGENIE2"),IF(I996=INFO_CALENDRIER!$AB$5,IF(BD!H996="COMMANDE","FRED1","FRED2"),IF(I996=INFO_CALENDRIER!$AB$6,IF(BD!H996="COMMANDE","HERVE1","HERVE2"),IF(I996=INFO_CALENDRIER!$AB$7,IF(BD!H996="COMMANDE","MARIA1","MARIA2"),IF(I996=INFO_CALENDRIER!$AB$8,IF(BD!H996="COMMANDE","MARIE1","MARIE2"),IF(I996=INFO_CALENDRIER!$AB$9,IF(BD!H996="COMMANDE","VALERIE1","VALERIE2"),"erreur")))))))))</f>
        <v/>
      </c>
      <c r="U996" s="54"/>
      <c r="V996" s="54"/>
      <c r="W996" s="76" t="str">
        <f t="shared" si="181"/>
        <v/>
      </c>
      <c r="X996" s="76" t="str">
        <f t="shared" si="182"/>
        <v/>
      </c>
      <c r="Y996" s="76" t="str">
        <f t="shared" si="183"/>
        <v/>
      </c>
    </row>
    <row r="997" spans="1:25">
      <c r="A997" s="75"/>
      <c r="B997" s="77"/>
      <c r="C997" s="75"/>
      <c r="D997" s="77"/>
      <c r="E997" s="54"/>
      <c r="F997" s="54"/>
      <c r="G997" s="81"/>
      <c r="H997" s="54"/>
      <c r="I997" s="54"/>
      <c r="J997" s="76" t="str">
        <f t="shared" si="173"/>
        <v/>
      </c>
      <c r="K997" s="76" t="str">
        <f t="shared" si="174"/>
        <v/>
      </c>
      <c r="L997" s="76" t="str">
        <f t="shared" si="175"/>
        <v/>
      </c>
      <c r="M997" s="54"/>
      <c r="N997" s="54" t="str">
        <f t="shared" si="176"/>
        <v/>
      </c>
      <c r="O997" s="54" t="str">
        <f t="shared" si="177"/>
        <v/>
      </c>
      <c r="P997" s="54" t="str">
        <f t="shared" si="178"/>
        <v/>
      </c>
      <c r="Q997" s="54" t="str">
        <f>+IF(A997="","",CONCATENATE(YEAR(A997),"-",VLOOKUP(MONTH(A997),INFO_CALENDRIER!$I$1:$J$13,2,FALSE)))</f>
        <v/>
      </c>
      <c r="R997" s="54" t="str">
        <f t="shared" si="179"/>
        <v/>
      </c>
      <c r="S997" s="76" t="str">
        <f t="shared" si="180"/>
        <v/>
      </c>
      <c r="T997" s="54" t="str">
        <f>IF(H997="","",IF(I997=INFO_CALENDRIER!$AB$2,IF(BD!H997="COMMANDE","ALBAN1","ALBAN2"),IF(I997=INFO_CALENDRIER!$AB$3,IF(BD!H997="COMMANDE","ALICE1","ALICE2"),IF(I997=INFO_CALENDRIER!$AB$4,IF(BD!H997="COMMANDE","EUGENIE1","EUGENIE2"),IF(I997=INFO_CALENDRIER!$AB$5,IF(BD!H997="COMMANDE","FRED1","FRED2"),IF(I997=INFO_CALENDRIER!$AB$6,IF(BD!H997="COMMANDE","HERVE1","HERVE2"),IF(I997=INFO_CALENDRIER!$AB$7,IF(BD!H997="COMMANDE","MARIA1","MARIA2"),IF(I997=INFO_CALENDRIER!$AB$8,IF(BD!H997="COMMANDE","MARIE1","MARIE2"),IF(I997=INFO_CALENDRIER!$AB$9,IF(BD!H997="COMMANDE","VALERIE1","VALERIE2"),"erreur")))))))))</f>
        <v/>
      </c>
      <c r="U997" s="54"/>
      <c r="V997" s="54"/>
      <c r="W997" s="76" t="str">
        <f t="shared" si="181"/>
        <v/>
      </c>
      <c r="X997" s="76" t="str">
        <f t="shared" si="182"/>
        <v/>
      </c>
      <c r="Y997" s="76" t="str">
        <f t="shared" si="183"/>
        <v/>
      </c>
    </row>
    <row r="998" spans="1:25">
      <c r="A998" s="75"/>
      <c r="B998" s="77"/>
      <c r="C998" s="75"/>
      <c r="D998" s="77"/>
      <c r="E998" s="54"/>
      <c r="F998" s="54"/>
      <c r="G998" s="81"/>
      <c r="H998" s="54"/>
      <c r="I998" s="54"/>
      <c r="J998" s="76" t="str">
        <f t="shared" si="173"/>
        <v/>
      </c>
      <c r="K998" s="76" t="str">
        <f t="shared" si="174"/>
        <v/>
      </c>
      <c r="L998" s="76" t="str">
        <f t="shared" si="175"/>
        <v/>
      </c>
      <c r="M998" s="54"/>
      <c r="N998" s="54" t="str">
        <f t="shared" si="176"/>
        <v/>
      </c>
      <c r="O998" s="54" t="str">
        <f t="shared" si="177"/>
        <v/>
      </c>
      <c r="P998" s="54" t="str">
        <f t="shared" si="178"/>
        <v/>
      </c>
      <c r="Q998" s="54" t="str">
        <f>+IF(A998="","",CONCATENATE(YEAR(A998),"-",VLOOKUP(MONTH(A998),INFO_CALENDRIER!$I$1:$J$13,2,FALSE)))</f>
        <v/>
      </c>
      <c r="R998" s="54" t="str">
        <f t="shared" si="179"/>
        <v/>
      </c>
      <c r="S998" s="76" t="str">
        <f t="shared" si="180"/>
        <v/>
      </c>
      <c r="T998" s="54" t="str">
        <f>IF(H998="","",IF(I998=INFO_CALENDRIER!$AB$2,IF(BD!H998="COMMANDE","ALBAN1","ALBAN2"),IF(I998=INFO_CALENDRIER!$AB$3,IF(BD!H998="COMMANDE","ALICE1","ALICE2"),IF(I998=INFO_CALENDRIER!$AB$4,IF(BD!H998="COMMANDE","EUGENIE1","EUGENIE2"),IF(I998=INFO_CALENDRIER!$AB$5,IF(BD!H998="COMMANDE","FRED1","FRED2"),IF(I998=INFO_CALENDRIER!$AB$6,IF(BD!H998="COMMANDE","HERVE1","HERVE2"),IF(I998=INFO_CALENDRIER!$AB$7,IF(BD!H998="COMMANDE","MARIA1","MARIA2"),IF(I998=INFO_CALENDRIER!$AB$8,IF(BD!H998="COMMANDE","MARIE1","MARIE2"),IF(I998=INFO_CALENDRIER!$AB$9,IF(BD!H998="COMMANDE","VALERIE1","VALERIE2"),"erreur")))))))))</f>
        <v/>
      </c>
      <c r="U998" s="54"/>
      <c r="V998" s="54"/>
      <c r="W998" s="76" t="str">
        <f t="shared" si="181"/>
        <v/>
      </c>
      <c r="X998" s="76" t="str">
        <f t="shared" si="182"/>
        <v/>
      </c>
      <c r="Y998" s="76" t="str">
        <f t="shared" si="183"/>
        <v/>
      </c>
    </row>
    <row r="999" spans="1:25">
      <c r="A999" s="75"/>
      <c r="B999" s="77"/>
      <c r="C999" s="75"/>
      <c r="D999" s="77"/>
      <c r="E999" s="54"/>
      <c r="F999" s="54"/>
      <c r="G999" s="81"/>
      <c r="H999" s="54"/>
      <c r="I999" s="54"/>
      <c r="J999" s="76" t="str">
        <f t="shared" si="173"/>
        <v/>
      </c>
      <c r="K999" s="76" t="str">
        <f t="shared" si="174"/>
        <v/>
      </c>
      <c r="L999" s="76" t="str">
        <f t="shared" si="175"/>
        <v/>
      </c>
      <c r="M999" s="54"/>
      <c r="N999" s="54" t="str">
        <f t="shared" si="176"/>
        <v/>
      </c>
      <c r="O999" s="54" t="str">
        <f t="shared" si="177"/>
        <v/>
      </c>
      <c r="P999" s="54" t="str">
        <f t="shared" si="178"/>
        <v/>
      </c>
      <c r="Q999" s="54" t="str">
        <f>+IF(A999="","",CONCATENATE(YEAR(A999),"-",VLOOKUP(MONTH(A999),INFO_CALENDRIER!$I$1:$J$13,2,FALSE)))</f>
        <v/>
      </c>
      <c r="R999" s="54" t="str">
        <f t="shared" si="179"/>
        <v/>
      </c>
      <c r="S999" s="76" t="str">
        <f t="shared" si="180"/>
        <v/>
      </c>
      <c r="T999" s="54" t="str">
        <f>IF(H999="","",IF(I999=INFO_CALENDRIER!$AB$2,IF(BD!H999="COMMANDE","ALBAN1","ALBAN2"),IF(I999=INFO_CALENDRIER!$AB$3,IF(BD!H999="COMMANDE","ALICE1","ALICE2"),IF(I999=INFO_CALENDRIER!$AB$4,IF(BD!H999="COMMANDE","EUGENIE1","EUGENIE2"),IF(I999=INFO_CALENDRIER!$AB$5,IF(BD!H999="COMMANDE","FRED1","FRED2"),IF(I999=INFO_CALENDRIER!$AB$6,IF(BD!H999="COMMANDE","HERVE1","HERVE2"),IF(I999=INFO_CALENDRIER!$AB$7,IF(BD!H999="COMMANDE","MARIA1","MARIA2"),IF(I999=INFO_CALENDRIER!$AB$8,IF(BD!H999="COMMANDE","MARIE1","MARIE2"),IF(I999=INFO_CALENDRIER!$AB$9,IF(BD!H999="COMMANDE","VALERIE1","VALERIE2"),"erreur")))))))))</f>
        <v/>
      </c>
      <c r="U999" s="54"/>
      <c r="V999" s="54"/>
      <c r="W999" s="76" t="str">
        <f t="shared" si="181"/>
        <v/>
      </c>
      <c r="X999" s="76" t="str">
        <f t="shared" si="182"/>
        <v/>
      </c>
      <c r="Y999" s="76" t="str">
        <f t="shared" si="183"/>
        <v/>
      </c>
    </row>
    <row r="1000" spans="1:25">
      <c r="A1000" s="75"/>
      <c r="B1000" s="77"/>
      <c r="C1000" s="75"/>
      <c r="D1000" s="77"/>
      <c r="E1000" s="54"/>
      <c r="F1000" s="54"/>
      <c r="G1000" s="81"/>
      <c r="H1000" s="54"/>
      <c r="I1000" s="54"/>
      <c r="J1000" s="76" t="str">
        <f t="shared" si="173"/>
        <v/>
      </c>
      <c r="K1000" s="76" t="str">
        <f t="shared" si="174"/>
        <v/>
      </c>
      <c r="L1000" s="76" t="str">
        <f t="shared" si="175"/>
        <v/>
      </c>
      <c r="M1000" s="54"/>
      <c r="N1000" s="54" t="str">
        <f t="shared" si="176"/>
        <v/>
      </c>
      <c r="O1000" s="54" t="str">
        <f t="shared" si="177"/>
        <v/>
      </c>
      <c r="P1000" s="54" t="str">
        <f t="shared" si="178"/>
        <v/>
      </c>
      <c r="Q1000" s="54" t="str">
        <f>+IF(A1000="","",CONCATENATE(YEAR(A1000),"-",VLOOKUP(MONTH(A1000),INFO_CALENDRIER!$I$1:$J$13,2,FALSE)))</f>
        <v/>
      </c>
      <c r="R1000" s="54" t="str">
        <f t="shared" si="179"/>
        <v/>
      </c>
      <c r="S1000" s="76" t="str">
        <f t="shared" si="180"/>
        <v/>
      </c>
      <c r="T1000" s="54" t="str">
        <f>IF(H1000="","",IF(I1000=INFO_CALENDRIER!$AB$2,IF(BD!H1000="COMMANDE","ALBAN1","ALBAN2"),IF(I1000=INFO_CALENDRIER!$AB$3,IF(BD!H1000="COMMANDE","ALICE1","ALICE2"),IF(I1000=INFO_CALENDRIER!$AB$4,IF(BD!H1000="COMMANDE","EUGENIE1","EUGENIE2"),IF(I1000=INFO_CALENDRIER!$AB$5,IF(BD!H1000="COMMANDE","FRED1","FRED2"),IF(I1000=INFO_CALENDRIER!$AB$6,IF(BD!H1000="COMMANDE","HERVE1","HERVE2"),IF(I1000=INFO_CALENDRIER!$AB$7,IF(BD!H1000="COMMANDE","MARIA1","MARIA2"),IF(I1000=INFO_CALENDRIER!$AB$8,IF(BD!H1000="COMMANDE","MARIE1","MARIE2"),IF(I1000=INFO_CALENDRIER!$AB$9,IF(BD!H1000="COMMANDE","VALERIE1","VALERIE2"),"erreur")))))))))</f>
        <v/>
      </c>
      <c r="U1000" s="54"/>
      <c r="V1000" s="54"/>
      <c r="W1000" s="76" t="str">
        <f t="shared" si="181"/>
        <v/>
      </c>
      <c r="X1000" s="76" t="str">
        <f t="shared" si="182"/>
        <v/>
      </c>
      <c r="Y1000" s="76" t="str">
        <f t="shared" si="183"/>
        <v/>
      </c>
    </row>
    <row r="1001" spans="1:25">
      <c r="A1001" s="75"/>
      <c r="B1001" s="77"/>
      <c r="C1001" s="75"/>
      <c r="D1001" s="77"/>
      <c r="E1001" s="54"/>
      <c r="F1001" s="54"/>
      <c r="G1001" s="81"/>
      <c r="H1001" s="54"/>
      <c r="I1001" s="54"/>
      <c r="J1001" s="76" t="str">
        <f t="shared" si="173"/>
        <v/>
      </c>
      <c r="K1001" s="76" t="str">
        <f t="shared" si="174"/>
        <v/>
      </c>
      <c r="L1001" s="76" t="str">
        <f t="shared" si="175"/>
        <v/>
      </c>
      <c r="M1001" s="54"/>
      <c r="N1001" s="54" t="str">
        <f t="shared" si="176"/>
        <v/>
      </c>
      <c r="O1001" s="54" t="str">
        <f t="shared" si="177"/>
        <v/>
      </c>
      <c r="P1001" s="54" t="str">
        <f t="shared" si="178"/>
        <v/>
      </c>
      <c r="Q1001" s="54" t="str">
        <f>+IF(A1001="","",CONCATENATE(YEAR(A1001),"-",VLOOKUP(MONTH(A1001),INFO_CALENDRIER!$I$1:$J$13,2,FALSE)))</f>
        <v/>
      </c>
      <c r="R1001" s="54" t="str">
        <f t="shared" si="179"/>
        <v/>
      </c>
      <c r="S1001" s="76" t="str">
        <f t="shared" si="180"/>
        <v/>
      </c>
      <c r="T1001" s="54" t="str">
        <f>IF(H1001="","",IF(I1001=INFO_CALENDRIER!$AB$2,IF(BD!H1001="COMMANDE","ALBAN1","ALBAN2"),IF(I1001=INFO_CALENDRIER!$AB$3,IF(BD!H1001="COMMANDE","ALICE1","ALICE2"),IF(I1001=INFO_CALENDRIER!$AB$4,IF(BD!H1001="COMMANDE","EUGENIE1","EUGENIE2"),IF(I1001=INFO_CALENDRIER!$AB$5,IF(BD!H1001="COMMANDE","FRED1","FRED2"),IF(I1001=INFO_CALENDRIER!$AB$6,IF(BD!H1001="COMMANDE","HERVE1","HERVE2"),IF(I1001=INFO_CALENDRIER!$AB$7,IF(BD!H1001="COMMANDE","MARIA1","MARIA2"),IF(I1001=INFO_CALENDRIER!$AB$8,IF(BD!H1001="COMMANDE","MARIE1","MARIE2"),IF(I1001=INFO_CALENDRIER!$AB$9,IF(BD!H1001="COMMANDE","VALERIE1","VALERIE2"),"erreur")))))))))</f>
        <v/>
      </c>
      <c r="U1001" s="54"/>
      <c r="V1001" s="54"/>
      <c r="W1001" s="76" t="str">
        <f t="shared" si="181"/>
        <v/>
      </c>
      <c r="X1001" s="76" t="str">
        <f t="shared" si="182"/>
        <v/>
      </c>
      <c r="Y1001" s="76" t="str">
        <f t="shared" si="183"/>
        <v/>
      </c>
    </row>
    <row r="1002" spans="1:25">
      <c r="A1002" s="75"/>
      <c r="B1002" s="77"/>
      <c r="C1002" s="75"/>
      <c r="D1002" s="77"/>
      <c r="E1002" s="54"/>
      <c r="F1002" s="54"/>
      <c r="G1002" s="81"/>
      <c r="H1002" s="54"/>
      <c r="I1002" s="54"/>
      <c r="J1002" s="76" t="str">
        <f t="shared" si="173"/>
        <v/>
      </c>
      <c r="K1002" s="76" t="str">
        <f t="shared" si="174"/>
        <v/>
      </c>
      <c r="L1002" s="76" t="str">
        <f t="shared" si="175"/>
        <v/>
      </c>
      <c r="M1002" s="54"/>
      <c r="N1002" s="54" t="str">
        <f t="shared" si="176"/>
        <v/>
      </c>
      <c r="O1002" s="54" t="str">
        <f t="shared" si="177"/>
        <v/>
      </c>
      <c r="P1002" s="54" t="str">
        <f t="shared" si="178"/>
        <v/>
      </c>
      <c r="Q1002" s="54" t="str">
        <f>+IF(A1002="","",CONCATENATE(YEAR(A1002),"-",VLOOKUP(MONTH(A1002),INFO_CALENDRIER!$I$1:$J$13,2,FALSE)))</f>
        <v/>
      </c>
      <c r="R1002" s="54" t="str">
        <f t="shared" si="179"/>
        <v/>
      </c>
      <c r="S1002" s="76" t="str">
        <f t="shared" si="180"/>
        <v/>
      </c>
      <c r="T1002" s="54" t="str">
        <f>IF(H1002="","",IF(I1002=INFO_CALENDRIER!$AB$2,IF(BD!H1002="COMMANDE","ALBAN1","ALBAN2"),IF(I1002=INFO_CALENDRIER!$AB$3,IF(BD!H1002="COMMANDE","ALICE1","ALICE2"),IF(I1002=INFO_CALENDRIER!$AB$4,IF(BD!H1002="COMMANDE","EUGENIE1","EUGENIE2"),IF(I1002=INFO_CALENDRIER!$AB$5,IF(BD!H1002="COMMANDE","FRED1","FRED2"),IF(I1002=INFO_CALENDRIER!$AB$6,IF(BD!H1002="COMMANDE","HERVE1","HERVE2"),IF(I1002=INFO_CALENDRIER!$AB$7,IF(BD!H1002="COMMANDE","MARIA1","MARIA2"),IF(I1002=INFO_CALENDRIER!$AB$8,IF(BD!H1002="COMMANDE","MARIE1","MARIE2"),IF(I1002=INFO_CALENDRIER!$AB$9,IF(BD!H1002="COMMANDE","VALERIE1","VALERIE2"),"erreur")))))))))</f>
        <v/>
      </c>
      <c r="U1002" s="54"/>
      <c r="V1002" s="54"/>
      <c r="W1002" s="76" t="str">
        <f t="shared" si="181"/>
        <v/>
      </c>
      <c r="X1002" s="76" t="str">
        <f t="shared" si="182"/>
        <v/>
      </c>
      <c r="Y1002" s="76" t="str">
        <f t="shared" si="183"/>
        <v/>
      </c>
    </row>
    <row r="1003" spans="1:25">
      <c r="A1003" s="75"/>
      <c r="B1003" s="77"/>
      <c r="C1003" s="75"/>
      <c r="D1003" s="77"/>
      <c r="E1003" s="54"/>
      <c r="F1003" s="54"/>
      <c r="G1003" s="81"/>
      <c r="H1003" s="54"/>
      <c r="I1003" s="54"/>
      <c r="J1003" s="76" t="str">
        <f t="shared" si="173"/>
        <v/>
      </c>
      <c r="K1003" s="76" t="str">
        <f t="shared" si="174"/>
        <v/>
      </c>
      <c r="L1003" s="76" t="str">
        <f t="shared" si="175"/>
        <v/>
      </c>
      <c r="M1003" s="54"/>
      <c r="N1003" s="54" t="str">
        <f t="shared" si="176"/>
        <v/>
      </c>
      <c r="O1003" s="54" t="str">
        <f t="shared" si="177"/>
        <v/>
      </c>
      <c r="P1003" s="54" t="str">
        <f t="shared" si="178"/>
        <v/>
      </c>
      <c r="Q1003" s="54" t="str">
        <f>+IF(A1003="","",CONCATENATE(YEAR(A1003),"-",VLOOKUP(MONTH(A1003),INFO_CALENDRIER!$I$1:$J$13,2,FALSE)))</f>
        <v/>
      </c>
      <c r="R1003" s="54" t="str">
        <f t="shared" si="179"/>
        <v/>
      </c>
      <c r="S1003" s="76" t="str">
        <f t="shared" si="180"/>
        <v/>
      </c>
      <c r="T1003" s="54" t="str">
        <f>IF(H1003="","",IF(I1003=INFO_CALENDRIER!$AB$2,IF(BD!H1003="COMMANDE","ALBAN1","ALBAN2"),IF(I1003=INFO_CALENDRIER!$AB$3,IF(BD!H1003="COMMANDE","ALICE1","ALICE2"),IF(I1003=INFO_CALENDRIER!$AB$4,IF(BD!H1003="COMMANDE","EUGENIE1","EUGENIE2"),IF(I1003=INFO_CALENDRIER!$AB$5,IF(BD!H1003="COMMANDE","FRED1","FRED2"),IF(I1003=INFO_CALENDRIER!$AB$6,IF(BD!H1003="COMMANDE","HERVE1","HERVE2"),IF(I1003=INFO_CALENDRIER!$AB$7,IF(BD!H1003="COMMANDE","MARIA1","MARIA2"),IF(I1003=INFO_CALENDRIER!$AB$8,IF(BD!H1003="COMMANDE","MARIE1","MARIE2"),IF(I1003=INFO_CALENDRIER!$AB$9,IF(BD!H1003="COMMANDE","VALERIE1","VALERIE2"),"erreur")))))))))</f>
        <v/>
      </c>
      <c r="U1003" s="54"/>
      <c r="V1003" s="54"/>
      <c r="W1003" s="76" t="str">
        <f t="shared" si="181"/>
        <v/>
      </c>
      <c r="X1003" s="76" t="str">
        <f t="shared" si="182"/>
        <v/>
      </c>
      <c r="Y1003" s="76" t="str">
        <f t="shared" si="183"/>
        <v/>
      </c>
    </row>
    <row r="1004" spans="1:25">
      <c r="A1004" s="75"/>
      <c r="B1004" s="77"/>
      <c r="C1004" s="75"/>
      <c r="D1004" s="77"/>
      <c r="E1004" s="54"/>
      <c r="F1004" s="54"/>
      <c r="G1004" s="81"/>
      <c r="H1004" s="54"/>
      <c r="I1004" s="54"/>
      <c r="J1004" s="76" t="str">
        <f t="shared" si="173"/>
        <v/>
      </c>
      <c r="K1004" s="76" t="str">
        <f t="shared" si="174"/>
        <v/>
      </c>
      <c r="L1004" s="76" t="str">
        <f t="shared" si="175"/>
        <v/>
      </c>
      <c r="M1004" s="54"/>
      <c r="N1004" s="54" t="str">
        <f t="shared" si="176"/>
        <v/>
      </c>
      <c r="O1004" s="54" t="str">
        <f t="shared" si="177"/>
        <v/>
      </c>
      <c r="P1004" s="54" t="str">
        <f t="shared" si="178"/>
        <v/>
      </c>
      <c r="Q1004" s="54" t="str">
        <f>+IF(A1004="","",CONCATENATE(YEAR(A1004),"-",VLOOKUP(MONTH(A1004),INFO_CALENDRIER!$I$1:$J$13,2,FALSE)))</f>
        <v/>
      </c>
      <c r="R1004" s="54" t="str">
        <f t="shared" si="179"/>
        <v/>
      </c>
      <c r="S1004" s="76" t="str">
        <f t="shared" si="180"/>
        <v/>
      </c>
      <c r="T1004" s="54" t="str">
        <f>IF(H1004="","",IF(I1004=INFO_CALENDRIER!$AB$2,IF(BD!H1004="COMMANDE","ALBAN1","ALBAN2"),IF(I1004=INFO_CALENDRIER!$AB$3,IF(BD!H1004="COMMANDE","ALICE1","ALICE2"),IF(I1004=INFO_CALENDRIER!$AB$4,IF(BD!H1004="COMMANDE","EUGENIE1","EUGENIE2"),IF(I1004=INFO_CALENDRIER!$AB$5,IF(BD!H1004="COMMANDE","FRED1","FRED2"),IF(I1004=INFO_CALENDRIER!$AB$6,IF(BD!H1004="COMMANDE","HERVE1","HERVE2"),IF(I1004=INFO_CALENDRIER!$AB$7,IF(BD!H1004="COMMANDE","MARIA1","MARIA2"),IF(I1004=INFO_CALENDRIER!$AB$8,IF(BD!H1004="COMMANDE","MARIE1","MARIE2"),IF(I1004=INFO_CALENDRIER!$AB$9,IF(BD!H1004="COMMANDE","VALERIE1","VALERIE2"),"erreur")))))))))</f>
        <v/>
      </c>
      <c r="U1004" s="54"/>
      <c r="V1004" s="54"/>
      <c r="W1004" s="76" t="str">
        <f t="shared" si="181"/>
        <v/>
      </c>
      <c r="X1004" s="76" t="str">
        <f t="shared" si="182"/>
        <v/>
      </c>
      <c r="Y1004" s="76" t="str">
        <f t="shared" si="183"/>
        <v/>
      </c>
    </row>
    <row r="1005" spans="1:25">
      <c r="A1005" s="75"/>
      <c r="B1005" s="77"/>
      <c r="C1005" s="75"/>
      <c r="D1005" s="77"/>
      <c r="E1005" s="54"/>
      <c r="F1005" s="54"/>
      <c r="G1005" s="81"/>
      <c r="H1005" s="54"/>
      <c r="I1005" s="54"/>
      <c r="J1005" s="76" t="str">
        <f t="shared" si="173"/>
        <v/>
      </c>
      <c r="K1005" s="76" t="str">
        <f t="shared" si="174"/>
        <v/>
      </c>
      <c r="L1005" s="76" t="str">
        <f t="shared" si="175"/>
        <v/>
      </c>
      <c r="M1005" s="54"/>
      <c r="N1005" s="54" t="str">
        <f t="shared" si="176"/>
        <v/>
      </c>
      <c r="O1005" s="54" t="str">
        <f t="shared" si="177"/>
        <v/>
      </c>
      <c r="P1005" s="54" t="str">
        <f t="shared" si="178"/>
        <v/>
      </c>
      <c r="Q1005" s="54" t="str">
        <f>+IF(A1005="","",CONCATENATE(YEAR(A1005),"-",VLOOKUP(MONTH(A1005),INFO_CALENDRIER!$I$1:$J$13,2,FALSE)))</f>
        <v/>
      </c>
      <c r="R1005" s="54" t="str">
        <f t="shared" si="179"/>
        <v/>
      </c>
      <c r="S1005" s="76" t="str">
        <f t="shared" si="180"/>
        <v/>
      </c>
      <c r="T1005" s="54" t="str">
        <f>IF(H1005="","",IF(I1005=INFO_CALENDRIER!$AB$2,IF(BD!H1005="COMMANDE","ALBAN1","ALBAN2"),IF(I1005=INFO_CALENDRIER!$AB$3,IF(BD!H1005="COMMANDE","ALICE1","ALICE2"),IF(I1005=INFO_CALENDRIER!$AB$4,IF(BD!H1005="COMMANDE","EUGENIE1","EUGENIE2"),IF(I1005=INFO_CALENDRIER!$AB$5,IF(BD!H1005="COMMANDE","FRED1","FRED2"),IF(I1005=INFO_CALENDRIER!$AB$6,IF(BD!H1005="COMMANDE","HERVE1","HERVE2"),IF(I1005=INFO_CALENDRIER!$AB$7,IF(BD!H1005="COMMANDE","MARIA1","MARIA2"),IF(I1005=INFO_CALENDRIER!$AB$8,IF(BD!H1005="COMMANDE","MARIE1","MARIE2"),IF(I1005=INFO_CALENDRIER!$AB$9,IF(BD!H1005="COMMANDE","VALERIE1","VALERIE2"),"erreur")))))))))</f>
        <v/>
      </c>
      <c r="U1005" s="54"/>
      <c r="V1005" s="54"/>
      <c r="W1005" s="76" t="str">
        <f t="shared" si="181"/>
        <v/>
      </c>
      <c r="X1005" s="76" t="str">
        <f t="shared" si="182"/>
        <v/>
      </c>
      <c r="Y1005" s="76" t="str">
        <f t="shared" si="183"/>
        <v/>
      </c>
    </row>
    <row r="1006" spans="1:25">
      <c r="A1006" s="75"/>
      <c r="B1006" s="77"/>
      <c r="C1006" s="75"/>
      <c r="D1006" s="77"/>
      <c r="E1006" s="54"/>
      <c r="F1006" s="54"/>
      <c r="G1006" s="81"/>
      <c r="H1006" s="54"/>
      <c r="I1006" s="54"/>
      <c r="J1006" s="76" t="str">
        <f t="shared" si="173"/>
        <v/>
      </c>
      <c r="K1006" s="76" t="str">
        <f t="shared" si="174"/>
        <v/>
      </c>
      <c r="L1006" s="76" t="str">
        <f t="shared" si="175"/>
        <v/>
      </c>
      <c r="M1006" s="54"/>
      <c r="N1006" s="54" t="str">
        <f t="shared" si="176"/>
        <v/>
      </c>
      <c r="O1006" s="54" t="str">
        <f t="shared" si="177"/>
        <v/>
      </c>
      <c r="P1006" s="54" t="str">
        <f t="shared" si="178"/>
        <v/>
      </c>
      <c r="Q1006" s="54" t="str">
        <f>+IF(A1006="","",CONCATENATE(YEAR(A1006),"-",VLOOKUP(MONTH(A1006),INFO_CALENDRIER!$I$1:$J$13,2,FALSE)))</f>
        <v/>
      </c>
      <c r="R1006" s="54" t="str">
        <f t="shared" si="179"/>
        <v/>
      </c>
      <c r="S1006" s="76" t="str">
        <f t="shared" si="180"/>
        <v/>
      </c>
      <c r="T1006" s="54" t="str">
        <f>IF(H1006="","",IF(I1006=INFO_CALENDRIER!$AB$2,IF(BD!H1006="COMMANDE","ALBAN1","ALBAN2"),IF(I1006=INFO_CALENDRIER!$AB$3,IF(BD!H1006="COMMANDE","ALICE1","ALICE2"),IF(I1006=INFO_CALENDRIER!$AB$4,IF(BD!H1006="COMMANDE","EUGENIE1","EUGENIE2"),IF(I1006=INFO_CALENDRIER!$AB$5,IF(BD!H1006="COMMANDE","FRED1","FRED2"),IF(I1006=INFO_CALENDRIER!$AB$6,IF(BD!H1006="COMMANDE","HERVE1","HERVE2"),IF(I1006=INFO_CALENDRIER!$AB$7,IF(BD!H1006="COMMANDE","MARIA1","MARIA2"),IF(I1006=INFO_CALENDRIER!$AB$8,IF(BD!H1006="COMMANDE","MARIE1","MARIE2"),IF(I1006=INFO_CALENDRIER!$AB$9,IF(BD!H1006="COMMANDE","VALERIE1","VALERIE2"),"erreur")))))))))</f>
        <v/>
      </c>
      <c r="U1006" s="54"/>
      <c r="V1006" s="54"/>
      <c r="W1006" s="76" t="str">
        <f t="shared" si="181"/>
        <v/>
      </c>
      <c r="X1006" s="76" t="str">
        <f t="shared" si="182"/>
        <v/>
      </c>
      <c r="Y1006" s="76" t="str">
        <f t="shared" si="183"/>
        <v/>
      </c>
    </row>
    <row r="1007" spans="1:25">
      <c r="A1007" s="75"/>
      <c r="B1007" s="77"/>
      <c r="C1007" s="75"/>
      <c r="D1007" s="77"/>
      <c r="E1007" s="54"/>
      <c r="F1007" s="54"/>
      <c r="G1007" s="81"/>
      <c r="H1007" s="54"/>
      <c r="I1007" s="54"/>
      <c r="J1007" s="76" t="str">
        <f t="shared" si="173"/>
        <v/>
      </c>
      <c r="K1007" s="76" t="str">
        <f t="shared" si="174"/>
        <v/>
      </c>
      <c r="L1007" s="76" t="str">
        <f t="shared" si="175"/>
        <v/>
      </c>
      <c r="M1007" s="54"/>
      <c r="N1007" s="54" t="str">
        <f t="shared" si="176"/>
        <v/>
      </c>
      <c r="O1007" s="54" t="str">
        <f t="shared" si="177"/>
        <v/>
      </c>
      <c r="P1007" s="54" t="str">
        <f t="shared" si="178"/>
        <v/>
      </c>
      <c r="Q1007" s="54" t="str">
        <f>+IF(A1007="","",CONCATENATE(YEAR(A1007),"-",VLOOKUP(MONTH(A1007),INFO_CALENDRIER!$I$1:$J$13,2,FALSE)))</f>
        <v/>
      </c>
      <c r="R1007" s="54" t="str">
        <f t="shared" si="179"/>
        <v/>
      </c>
      <c r="S1007" s="76" t="str">
        <f t="shared" si="180"/>
        <v/>
      </c>
      <c r="T1007" s="54" t="str">
        <f>IF(H1007="","",IF(I1007=INFO_CALENDRIER!$AB$2,IF(BD!H1007="COMMANDE","ALBAN1","ALBAN2"),IF(I1007=INFO_CALENDRIER!$AB$3,IF(BD!H1007="COMMANDE","ALICE1","ALICE2"),IF(I1007=INFO_CALENDRIER!$AB$4,IF(BD!H1007="COMMANDE","EUGENIE1","EUGENIE2"),IF(I1007=INFO_CALENDRIER!$AB$5,IF(BD!H1007="COMMANDE","FRED1","FRED2"),IF(I1007=INFO_CALENDRIER!$AB$6,IF(BD!H1007="COMMANDE","HERVE1","HERVE2"),IF(I1007=INFO_CALENDRIER!$AB$7,IF(BD!H1007="COMMANDE","MARIA1","MARIA2"),IF(I1007=INFO_CALENDRIER!$AB$8,IF(BD!H1007="COMMANDE","MARIE1","MARIE2"),IF(I1007=INFO_CALENDRIER!$AB$9,IF(BD!H1007="COMMANDE","VALERIE1","VALERIE2"),"erreur")))))))))</f>
        <v/>
      </c>
      <c r="U1007" s="54"/>
      <c r="V1007" s="54"/>
      <c r="W1007" s="76" t="str">
        <f t="shared" si="181"/>
        <v/>
      </c>
      <c r="X1007" s="76" t="str">
        <f t="shared" si="182"/>
        <v/>
      </c>
      <c r="Y1007" s="76" t="str">
        <f t="shared" si="183"/>
        <v/>
      </c>
    </row>
    <row r="1008" spans="1:25">
      <c r="A1008" s="75"/>
      <c r="B1008" s="77"/>
      <c r="C1008" s="75"/>
      <c r="D1008" s="77"/>
      <c r="E1008" s="54"/>
      <c r="F1008" s="54"/>
      <c r="G1008" s="81"/>
      <c r="H1008" s="54"/>
      <c r="I1008" s="54"/>
      <c r="J1008" s="76" t="str">
        <f t="shared" si="173"/>
        <v/>
      </c>
      <c r="K1008" s="76" t="str">
        <f t="shared" si="174"/>
        <v/>
      </c>
      <c r="L1008" s="76" t="str">
        <f t="shared" si="175"/>
        <v/>
      </c>
      <c r="M1008" s="54"/>
      <c r="N1008" s="54" t="str">
        <f t="shared" si="176"/>
        <v/>
      </c>
      <c r="O1008" s="54" t="str">
        <f t="shared" si="177"/>
        <v/>
      </c>
      <c r="P1008" s="54" t="str">
        <f t="shared" si="178"/>
        <v/>
      </c>
      <c r="Q1008" s="54" t="str">
        <f>+IF(A1008="","",CONCATENATE(YEAR(A1008),"-",VLOOKUP(MONTH(A1008),INFO_CALENDRIER!$I$1:$J$13,2,FALSE)))</f>
        <v/>
      </c>
      <c r="R1008" s="54" t="str">
        <f t="shared" si="179"/>
        <v/>
      </c>
      <c r="S1008" s="76" t="str">
        <f t="shared" si="180"/>
        <v/>
      </c>
      <c r="T1008" s="54" t="str">
        <f>IF(H1008="","",IF(I1008=INFO_CALENDRIER!$AB$2,IF(BD!H1008="COMMANDE","ALBAN1","ALBAN2"),IF(I1008=INFO_CALENDRIER!$AB$3,IF(BD!H1008="COMMANDE","ALICE1","ALICE2"),IF(I1008=INFO_CALENDRIER!$AB$4,IF(BD!H1008="COMMANDE","EUGENIE1","EUGENIE2"),IF(I1008=INFO_CALENDRIER!$AB$5,IF(BD!H1008="COMMANDE","FRED1","FRED2"),IF(I1008=INFO_CALENDRIER!$AB$6,IF(BD!H1008="COMMANDE","HERVE1","HERVE2"),IF(I1008=INFO_CALENDRIER!$AB$7,IF(BD!H1008="COMMANDE","MARIA1","MARIA2"),IF(I1008=INFO_CALENDRIER!$AB$8,IF(BD!H1008="COMMANDE","MARIE1","MARIE2"),IF(I1008=INFO_CALENDRIER!$AB$9,IF(BD!H1008="COMMANDE","VALERIE1","VALERIE2"),"erreur")))))))))</f>
        <v/>
      </c>
      <c r="U1008" s="54"/>
      <c r="V1008" s="54"/>
      <c r="W1008" s="76" t="str">
        <f t="shared" si="181"/>
        <v/>
      </c>
      <c r="X1008" s="76" t="str">
        <f t="shared" si="182"/>
        <v/>
      </c>
      <c r="Y1008" s="76" t="str">
        <f t="shared" si="183"/>
        <v/>
      </c>
    </row>
    <row r="1009" spans="1:25">
      <c r="A1009" s="75"/>
      <c r="B1009" s="77"/>
      <c r="C1009" s="75"/>
      <c r="D1009" s="77"/>
      <c r="E1009" s="54"/>
      <c r="F1009" s="54"/>
      <c r="G1009" s="81"/>
      <c r="H1009" s="54"/>
      <c r="I1009" s="54"/>
      <c r="J1009" s="76" t="str">
        <f t="shared" si="173"/>
        <v/>
      </c>
      <c r="K1009" s="76" t="str">
        <f t="shared" si="174"/>
        <v/>
      </c>
      <c r="L1009" s="76" t="str">
        <f t="shared" si="175"/>
        <v/>
      </c>
      <c r="M1009" s="54"/>
      <c r="N1009" s="54" t="str">
        <f t="shared" si="176"/>
        <v/>
      </c>
      <c r="O1009" s="54" t="str">
        <f t="shared" si="177"/>
        <v/>
      </c>
      <c r="P1009" s="54" t="str">
        <f t="shared" si="178"/>
        <v/>
      </c>
      <c r="Q1009" s="54" t="str">
        <f>+IF(A1009="","",CONCATENATE(YEAR(A1009),"-",VLOOKUP(MONTH(A1009),INFO_CALENDRIER!$I$1:$J$13,2,FALSE)))</f>
        <v/>
      </c>
      <c r="R1009" s="54" t="str">
        <f t="shared" si="179"/>
        <v/>
      </c>
      <c r="S1009" s="76" t="str">
        <f t="shared" si="180"/>
        <v/>
      </c>
      <c r="T1009" s="54" t="str">
        <f>IF(H1009="","",IF(I1009=INFO_CALENDRIER!$AB$2,IF(BD!H1009="COMMANDE","ALBAN1","ALBAN2"),IF(I1009=INFO_CALENDRIER!$AB$3,IF(BD!H1009="COMMANDE","ALICE1","ALICE2"),IF(I1009=INFO_CALENDRIER!$AB$4,IF(BD!H1009="COMMANDE","EUGENIE1","EUGENIE2"),IF(I1009=INFO_CALENDRIER!$AB$5,IF(BD!H1009="COMMANDE","FRED1","FRED2"),IF(I1009=INFO_CALENDRIER!$AB$6,IF(BD!H1009="COMMANDE","HERVE1","HERVE2"),IF(I1009=INFO_CALENDRIER!$AB$7,IF(BD!H1009="COMMANDE","MARIA1","MARIA2"),IF(I1009=INFO_CALENDRIER!$AB$8,IF(BD!H1009="COMMANDE","MARIE1","MARIE2"),IF(I1009=INFO_CALENDRIER!$AB$9,IF(BD!H1009="COMMANDE","VALERIE1","VALERIE2"),"erreur")))))))))</f>
        <v/>
      </c>
      <c r="U1009" s="54"/>
      <c r="V1009" s="54"/>
      <c r="W1009" s="76" t="str">
        <f t="shared" si="181"/>
        <v/>
      </c>
      <c r="X1009" s="76" t="str">
        <f t="shared" si="182"/>
        <v/>
      </c>
      <c r="Y1009" s="76" t="str">
        <f t="shared" si="183"/>
        <v/>
      </c>
    </row>
    <row r="1010" spans="1:25">
      <c r="A1010" s="75"/>
      <c r="B1010" s="77"/>
      <c r="C1010" s="75"/>
      <c r="D1010" s="77"/>
      <c r="E1010" s="54"/>
      <c r="F1010" s="54"/>
      <c r="G1010" s="81"/>
      <c r="H1010" s="54"/>
      <c r="I1010" s="54"/>
      <c r="J1010" s="76" t="str">
        <f t="shared" si="173"/>
        <v/>
      </c>
      <c r="K1010" s="76" t="str">
        <f t="shared" si="174"/>
        <v/>
      </c>
      <c r="L1010" s="76" t="str">
        <f t="shared" si="175"/>
        <v/>
      </c>
      <c r="M1010" s="54"/>
      <c r="N1010" s="54" t="str">
        <f t="shared" si="176"/>
        <v/>
      </c>
      <c r="O1010" s="54" t="str">
        <f t="shared" si="177"/>
        <v/>
      </c>
      <c r="P1010" s="54" t="str">
        <f t="shared" si="178"/>
        <v/>
      </c>
      <c r="Q1010" s="54" t="str">
        <f>+IF(A1010="","",CONCATENATE(YEAR(A1010),"-",VLOOKUP(MONTH(A1010),INFO_CALENDRIER!$I$1:$J$13,2,FALSE)))</f>
        <v/>
      </c>
      <c r="R1010" s="54" t="str">
        <f t="shared" si="179"/>
        <v/>
      </c>
      <c r="S1010" s="76" t="str">
        <f t="shared" si="180"/>
        <v/>
      </c>
      <c r="T1010" s="54" t="str">
        <f>IF(H1010="","",IF(I1010=INFO_CALENDRIER!$AB$2,IF(BD!H1010="COMMANDE","ALBAN1","ALBAN2"),IF(I1010=INFO_CALENDRIER!$AB$3,IF(BD!H1010="COMMANDE","ALICE1","ALICE2"),IF(I1010=INFO_CALENDRIER!$AB$4,IF(BD!H1010="COMMANDE","EUGENIE1","EUGENIE2"),IF(I1010=INFO_CALENDRIER!$AB$5,IF(BD!H1010="COMMANDE","FRED1","FRED2"),IF(I1010=INFO_CALENDRIER!$AB$6,IF(BD!H1010="COMMANDE","HERVE1","HERVE2"),IF(I1010=INFO_CALENDRIER!$AB$7,IF(BD!H1010="COMMANDE","MARIA1","MARIA2"),IF(I1010=INFO_CALENDRIER!$AB$8,IF(BD!H1010="COMMANDE","MARIE1","MARIE2"),IF(I1010=INFO_CALENDRIER!$AB$9,IF(BD!H1010="COMMANDE","VALERIE1","VALERIE2"),"erreur")))))))))</f>
        <v/>
      </c>
      <c r="U1010" s="54"/>
      <c r="V1010" s="54"/>
      <c r="W1010" s="76" t="str">
        <f t="shared" si="181"/>
        <v/>
      </c>
      <c r="X1010" s="76" t="str">
        <f t="shared" si="182"/>
        <v/>
      </c>
      <c r="Y1010" s="76" t="str">
        <f t="shared" si="183"/>
        <v/>
      </c>
    </row>
    <row r="1011" spans="1:25">
      <c r="A1011" s="75"/>
      <c r="B1011" s="77"/>
      <c r="C1011" s="75"/>
      <c r="D1011" s="77"/>
      <c r="E1011" s="54"/>
      <c r="F1011" s="54"/>
      <c r="G1011" s="81"/>
      <c r="H1011" s="54"/>
      <c r="I1011" s="54"/>
      <c r="J1011" s="76" t="str">
        <f t="shared" si="173"/>
        <v/>
      </c>
      <c r="K1011" s="76" t="str">
        <f t="shared" si="174"/>
        <v/>
      </c>
      <c r="L1011" s="76" t="str">
        <f t="shared" si="175"/>
        <v/>
      </c>
      <c r="M1011" s="54"/>
      <c r="N1011" s="54" t="str">
        <f t="shared" si="176"/>
        <v/>
      </c>
      <c r="O1011" s="54" t="str">
        <f t="shared" si="177"/>
        <v/>
      </c>
      <c r="P1011" s="54" t="str">
        <f t="shared" si="178"/>
        <v/>
      </c>
      <c r="Q1011" s="54" t="str">
        <f>+IF(A1011="","",CONCATENATE(YEAR(A1011),"-",VLOOKUP(MONTH(A1011),INFO_CALENDRIER!$I$1:$J$13,2,FALSE)))</f>
        <v/>
      </c>
      <c r="R1011" s="54" t="str">
        <f t="shared" si="179"/>
        <v/>
      </c>
      <c r="S1011" s="76" t="str">
        <f t="shared" si="180"/>
        <v/>
      </c>
      <c r="T1011" s="54" t="str">
        <f>IF(H1011="","",IF(I1011=INFO_CALENDRIER!$AB$2,IF(BD!H1011="COMMANDE","ALBAN1","ALBAN2"),IF(I1011=INFO_CALENDRIER!$AB$3,IF(BD!H1011="COMMANDE","ALICE1","ALICE2"),IF(I1011=INFO_CALENDRIER!$AB$4,IF(BD!H1011="COMMANDE","EUGENIE1","EUGENIE2"),IF(I1011=INFO_CALENDRIER!$AB$5,IF(BD!H1011="COMMANDE","FRED1","FRED2"),IF(I1011=INFO_CALENDRIER!$AB$6,IF(BD!H1011="COMMANDE","HERVE1","HERVE2"),IF(I1011=INFO_CALENDRIER!$AB$7,IF(BD!H1011="COMMANDE","MARIA1","MARIA2"),IF(I1011=INFO_CALENDRIER!$AB$8,IF(BD!H1011="COMMANDE","MARIE1","MARIE2"),IF(I1011=INFO_CALENDRIER!$AB$9,IF(BD!H1011="COMMANDE","VALERIE1","VALERIE2"),"erreur")))))))))</f>
        <v/>
      </c>
      <c r="U1011" s="54"/>
      <c r="V1011" s="54"/>
      <c r="W1011" s="76" t="str">
        <f t="shared" si="181"/>
        <v/>
      </c>
      <c r="X1011" s="76" t="str">
        <f t="shared" si="182"/>
        <v/>
      </c>
      <c r="Y1011" s="76" t="str">
        <f t="shared" si="183"/>
        <v/>
      </c>
    </row>
    <row r="1012" spans="1:25">
      <c r="A1012" s="75"/>
      <c r="B1012" s="77"/>
      <c r="C1012" s="75"/>
      <c r="D1012" s="77"/>
      <c r="E1012" s="54"/>
      <c r="F1012" s="54"/>
      <c r="G1012" s="81"/>
      <c r="H1012" s="54"/>
      <c r="I1012" s="54"/>
      <c r="J1012" s="76" t="str">
        <f t="shared" si="173"/>
        <v/>
      </c>
      <c r="K1012" s="76" t="str">
        <f t="shared" si="174"/>
        <v/>
      </c>
      <c r="L1012" s="76" t="str">
        <f t="shared" si="175"/>
        <v/>
      </c>
      <c r="M1012" s="54"/>
      <c r="N1012" s="54" t="str">
        <f t="shared" si="176"/>
        <v/>
      </c>
      <c r="O1012" s="54" t="str">
        <f t="shared" si="177"/>
        <v/>
      </c>
      <c r="P1012" s="54" t="str">
        <f t="shared" si="178"/>
        <v/>
      </c>
      <c r="Q1012" s="54" t="str">
        <f>+IF(A1012="","",CONCATENATE(YEAR(A1012),"-",VLOOKUP(MONTH(A1012),INFO_CALENDRIER!$I$1:$J$13,2,FALSE)))</f>
        <v/>
      </c>
      <c r="R1012" s="54" t="str">
        <f t="shared" si="179"/>
        <v/>
      </c>
      <c r="S1012" s="76" t="str">
        <f t="shared" si="180"/>
        <v/>
      </c>
      <c r="T1012" s="54" t="str">
        <f>IF(H1012="","",IF(I1012=INFO_CALENDRIER!$AB$2,IF(BD!H1012="COMMANDE","ALBAN1","ALBAN2"),IF(I1012=INFO_CALENDRIER!$AB$3,IF(BD!H1012="COMMANDE","ALICE1","ALICE2"),IF(I1012=INFO_CALENDRIER!$AB$4,IF(BD!H1012="COMMANDE","EUGENIE1","EUGENIE2"),IF(I1012=INFO_CALENDRIER!$AB$5,IF(BD!H1012="COMMANDE","FRED1","FRED2"),IF(I1012=INFO_CALENDRIER!$AB$6,IF(BD!H1012="COMMANDE","HERVE1","HERVE2"),IF(I1012=INFO_CALENDRIER!$AB$7,IF(BD!H1012="COMMANDE","MARIA1","MARIA2"),IF(I1012=INFO_CALENDRIER!$AB$8,IF(BD!H1012="COMMANDE","MARIE1","MARIE2"),IF(I1012=INFO_CALENDRIER!$AB$9,IF(BD!H1012="COMMANDE","VALERIE1","VALERIE2"),"erreur")))))))))</f>
        <v/>
      </c>
      <c r="U1012" s="54"/>
      <c r="V1012" s="54"/>
      <c r="W1012" s="76" t="str">
        <f t="shared" si="181"/>
        <v/>
      </c>
      <c r="X1012" s="76" t="str">
        <f t="shared" si="182"/>
        <v/>
      </c>
      <c r="Y1012" s="76" t="str">
        <f t="shared" si="183"/>
        <v/>
      </c>
    </row>
    <row r="1013" spans="1:25">
      <c r="A1013" s="75"/>
      <c r="B1013" s="77"/>
      <c r="C1013" s="75"/>
      <c r="D1013" s="77"/>
      <c r="E1013" s="54"/>
      <c r="F1013" s="54"/>
      <c r="G1013" s="81"/>
      <c r="H1013" s="54"/>
      <c r="I1013" s="54"/>
      <c r="J1013" s="76" t="str">
        <f t="shared" si="173"/>
        <v/>
      </c>
      <c r="K1013" s="76" t="str">
        <f t="shared" si="174"/>
        <v/>
      </c>
      <c r="L1013" s="76" t="str">
        <f t="shared" si="175"/>
        <v/>
      </c>
      <c r="M1013" s="54"/>
      <c r="N1013" s="54" t="str">
        <f t="shared" si="176"/>
        <v/>
      </c>
      <c r="O1013" s="54" t="str">
        <f t="shared" si="177"/>
        <v/>
      </c>
      <c r="P1013" s="54" t="str">
        <f t="shared" si="178"/>
        <v/>
      </c>
      <c r="Q1013" s="54" t="str">
        <f>+IF(A1013="","",CONCATENATE(YEAR(A1013),"-",VLOOKUP(MONTH(A1013),INFO_CALENDRIER!$I$1:$J$13,2,FALSE)))</f>
        <v/>
      </c>
      <c r="R1013" s="54" t="str">
        <f t="shared" si="179"/>
        <v/>
      </c>
      <c r="S1013" s="76" t="str">
        <f t="shared" si="180"/>
        <v/>
      </c>
      <c r="T1013" s="54" t="str">
        <f>IF(H1013="","",IF(I1013=INFO_CALENDRIER!$AB$2,IF(BD!H1013="COMMANDE","ALBAN1","ALBAN2"),IF(I1013=INFO_CALENDRIER!$AB$3,IF(BD!H1013="COMMANDE","ALICE1","ALICE2"),IF(I1013=INFO_CALENDRIER!$AB$4,IF(BD!H1013="COMMANDE","EUGENIE1","EUGENIE2"),IF(I1013=INFO_CALENDRIER!$AB$5,IF(BD!H1013="COMMANDE","FRED1","FRED2"),IF(I1013=INFO_CALENDRIER!$AB$6,IF(BD!H1013="COMMANDE","HERVE1","HERVE2"),IF(I1013=INFO_CALENDRIER!$AB$7,IF(BD!H1013="COMMANDE","MARIA1","MARIA2"),IF(I1013=INFO_CALENDRIER!$AB$8,IF(BD!H1013="COMMANDE","MARIE1","MARIE2"),IF(I1013=INFO_CALENDRIER!$AB$9,IF(BD!H1013="COMMANDE","VALERIE1","VALERIE2"),"erreur")))))))))</f>
        <v/>
      </c>
      <c r="U1013" s="54"/>
      <c r="V1013" s="54"/>
      <c r="W1013" s="76" t="str">
        <f t="shared" si="181"/>
        <v/>
      </c>
      <c r="X1013" s="76" t="str">
        <f t="shared" si="182"/>
        <v/>
      </c>
      <c r="Y1013" s="76" t="str">
        <f t="shared" si="183"/>
        <v/>
      </c>
    </row>
    <row r="1014" spans="1:25">
      <c r="A1014" s="75"/>
      <c r="B1014" s="77"/>
      <c r="C1014" s="75"/>
      <c r="D1014" s="77"/>
      <c r="E1014" s="54"/>
      <c r="F1014" s="54"/>
      <c r="G1014" s="81"/>
      <c r="H1014" s="54"/>
      <c r="I1014" s="54"/>
      <c r="J1014" s="76" t="str">
        <f t="shared" si="173"/>
        <v/>
      </c>
      <c r="K1014" s="76" t="str">
        <f t="shared" si="174"/>
        <v/>
      </c>
      <c r="L1014" s="76" t="str">
        <f t="shared" si="175"/>
        <v/>
      </c>
      <c r="M1014" s="54"/>
      <c r="N1014" s="54" t="str">
        <f t="shared" si="176"/>
        <v/>
      </c>
      <c r="O1014" s="54" t="str">
        <f t="shared" si="177"/>
        <v/>
      </c>
      <c r="P1014" s="54" t="str">
        <f t="shared" si="178"/>
        <v/>
      </c>
      <c r="Q1014" s="54" t="str">
        <f>+IF(A1014="","",CONCATENATE(YEAR(A1014),"-",VLOOKUP(MONTH(A1014),INFO_CALENDRIER!$I$1:$J$13,2,FALSE)))</f>
        <v/>
      </c>
      <c r="R1014" s="54" t="str">
        <f t="shared" si="179"/>
        <v/>
      </c>
      <c r="S1014" s="76" t="str">
        <f t="shared" si="180"/>
        <v/>
      </c>
      <c r="T1014" s="54" t="str">
        <f>IF(H1014="","",IF(I1014=INFO_CALENDRIER!$AB$2,IF(BD!H1014="COMMANDE","ALBAN1","ALBAN2"),IF(I1014=INFO_CALENDRIER!$AB$3,IF(BD!H1014="COMMANDE","ALICE1","ALICE2"),IF(I1014=INFO_CALENDRIER!$AB$4,IF(BD!H1014="COMMANDE","EUGENIE1","EUGENIE2"),IF(I1014=INFO_CALENDRIER!$AB$5,IF(BD!H1014="COMMANDE","FRED1","FRED2"),IF(I1014=INFO_CALENDRIER!$AB$6,IF(BD!H1014="COMMANDE","HERVE1","HERVE2"),IF(I1014=INFO_CALENDRIER!$AB$7,IF(BD!H1014="COMMANDE","MARIA1","MARIA2"),IF(I1014=INFO_CALENDRIER!$AB$8,IF(BD!H1014="COMMANDE","MARIE1","MARIE2"),IF(I1014=INFO_CALENDRIER!$AB$9,IF(BD!H1014="COMMANDE","VALERIE1","VALERIE2"),"erreur")))))))))</f>
        <v/>
      </c>
      <c r="U1014" s="54"/>
      <c r="V1014" s="54"/>
      <c r="W1014" s="76" t="str">
        <f t="shared" si="181"/>
        <v/>
      </c>
      <c r="X1014" s="76" t="str">
        <f t="shared" si="182"/>
        <v/>
      </c>
      <c r="Y1014" s="76" t="str">
        <f t="shared" si="183"/>
        <v/>
      </c>
    </row>
    <row r="1015" spans="1:25">
      <c r="A1015" s="75"/>
      <c r="B1015" s="77"/>
      <c r="C1015" s="75"/>
      <c r="D1015" s="77"/>
      <c r="E1015" s="54"/>
      <c r="F1015" s="54"/>
      <c r="G1015" s="81"/>
      <c r="H1015" s="54"/>
      <c r="I1015" s="54"/>
      <c r="J1015" s="76" t="str">
        <f t="shared" si="173"/>
        <v/>
      </c>
      <c r="K1015" s="76" t="str">
        <f t="shared" si="174"/>
        <v/>
      </c>
      <c r="L1015" s="76" t="str">
        <f t="shared" si="175"/>
        <v/>
      </c>
      <c r="M1015" s="54"/>
      <c r="N1015" s="54" t="str">
        <f t="shared" si="176"/>
        <v/>
      </c>
      <c r="O1015" s="54" t="str">
        <f t="shared" si="177"/>
        <v/>
      </c>
      <c r="P1015" s="54" t="str">
        <f t="shared" si="178"/>
        <v/>
      </c>
      <c r="Q1015" s="54" t="str">
        <f>+IF(A1015="","",CONCATENATE(YEAR(A1015),"-",VLOOKUP(MONTH(A1015),INFO_CALENDRIER!$I$1:$J$13,2,FALSE)))</f>
        <v/>
      </c>
      <c r="R1015" s="54" t="str">
        <f t="shared" si="179"/>
        <v/>
      </c>
      <c r="S1015" s="76" t="str">
        <f t="shared" si="180"/>
        <v/>
      </c>
      <c r="T1015" s="54" t="str">
        <f>IF(H1015="","",IF(I1015=INFO_CALENDRIER!$AB$2,IF(BD!H1015="COMMANDE","ALBAN1","ALBAN2"),IF(I1015=INFO_CALENDRIER!$AB$3,IF(BD!H1015="COMMANDE","ALICE1","ALICE2"),IF(I1015=INFO_CALENDRIER!$AB$4,IF(BD!H1015="COMMANDE","EUGENIE1","EUGENIE2"),IF(I1015=INFO_CALENDRIER!$AB$5,IF(BD!H1015="COMMANDE","FRED1","FRED2"),IF(I1015=INFO_CALENDRIER!$AB$6,IF(BD!H1015="COMMANDE","HERVE1","HERVE2"),IF(I1015=INFO_CALENDRIER!$AB$7,IF(BD!H1015="COMMANDE","MARIA1","MARIA2"),IF(I1015=INFO_CALENDRIER!$AB$8,IF(BD!H1015="COMMANDE","MARIE1","MARIE2"),IF(I1015=INFO_CALENDRIER!$AB$9,IF(BD!H1015="COMMANDE","VALERIE1","VALERIE2"),"erreur")))))))))</f>
        <v/>
      </c>
      <c r="U1015" s="54"/>
      <c r="V1015" s="54"/>
      <c r="W1015" s="76" t="str">
        <f t="shared" si="181"/>
        <v/>
      </c>
      <c r="X1015" s="76" t="str">
        <f t="shared" si="182"/>
        <v/>
      </c>
      <c r="Y1015" s="76" t="str">
        <f t="shared" si="183"/>
        <v/>
      </c>
    </row>
    <row r="1016" spans="1:25">
      <c r="A1016" s="75"/>
      <c r="B1016" s="77"/>
      <c r="C1016" s="75"/>
      <c r="D1016" s="77"/>
      <c r="E1016" s="54"/>
      <c r="F1016" s="54"/>
      <c r="G1016" s="81"/>
      <c r="H1016" s="54"/>
      <c r="I1016" s="54"/>
      <c r="J1016" s="76" t="str">
        <f t="shared" si="173"/>
        <v/>
      </c>
      <c r="K1016" s="76" t="str">
        <f t="shared" si="174"/>
        <v/>
      </c>
      <c r="L1016" s="76" t="str">
        <f t="shared" si="175"/>
        <v/>
      </c>
      <c r="M1016" s="54"/>
      <c r="N1016" s="54" t="str">
        <f t="shared" si="176"/>
        <v/>
      </c>
      <c r="O1016" s="54" t="str">
        <f t="shared" si="177"/>
        <v/>
      </c>
      <c r="P1016" s="54" t="str">
        <f t="shared" si="178"/>
        <v/>
      </c>
      <c r="Q1016" s="54" t="str">
        <f>+IF(A1016="","",CONCATENATE(YEAR(A1016),"-",VLOOKUP(MONTH(A1016),INFO_CALENDRIER!$I$1:$J$13,2,FALSE)))</f>
        <v/>
      </c>
      <c r="R1016" s="54" t="str">
        <f t="shared" si="179"/>
        <v/>
      </c>
      <c r="S1016" s="76" t="str">
        <f t="shared" si="180"/>
        <v/>
      </c>
      <c r="T1016" s="54" t="str">
        <f>IF(H1016="","",IF(I1016=INFO_CALENDRIER!$AB$2,IF(BD!H1016="COMMANDE","ALBAN1","ALBAN2"),IF(I1016=INFO_CALENDRIER!$AB$3,IF(BD!H1016="COMMANDE","ALICE1","ALICE2"),IF(I1016=INFO_CALENDRIER!$AB$4,IF(BD!H1016="COMMANDE","EUGENIE1","EUGENIE2"),IF(I1016=INFO_CALENDRIER!$AB$5,IF(BD!H1016="COMMANDE","FRED1","FRED2"),IF(I1016=INFO_CALENDRIER!$AB$6,IF(BD!H1016="COMMANDE","HERVE1","HERVE2"),IF(I1016=INFO_CALENDRIER!$AB$7,IF(BD!H1016="COMMANDE","MARIA1","MARIA2"),IF(I1016=INFO_CALENDRIER!$AB$8,IF(BD!H1016="COMMANDE","MARIE1","MARIE2"),IF(I1016=INFO_CALENDRIER!$AB$9,IF(BD!H1016="COMMANDE","VALERIE1","VALERIE2"),"erreur")))))))))</f>
        <v/>
      </c>
      <c r="U1016" s="54"/>
      <c r="V1016" s="54"/>
      <c r="W1016" s="76" t="str">
        <f t="shared" si="181"/>
        <v/>
      </c>
      <c r="X1016" s="76" t="str">
        <f t="shared" si="182"/>
        <v/>
      </c>
      <c r="Y1016" s="76" t="str">
        <f t="shared" si="183"/>
        <v/>
      </c>
    </row>
    <row r="1017" spans="1:25">
      <c r="A1017" s="75"/>
      <c r="B1017" s="77"/>
      <c r="C1017" s="75"/>
      <c r="D1017" s="77"/>
      <c r="E1017" s="54"/>
      <c r="F1017" s="54"/>
      <c r="G1017" s="81"/>
      <c r="H1017" s="54"/>
      <c r="I1017" s="54"/>
      <c r="J1017" s="76" t="str">
        <f t="shared" si="173"/>
        <v/>
      </c>
      <c r="K1017" s="76" t="str">
        <f t="shared" si="174"/>
        <v/>
      </c>
      <c r="L1017" s="76" t="str">
        <f t="shared" si="175"/>
        <v/>
      </c>
      <c r="M1017" s="54"/>
      <c r="N1017" s="54" t="str">
        <f t="shared" si="176"/>
        <v/>
      </c>
      <c r="O1017" s="54" t="str">
        <f t="shared" si="177"/>
        <v/>
      </c>
      <c r="P1017" s="54" t="str">
        <f t="shared" si="178"/>
        <v/>
      </c>
      <c r="Q1017" s="54" t="str">
        <f>+IF(A1017="","",CONCATENATE(YEAR(A1017),"-",VLOOKUP(MONTH(A1017),INFO_CALENDRIER!$I$1:$J$13,2,FALSE)))</f>
        <v/>
      </c>
      <c r="R1017" s="54" t="str">
        <f t="shared" si="179"/>
        <v/>
      </c>
      <c r="S1017" s="76" t="str">
        <f t="shared" si="180"/>
        <v/>
      </c>
      <c r="T1017" s="54" t="str">
        <f>IF(H1017="","",IF(I1017=INFO_CALENDRIER!$AB$2,IF(BD!H1017="COMMANDE","ALBAN1","ALBAN2"),IF(I1017=INFO_CALENDRIER!$AB$3,IF(BD!H1017="COMMANDE","ALICE1","ALICE2"),IF(I1017=INFO_CALENDRIER!$AB$4,IF(BD!H1017="COMMANDE","EUGENIE1","EUGENIE2"),IF(I1017=INFO_CALENDRIER!$AB$5,IF(BD!H1017="COMMANDE","FRED1","FRED2"),IF(I1017=INFO_CALENDRIER!$AB$6,IF(BD!H1017="COMMANDE","HERVE1","HERVE2"),IF(I1017=INFO_CALENDRIER!$AB$7,IF(BD!H1017="COMMANDE","MARIA1","MARIA2"),IF(I1017=INFO_CALENDRIER!$AB$8,IF(BD!H1017="COMMANDE","MARIE1","MARIE2"),IF(I1017=INFO_CALENDRIER!$AB$9,IF(BD!H1017="COMMANDE","VALERIE1","VALERIE2"),"erreur")))))))))</f>
        <v/>
      </c>
      <c r="U1017" s="54"/>
      <c r="V1017" s="54"/>
      <c r="W1017" s="76" t="str">
        <f t="shared" si="181"/>
        <v/>
      </c>
      <c r="X1017" s="76" t="str">
        <f t="shared" si="182"/>
        <v/>
      </c>
      <c r="Y1017" s="76" t="str">
        <f t="shared" si="183"/>
        <v/>
      </c>
    </row>
    <row r="1018" spans="1:25">
      <c r="A1018" s="75"/>
      <c r="B1018" s="77"/>
      <c r="C1018" s="75"/>
      <c r="D1018" s="77"/>
      <c r="E1018" s="54"/>
      <c r="F1018" s="54"/>
      <c r="G1018" s="81"/>
      <c r="H1018" s="54"/>
      <c r="I1018" s="54"/>
      <c r="J1018" s="76" t="str">
        <f t="shared" si="173"/>
        <v/>
      </c>
      <c r="K1018" s="76" t="str">
        <f t="shared" si="174"/>
        <v/>
      </c>
      <c r="L1018" s="76" t="str">
        <f t="shared" si="175"/>
        <v/>
      </c>
      <c r="M1018" s="54"/>
      <c r="N1018" s="54" t="str">
        <f t="shared" si="176"/>
        <v/>
      </c>
      <c r="O1018" s="54" t="str">
        <f t="shared" si="177"/>
        <v/>
      </c>
      <c r="P1018" s="54" t="str">
        <f t="shared" si="178"/>
        <v/>
      </c>
      <c r="Q1018" s="54" t="str">
        <f>+IF(A1018="","",CONCATENATE(YEAR(A1018),"-",VLOOKUP(MONTH(A1018),INFO_CALENDRIER!$I$1:$J$13,2,FALSE)))</f>
        <v/>
      </c>
      <c r="R1018" s="54" t="str">
        <f t="shared" si="179"/>
        <v/>
      </c>
      <c r="S1018" s="76" t="str">
        <f t="shared" si="180"/>
        <v/>
      </c>
      <c r="T1018" s="54" t="str">
        <f>IF(H1018="","",IF(I1018=INFO_CALENDRIER!$AB$2,IF(BD!H1018="COMMANDE","ALBAN1","ALBAN2"),IF(I1018=INFO_CALENDRIER!$AB$3,IF(BD!H1018="COMMANDE","ALICE1","ALICE2"),IF(I1018=INFO_CALENDRIER!$AB$4,IF(BD!H1018="COMMANDE","EUGENIE1","EUGENIE2"),IF(I1018=INFO_CALENDRIER!$AB$5,IF(BD!H1018="COMMANDE","FRED1","FRED2"),IF(I1018=INFO_CALENDRIER!$AB$6,IF(BD!H1018="COMMANDE","HERVE1","HERVE2"),IF(I1018=INFO_CALENDRIER!$AB$7,IF(BD!H1018="COMMANDE","MARIA1","MARIA2"),IF(I1018=INFO_CALENDRIER!$AB$8,IF(BD!H1018="COMMANDE","MARIE1","MARIE2"),IF(I1018=INFO_CALENDRIER!$AB$9,IF(BD!H1018="COMMANDE","VALERIE1","VALERIE2"),"erreur")))))))))</f>
        <v/>
      </c>
      <c r="U1018" s="54"/>
      <c r="V1018" s="54"/>
      <c r="W1018" s="76" t="str">
        <f t="shared" si="181"/>
        <v/>
      </c>
      <c r="X1018" s="76" t="str">
        <f t="shared" si="182"/>
        <v/>
      </c>
      <c r="Y1018" s="76" t="str">
        <f t="shared" si="183"/>
        <v/>
      </c>
    </row>
    <row r="1019" spans="1:25">
      <c r="A1019" s="75"/>
      <c r="B1019" s="77"/>
      <c r="C1019" s="75"/>
      <c r="D1019" s="77"/>
      <c r="E1019" s="54"/>
      <c r="F1019" s="54"/>
      <c r="G1019" s="81"/>
      <c r="H1019" s="54"/>
      <c r="I1019" s="54"/>
      <c r="J1019" s="76" t="str">
        <f t="shared" si="173"/>
        <v/>
      </c>
      <c r="K1019" s="76" t="str">
        <f t="shared" si="174"/>
        <v/>
      </c>
      <c r="L1019" s="76" t="str">
        <f t="shared" si="175"/>
        <v/>
      </c>
      <c r="M1019" s="54"/>
      <c r="N1019" s="54" t="str">
        <f t="shared" si="176"/>
        <v/>
      </c>
      <c r="O1019" s="54" t="str">
        <f t="shared" si="177"/>
        <v/>
      </c>
      <c r="P1019" s="54" t="str">
        <f t="shared" si="178"/>
        <v/>
      </c>
      <c r="Q1019" s="54" t="str">
        <f>+IF(A1019="","",CONCATENATE(YEAR(A1019),"-",VLOOKUP(MONTH(A1019),INFO_CALENDRIER!$I$1:$J$13,2,FALSE)))</f>
        <v/>
      </c>
      <c r="R1019" s="54" t="str">
        <f t="shared" si="179"/>
        <v/>
      </c>
      <c r="S1019" s="76" t="str">
        <f t="shared" si="180"/>
        <v/>
      </c>
      <c r="T1019" s="54" t="str">
        <f>IF(H1019="","",IF(I1019=INFO_CALENDRIER!$AB$2,IF(BD!H1019="COMMANDE","ALBAN1","ALBAN2"),IF(I1019=INFO_CALENDRIER!$AB$3,IF(BD!H1019="COMMANDE","ALICE1","ALICE2"),IF(I1019=INFO_CALENDRIER!$AB$4,IF(BD!H1019="COMMANDE","EUGENIE1","EUGENIE2"),IF(I1019=INFO_CALENDRIER!$AB$5,IF(BD!H1019="COMMANDE","FRED1","FRED2"),IF(I1019=INFO_CALENDRIER!$AB$6,IF(BD!H1019="COMMANDE","HERVE1","HERVE2"),IF(I1019=INFO_CALENDRIER!$AB$7,IF(BD!H1019="COMMANDE","MARIA1","MARIA2"),IF(I1019=INFO_CALENDRIER!$AB$8,IF(BD!H1019="COMMANDE","MARIE1","MARIE2"),IF(I1019=INFO_CALENDRIER!$AB$9,IF(BD!H1019="COMMANDE","VALERIE1","VALERIE2"),"erreur")))))))))</f>
        <v/>
      </c>
      <c r="U1019" s="54"/>
      <c r="V1019" s="54"/>
      <c r="W1019" s="76" t="str">
        <f t="shared" si="181"/>
        <v/>
      </c>
      <c r="X1019" s="76" t="str">
        <f t="shared" si="182"/>
        <v/>
      </c>
      <c r="Y1019" s="76" t="str">
        <f t="shared" si="183"/>
        <v/>
      </c>
    </row>
    <row r="1020" spans="1:25">
      <c r="A1020" s="75"/>
      <c r="B1020" s="77"/>
      <c r="C1020" s="75"/>
      <c r="D1020" s="77"/>
      <c r="E1020" s="54"/>
      <c r="F1020" s="54"/>
      <c r="G1020" s="81"/>
      <c r="H1020" s="54"/>
      <c r="I1020" s="54"/>
      <c r="J1020" s="76" t="str">
        <f t="shared" si="173"/>
        <v/>
      </c>
      <c r="K1020" s="76" t="str">
        <f t="shared" si="174"/>
        <v/>
      </c>
      <c r="L1020" s="76" t="str">
        <f t="shared" si="175"/>
        <v/>
      </c>
      <c r="M1020" s="54"/>
      <c r="N1020" s="54" t="str">
        <f t="shared" si="176"/>
        <v/>
      </c>
      <c r="O1020" s="54" t="str">
        <f t="shared" si="177"/>
        <v/>
      </c>
      <c r="P1020" s="54" t="str">
        <f t="shared" si="178"/>
        <v/>
      </c>
      <c r="Q1020" s="54" t="str">
        <f>+IF(A1020="","",CONCATENATE(YEAR(A1020),"-",VLOOKUP(MONTH(A1020),INFO_CALENDRIER!$I$1:$J$13,2,FALSE)))</f>
        <v/>
      </c>
      <c r="R1020" s="54" t="str">
        <f t="shared" si="179"/>
        <v/>
      </c>
      <c r="S1020" s="76" t="str">
        <f t="shared" si="180"/>
        <v/>
      </c>
      <c r="T1020" s="54" t="str">
        <f>IF(H1020="","",IF(I1020=INFO_CALENDRIER!$AB$2,IF(BD!H1020="COMMANDE","ALBAN1","ALBAN2"),IF(I1020=INFO_CALENDRIER!$AB$3,IF(BD!H1020="COMMANDE","ALICE1","ALICE2"),IF(I1020=INFO_CALENDRIER!$AB$4,IF(BD!H1020="COMMANDE","EUGENIE1","EUGENIE2"),IF(I1020=INFO_CALENDRIER!$AB$5,IF(BD!H1020="COMMANDE","FRED1","FRED2"),IF(I1020=INFO_CALENDRIER!$AB$6,IF(BD!H1020="COMMANDE","HERVE1","HERVE2"),IF(I1020=INFO_CALENDRIER!$AB$7,IF(BD!H1020="COMMANDE","MARIA1","MARIA2"),IF(I1020=INFO_CALENDRIER!$AB$8,IF(BD!H1020="COMMANDE","MARIE1","MARIE2"),IF(I1020=INFO_CALENDRIER!$AB$9,IF(BD!H1020="COMMANDE","VALERIE1","VALERIE2"),"erreur")))))))))</f>
        <v/>
      </c>
      <c r="U1020" s="54"/>
      <c r="V1020" s="54"/>
      <c r="W1020" s="76" t="str">
        <f t="shared" si="181"/>
        <v/>
      </c>
      <c r="X1020" s="76" t="str">
        <f t="shared" si="182"/>
        <v/>
      </c>
      <c r="Y1020" s="76" t="str">
        <f t="shared" si="183"/>
        <v/>
      </c>
    </row>
    <row r="1021" spans="1:25">
      <c r="A1021" s="75"/>
      <c r="B1021" s="77"/>
      <c r="C1021" s="75"/>
      <c r="D1021" s="77"/>
      <c r="E1021" s="54"/>
      <c r="F1021" s="54"/>
      <c r="G1021" s="81"/>
      <c r="H1021" s="54"/>
      <c r="I1021" s="54"/>
      <c r="J1021" s="76" t="str">
        <f t="shared" si="173"/>
        <v/>
      </c>
      <c r="K1021" s="76" t="str">
        <f t="shared" si="174"/>
        <v/>
      </c>
      <c r="L1021" s="76" t="str">
        <f t="shared" si="175"/>
        <v/>
      </c>
      <c r="M1021" s="54"/>
      <c r="N1021" s="54" t="str">
        <f t="shared" si="176"/>
        <v/>
      </c>
      <c r="O1021" s="54" t="str">
        <f t="shared" si="177"/>
        <v/>
      </c>
      <c r="P1021" s="54" t="str">
        <f t="shared" si="178"/>
        <v/>
      </c>
      <c r="Q1021" s="54" t="str">
        <f>+IF(A1021="","",CONCATENATE(YEAR(A1021),"-",VLOOKUP(MONTH(A1021),INFO_CALENDRIER!$I$1:$J$13,2,FALSE)))</f>
        <v/>
      </c>
      <c r="R1021" s="54" t="str">
        <f t="shared" si="179"/>
        <v/>
      </c>
      <c r="S1021" s="76" t="str">
        <f t="shared" si="180"/>
        <v/>
      </c>
      <c r="T1021" s="54" t="str">
        <f>IF(H1021="","",IF(I1021=INFO_CALENDRIER!$AB$2,IF(BD!H1021="COMMANDE","ALBAN1","ALBAN2"),IF(I1021=INFO_CALENDRIER!$AB$3,IF(BD!H1021="COMMANDE","ALICE1","ALICE2"),IF(I1021=INFO_CALENDRIER!$AB$4,IF(BD!H1021="COMMANDE","EUGENIE1","EUGENIE2"),IF(I1021=INFO_CALENDRIER!$AB$5,IF(BD!H1021="COMMANDE","FRED1","FRED2"),IF(I1021=INFO_CALENDRIER!$AB$6,IF(BD!H1021="COMMANDE","HERVE1","HERVE2"),IF(I1021=INFO_CALENDRIER!$AB$7,IF(BD!H1021="COMMANDE","MARIA1","MARIA2"),IF(I1021=INFO_CALENDRIER!$AB$8,IF(BD!H1021="COMMANDE","MARIE1","MARIE2"),IF(I1021=INFO_CALENDRIER!$AB$9,IF(BD!H1021="COMMANDE","VALERIE1","VALERIE2"),"erreur")))))))))</f>
        <v/>
      </c>
      <c r="U1021" s="54"/>
      <c r="V1021" s="54"/>
      <c r="W1021" s="76" t="str">
        <f t="shared" si="181"/>
        <v/>
      </c>
      <c r="X1021" s="76" t="str">
        <f t="shared" si="182"/>
        <v/>
      </c>
      <c r="Y1021" s="76" t="str">
        <f t="shared" si="183"/>
        <v/>
      </c>
    </row>
    <row r="1022" spans="1:25">
      <c r="A1022" s="75"/>
      <c r="B1022" s="77"/>
      <c r="C1022" s="75"/>
      <c r="D1022" s="77"/>
      <c r="E1022" s="54"/>
      <c r="F1022" s="54"/>
      <c r="G1022" s="81"/>
      <c r="H1022" s="54"/>
      <c r="I1022" s="54"/>
      <c r="J1022" s="76" t="str">
        <f t="shared" si="173"/>
        <v/>
      </c>
      <c r="K1022" s="76" t="str">
        <f t="shared" si="174"/>
        <v/>
      </c>
      <c r="L1022" s="76" t="str">
        <f t="shared" si="175"/>
        <v/>
      </c>
      <c r="M1022" s="54"/>
      <c r="N1022" s="54" t="str">
        <f t="shared" si="176"/>
        <v/>
      </c>
      <c r="O1022" s="54" t="str">
        <f t="shared" si="177"/>
        <v/>
      </c>
      <c r="P1022" s="54" t="str">
        <f t="shared" si="178"/>
        <v/>
      </c>
      <c r="Q1022" s="54" t="str">
        <f>+IF(A1022="","",CONCATENATE(YEAR(A1022),"-",VLOOKUP(MONTH(A1022),INFO_CALENDRIER!$I$1:$J$13,2,FALSE)))</f>
        <v/>
      </c>
      <c r="R1022" s="54" t="str">
        <f t="shared" si="179"/>
        <v/>
      </c>
      <c r="S1022" s="76" t="str">
        <f t="shared" si="180"/>
        <v/>
      </c>
      <c r="T1022" s="54" t="str">
        <f>IF(H1022="","",IF(I1022=INFO_CALENDRIER!$AB$2,IF(BD!H1022="COMMANDE","ALBAN1","ALBAN2"),IF(I1022=INFO_CALENDRIER!$AB$3,IF(BD!H1022="COMMANDE","ALICE1","ALICE2"),IF(I1022=INFO_CALENDRIER!$AB$4,IF(BD!H1022="COMMANDE","EUGENIE1","EUGENIE2"),IF(I1022=INFO_CALENDRIER!$AB$5,IF(BD!H1022="COMMANDE","FRED1","FRED2"),IF(I1022=INFO_CALENDRIER!$AB$6,IF(BD!H1022="COMMANDE","HERVE1","HERVE2"),IF(I1022=INFO_CALENDRIER!$AB$7,IF(BD!H1022="COMMANDE","MARIA1","MARIA2"),IF(I1022=INFO_CALENDRIER!$AB$8,IF(BD!H1022="COMMANDE","MARIE1","MARIE2"),IF(I1022=INFO_CALENDRIER!$AB$9,IF(BD!H1022="COMMANDE","VALERIE1","VALERIE2"),"erreur")))))))))</f>
        <v/>
      </c>
      <c r="U1022" s="54"/>
      <c r="V1022" s="54"/>
      <c r="W1022" s="76" t="str">
        <f t="shared" si="181"/>
        <v/>
      </c>
      <c r="X1022" s="76" t="str">
        <f t="shared" si="182"/>
        <v/>
      </c>
      <c r="Y1022" s="76" t="str">
        <f t="shared" si="183"/>
        <v/>
      </c>
    </row>
    <row r="1023" spans="1:25">
      <c r="A1023" s="75"/>
      <c r="B1023" s="77"/>
      <c r="C1023" s="75"/>
      <c r="D1023" s="77"/>
      <c r="E1023" s="54"/>
      <c r="F1023" s="54"/>
      <c r="G1023" s="81"/>
      <c r="H1023" s="54"/>
      <c r="I1023" s="54"/>
      <c r="J1023" s="76" t="str">
        <f t="shared" si="173"/>
        <v/>
      </c>
      <c r="K1023" s="76" t="str">
        <f t="shared" si="174"/>
        <v/>
      </c>
      <c r="L1023" s="76" t="str">
        <f t="shared" si="175"/>
        <v/>
      </c>
      <c r="M1023" s="54"/>
      <c r="N1023" s="54" t="str">
        <f t="shared" si="176"/>
        <v/>
      </c>
      <c r="O1023" s="54" t="str">
        <f t="shared" si="177"/>
        <v/>
      </c>
      <c r="P1023" s="54" t="str">
        <f t="shared" si="178"/>
        <v/>
      </c>
      <c r="Q1023" s="54" t="str">
        <f>+IF(A1023="","",CONCATENATE(YEAR(A1023),"-",VLOOKUP(MONTH(A1023),INFO_CALENDRIER!$I$1:$J$13,2,FALSE)))</f>
        <v/>
      </c>
      <c r="R1023" s="54" t="str">
        <f t="shared" si="179"/>
        <v/>
      </c>
      <c r="S1023" s="76" t="str">
        <f t="shared" si="180"/>
        <v/>
      </c>
      <c r="T1023" s="54" t="str">
        <f>IF(H1023="","",IF(I1023=INFO_CALENDRIER!$AB$2,IF(BD!H1023="COMMANDE","ALBAN1","ALBAN2"),IF(I1023=INFO_CALENDRIER!$AB$3,IF(BD!H1023="COMMANDE","ALICE1","ALICE2"),IF(I1023=INFO_CALENDRIER!$AB$4,IF(BD!H1023="COMMANDE","EUGENIE1","EUGENIE2"),IF(I1023=INFO_CALENDRIER!$AB$5,IF(BD!H1023="COMMANDE","FRED1","FRED2"),IF(I1023=INFO_CALENDRIER!$AB$6,IF(BD!H1023="COMMANDE","HERVE1","HERVE2"),IF(I1023=INFO_CALENDRIER!$AB$7,IF(BD!H1023="COMMANDE","MARIA1","MARIA2"),IF(I1023=INFO_CALENDRIER!$AB$8,IF(BD!H1023="COMMANDE","MARIE1","MARIE2"),IF(I1023=INFO_CALENDRIER!$AB$9,IF(BD!H1023="COMMANDE","VALERIE1","VALERIE2"),"erreur")))))))))</f>
        <v/>
      </c>
      <c r="U1023" s="54"/>
      <c r="V1023" s="54"/>
      <c r="W1023" s="76" t="str">
        <f t="shared" si="181"/>
        <v/>
      </c>
      <c r="X1023" s="76" t="str">
        <f t="shared" si="182"/>
        <v/>
      </c>
      <c r="Y1023" s="76" t="str">
        <f t="shared" si="183"/>
        <v/>
      </c>
    </row>
    <row r="1024" spans="1:25">
      <c r="A1024" s="75"/>
      <c r="B1024" s="77"/>
      <c r="C1024" s="75"/>
      <c r="D1024" s="77"/>
      <c r="E1024" s="54"/>
      <c r="F1024" s="54"/>
      <c r="G1024" s="81"/>
      <c r="H1024" s="54"/>
      <c r="I1024" s="54"/>
      <c r="J1024" s="76" t="str">
        <f t="shared" si="173"/>
        <v/>
      </c>
      <c r="K1024" s="76" t="str">
        <f t="shared" si="174"/>
        <v/>
      </c>
      <c r="L1024" s="76" t="str">
        <f t="shared" si="175"/>
        <v/>
      </c>
      <c r="M1024" s="54"/>
      <c r="N1024" s="54" t="str">
        <f t="shared" si="176"/>
        <v/>
      </c>
      <c r="O1024" s="54" t="str">
        <f t="shared" si="177"/>
        <v/>
      </c>
      <c r="P1024" s="54" t="str">
        <f t="shared" si="178"/>
        <v/>
      </c>
      <c r="Q1024" s="54" t="str">
        <f>+IF(A1024="","",CONCATENATE(YEAR(A1024),"-",VLOOKUP(MONTH(A1024),INFO_CALENDRIER!$I$1:$J$13,2,FALSE)))</f>
        <v/>
      </c>
      <c r="R1024" s="54" t="str">
        <f t="shared" si="179"/>
        <v/>
      </c>
      <c r="S1024" s="76" t="str">
        <f t="shared" si="180"/>
        <v/>
      </c>
      <c r="T1024" s="54" t="str">
        <f>IF(H1024="","",IF(I1024=INFO_CALENDRIER!$AB$2,IF(BD!H1024="COMMANDE","ALBAN1","ALBAN2"),IF(I1024=INFO_CALENDRIER!$AB$3,IF(BD!H1024="COMMANDE","ALICE1","ALICE2"),IF(I1024=INFO_CALENDRIER!$AB$4,IF(BD!H1024="COMMANDE","EUGENIE1","EUGENIE2"),IF(I1024=INFO_CALENDRIER!$AB$5,IF(BD!H1024="COMMANDE","FRED1","FRED2"),IF(I1024=INFO_CALENDRIER!$AB$6,IF(BD!H1024="COMMANDE","HERVE1","HERVE2"),IF(I1024=INFO_CALENDRIER!$AB$7,IF(BD!H1024="COMMANDE","MARIA1","MARIA2"),IF(I1024=INFO_CALENDRIER!$AB$8,IF(BD!H1024="COMMANDE","MARIE1","MARIE2"),IF(I1024=INFO_CALENDRIER!$AB$9,IF(BD!H1024="COMMANDE","VALERIE1","VALERIE2"),"erreur")))))))))</f>
        <v/>
      </c>
      <c r="U1024" s="54"/>
      <c r="V1024" s="54"/>
      <c r="W1024" s="76" t="str">
        <f t="shared" si="181"/>
        <v/>
      </c>
      <c r="X1024" s="76" t="str">
        <f t="shared" si="182"/>
        <v/>
      </c>
      <c r="Y1024" s="76" t="str">
        <f t="shared" si="183"/>
        <v/>
      </c>
    </row>
    <row r="1025" spans="1:25">
      <c r="A1025" s="75"/>
      <c r="B1025" s="77"/>
      <c r="C1025" s="75"/>
      <c r="D1025" s="77"/>
      <c r="E1025" s="54"/>
      <c r="F1025" s="54"/>
      <c r="G1025" s="81"/>
      <c r="H1025" s="54"/>
      <c r="I1025" s="54"/>
      <c r="J1025" s="76" t="str">
        <f t="shared" si="173"/>
        <v/>
      </c>
      <c r="K1025" s="76" t="str">
        <f t="shared" si="174"/>
        <v/>
      </c>
      <c r="L1025" s="76" t="str">
        <f t="shared" si="175"/>
        <v/>
      </c>
      <c r="M1025" s="54"/>
      <c r="N1025" s="54" t="str">
        <f t="shared" si="176"/>
        <v/>
      </c>
      <c r="O1025" s="54" t="str">
        <f t="shared" si="177"/>
        <v/>
      </c>
      <c r="P1025" s="54" t="str">
        <f t="shared" si="178"/>
        <v/>
      </c>
      <c r="Q1025" s="54" t="str">
        <f>+IF(A1025="","",CONCATENATE(YEAR(A1025),"-",VLOOKUP(MONTH(A1025),INFO_CALENDRIER!$I$1:$J$13,2,FALSE)))</f>
        <v/>
      </c>
      <c r="R1025" s="54" t="str">
        <f t="shared" si="179"/>
        <v/>
      </c>
      <c r="S1025" s="76" t="str">
        <f t="shared" si="180"/>
        <v/>
      </c>
      <c r="T1025" s="54" t="str">
        <f>IF(H1025="","",IF(I1025=INFO_CALENDRIER!$AB$2,IF(BD!H1025="COMMANDE","ALBAN1","ALBAN2"),IF(I1025=INFO_CALENDRIER!$AB$3,IF(BD!H1025="COMMANDE","ALICE1","ALICE2"),IF(I1025=INFO_CALENDRIER!$AB$4,IF(BD!H1025="COMMANDE","EUGENIE1","EUGENIE2"),IF(I1025=INFO_CALENDRIER!$AB$5,IF(BD!H1025="COMMANDE","FRED1","FRED2"),IF(I1025=INFO_CALENDRIER!$AB$6,IF(BD!H1025="COMMANDE","HERVE1","HERVE2"),IF(I1025=INFO_CALENDRIER!$AB$7,IF(BD!H1025="COMMANDE","MARIA1","MARIA2"),IF(I1025=INFO_CALENDRIER!$AB$8,IF(BD!H1025="COMMANDE","MARIE1","MARIE2"),IF(I1025=INFO_CALENDRIER!$AB$9,IF(BD!H1025="COMMANDE","VALERIE1","VALERIE2"),"erreur")))))))))</f>
        <v/>
      </c>
      <c r="U1025" s="54"/>
      <c r="V1025" s="54"/>
      <c r="W1025" s="76" t="str">
        <f t="shared" si="181"/>
        <v/>
      </c>
      <c r="X1025" s="76" t="str">
        <f t="shared" si="182"/>
        <v/>
      </c>
      <c r="Y1025" s="76" t="str">
        <f t="shared" si="183"/>
        <v/>
      </c>
    </row>
    <row r="1026" spans="1:25">
      <c r="A1026" s="75"/>
      <c r="B1026" s="77"/>
      <c r="C1026" s="75"/>
      <c r="D1026" s="77"/>
      <c r="E1026" s="54"/>
      <c r="F1026" s="54"/>
      <c r="G1026" s="81"/>
      <c r="H1026" s="54"/>
      <c r="I1026" s="54"/>
      <c r="J1026" s="76" t="str">
        <f t="shared" si="173"/>
        <v/>
      </c>
      <c r="K1026" s="76" t="str">
        <f t="shared" si="174"/>
        <v/>
      </c>
      <c r="L1026" s="76" t="str">
        <f t="shared" si="175"/>
        <v/>
      </c>
      <c r="M1026" s="54"/>
      <c r="N1026" s="54" t="str">
        <f t="shared" si="176"/>
        <v/>
      </c>
      <c r="O1026" s="54" t="str">
        <f t="shared" si="177"/>
        <v/>
      </c>
      <c r="P1026" s="54" t="str">
        <f t="shared" si="178"/>
        <v/>
      </c>
      <c r="Q1026" s="54" t="str">
        <f>+IF(A1026="","",CONCATENATE(YEAR(A1026),"-",VLOOKUP(MONTH(A1026),INFO_CALENDRIER!$I$1:$J$13,2,FALSE)))</f>
        <v/>
      </c>
      <c r="R1026" s="54" t="str">
        <f t="shared" si="179"/>
        <v/>
      </c>
      <c r="S1026" s="76" t="str">
        <f t="shared" si="180"/>
        <v/>
      </c>
      <c r="T1026" s="54" t="str">
        <f>IF(H1026="","",IF(I1026=INFO_CALENDRIER!$AB$2,IF(BD!H1026="COMMANDE","ALBAN1","ALBAN2"),IF(I1026=INFO_CALENDRIER!$AB$3,IF(BD!H1026="COMMANDE","ALICE1","ALICE2"),IF(I1026=INFO_CALENDRIER!$AB$4,IF(BD!H1026="COMMANDE","EUGENIE1","EUGENIE2"),IF(I1026=INFO_CALENDRIER!$AB$5,IF(BD!H1026="COMMANDE","FRED1","FRED2"),IF(I1026=INFO_CALENDRIER!$AB$6,IF(BD!H1026="COMMANDE","HERVE1","HERVE2"),IF(I1026=INFO_CALENDRIER!$AB$7,IF(BD!H1026="COMMANDE","MARIA1","MARIA2"),IF(I1026=INFO_CALENDRIER!$AB$8,IF(BD!H1026="COMMANDE","MARIE1","MARIE2"),IF(I1026=INFO_CALENDRIER!$AB$9,IF(BD!H1026="COMMANDE","VALERIE1","VALERIE2"),"erreur")))))))))</f>
        <v/>
      </c>
      <c r="U1026" s="54"/>
      <c r="V1026" s="54"/>
      <c r="W1026" s="76" t="str">
        <f t="shared" si="181"/>
        <v/>
      </c>
      <c r="X1026" s="76" t="str">
        <f t="shared" si="182"/>
        <v/>
      </c>
      <c r="Y1026" s="76" t="str">
        <f t="shared" si="183"/>
        <v/>
      </c>
    </row>
    <row r="1027" spans="1:25">
      <c r="A1027" s="75"/>
      <c r="B1027" s="77"/>
      <c r="C1027" s="75"/>
      <c r="D1027" s="77"/>
      <c r="E1027" s="54"/>
      <c r="F1027" s="54"/>
      <c r="G1027" s="81"/>
      <c r="H1027" s="54"/>
      <c r="I1027" s="54"/>
      <c r="J1027" s="76" t="str">
        <f t="shared" ref="J1027:J1090" si="184">IF($A1027="","",DAY(A1027))</f>
        <v/>
      </c>
      <c r="K1027" s="76" t="str">
        <f t="shared" ref="K1027:K1090" si="185">IF($A1027="","",MONTH(A1027))</f>
        <v/>
      </c>
      <c r="L1027" s="76" t="str">
        <f t="shared" ref="L1027:L1090" si="186">IF($A1027="","",YEAR(A1027))</f>
        <v/>
      </c>
      <c r="M1027" s="54"/>
      <c r="N1027" s="54" t="str">
        <f t="shared" ref="N1027:N1090" si="187">+IF($A1027="","",IF(OR(ISERR(K1027),ISNA(K1027)),1,0))</f>
        <v/>
      </c>
      <c r="O1027" s="54" t="str">
        <f t="shared" ref="O1027:O1090" si="188">+IF($A1027="","",IF(OR(ISERR(J1027),ISNA(J1027)),1,0))</f>
        <v/>
      </c>
      <c r="P1027" s="54" t="str">
        <f t="shared" ref="P1027:P1090" si="189">IF($A1027="","",IF(OR(ISERR(L1027),ISNA(L1027)),1,0))</f>
        <v/>
      </c>
      <c r="Q1027" s="54" t="str">
        <f>+IF(A1027="","",CONCATENATE(YEAR(A1027),"-",VLOOKUP(MONTH(A1027),INFO_CALENDRIER!$I$1:$J$13,2,FALSE)))</f>
        <v/>
      </c>
      <c r="R1027" s="54" t="str">
        <f t="shared" ref="R1027:R1090" si="190">+IF($A1027="","",IF(OR(ISERR(E1027),ISNA(E1027)),1,0))</f>
        <v/>
      </c>
      <c r="S1027" s="76" t="str">
        <f t="shared" ref="S1027:S1090" si="191">IF($A1027="","",IF(OR(ISERR(I1027),ISNA(I1027)),1,0))</f>
        <v/>
      </c>
      <c r="T1027" s="54" t="str">
        <f>IF(H1027="","",IF(I1027=INFO_CALENDRIER!$AB$2,IF(BD!H1027="COMMANDE","ALBAN1","ALBAN2"),IF(I1027=INFO_CALENDRIER!$AB$3,IF(BD!H1027="COMMANDE","ALICE1","ALICE2"),IF(I1027=INFO_CALENDRIER!$AB$4,IF(BD!H1027="COMMANDE","EUGENIE1","EUGENIE2"),IF(I1027=INFO_CALENDRIER!$AB$5,IF(BD!H1027="COMMANDE","FRED1","FRED2"),IF(I1027=INFO_CALENDRIER!$AB$6,IF(BD!H1027="COMMANDE","HERVE1","HERVE2"),IF(I1027=INFO_CALENDRIER!$AB$7,IF(BD!H1027="COMMANDE","MARIA1","MARIA2"),IF(I1027=INFO_CALENDRIER!$AB$8,IF(BD!H1027="COMMANDE","MARIE1","MARIE2"),IF(I1027=INFO_CALENDRIER!$AB$9,IF(BD!H1027="COMMANDE","VALERIE1","VALERIE2"),"erreur")))))))))</f>
        <v/>
      </c>
      <c r="U1027" s="54"/>
      <c r="V1027" s="54"/>
      <c r="W1027" s="76" t="str">
        <f t="shared" ref="W1027:W1090" si="192">IF($C1027="","",DAY(C1027))</f>
        <v/>
      </c>
      <c r="X1027" s="76" t="str">
        <f t="shared" ref="X1027:X1090" si="193">IF($C1027="","",MONTH(C1027))</f>
        <v/>
      </c>
      <c r="Y1027" s="76" t="str">
        <f t="shared" ref="Y1027:Y1090" si="194">IF($C1027="","",YEAR(C1027))</f>
        <v/>
      </c>
    </row>
    <row r="1028" spans="1:25">
      <c r="A1028" s="75"/>
      <c r="B1028" s="77"/>
      <c r="C1028" s="75"/>
      <c r="D1028" s="77"/>
      <c r="E1028" s="54"/>
      <c r="F1028" s="54"/>
      <c r="G1028" s="81"/>
      <c r="H1028" s="54"/>
      <c r="I1028" s="54"/>
      <c r="J1028" s="76" t="str">
        <f t="shared" si="184"/>
        <v/>
      </c>
      <c r="K1028" s="76" t="str">
        <f t="shared" si="185"/>
        <v/>
      </c>
      <c r="L1028" s="76" t="str">
        <f t="shared" si="186"/>
        <v/>
      </c>
      <c r="M1028" s="54"/>
      <c r="N1028" s="54" t="str">
        <f t="shared" si="187"/>
        <v/>
      </c>
      <c r="O1028" s="54" t="str">
        <f t="shared" si="188"/>
        <v/>
      </c>
      <c r="P1028" s="54" t="str">
        <f t="shared" si="189"/>
        <v/>
      </c>
      <c r="Q1028" s="54" t="str">
        <f>+IF(A1028="","",CONCATENATE(YEAR(A1028),"-",VLOOKUP(MONTH(A1028),INFO_CALENDRIER!$I$1:$J$13,2,FALSE)))</f>
        <v/>
      </c>
      <c r="R1028" s="54" t="str">
        <f t="shared" si="190"/>
        <v/>
      </c>
      <c r="S1028" s="76" t="str">
        <f t="shared" si="191"/>
        <v/>
      </c>
      <c r="T1028" s="54" t="str">
        <f>IF(H1028="","",IF(I1028=INFO_CALENDRIER!$AB$2,IF(BD!H1028="COMMANDE","ALBAN1","ALBAN2"),IF(I1028=INFO_CALENDRIER!$AB$3,IF(BD!H1028="COMMANDE","ALICE1","ALICE2"),IF(I1028=INFO_CALENDRIER!$AB$4,IF(BD!H1028="COMMANDE","EUGENIE1","EUGENIE2"),IF(I1028=INFO_CALENDRIER!$AB$5,IF(BD!H1028="COMMANDE","FRED1","FRED2"),IF(I1028=INFO_CALENDRIER!$AB$6,IF(BD!H1028="COMMANDE","HERVE1","HERVE2"),IF(I1028=INFO_CALENDRIER!$AB$7,IF(BD!H1028="COMMANDE","MARIA1","MARIA2"),IF(I1028=INFO_CALENDRIER!$AB$8,IF(BD!H1028="COMMANDE","MARIE1","MARIE2"),IF(I1028=INFO_CALENDRIER!$AB$9,IF(BD!H1028="COMMANDE","VALERIE1","VALERIE2"),"erreur")))))))))</f>
        <v/>
      </c>
      <c r="U1028" s="54"/>
      <c r="V1028" s="54"/>
      <c r="W1028" s="76" t="str">
        <f t="shared" si="192"/>
        <v/>
      </c>
      <c r="X1028" s="76" t="str">
        <f t="shared" si="193"/>
        <v/>
      </c>
      <c r="Y1028" s="76" t="str">
        <f t="shared" si="194"/>
        <v/>
      </c>
    </row>
    <row r="1029" spans="1:25">
      <c r="A1029" s="75"/>
      <c r="B1029" s="77"/>
      <c r="C1029" s="75"/>
      <c r="D1029" s="77"/>
      <c r="E1029" s="54"/>
      <c r="F1029" s="54"/>
      <c r="G1029" s="81"/>
      <c r="H1029" s="54"/>
      <c r="I1029" s="54"/>
      <c r="J1029" s="76" t="str">
        <f t="shared" si="184"/>
        <v/>
      </c>
      <c r="K1029" s="76" t="str">
        <f t="shared" si="185"/>
        <v/>
      </c>
      <c r="L1029" s="76" t="str">
        <f t="shared" si="186"/>
        <v/>
      </c>
      <c r="M1029" s="54"/>
      <c r="N1029" s="54" t="str">
        <f t="shared" si="187"/>
        <v/>
      </c>
      <c r="O1029" s="54" t="str">
        <f t="shared" si="188"/>
        <v/>
      </c>
      <c r="P1029" s="54" t="str">
        <f t="shared" si="189"/>
        <v/>
      </c>
      <c r="Q1029" s="54" t="str">
        <f>+IF(A1029="","",CONCATENATE(YEAR(A1029),"-",VLOOKUP(MONTH(A1029),INFO_CALENDRIER!$I$1:$J$13,2,FALSE)))</f>
        <v/>
      </c>
      <c r="R1029" s="54" t="str">
        <f t="shared" si="190"/>
        <v/>
      </c>
      <c r="S1029" s="76" t="str">
        <f t="shared" si="191"/>
        <v/>
      </c>
      <c r="T1029" s="54" t="str">
        <f>IF(H1029="","",IF(I1029=INFO_CALENDRIER!$AB$2,IF(BD!H1029="COMMANDE","ALBAN1","ALBAN2"),IF(I1029=INFO_CALENDRIER!$AB$3,IF(BD!H1029="COMMANDE","ALICE1","ALICE2"),IF(I1029=INFO_CALENDRIER!$AB$4,IF(BD!H1029="COMMANDE","EUGENIE1","EUGENIE2"),IF(I1029=INFO_CALENDRIER!$AB$5,IF(BD!H1029="COMMANDE","FRED1","FRED2"),IF(I1029=INFO_CALENDRIER!$AB$6,IF(BD!H1029="COMMANDE","HERVE1","HERVE2"),IF(I1029=INFO_CALENDRIER!$AB$7,IF(BD!H1029="COMMANDE","MARIA1","MARIA2"),IF(I1029=INFO_CALENDRIER!$AB$8,IF(BD!H1029="COMMANDE","MARIE1","MARIE2"),IF(I1029=INFO_CALENDRIER!$AB$9,IF(BD!H1029="COMMANDE","VALERIE1","VALERIE2"),"erreur")))))))))</f>
        <v/>
      </c>
      <c r="U1029" s="54"/>
      <c r="V1029" s="54"/>
      <c r="W1029" s="76" t="str">
        <f t="shared" si="192"/>
        <v/>
      </c>
      <c r="X1029" s="76" t="str">
        <f t="shared" si="193"/>
        <v/>
      </c>
      <c r="Y1029" s="76" t="str">
        <f t="shared" si="194"/>
        <v/>
      </c>
    </row>
    <row r="1030" spans="1:25">
      <c r="A1030" s="75"/>
      <c r="B1030" s="77"/>
      <c r="C1030" s="75"/>
      <c r="D1030" s="77"/>
      <c r="E1030" s="54"/>
      <c r="F1030" s="54"/>
      <c r="G1030" s="81"/>
      <c r="H1030" s="54"/>
      <c r="I1030" s="54"/>
      <c r="J1030" s="76" t="str">
        <f t="shared" si="184"/>
        <v/>
      </c>
      <c r="K1030" s="76" t="str">
        <f t="shared" si="185"/>
        <v/>
      </c>
      <c r="L1030" s="76" t="str">
        <f t="shared" si="186"/>
        <v/>
      </c>
      <c r="M1030" s="54"/>
      <c r="N1030" s="54" t="str">
        <f t="shared" si="187"/>
        <v/>
      </c>
      <c r="O1030" s="54" t="str">
        <f t="shared" si="188"/>
        <v/>
      </c>
      <c r="P1030" s="54" t="str">
        <f t="shared" si="189"/>
        <v/>
      </c>
      <c r="Q1030" s="54" t="str">
        <f>+IF(A1030="","",CONCATENATE(YEAR(A1030),"-",VLOOKUP(MONTH(A1030),INFO_CALENDRIER!$I$1:$J$13,2,FALSE)))</f>
        <v/>
      </c>
      <c r="R1030" s="54" t="str">
        <f t="shared" si="190"/>
        <v/>
      </c>
      <c r="S1030" s="76" t="str">
        <f t="shared" si="191"/>
        <v/>
      </c>
      <c r="T1030" s="54" t="str">
        <f>IF(H1030="","",IF(I1030=INFO_CALENDRIER!$AB$2,IF(BD!H1030="COMMANDE","ALBAN1","ALBAN2"),IF(I1030=INFO_CALENDRIER!$AB$3,IF(BD!H1030="COMMANDE","ALICE1","ALICE2"),IF(I1030=INFO_CALENDRIER!$AB$4,IF(BD!H1030="COMMANDE","EUGENIE1","EUGENIE2"),IF(I1030=INFO_CALENDRIER!$AB$5,IF(BD!H1030="COMMANDE","FRED1","FRED2"),IF(I1030=INFO_CALENDRIER!$AB$6,IF(BD!H1030="COMMANDE","HERVE1","HERVE2"),IF(I1030=INFO_CALENDRIER!$AB$7,IF(BD!H1030="COMMANDE","MARIA1","MARIA2"),IF(I1030=INFO_CALENDRIER!$AB$8,IF(BD!H1030="COMMANDE","MARIE1","MARIE2"),IF(I1030=INFO_CALENDRIER!$AB$9,IF(BD!H1030="COMMANDE","VALERIE1","VALERIE2"),"erreur")))))))))</f>
        <v/>
      </c>
      <c r="U1030" s="54"/>
      <c r="V1030" s="54"/>
      <c r="W1030" s="76" t="str">
        <f t="shared" si="192"/>
        <v/>
      </c>
      <c r="X1030" s="76" t="str">
        <f t="shared" si="193"/>
        <v/>
      </c>
      <c r="Y1030" s="76" t="str">
        <f t="shared" si="194"/>
        <v/>
      </c>
    </row>
    <row r="1031" spans="1:25">
      <c r="A1031" s="75"/>
      <c r="B1031" s="77"/>
      <c r="C1031" s="75"/>
      <c r="D1031" s="77"/>
      <c r="E1031" s="54"/>
      <c r="F1031" s="54"/>
      <c r="G1031" s="81"/>
      <c r="H1031" s="54"/>
      <c r="I1031" s="54"/>
      <c r="J1031" s="76" t="str">
        <f t="shared" si="184"/>
        <v/>
      </c>
      <c r="K1031" s="76" t="str">
        <f t="shared" si="185"/>
        <v/>
      </c>
      <c r="L1031" s="76" t="str">
        <f t="shared" si="186"/>
        <v/>
      </c>
      <c r="M1031" s="54"/>
      <c r="N1031" s="54" t="str">
        <f t="shared" si="187"/>
        <v/>
      </c>
      <c r="O1031" s="54" t="str">
        <f t="shared" si="188"/>
        <v/>
      </c>
      <c r="P1031" s="54" t="str">
        <f t="shared" si="189"/>
        <v/>
      </c>
      <c r="Q1031" s="54" t="str">
        <f>+IF(A1031="","",CONCATENATE(YEAR(A1031),"-",VLOOKUP(MONTH(A1031),INFO_CALENDRIER!$I$1:$J$13,2,FALSE)))</f>
        <v/>
      </c>
      <c r="R1031" s="54" t="str">
        <f t="shared" si="190"/>
        <v/>
      </c>
      <c r="S1031" s="76" t="str">
        <f t="shared" si="191"/>
        <v/>
      </c>
      <c r="T1031" s="54" t="str">
        <f>IF(H1031="","",IF(I1031=INFO_CALENDRIER!$AB$2,IF(BD!H1031="COMMANDE","ALBAN1","ALBAN2"),IF(I1031=INFO_CALENDRIER!$AB$3,IF(BD!H1031="COMMANDE","ALICE1","ALICE2"),IF(I1031=INFO_CALENDRIER!$AB$4,IF(BD!H1031="COMMANDE","EUGENIE1","EUGENIE2"),IF(I1031=INFO_CALENDRIER!$AB$5,IF(BD!H1031="COMMANDE","FRED1","FRED2"),IF(I1031=INFO_CALENDRIER!$AB$6,IF(BD!H1031="COMMANDE","HERVE1","HERVE2"),IF(I1031=INFO_CALENDRIER!$AB$7,IF(BD!H1031="COMMANDE","MARIA1","MARIA2"),IF(I1031=INFO_CALENDRIER!$AB$8,IF(BD!H1031="COMMANDE","MARIE1","MARIE2"),IF(I1031=INFO_CALENDRIER!$AB$9,IF(BD!H1031="COMMANDE","VALERIE1","VALERIE2"),"erreur")))))))))</f>
        <v/>
      </c>
      <c r="U1031" s="54"/>
      <c r="V1031" s="54"/>
      <c r="W1031" s="76" t="str">
        <f t="shared" si="192"/>
        <v/>
      </c>
      <c r="X1031" s="76" t="str">
        <f t="shared" si="193"/>
        <v/>
      </c>
      <c r="Y1031" s="76" t="str">
        <f t="shared" si="194"/>
        <v/>
      </c>
    </row>
    <row r="1032" spans="1:25">
      <c r="A1032" s="75"/>
      <c r="B1032" s="77"/>
      <c r="C1032" s="75"/>
      <c r="D1032" s="77"/>
      <c r="E1032" s="54"/>
      <c r="F1032" s="54"/>
      <c r="G1032" s="81"/>
      <c r="H1032" s="54"/>
      <c r="I1032" s="54"/>
      <c r="J1032" s="76" t="str">
        <f t="shared" si="184"/>
        <v/>
      </c>
      <c r="K1032" s="76" t="str">
        <f t="shared" si="185"/>
        <v/>
      </c>
      <c r="L1032" s="76" t="str">
        <f t="shared" si="186"/>
        <v/>
      </c>
      <c r="M1032" s="54"/>
      <c r="N1032" s="54" t="str">
        <f t="shared" si="187"/>
        <v/>
      </c>
      <c r="O1032" s="54" t="str">
        <f t="shared" si="188"/>
        <v/>
      </c>
      <c r="P1032" s="54" t="str">
        <f t="shared" si="189"/>
        <v/>
      </c>
      <c r="Q1032" s="54" t="str">
        <f>+IF(A1032="","",CONCATENATE(YEAR(A1032),"-",VLOOKUP(MONTH(A1032),INFO_CALENDRIER!$I$1:$J$13,2,FALSE)))</f>
        <v/>
      </c>
      <c r="R1032" s="54" t="str">
        <f t="shared" si="190"/>
        <v/>
      </c>
      <c r="S1032" s="76" t="str">
        <f t="shared" si="191"/>
        <v/>
      </c>
      <c r="T1032" s="54" t="str">
        <f>IF(H1032="","",IF(I1032=INFO_CALENDRIER!$AB$2,IF(BD!H1032="COMMANDE","ALBAN1","ALBAN2"),IF(I1032=INFO_CALENDRIER!$AB$3,IF(BD!H1032="COMMANDE","ALICE1","ALICE2"),IF(I1032=INFO_CALENDRIER!$AB$4,IF(BD!H1032="COMMANDE","EUGENIE1","EUGENIE2"),IF(I1032=INFO_CALENDRIER!$AB$5,IF(BD!H1032="COMMANDE","FRED1","FRED2"),IF(I1032=INFO_CALENDRIER!$AB$6,IF(BD!H1032="COMMANDE","HERVE1","HERVE2"),IF(I1032=INFO_CALENDRIER!$AB$7,IF(BD!H1032="COMMANDE","MARIA1","MARIA2"),IF(I1032=INFO_CALENDRIER!$AB$8,IF(BD!H1032="COMMANDE","MARIE1","MARIE2"),IF(I1032=INFO_CALENDRIER!$AB$9,IF(BD!H1032="COMMANDE","VALERIE1","VALERIE2"),"erreur")))))))))</f>
        <v/>
      </c>
      <c r="U1032" s="54"/>
      <c r="V1032" s="54"/>
      <c r="W1032" s="76" t="str">
        <f t="shared" si="192"/>
        <v/>
      </c>
      <c r="X1032" s="76" t="str">
        <f t="shared" si="193"/>
        <v/>
      </c>
      <c r="Y1032" s="76" t="str">
        <f t="shared" si="194"/>
        <v/>
      </c>
    </row>
    <row r="1033" spans="1:25">
      <c r="A1033" s="75"/>
      <c r="B1033" s="77"/>
      <c r="C1033" s="75"/>
      <c r="D1033" s="77"/>
      <c r="E1033" s="54"/>
      <c r="F1033" s="54"/>
      <c r="G1033" s="81"/>
      <c r="H1033" s="54"/>
      <c r="I1033" s="54"/>
      <c r="J1033" s="76" t="str">
        <f t="shared" si="184"/>
        <v/>
      </c>
      <c r="K1033" s="76" t="str">
        <f t="shared" si="185"/>
        <v/>
      </c>
      <c r="L1033" s="76" t="str">
        <f t="shared" si="186"/>
        <v/>
      </c>
      <c r="M1033" s="54"/>
      <c r="N1033" s="54" t="str">
        <f t="shared" si="187"/>
        <v/>
      </c>
      <c r="O1033" s="54" t="str">
        <f t="shared" si="188"/>
        <v/>
      </c>
      <c r="P1033" s="54" t="str">
        <f t="shared" si="189"/>
        <v/>
      </c>
      <c r="Q1033" s="54" t="str">
        <f>+IF(A1033="","",CONCATENATE(YEAR(A1033),"-",VLOOKUP(MONTH(A1033),INFO_CALENDRIER!$I$1:$J$13,2,FALSE)))</f>
        <v/>
      </c>
      <c r="R1033" s="54" t="str">
        <f t="shared" si="190"/>
        <v/>
      </c>
      <c r="S1033" s="76" t="str">
        <f t="shared" si="191"/>
        <v/>
      </c>
      <c r="T1033" s="54" t="str">
        <f>IF(H1033="","",IF(I1033=INFO_CALENDRIER!$AB$2,IF(BD!H1033="COMMANDE","ALBAN1","ALBAN2"),IF(I1033=INFO_CALENDRIER!$AB$3,IF(BD!H1033="COMMANDE","ALICE1","ALICE2"),IF(I1033=INFO_CALENDRIER!$AB$4,IF(BD!H1033="COMMANDE","EUGENIE1","EUGENIE2"),IF(I1033=INFO_CALENDRIER!$AB$5,IF(BD!H1033="COMMANDE","FRED1","FRED2"),IF(I1033=INFO_CALENDRIER!$AB$6,IF(BD!H1033="COMMANDE","HERVE1","HERVE2"),IF(I1033=INFO_CALENDRIER!$AB$7,IF(BD!H1033="COMMANDE","MARIA1","MARIA2"),IF(I1033=INFO_CALENDRIER!$AB$8,IF(BD!H1033="COMMANDE","MARIE1","MARIE2"),IF(I1033=INFO_CALENDRIER!$AB$9,IF(BD!H1033="COMMANDE","VALERIE1","VALERIE2"),"erreur")))))))))</f>
        <v/>
      </c>
      <c r="U1033" s="54"/>
      <c r="V1033" s="54"/>
      <c r="W1033" s="76" t="str">
        <f t="shared" si="192"/>
        <v/>
      </c>
      <c r="X1033" s="76" t="str">
        <f t="shared" si="193"/>
        <v/>
      </c>
      <c r="Y1033" s="76" t="str">
        <f t="shared" si="194"/>
        <v/>
      </c>
    </row>
    <row r="1034" spans="1:25">
      <c r="A1034" s="75"/>
      <c r="B1034" s="77"/>
      <c r="C1034" s="75"/>
      <c r="D1034" s="77"/>
      <c r="E1034" s="54"/>
      <c r="F1034" s="54"/>
      <c r="G1034" s="81"/>
      <c r="H1034" s="54"/>
      <c r="I1034" s="54"/>
      <c r="J1034" s="76" t="str">
        <f t="shared" si="184"/>
        <v/>
      </c>
      <c r="K1034" s="76" t="str">
        <f t="shared" si="185"/>
        <v/>
      </c>
      <c r="L1034" s="76" t="str">
        <f t="shared" si="186"/>
        <v/>
      </c>
      <c r="M1034" s="54"/>
      <c r="N1034" s="54" t="str">
        <f t="shared" si="187"/>
        <v/>
      </c>
      <c r="O1034" s="54" t="str">
        <f t="shared" si="188"/>
        <v/>
      </c>
      <c r="P1034" s="54" t="str">
        <f t="shared" si="189"/>
        <v/>
      </c>
      <c r="Q1034" s="54" t="str">
        <f>+IF(A1034="","",CONCATENATE(YEAR(A1034),"-",VLOOKUP(MONTH(A1034),INFO_CALENDRIER!$I$1:$J$13,2,FALSE)))</f>
        <v/>
      </c>
      <c r="R1034" s="54" t="str">
        <f t="shared" si="190"/>
        <v/>
      </c>
      <c r="S1034" s="76" t="str">
        <f t="shared" si="191"/>
        <v/>
      </c>
      <c r="T1034" s="54" t="str">
        <f>IF(H1034="","",IF(I1034=INFO_CALENDRIER!$AB$2,IF(BD!H1034="COMMANDE","ALBAN1","ALBAN2"),IF(I1034=INFO_CALENDRIER!$AB$3,IF(BD!H1034="COMMANDE","ALICE1","ALICE2"),IF(I1034=INFO_CALENDRIER!$AB$4,IF(BD!H1034="COMMANDE","EUGENIE1","EUGENIE2"),IF(I1034=INFO_CALENDRIER!$AB$5,IF(BD!H1034="COMMANDE","FRED1","FRED2"),IF(I1034=INFO_CALENDRIER!$AB$6,IF(BD!H1034="COMMANDE","HERVE1","HERVE2"),IF(I1034=INFO_CALENDRIER!$AB$7,IF(BD!H1034="COMMANDE","MARIA1","MARIA2"),IF(I1034=INFO_CALENDRIER!$AB$8,IF(BD!H1034="COMMANDE","MARIE1","MARIE2"),IF(I1034=INFO_CALENDRIER!$AB$9,IF(BD!H1034="COMMANDE","VALERIE1","VALERIE2"),"erreur")))))))))</f>
        <v/>
      </c>
      <c r="U1034" s="54"/>
      <c r="V1034" s="54"/>
      <c r="W1034" s="76" t="str">
        <f t="shared" si="192"/>
        <v/>
      </c>
      <c r="X1034" s="76" t="str">
        <f t="shared" si="193"/>
        <v/>
      </c>
      <c r="Y1034" s="76" t="str">
        <f t="shared" si="194"/>
        <v/>
      </c>
    </row>
    <row r="1035" spans="1:25">
      <c r="A1035" s="75"/>
      <c r="B1035" s="77"/>
      <c r="C1035" s="75"/>
      <c r="D1035" s="77"/>
      <c r="E1035" s="54"/>
      <c r="F1035" s="54"/>
      <c r="G1035" s="81"/>
      <c r="H1035" s="54"/>
      <c r="I1035" s="54"/>
      <c r="J1035" s="76" t="str">
        <f t="shared" si="184"/>
        <v/>
      </c>
      <c r="K1035" s="76" t="str">
        <f t="shared" si="185"/>
        <v/>
      </c>
      <c r="L1035" s="76" t="str">
        <f t="shared" si="186"/>
        <v/>
      </c>
      <c r="M1035" s="54"/>
      <c r="N1035" s="54" t="str">
        <f t="shared" si="187"/>
        <v/>
      </c>
      <c r="O1035" s="54" t="str">
        <f t="shared" si="188"/>
        <v/>
      </c>
      <c r="P1035" s="54" t="str">
        <f t="shared" si="189"/>
        <v/>
      </c>
      <c r="Q1035" s="54" t="str">
        <f>+IF(A1035="","",CONCATENATE(YEAR(A1035),"-",VLOOKUP(MONTH(A1035),INFO_CALENDRIER!$I$1:$J$13,2,FALSE)))</f>
        <v/>
      </c>
      <c r="R1035" s="54" t="str">
        <f t="shared" si="190"/>
        <v/>
      </c>
      <c r="S1035" s="76" t="str">
        <f t="shared" si="191"/>
        <v/>
      </c>
      <c r="T1035" s="54" t="str">
        <f>IF(H1035="","",IF(I1035=INFO_CALENDRIER!$AB$2,IF(BD!H1035="COMMANDE","ALBAN1","ALBAN2"),IF(I1035=INFO_CALENDRIER!$AB$3,IF(BD!H1035="COMMANDE","ALICE1","ALICE2"),IF(I1035=INFO_CALENDRIER!$AB$4,IF(BD!H1035="COMMANDE","EUGENIE1","EUGENIE2"),IF(I1035=INFO_CALENDRIER!$AB$5,IF(BD!H1035="COMMANDE","FRED1","FRED2"),IF(I1035=INFO_CALENDRIER!$AB$6,IF(BD!H1035="COMMANDE","HERVE1","HERVE2"),IF(I1035=INFO_CALENDRIER!$AB$7,IF(BD!H1035="COMMANDE","MARIA1","MARIA2"),IF(I1035=INFO_CALENDRIER!$AB$8,IF(BD!H1035="COMMANDE","MARIE1","MARIE2"),IF(I1035=INFO_CALENDRIER!$AB$9,IF(BD!H1035="COMMANDE","VALERIE1","VALERIE2"),"erreur")))))))))</f>
        <v/>
      </c>
      <c r="U1035" s="54"/>
      <c r="V1035" s="54"/>
      <c r="W1035" s="76" t="str">
        <f t="shared" si="192"/>
        <v/>
      </c>
      <c r="X1035" s="76" t="str">
        <f t="shared" si="193"/>
        <v/>
      </c>
      <c r="Y1035" s="76" t="str">
        <f t="shared" si="194"/>
        <v/>
      </c>
    </row>
    <row r="1036" spans="1:25">
      <c r="A1036" s="75"/>
      <c r="B1036" s="77"/>
      <c r="C1036" s="75"/>
      <c r="D1036" s="77"/>
      <c r="E1036" s="54"/>
      <c r="F1036" s="54"/>
      <c r="G1036" s="81"/>
      <c r="H1036" s="54"/>
      <c r="I1036" s="54"/>
      <c r="J1036" s="76" t="str">
        <f t="shared" si="184"/>
        <v/>
      </c>
      <c r="K1036" s="76" t="str">
        <f t="shared" si="185"/>
        <v/>
      </c>
      <c r="L1036" s="76" t="str">
        <f t="shared" si="186"/>
        <v/>
      </c>
      <c r="M1036" s="54"/>
      <c r="N1036" s="54" t="str">
        <f t="shared" si="187"/>
        <v/>
      </c>
      <c r="O1036" s="54" t="str">
        <f t="shared" si="188"/>
        <v/>
      </c>
      <c r="P1036" s="54" t="str">
        <f t="shared" si="189"/>
        <v/>
      </c>
      <c r="Q1036" s="54" t="str">
        <f>+IF(A1036="","",CONCATENATE(YEAR(A1036),"-",VLOOKUP(MONTH(A1036),INFO_CALENDRIER!$I$1:$J$13,2,FALSE)))</f>
        <v/>
      </c>
      <c r="R1036" s="54" t="str">
        <f t="shared" si="190"/>
        <v/>
      </c>
      <c r="S1036" s="76" t="str">
        <f t="shared" si="191"/>
        <v/>
      </c>
      <c r="T1036" s="54" t="str">
        <f>IF(H1036="","",IF(I1036=INFO_CALENDRIER!$AB$2,IF(BD!H1036="COMMANDE","ALBAN1","ALBAN2"),IF(I1036=INFO_CALENDRIER!$AB$3,IF(BD!H1036="COMMANDE","ALICE1","ALICE2"),IF(I1036=INFO_CALENDRIER!$AB$4,IF(BD!H1036="COMMANDE","EUGENIE1","EUGENIE2"),IF(I1036=INFO_CALENDRIER!$AB$5,IF(BD!H1036="COMMANDE","FRED1","FRED2"),IF(I1036=INFO_CALENDRIER!$AB$6,IF(BD!H1036="COMMANDE","HERVE1","HERVE2"),IF(I1036=INFO_CALENDRIER!$AB$7,IF(BD!H1036="COMMANDE","MARIA1","MARIA2"),IF(I1036=INFO_CALENDRIER!$AB$8,IF(BD!H1036="COMMANDE","MARIE1","MARIE2"),IF(I1036=INFO_CALENDRIER!$AB$9,IF(BD!H1036="COMMANDE","VALERIE1","VALERIE2"),"erreur")))))))))</f>
        <v/>
      </c>
      <c r="U1036" s="54"/>
      <c r="V1036" s="54"/>
      <c r="W1036" s="76" t="str">
        <f t="shared" si="192"/>
        <v/>
      </c>
      <c r="X1036" s="76" t="str">
        <f t="shared" si="193"/>
        <v/>
      </c>
      <c r="Y1036" s="76" t="str">
        <f t="shared" si="194"/>
        <v/>
      </c>
    </row>
    <row r="1037" spans="1:25">
      <c r="A1037" s="75"/>
      <c r="B1037" s="77"/>
      <c r="C1037" s="75"/>
      <c r="D1037" s="77"/>
      <c r="E1037" s="54"/>
      <c r="F1037" s="54"/>
      <c r="G1037" s="81"/>
      <c r="H1037" s="54"/>
      <c r="I1037" s="54"/>
      <c r="J1037" s="76" t="str">
        <f t="shared" si="184"/>
        <v/>
      </c>
      <c r="K1037" s="76" t="str">
        <f t="shared" si="185"/>
        <v/>
      </c>
      <c r="L1037" s="76" t="str">
        <f t="shared" si="186"/>
        <v/>
      </c>
      <c r="M1037" s="54"/>
      <c r="N1037" s="54" t="str">
        <f t="shared" si="187"/>
        <v/>
      </c>
      <c r="O1037" s="54" t="str">
        <f t="shared" si="188"/>
        <v/>
      </c>
      <c r="P1037" s="54" t="str">
        <f t="shared" si="189"/>
        <v/>
      </c>
      <c r="Q1037" s="54" t="str">
        <f>+IF(A1037="","",CONCATENATE(YEAR(A1037),"-",VLOOKUP(MONTH(A1037),INFO_CALENDRIER!$I$1:$J$13,2,FALSE)))</f>
        <v/>
      </c>
      <c r="R1037" s="54" t="str">
        <f t="shared" si="190"/>
        <v/>
      </c>
      <c r="S1037" s="76" t="str">
        <f t="shared" si="191"/>
        <v/>
      </c>
      <c r="T1037" s="54" t="str">
        <f>IF(H1037="","",IF(I1037=INFO_CALENDRIER!$AB$2,IF(BD!H1037="COMMANDE","ALBAN1","ALBAN2"),IF(I1037=INFO_CALENDRIER!$AB$3,IF(BD!H1037="COMMANDE","ALICE1","ALICE2"),IF(I1037=INFO_CALENDRIER!$AB$4,IF(BD!H1037="COMMANDE","EUGENIE1","EUGENIE2"),IF(I1037=INFO_CALENDRIER!$AB$5,IF(BD!H1037="COMMANDE","FRED1","FRED2"),IF(I1037=INFO_CALENDRIER!$AB$6,IF(BD!H1037="COMMANDE","HERVE1","HERVE2"),IF(I1037=INFO_CALENDRIER!$AB$7,IF(BD!H1037="COMMANDE","MARIA1","MARIA2"),IF(I1037=INFO_CALENDRIER!$AB$8,IF(BD!H1037="COMMANDE","MARIE1","MARIE2"),IF(I1037=INFO_CALENDRIER!$AB$9,IF(BD!H1037="COMMANDE","VALERIE1","VALERIE2"),"erreur")))))))))</f>
        <v/>
      </c>
      <c r="U1037" s="54"/>
      <c r="V1037" s="54"/>
      <c r="W1037" s="76" t="str">
        <f t="shared" si="192"/>
        <v/>
      </c>
      <c r="X1037" s="76" t="str">
        <f t="shared" si="193"/>
        <v/>
      </c>
      <c r="Y1037" s="76" t="str">
        <f t="shared" si="194"/>
        <v/>
      </c>
    </row>
    <row r="1038" spans="1:25">
      <c r="A1038" s="75"/>
      <c r="B1038" s="77"/>
      <c r="C1038" s="75"/>
      <c r="D1038" s="77"/>
      <c r="E1038" s="54"/>
      <c r="F1038" s="54"/>
      <c r="G1038" s="81"/>
      <c r="H1038" s="54"/>
      <c r="I1038" s="54"/>
      <c r="J1038" s="76" t="str">
        <f t="shared" si="184"/>
        <v/>
      </c>
      <c r="K1038" s="76" t="str">
        <f t="shared" si="185"/>
        <v/>
      </c>
      <c r="L1038" s="76" t="str">
        <f t="shared" si="186"/>
        <v/>
      </c>
      <c r="M1038" s="54"/>
      <c r="N1038" s="54" t="str">
        <f t="shared" si="187"/>
        <v/>
      </c>
      <c r="O1038" s="54" t="str">
        <f t="shared" si="188"/>
        <v/>
      </c>
      <c r="P1038" s="54" t="str">
        <f t="shared" si="189"/>
        <v/>
      </c>
      <c r="Q1038" s="54" t="str">
        <f>+IF(A1038="","",CONCATENATE(YEAR(A1038),"-",VLOOKUP(MONTH(A1038),INFO_CALENDRIER!$I$1:$J$13,2,FALSE)))</f>
        <v/>
      </c>
      <c r="R1038" s="54" t="str">
        <f t="shared" si="190"/>
        <v/>
      </c>
      <c r="S1038" s="76" t="str">
        <f t="shared" si="191"/>
        <v/>
      </c>
      <c r="T1038" s="54" t="str">
        <f>IF(H1038="","",IF(I1038=INFO_CALENDRIER!$AB$2,IF(BD!H1038="COMMANDE","ALBAN1","ALBAN2"),IF(I1038=INFO_CALENDRIER!$AB$3,IF(BD!H1038="COMMANDE","ALICE1","ALICE2"),IF(I1038=INFO_CALENDRIER!$AB$4,IF(BD!H1038="COMMANDE","EUGENIE1","EUGENIE2"),IF(I1038=INFO_CALENDRIER!$AB$5,IF(BD!H1038="COMMANDE","FRED1","FRED2"),IF(I1038=INFO_CALENDRIER!$AB$6,IF(BD!H1038="COMMANDE","HERVE1","HERVE2"),IF(I1038=INFO_CALENDRIER!$AB$7,IF(BD!H1038="COMMANDE","MARIA1","MARIA2"),IF(I1038=INFO_CALENDRIER!$AB$8,IF(BD!H1038="COMMANDE","MARIE1","MARIE2"),IF(I1038=INFO_CALENDRIER!$AB$9,IF(BD!H1038="COMMANDE","VALERIE1","VALERIE2"),"erreur")))))))))</f>
        <v/>
      </c>
      <c r="U1038" s="54"/>
      <c r="V1038" s="54"/>
      <c r="W1038" s="76" t="str">
        <f t="shared" si="192"/>
        <v/>
      </c>
      <c r="X1038" s="76" t="str">
        <f t="shared" si="193"/>
        <v/>
      </c>
      <c r="Y1038" s="76" t="str">
        <f t="shared" si="194"/>
        <v/>
      </c>
    </row>
    <row r="1039" spans="1:25">
      <c r="A1039" s="75"/>
      <c r="B1039" s="77"/>
      <c r="C1039" s="75"/>
      <c r="D1039" s="77"/>
      <c r="E1039" s="54"/>
      <c r="F1039" s="54"/>
      <c r="G1039" s="81"/>
      <c r="H1039" s="54"/>
      <c r="I1039" s="54"/>
      <c r="J1039" s="76" t="str">
        <f t="shared" si="184"/>
        <v/>
      </c>
      <c r="K1039" s="76" t="str">
        <f t="shared" si="185"/>
        <v/>
      </c>
      <c r="L1039" s="76" t="str">
        <f t="shared" si="186"/>
        <v/>
      </c>
      <c r="M1039" s="54"/>
      <c r="N1039" s="54" t="str">
        <f t="shared" si="187"/>
        <v/>
      </c>
      <c r="O1039" s="54" t="str">
        <f t="shared" si="188"/>
        <v/>
      </c>
      <c r="P1039" s="54" t="str">
        <f t="shared" si="189"/>
        <v/>
      </c>
      <c r="Q1039" s="54" t="str">
        <f>+IF(A1039="","",CONCATENATE(YEAR(A1039),"-",VLOOKUP(MONTH(A1039),INFO_CALENDRIER!$I$1:$J$13,2,FALSE)))</f>
        <v/>
      </c>
      <c r="R1039" s="54" t="str">
        <f t="shared" si="190"/>
        <v/>
      </c>
      <c r="S1039" s="76" t="str">
        <f t="shared" si="191"/>
        <v/>
      </c>
      <c r="T1039" s="54" t="str">
        <f>IF(H1039="","",IF(I1039=INFO_CALENDRIER!$AB$2,IF(BD!H1039="COMMANDE","ALBAN1","ALBAN2"),IF(I1039=INFO_CALENDRIER!$AB$3,IF(BD!H1039="COMMANDE","ALICE1","ALICE2"),IF(I1039=INFO_CALENDRIER!$AB$4,IF(BD!H1039="COMMANDE","EUGENIE1","EUGENIE2"),IF(I1039=INFO_CALENDRIER!$AB$5,IF(BD!H1039="COMMANDE","FRED1","FRED2"),IF(I1039=INFO_CALENDRIER!$AB$6,IF(BD!H1039="COMMANDE","HERVE1","HERVE2"),IF(I1039=INFO_CALENDRIER!$AB$7,IF(BD!H1039="COMMANDE","MARIA1","MARIA2"),IF(I1039=INFO_CALENDRIER!$AB$8,IF(BD!H1039="COMMANDE","MARIE1","MARIE2"),IF(I1039=INFO_CALENDRIER!$AB$9,IF(BD!H1039="COMMANDE","VALERIE1","VALERIE2"),"erreur")))))))))</f>
        <v/>
      </c>
      <c r="U1039" s="54"/>
      <c r="V1039" s="54"/>
      <c r="W1039" s="76" t="str">
        <f t="shared" si="192"/>
        <v/>
      </c>
      <c r="X1039" s="76" t="str">
        <f t="shared" si="193"/>
        <v/>
      </c>
      <c r="Y1039" s="76" t="str">
        <f t="shared" si="194"/>
        <v/>
      </c>
    </row>
    <row r="1040" spans="1:25">
      <c r="A1040" s="75"/>
      <c r="B1040" s="77"/>
      <c r="C1040" s="75"/>
      <c r="D1040" s="77"/>
      <c r="E1040" s="54"/>
      <c r="F1040" s="54"/>
      <c r="G1040" s="81"/>
      <c r="H1040" s="54"/>
      <c r="I1040" s="54"/>
      <c r="J1040" s="76" t="str">
        <f t="shared" si="184"/>
        <v/>
      </c>
      <c r="K1040" s="76" t="str">
        <f t="shared" si="185"/>
        <v/>
      </c>
      <c r="L1040" s="76" t="str">
        <f t="shared" si="186"/>
        <v/>
      </c>
      <c r="M1040" s="54"/>
      <c r="N1040" s="54" t="str">
        <f t="shared" si="187"/>
        <v/>
      </c>
      <c r="O1040" s="54" t="str">
        <f t="shared" si="188"/>
        <v/>
      </c>
      <c r="P1040" s="54" t="str">
        <f t="shared" si="189"/>
        <v/>
      </c>
      <c r="Q1040" s="54" t="str">
        <f>+IF(A1040="","",CONCATENATE(YEAR(A1040),"-",VLOOKUP(MONTH(A1040),INFO_CALENDRIER!$I$1:$J$13,2,FALSE)))</f>
        <v/>
      </c>
      <c r="R1040" s="54" t="str">
        <f t="shared" si="190"/>
        <v/>
      </c>
      <c r="S1040" s="76" t="str">
        <f t="shared" si="191"/>
        <v/>
      </c>
      <c r="T1040" s="54" t="str">
        <f>IF(H1040="","",IF(I1040=INFO_CALENDRIER!$AB$2,IF(BD!H1040="COMMANDE","ALBAN1","ALBAN2"),IF(I1040=INFO_CALENDRIER!$AB$3,IF(BD!H1040="COMMANDE","ALICE1","ALICE2"),IF(I1040=INFO_CALENDRIER!$AB$4,IF(BD!H1040="COMMANDE","EUGENIE1","EUGENIE2"),IF(I1040=INFO_CALENDRIER!$AB$5,IF(BD!H1040="COMMANDE","FRED1","FRED2"),IF(I1040=INFO_CALENDRIER!$AB$6,IF(BD!H1040="COMMANDE","HERVE1","HERVE2"),IF(I1040=INFO_CALENDRIER!$AB$7,IF(BD!H1040="COMMANDE","MARIA1","MARIA2"),IF(I1040=INFO_CALENDRIER!$AB$8,IF(BD!H1040="COMMANDE","MARIE1","MARIE2"),IF(I1040=INFO_CALENDRIER!$AB$9,IF(BD!H1040="COMMANDE","VALERIE1","VALERIE2"),"erreur")))))))))</f>
        <v/>
      </c>
      <c r="U1040" s="54"/>
      <c r="V1040" s="54"/>
      <c r="W1040" s="76" t="str">
        <f t="shared" si="192"/>
        <v/>
      </c>
      <c r="X1040" s="76" t="str">
        <f t="shared" si="193"/>
        <v/>
      </c>
      <c r="Y1040" s="76" t="str">
        <f t="shared" si="194"/>
        <v/>
      </c>
    </row>
    <row r="1041" spans="1:25">
      <c r="A1041" s="75"/>
      <c r="B1041" s="77"/>
      <c r="C1041" s="75"/>
      <c r="D1041" s="77"/>
      <c r="E1041" s="54"/>
      <c r="F1041" s="54"/>
      <c r="G1041" s="81"/>
      <c r="H1041" s="54"/>
      <c r="I1041" s="54"/>
      <c r="J1041" s="76" t="str">
        <f t="shared" si="184"/>
        <v/>
      </c>
      <c r="K1041" s="76" t="str">
        <f t="shared" si="185"/>
        <v/>
      </c>
      <c r="L1041" s="76" t="str">
        <f t="shared" si="186"/>
        <v/>
      </c>
      <c r="M1041" s="54"/>
      <c r="N1041" s="54" t="str">
        <f t="shared" si="187"/>
        <v/>
      </c>
      <c r="O1041" s="54" t="str">
        <f t="shared" si="188"/>
        <v/>
      </c>
      <c r="P1041" s="54" t="str">
        <f t="shared" si="189"/>
        <v/>
      </c>
      <c r="Q1041" s="54" t="str">
        <f>+IF(A1041="","",CONCATENATE(YEAR(A1041),"-",VLOOKUP(MONTH(A1041),INFO_CALENDRIER!$I$1:$J$13,2,FALSE)))</f>
        <v/>
      </c>
      <c r="R1041" s="54" t="str">
        <f t="shared" si="190"/>
        <v/>
      </c>
      <c r="S1041" s="76" t="str">
        <f t="shared" si="191"/>
        <v/>
      </c>
      <c r="T1041" s="54" t="str">
        <f>IF(H1041="","",IF(I1041=INFO_CALENDRIER!$AB$2,IF(BD!H1041="COMMANDE","ALBAN1","ALBAN2"),IF(I1041=INFO_CALENDRIER!$AB$3,IF(BD!H1041="COMMANDE","ALICE1","ALICE2"),IF(I1041=INFO_CALENDRIER!$AB$4,IF(BD!H1041="COMMANDE","EUGENIE1","EUGENIE2"),IF(I1041=INFO_CALENDRIER!$AB$5,IF(BD!H1041="COMMANDE","FRED1","FRED2"),IF(I1041=INFO_CALENDRIER!$AB$6,IF(BD!H1041="COMMANDE","HERVE1","HERVE2"),IF(I1041=INFO_CALENDRIER!$AB$7,IF(BD!H1041="COMMANDE","MARIA1","MARIA2"),IF(I1041=INFO_CALENDRIER!$AB$8,IF(BD!H1041="COMMANDE","MARIE1","MARIE2"),IF(I1041=INFO_CALENDRIER!$AB$9,IF(BD!H1041="COMMANDE","VALERIE1","VALERIE2"),"erreur")))))))))</f>
        <v/>
      </c>
      <c r="U1041" s="54"/>
      <c r="V1041" s="54"/>
      <c r="W1041" s="76" t="str">
        <f t="shared" si="192"/>
        <v/>
      </c>
      <c r="X1041" s="76" t="str">
        <f t="shared" si="193"/>
        <v/>
      </c>
      <c r="Y1041" s="76" t="str">
        <f t="shared" si="194"/>
        <v/>
      </c>
    </row>
    <row r="1042" spans="1:25">
      <c r="A1042" s="75"/>
      <c r="B1042" s="77"/>
      <c r="C1042" s="75"/>
      <c r="D1042" s="77"/>
      <c r="E1042" s="54"/>
      <c r="F1042" s="54"/>
      <c r="G1042" s="81"/>
      <c r="H1042" s="54"/>
      <c r="I1042" s="54"/>
      <c r="J1042" s="76" t="str">
        <f t="shared" si="184"/>
        <v/>
      </c>
      <c r="K1042" s="76" t="str">
        <f t="shared" si="185"/>
        <v/>
      </c>
      <c r="L1042" s="76" t="str">
        <f t="shared" si="186"/>
        <v/>
      </c>
      <c r="M1042" s="54"/>
      <c r="N1042" s="54" t="str">
        <f t="shared" si="187"/>
        <v/>
      </c>
      <c r="O1042" s="54" t="str">
        <f t="shared" si="188"/>
        <v/>
      </c>
      <c r="P1042" s="54" t="str">
        <f t="shared" si="189"/>
        <v/>
      </c>
      <c r="Q1042" s="54" t="str">
        <f>+IF(A1042="","",CONCATENATE(YEAR(A1042),"-",VLOOKUP(MONTH(A1042),INFO_CALENDRIER!$I$1:$J$13,2,FALSE)))</f>
        <v/>
      </c>
      <c r="R1042" s="54" t="str">
        <f t="shared" si="190"/>
        <v/>
      </c>
      <c r="S1042" s="76" t="str">
        <f t="shared" si="191"/>
        <v/>
      </c>
      <c r="T1042" s="54" t="str">
        <f>IF(H1042="","",IF(I1042=INFO_CALENDRIER!$AB$2,IF(BD!H1042="COMMANDE","ALBAN1","ALBAN2"),IF(I1042=INFO_CALENDRIER!$AB$3,IF(BD!H1042="COMMANDE","ALICE1","ALICE2"),IF(I1042=INFO_CALENDRIER!$AB$4,IF(BD!H1042="COMMANDE","EUGENIE1","EUGENIE2"),IF(I1042=INFO_CALENDRIER!$AB$5,IF(BD!H1042="COMMANDE","FRED1","FRED2"),IF(I1042=INFO_CALENDRIER!$AB$6,IF(BD!H1042="COMMANDE","HERVE1","HERVE2"),IF(I1042=INFO_CALENDRIER!$AB$7,IF(BD!H1042="COMMANDE","MARIA1","MARIA2"),IF(I1042=INFO_CALENDRIER!$AB$8,IF(BD!H1042="COMMANDE","MARIE1","MARIE2"),IF(I1042=INFO_CALENDRIER!$AB$9,IF(BD!H1042="COMMANDE","VALERIE1","VALERIE2"),"erreur")))))))))</f>
        <v/>
      </c>
      <c r="U1042" s="54"/>
      <c r="V1042" s="54"/>
      <c r="W1042" s="76" t="str">
        <f t="shared" si="192"/>
        <v/>
      </c>
      <c r="X1042" s="76" t="str">
        <f t="shared" si="193"/>
        <v/>
      </c>
      <c r="Y1042" s="76" t="str">
        <f t="shared" si="194"/>
        <v/>
      </c>
    </row>
    <row r="1043" spans="1:25">
      <c r="A1043" s="75"/>
      <c r="B1043" s="77"/>
      <c r="C1043" s="75"/>
      <c r="D1043" s="77"/>
      <c r="E1043" s="54"/>
      <c r="F1043" s="54"/>
      <c r="G1043" s="81"/>
      <c r="H1043" s="54"/>
      <c r="I1043" s="54"/>
      <c r="J1043" s="76" t="str">
        <f t="shared" si="184"/>
        <v/>
      </c>
      <c r="K1043" s="76" t="str">
        <f t="shared" si="185"/>
        <v/>
      </c>
      <c r="L1043" s="76" t="str">
        <f t="shared" si="186"/>
        <v/>
      </c>
      <c r="M1043" s="54"/>
      <c r="N1043" s="54" t="str">
        <f t="shared" si="187"/>
        <v/>
      </c>
      <c r="O1043" s="54" t="str">
        <f t="shared" si="188"/>
        <v/>
      </c>
      <c r="P1043" s="54" t="str">
        <f t="shared" si="189"/>
        <v/>
      </c>
      <c r="Q1043" s="54" t="str">
        <f>+IF(A1043="","",CONCATENATE(YEAR(A1043),"-",VLOOKUP(MONTH(A1043),INFO_CALENDRIER!$I$1:$J$13,2,FALSE)))</f>
        <v/>
      </c>
      <c r="R1043" s="54" t="str">
        <f t="shared" si="190"/>
        <v/>
      </c>
      <c r="S1043" s="76" t="str">
        <f t="shared" si="191"/>
        <v/>
      </c>
      <c r="T1043" s="54" t="str">
        <f>IF(H1043="","",IF(I1043=INFO_CALENDRIER!$AB$2,IF(BD!H1043="COMMANDE","ALBAN1","ALBAN2"),IF(I1043=INFO_CALENDRIER!$AB$3,IF(BD!H1043="COMMANDE","ALICE1","ALICE2"),IF(I1043=INFO_CALENDRIER!$AB$4,IF(BD!H1043="COMMANDE","EUGENIE1","EUGENIE2"),IF(I1043=INFO_CALENDRIER!$AB$5,IF(BD!H1043="COMMANDE","FRED1","FRED2"),IF(I1043=INFO_CALENDRIER!$AB$6,IF(BD!H1043="COMMANDE","HERVE1","HERVE2"),IF(I1043=INFO_CALENDRIER!$AB$7,IF(BD!H1043="COMMANDE","MARIA1","MARIA2"),IF(I1043=INFO_CALENDRIER!$AB$8,IF(BD!H1043="COMMANDE","MARIE1","MARIE2"),IF(I1043=INFO_CALENDRIER!$AB$9,IF(BD!H1043="COMMANDE","VALERIE1","VALERIE2"),"erreur")))))))))</f>
        <v/>
      </c>
      <c r="U1043" s="54"/>
      <c r="V1043" s="54"/>
      <c r="W1043" s="76" t="str">
        <f t="shared" si="192"/>
        <v/>
      </c>
      <c r="X1043" s="76" t="str">
        <f t="shared" si="193"/>
        <v/>
      </c>
      <c r="Y1043" s="76" t="str">
        <f t="shared" si="194"/>
        <v/>
      </c>
    </row>
    <row r="1044" spans="1:25">
      <c r="A1044" s="75"/>
      <c r="B1044" s="77"/>
      <c r="C1044" s="75"/>
      <c r="D1044" s="77"/>
      <c r="E1044" s="54"/>
      <c r="F1044" s="54"/>
      <c r="G1044" s="81"/>
      <c r="H1044" s="54"/>
      <c r="I1044" s="54"/>
      <c r="J1044" s="76" t="str">
        <f t="shared" si="184"/>
        <v/>
      </c>
      <c r="K1044" s="76" t="str">
        <f t="shared" si="185"/>
        <v/>
      </c>
      <c r="L1044" s="76" t="str">
        <f t="shared" si="186"/>
        <v/>
      </c>
      <c r="M1044" s="54"/>
      <c r="N1044" s="54" t="str">
        <f t="shared" si="187"/>
        <v/>
      </c>
      <c r="O1044" s="54" t="str">
        <f t="shared" si="188"/>
        <v/>
      </c>
      <c r="P1044" s="54" t="str">
        <f t="shared" si="189"/>
        <v/>
      </c>
      <c r="Q1044" s="54" t="str">
        <f>+IF(A1044="","",CONCATENATE(YEAR(A1044),"-",VLOOKUP(MONTH(A1044),INFO_CALENDRIER!$I$1:$J$13,2,FALSE)))</f>
        <v/>
      </c>
      <c r="R1044" s="54" t="str">
        <f t="shared" si="190"/>
        <v/>
      </c>
      <c r="S1044" s="76" t="str">
        <f t="shared" si="191"/>
        <v/>
      </c>
      <c r="T1044" s="54" t="str">
        <f>IF(H1044="","",IF(I1044=INFO_CALENDRIER!$AB$2,IF(BD!H1044="COMMANDE","ALBAN1","ALBAN2"),IF(I1044=INFO_CALENDRIER!$AB$3,IF(BD!H1044="COMMANDE","ALICE1","ALICE2"),IF(I1044=INFO_CALENDRIER!$AB$4,IF(BD!H1044="COMMANDE","EUGENIE1","EUGENIE2"),IF(I1044=INFO_CALENDRIER!$AB$5,IF(BD!H1044="COMMANDE","FRED1","FRED2"),IF(I1044=INFO_CALENDRIER!$AB$6,IF(BD!H1044="COMMANDE","HERVE1","HERVE2"),IF(I1044=INFO_CALENDRIER!$AB$7,IF(BD!H1044="COMMANDE","MARIA1","MARIA2"),IF(I1044=INFO_CALENDRIER!$AB$8,IF(BD!H1044="COMMANDE","MARIE1","MARIE2"),IF(I1044=INFO_CALENDRIER!$AB$9,IF(BD!H1044="COMMANDE","VALERIE1","VALERIE2"),"erreur")))))))))</f>
        <v/>
      </c>
      <c r="U1044" s="54"/>
      <c r="V1044" s="54"/>
      <c r="W1044" s="76" t="str">
        <f t="shared" si="192"/>
        <v/>
      </c>
      <c r="X1044" s="76" t="str">
        <f t="shared" si="193"/>
        <v/>
      </c>
      <c r="Y1044" s="76" t="str">
        <f t="shared" si="194"/>
        <v/>
      </c>
    </row>
    <row r="1045" spans="1:25">
      <c r="A1045" s="75"/>
      <c r="B1045" s="77"/>
      <c r="C1045" s="75"/>
      <c r="D1045" s="77"/>
      <c r="E1045" s="54"/>
      <c r="F1045" s="54"/>
      <c r="G1045" s="81"/>
      <c r="H1045" s="54"/>
      <c r="I1045" s="54"/>
      <c r="J1045" s="76" t="str">
        <f t="shared" si="184"/>
        <v/>
      </c>
      <c r="K1045" s="76" t="str">
        <f t="shared" si="185"/>
        <v/>
      </c>
      <c r="L1045" s="76" t="str">
        <f t="shared" si="186"/>
        <v/>
      </c>
      <c r="M1045" s="54"/>
      <c r="N1045" s="54" t="str">
        <f t="shared" si="187"/>
        <v/>
      </c>
      <c r="O1045" s="54" t="str">
        <f t="shared" si="188"/>
        <v/>
      </c>
      <c r="P1045" s="54" t="str">
        <f t="shared" si="189"/>
        <v/>
      </c>
      <c r="Q1045" s="54" t="str">
        <f>+IF(A1045="","",CONCATENATE(YEAR(A1045),"-",VLOOKUP(MONTH(A1045),INFO_CALENDRIER!$I$1:$J$13,2,FALSE)))</f>
        <v/>
      </c>
      <c r="R1045" s="54" t="str">
        <f t="shared" si="190"/>
        <v/>
      </c>
      <c r="S1045" s="76" t="str">
        <f t="shared" si="191"/>
        <v/>
      </c>
      <c r="T1045" s="54" t="str">
        <f>IF(H1045="","",IF(I1045=INFO_CALENDRIER!$AB$2,IF(BD!H1045="COMMANDE","ALBAN1","ALBAN2"),IF(I1045=INFO_CALENDRIER!$AB$3,IF(BD!H1045="COMMANDE","ALICE1","ALICE2"),IF(I1045=INFO_CALENDRIER!$AB$4,IF(BD!H1045="COMMANDE","EUGENIE1","EUGENIE2"),IF(I1045=INFO_CALENDRIER!$AB$5,IF(BD!H1045="COMMANDE","FRED1","FRED2"),IF(I1045=INFO_CALENDRIER!$AB$6,IF(BD!H1045="COMMANDE","HERVE1","HERVE2"),IF(I1045=INFO_CALENDRIER!$AB$7,IF(BD!H1045="COMMANDE","MARIA1","MARIA2"),IF(I1045=INFO_CALENDRIER!$AB$8,IF(BD!H1045="COMMANDE","MARIE1","MARIE2"),IF(I1045=INFO_CALENDRIER!$AB$9,IF(BD!H1045="COMMANDE","VALERIE1","VALERIE2"),"erreur")))))))))</f>
        <v/>
      </c>
      <c r="U1045" s="54"/>
      <c r="V1045" s="54"/>
      <c r="W1045" s="76" t="str">
        <f t="shared" si="192"/>
        <v/>
      </c>
      <c r="X1045" s="76" t="str">
        <f t="shared" si="193"/>
        <v/>
      </c>
      <c r="Y1045" s="76" t="str">
        <f t="shared" si="194"/>
        <v/>
      </c>
    </row>
    <row r="1046" spans="1:25">
      <c r="A1046" s="75"/>
      <c r="B1046" s="77"/>
      <c r="C1046" s="75"/>
      <c r="D1046" s="77"/>
      <c r="E1046" s="54"/>
      <c r="F1046" s="54"/>
      <c r="G1046" s="81"/>
      <c r="H1046" s="54"/>
      <c r="I1046" s="54"/>
      <c r="J1046" s="76" t="str">
        <f t="shared" si="184"/>
        <v/>
      </c>
      <c r="K1046" s="76" t="str">
        <f t="shared" si="185"/>
        <v/>
      </c>
      <c r="L1046" s="76" t="str">
        <f t="shared" si="186"/>
        <v/>
      </c>
      <c r="M1046" s="54"/>
      <c r="N1046" s="54" t="str">
        <f t="shared" si="187"/>
        <v/>
      </c>
      <c r="O1046" s="54" t="str">
        <f t="shared" si="188"/>
        <v/>
      </c>
      <c r="P1046" s="54" t="str">
        <f t="shared" si="189"/>
        <v/>
      </c>
      <c r="Q1046" s="54" t="str">
        <f>+IF(A1046="","",CONCATENATE(YEAR(A1046),"-",VLOOKUP(MONTH(A1046),INFO_CALENDRIER!$I$1:$J$13,2,FALSE)))</f>
        <v/>
      </c>
      <c r="R1046" s="54" t="str">
        <f t="shared" si="190"/>
        <v/>
      </c>
      <c r="S1046" s="76" t="str">
        <f t="shared" si="191"/>
        <v/>
      </c>
      <c r="T1046" s="54" t="str">
        <f>IF(H1046="","",IF(I1046=INFO_CALENDRIER!$AB$2,IF(BD!H1046="COMMANDE","ALBAN1","ALBAN2"),IF(I1046=INFO_CALENDRIER!$AB$3,IF(BD!H1046="COMMANDE","ALICE1","ALICE2"),IF(I1046=INFO_CALENDRIER!$AB$4,IF(BD!H1046="COMMANDE","EUGENIE1","EUGENIE2"),IF(I1046=INFO_CALENDRIER!$AB$5,IF(BD!H1046="COMMANDE","FRED1","FRED2"),IF(I1046=INFO_CALENDRIER!$AB$6,IF(BD!H1046="COMMANDE","HERVE1","HERVE2"),IF(I1046=INFO_CALENDRIER!$AB$7,IF(BD!H1046="COMMANDE","MARIA1","MARIA2"),IF(I1046=INFO_CALENDRIER!$AB$8,IF(BD!H1046="COMMANDE","MARIE1","MARIE2"),IF(I1046=INFO_CALENDRIER!$AB$9,IF(BD!H1046="COMMANDE","VALERIE1","VALERIE2"),"erreur")))))))))</f>
        <v/>
      </c>
      <c r="U1046" s="54"/>
      <c r="V1046" s="54"/>
      <c r="W1046" s="76" t="str">
        <f t="shared" si="192"/>
        <v/>
      </c>
      <c r="X1046" s="76" t="str">
        <f t="shared" si="193"/>
        <v/>
      </c>
      <c r="Y1046" s="76" t="str">
        <f t="shared" si="194"/>
        <v/>
      </c>
    </row>
    <row r="1047" spans="1:25">
      <c r="A1047" s="75"/>
      <c r="B1047" s="77"/>
      <c r="C1047" s="75"/>
      <c r="D1047" s="77"/>
      <c r="E1047" s="54"/>
      <c r="F1047" s="54"/>
      <c r="G1047" s="81"/>
      <c r="H1047" s="54"/>
      <c r="I1047" s="54"/>
      <c r="J1047" s="76" t="str">
        <f t="shared" si="184"/>
        <v/>
      </c>
      <c r="K1047" s="76" t="str">
        <f t="shared" si="185"/>
        <v/>
      </c>
      <c r="L1047" s="76" t="str">
        <f t="shared" si="186"/>
        <v/>
      </c>
      <c r="M1047" s="54"/>
      <c r="N1047" s="54" t="str">
        <f t="shared" si="187"/>
        <v/>
      </c>
      <c r="O1047" s="54" t="str">
        <f t="shared" si="188"/>
        <v/>
      </c>
      <c r="P1047" s="54" t="str">
        <f t="shared" si="189"/>
        <v/>
      </c>
      <c r="Q1047" s="54" t="str">
        <f>+IF(A1047="","",CONCATENATE(YEAR(A1047),"-",VLOOKUP(MONTH(A1047),INFO_CALENDRIER!$I$1:$J$13,2,FALSE)))</f>
        <v/>
      </c>
      <c r="R1047" s="54" t="str">
        <f t="shared" si="190"/>
        <v/>
      </c>
      <c r="S1047" s="76" t="str">
        <f t="shared" si="191"/>
        <v/>
      </c>
      <c r="T1047" s="54" t="str">
        <f>IF(H1047="","",IF(I1047=INFO_CALENDRIER!$AB$2,IF(BD!H1047="COMMANDE","ALBAN1","ALBAN2"),IF(I1047=INFO_CALENDRIER!$AB$3,IF(BD!H1047="COMMANDE","ALICE1","ALICE2"),IF(I1047=INFO_CALENDRIER!$AB$4,IF(BD!H1047="COMMANDE","EUGENIE1","EUGENIE2"),IF(I1047=INFO_CALENDRIER!$AB$5,IF(BD!H1047="COMMANDE","FRED1","FRED2"),IF(I1047=INFO_CALENDRIER!$AB$6,IF(BD!H1047="COMMANDE","HERVE1","HERVE2"),IF(I1047=INFO_CALENDRIER!$AB$7,IF(BD!H1047="COMMANDE","MARIA1","MARIA2"),IF(I1047=INFO_CALENDRIER!$AB$8,IF(BD!H1047="COMMANDE","MARIE1","MARIE2"),IF(I1047=INFO_CALENDRIER!$AB$9,IF(BD!H1047="COMMANDE","VALERIE1","VALERIE2"),"erreur")))))))))</f>
        <v/>
      </c>
      <c r="U1047" s="54"/>
      <c r="V1047" s="54"/>
      <c r="W1047" s="76" t="str">
        <f t="shared" si="192"/>
        <v/>
      </c>
      <c r="X1047" s="76" t="str">
        <f t="shared" si="193"/>
        <v/>
      </c>
      <c r="Y1047" s="76" t="str">
        <f t="shared" si="194"/>
        <v/>
      </c>
    </row>
    <row r="1048" spans="1:25">
      <c r="A1048" s="75"/>
      <c r="B1048" s="77"/>
      <c r="C1048" s="75"/>
      <c r="D1048" s="77"/>
      <c r="E1048" s="54"/>
      <c r="F1048" s="54"/>
      <c r="G1048" s="81"/>
      <c r="H1048" s="54"/>
      <c r="I1048" s="54"/>
      <c r="J1048" s="76" t="str">
        <f t="shared" si="184"/>
        <v/>
      </c>
      <c r="K1048" s="76" t="str">
        <f t="shared" si="185"/>
        <v/>
      </c>
      <c r="L1048" s="76" t="str">
        <f t="shared" si="186"/>
        <v/>
      </c>
      <c r="M1048" s="54"/>
      <c r="N1048" s="54" t="str">
        <f t="shared" si="187"/>
        <v/>
      </c>
      <c r="O1048" s="54" t="str">
        <f t="shared" si="188"/>
        <v/>
      </c>
      <c r="P1048" s="54" t="str">
        <f t="shared" si="189"/>
        <v/>
      </c>
      <c r="Q1048" s="54" t="str">
        <f>+IF(A1048="","",CONCATENATE(YEAR(A1048),"-",VLOOKUP(MONTH(A1048),INFO_CALENDRIER!$I$1:$J$13,2,FALSE)))</f>
        <v/>
      </c>
      <c r="R1048" s="54" t="str">
        <f t="shared" si="190"/>
        <v/>
      </c>
      <c r="S1048" s="76" t="str">
        <f t="shared" si="191"/>
        <v/>
      </c>
      <c r="T1048" s="54" t="str">
        <f>IF(H1048="","",IF(I1048=INFO_CALENDRIER!$AB$2,IF(BD!H1048="COMMANDE","ALBAN1","ALBAN2"),IF(I1048=INFO_CALENDRIER!$AB$3,IF(BD!H1048="COMMANDE","ALICE1","ALICE2"),IF(I1048=INFO_CALENDRIER!$AB$4,IF(BD!H1048="COMMANDE","EUGENIE1","EUGENIE2"),IF(I1048=INFO_CALENDRIER!$AB$5,IF(BD!H1048="COMMANDE","FRED1","FRED2"),IF(I1048=INFO_CALENDRIER!$AB$6,IF(BD!H1048="COMMANDE","HERVE1","HERVE2"),IF(I1048=INFO_CALENDRIER!$AB$7,IF(BD!H1048="COMMANDE","MARIA1","MARIA2"),IF(I1048=INFO_CALENDRIER!$AB$8,IF(BD!H1048="COMMANDE","MARIE1","MARIE2"),IF(I1048=INFO_CALENDRIER!$AB$9,IF(BD!H1048="COMMANDE","VALERIE1","VALERIE2"),"erreur")))))))))</f>
        <v/>
      </c>
      <c r="U1048" s="54"/>
      <c r="V1048" s="54"/>
      <c r="W1048" s="76" t="str">
        <f t="shared" si="192"/>
        <v/>
      </c>
      <c r="X1048" s="76" t="str">
        <f t="shared" si="193"/>
        <v/>
      </c>
      <c r="Y1048" s="76" t="str">
        <f t="shared" si="194"/>
        <v/>
      </c>
    </row>
    <row r="1049" spans="1:25">
      <c r="A1049" s="75"/>
      <c r="B1049" s="77"/>
      <c r="C1049" s="75"/>
      <c r="D1049" s="77"/>
      <c r="E1049" s="54"/>
      <c r="F1049" s="54"/>
      <c r="G1049" s="81"/>
      <c r="H1049" s="54"/>
      <c r="I1049" s="54"/>
      <c r="J1049" s="76" t="str">
        <f t="shared" si="184"/>
        <v/>
      </c>
      <c r="K1049" s="76" t="str">
        <f t="shared" si="185"/>
        <v/>
      </c>
      <c r="L1049" s="76" t="str">
        <f t="shared" si="186"/>
        <v/>
      </c>
      <c r="M1049" s="54"/>
      <c r="N1049" s="54" t="str">
        <f t="shared" si="187"/>
        <v/>
      </c>
      <c r="O1049" s="54" t="str">
        <f t="shared" si="188"/>
        <v/>
      </c>
      <c r="P1049" s="54" t="str">
        <f t="shared" si="189"/>
        <v/>
      </c>
      <c r="Q1049" s="54" t="str">
        <f>+IF(A1049="","",CONCATENATE(YEAR(A1049),"-",VLOOKUP(MONTH(A1049),INFO_CALENDRIER!$I$1:$J$13,2,FALSE)))</f>
        <v/>
      </c>
      <c r="R1049" s="54" t="str">
        <f t="shared" si="190"/>
        <v/>
      </c>
      <c r="S1049" s="76" t="str">
        <f t="shared" si="191"/>
        <v/>
      </c>
      <c r="T1049" s="54" t="str">
        <f>IF(H1049="","",IF(I1049=INFO_CALENDRIER!$AB$2,IF(BD!H1049="COMMANDE","ALBAN1","ALBAN2"),IF(I1049=INFO_CALENDRIER!$AB$3,IF(BD!H1049="COMMANDE","ALICE1","ALICE2"),IF(I1049=INFO_CALENDRIER!$AB$4,IF(BD!H1049="COMMANDE","EUGENIE1","EUGENIE2"),IF(I1049=INFO_CALENDRIER!$AB$5,IF(BD!H1049="COMMANDE","FRED1","FRED2"),IF(I1049=INFO_CALENDRIER!$AB$6,IF(BD!H1049="COMMANDE","HERVE1","HERVE2"),IF(I1049=INFO_CALENDRIER!$AB$7,IF(BD!H1049="COMMANDE","MARIA1","MARIA2"),IF(I1049=INFO_CALENDRIER!$AB$8,IF(BD!H1049="COMMANDE","MARIE1","MARIE2"),IF(I1049=INFO_CALENDRIER!$AB$9,IF(BD!H1049="COMMANDE","VALERIE1","VALERIE2"),"erreur")))))))))</f>
        <v/>
      </c>
      <c r="U1049" s="54"/>
      <c r="V1049" s="54"/>
      <c r="W1049" s="76" t="str">
        <f t="shared" si="192"/>
        <v/>
      </c>
      <c r="X1049" s="76" t="str">
        <f t="shared" si="193"/>
        <v/>
      </c>
      <c r="Y1049" s="76" t="str">
        <f t="shared" si="194"/>
        <v/>
      </c>
    </row>
    <row r="1050" spans="1:25">
      <c r="A1050" s="75"/>
      <c r="B1050" s="77"/>
      <c r="C1050" s="75"/>
      <c r="D1050" s="77"/>
      <c r="E1050" s="54"/>
      <c r="F1050" s="54"/>
      <c r="G1050" s="81"/>
      <c r="H1050" s="54"/>
      <c r="I1050" s="54"/>
      <c r="J1050" s="76" t="str">
        <f t="shared" si="184"/>
        <v/>
      </c>
      <c r="K1050" s="76" t="str">
        <f t="shared" si="185"/>
        <v/>
      </c>
      <c r="L1050" s="76" t="str">
        <f t="shared" si="186"/>
        <v/>
      </c>
      <c r="M1050" s="54"/>
      <c r="N1050" s="54" t="str">
        <f t="shared" si="187"/>
        <v/>
      </c>
      <c r="O1050" s="54" t="str">
        <f t="shared" si="188"/>
        <v/>
      </c>
      <c r="P1050" s="54" t="str">
        <f t="shared" si="189"/>
        <v/>
      </c>
      <c r="Q1050" s="54" t="str">
        <f>+IF(A1050="","",CONCATENATE(YEAR(A1050),"-",VLOOKUP(MONTH(A1050),INFO_CALENDRIER!$I$1:$J$13,2,FALSE)))</f>
        <v/>
      </c>
      <c r="R1050" s="54" t="str">
        <f t="shared" si="190"/>
        <v/>
      </c>
      <c r="S1050" s="76" t="str">
        <f t="shared" si="191"/>
        <v/>
      </c>
      <c r="T1050" s="54" t="str">
        <f>IF(H1050="","",IF(I1050=INFO_CALENDRIER!$AB$2,IF(BD!H1050="COMMANDE","ALBAN1","ALBAN2"),IF(I1050=INFO_CALENDRIER!$AB$3,IF(BD!H1050="COMMANDE","ALICE1","ALICE2"),IF(I1050=INFO_CALENDRIER!$AB$4,IF(BD!H1050="COMMANDE","EUGENIE1","EUGENIE2"),IF(I1050=INFO_CALENDRIER!$AB$5,IF(BD!H1050="COMMANDE","FRED1","FRED2"),IF(I1050=INFO_CALENDRIER!$AB$6,IF(BD!H1050="COMMANDE","HERVE1","HERVE2"),IF(I1050=INFO_CALENDRIER!$AB$7,IF(BD!H1050="COMMANDE","MARIA1","MARIA2"),IF(I1050=INFO_CALENDRIER!$AB$8,IF(BD!H1050="COMMANDE","MARIE1","MARIE2"),IF(I1050=INFO_CALENDRIER!$AB$9,IF(BD!H1050="COMMANDE","VALERIE1","VALERIE2"),"erreur")))))))))</f>
        <v/>
      </c>
      <c r="U1050" s="54"/>
      <c r="V1050" s="54"/>
      <c r="W1050" s="76" t="str">
        <f t="shared" si="192"/>
        <v/>
      </c>
      <c r="X1050" s="76" t="str">
        <f t="shared" si="193"/>
        <v/>
      </c>
      <c r="Y1050" s="76" t="str">
        <f t="shared" si="194"/>
        <v/>
      </c>
    </row>
    <row r="1051" spans="1:25">
      <c r="A1051" s="75"/>
      <c r="B1051" s="77"/>
      <c r="C1051" s="75"/>
      <c r="D1051" s="77"/>
      <c r="E1051" s="54"/>
      <c r="F1051" s="54"/>
      <c r="G1051" s="81"/>
      <c r="H1051" s="54"/>
      <c r="I1051" s="54"/>
      <c r="J1051" s="76" t="str">
        <f t="shared" si="184"/>
        <v/>
      </c>
      <c r="K1051" s="76" t="str">
        <f t="shared" si="185"/>
        <v/>
      </c>
      <c r="L1051" s="76" t="str">
        <f t="shared" si="186"/>
        <v/>
      </c>
      <c r="M1051" s="54"/>
      <c r="N1051" s="54" t="str">
        <f t="shared" si="187"/>
        <v/>
      </c>
      <c r="O1051" s="54" t="str">
        <f t="shared" si="188"/>
        <v/>
      </c>
      <c r="P1051" s="54" t="str">
        <f t="shared" si="189"/>
        <v/>
      </c>
      <c r="Q1051" s="54" t="str">
        <f>+IF(A1051="","",CONCATENATE(YEAR(A1051),"-",VLOOKUP(MONTH(A1051),INFO_CALENDRIER!$I$1:$J$13,2,FALSE)))</f>
        <v/>
      </c>
      <c r="R1051" s="54" t="str">
        <f t="shared" si="190"/>
        <v/>
      </c>
      <c r="S1051" s="76" t="str">
        <f t="shared" si="191"/>
        <v/>
      </c>
      <c r="T1051" s="54" t="str">
        <f>IF(H1051="","",IF(I1051=INFO_CALENDRIER!$AB$2,IF(BD!H1051="COMMANDE","ALBAN1","ALBAN2"),IF(I1051=INFO_CALENDRIER!$AB$3,IF(BD!H1051="COMMANDE","ALICE1","ALICE2"),IF(I1051=INFO_CALENDRIER!$AB$4,IF(BD!H1051="COMMANDE","EUGENIE1","EUGENIE2"),IF(I1051=INFO_CALENDRIER!$AB$5,IF(BD!H1051="COMMANDE","FRED1","FRED2"),IF(I1051=INFO_CALENDRIER!$AB$6,IF(BD!H1051="COMMANDE","HERVE1","HERVE2"),IF(I1051=INFO_CALENDRIER!$AB$7,IF(BD!H1051="COMMANDE","MARIA1","MARIA2"),IF(I1051=INFO_CALENDRIER!$AB$8,IF(BD!H1051="COMMANDE","MARIE1","MARIE2"),IF(I1051=INFO_CALENDRIER!$AB$9,IF(BD!H1051="COMMANDE","VALERIE1","VALERIE2"),"erreur")))))))))</f>
        <v/>
      </c>
      <c r="U1051" s="54"/>
      <c r="V1051" s="54"/>
      <c r="W1051" s="76" t="str">
        <f t="shared" si="192"/>
        <v/>
      </c>
      <c r="X1051" s="76" t="str">
        <f t="shared" si="193"/>
        <v/>
      </c>
      <c r="Y1051" s="76" t="str">
        <f t="shared" si="194"/>
        <v/>
      </c>
    </row>
    <row r="1052" spans="1:25">
      <c r="A1052" s="75"/>
      <c r="B1052" s="77"/>
      <c r="C1052" s="75"/>
      <c r="D1052" s="77"/>
      <c r="E1052" s="54"/>
      <c r="F1052" s="54"/>
      <c r="G1052" s="81"/>
      <c r="H1052" s="54"/>
      <c r="I1052" s="54"/>
      <c r="J1052" s="76" t="str">
        <f t="shared" si="184"/>
        <v/>
      </c>
      <c r="K1052" s="76" t="str">
        <f t="shared" si="185"/>
        <v/>
      </c>
      <c r="L1052" s="76" t="str">
        <f t="shared" si="186"/>
        <v/>
      </c>
      <c r="M1052" s="54"/>
      <c r="N1052" s="54" t="str">
        <f t="shared" si="187"/>
        <v/>
      </c>
      <c r="O1052" s="54" t="str">
        <f t="shared" si="188"/>
        <v/>
      </c>
      <c r="P1052" s="54" t="str">
        <f t="shared" si="189"/>
        <v/>
      </c>
      <c r="Q1052" s="54" t="str">
        <f>+IF(A1052="","",CONCATENATE(YEAR(A1052),"-",VLOOKUP(MONTH(A1052),INFO_CALENDRIER!$I$1:$J$13,2,FALSE)))</f>
        <v/>
      </c>
      <c r="R1052" s="54" t="str">
        <f t="shared" si="190"/>
        <v/>
      </c>
      <c r="S1052" s="76" t="str">
        <f t="shared" si="191"/>
        <v/>
      </c>
      <c r="T1052" s="54" t="str">
        <f>IF(H1052="","",IF(I1052=INFO_CALENDRIER!$AB$2,IF(BD!H1052="COMMANDE","ALBAN1","ALBAN2"),IF(I1052=INFO_CALENDRIER!$AB$3,IF(BD!H1052="COMMANDE","ALICE1","ALICE2"),IF(I1052=INFO_CALENDRIER!$AB$4,IF(BD!H1052="COMMANDE","EUGENIE1","EUGENIE2"),IF(I1052=INFO_CALENDRIER!$AB$5,IF(BD!H1052="COMMANDE","FRED1","FRED2"),IF(I1052=INFO_CALENDRIER!$AB$6,IF(BD!H1052="COMMANDE","HERVE1","HERVE2"),IF(I1052=INFO_CALENDRIER!$AB$7,IF(BD!H1052="COMMANDE","MARIA1","MARIA2"),IF(I1052=INFO_CALENDRIER!$AB$8,IF(BD!H1052="COMMANDE","MARIE1","MARIE2"),IF(I1052=INFO_CALENDRIER!$AB$9,IF(BD!H1052="COMMANDE","VALERIE1","VALERIE2"),"erreur")))))))))</f>
        <v/>
      </c>
      <c r="U1052" s="54"/>
      <c r="V1052" s="54"/>
      <c r="W1052" s="76" t="str">
        <f t="shared" si="192"/>
        <v/>
      </c>
      <c r="X1052" s="76" t="str">
        <f t="shared" si="193"/>
        <v/>
      </c>
      <c r="Y1052" s="76" t="str">
        <f t="shared" si="194"/>
        <v/>
      </c>
    </row>
    <row r="1053" spans="1:25">
      <c r="A1053" s="75"/>
      <c r="B1053" s="77"/>
      <c r="C1053" s="75"/>
      <c r="D1053" s="77"/>
      <c r="E1053" s="54"/>
      <c r="F1053" s="54"/>
      <c r="G1053" s="81"/>
      <c r="H1053" s="54"/>
      <c r="I1053" s="54"/>
      <c r="J1053" s="76" t="str">
        <f t="shared" si="184"/>
        <v/>
      </c>
      <c r="K1053" s="76" t="str">
        <f t="shared" si="185"/>
        <v/>
      </c>
      <c r="L1053" s="76" t="str">
        <f t="shared" si="186"/>
        <v/>
      </c>
      <c r="M1053" s="54"/>
      <c r="N1053" s="54" t="str">
        <f t="shared" si="187"/>
        <v/>
      </c>
      <c r="O1053" s="54" t="str">
        <f t="shared" si="188"/>
        <v/>
      </c>
      <c r="P1053" s="54" t="str">
        <f t="shared" si="189"/>
        <v/>
      </c>
      <c r="Q1053" s="54" t="str">
        <f>+IF(A1053="","",CONCATENATE(YEAR(A1053),"-",VLOOKUP(MONTH(A1053),INFO_CALENDRIER!$I$1:$J$13,2,FALSE)))</f>
        <v/>
      </c>
      <c r="R1053" s="54" t="str">
        <f t="shared" si="190"/>
        <v/>
      </c>
      <c r="S1053" s="76" t="str">
        <f t="shared" si="191"/>
        <v/>
      </c>
      <c r="T1053" s="54" t="str">
        <f>IF(H1053="","",IF(I1053=INFO_CALENDRIER!$AB$2,IF(BD!H1053="COMMANDE","ALBAN1","ALBAN2"),IF(I1053=INFO_CALENDRIER!$AB$3,IF(BD!H1053="COMMANDE","ALICE1","ALICE2"),IF(I1053=INFO_CALENDRIER!$AB$4,IF(BD!H1053="COMMANDE","EUGENIE1","EUGENIE2"),IF(I1053=INFO_CALENDRIER!$AB$5,IF(BD!H1053="COMMANDE","FRED1","FRED2"),IF(I1053=INFO_CALENDRIER!$AB$6,IF(BD!H1053="COMMANDE","HERVE1","HERVE2"),IF(I1053=INFO_CALENDRIER!$AB$7,IF(BD!H1053="COMMANDE","MARIA1","MARIA2"),IF(I1053=INFO_CALENDRIER!$AB$8,IF(BD!H1053="COMMANDE","MARIE1","MARIE2"),IF(I1053=INFO_CALENDRIER!$AB$9,IF(BD!H1053="COMMANDE","VALERIE1","VALERIE2"),"erreur")))))))))</f>
        <v/>
      </c>
      <c r="U1053" s="54"/>
      <c r="V1053" s="54"/>
      <c r="W1053" s="76" t="str">
        <f t="shared" si="192"/>
        <v/>
      </c>
      <c r="X1053" s="76" t="str">
        <f t="shared" si="193"/>
        <v/>
      </c>
      <c r="Y1053" s="76" t="str">
        <f t="shared" si="194"/>
        <v/>
      </c>
    </row>
    <row r="1054" spans="1:25">
      <c r="A1054" s="75"/>
      <c r="B1054" s="77"/>
      <c r="C1054" s="75"/>
      <c r="D1054" s="77"/>
      <c r="E1054" s="54"/>
      <c r="F1054" s="54"/>
      <c r="G1054" s="81"/>
      <c r="H1054" s="54"/>
      <c r="I1054" s="54"/>
      <c r="J1054" s="76" t="str">
        <f t="shared" si="184"/>
        <v/>
      </c>
      <c r="K1054" s="76" t="str">
        <f t="shared" si="185"/>
        <v/>
      </c>
      <c r="L1054" s="76" t="str">
        <f t="shared" si="186"/>
        <v/>
      </c>
      <c r="M1054" s="54"/>
      <c r="N1054" s="54" t="str">
        <f t="shared" si="187"/>
        <v/>
      </c>
      <c r="O1054" s="54" t="str">
        <f t="shared" si="188"/>
        <v/>
      </c>
      <c r="P1054" s="54" t="str">
        <f t="shared" si="189"/>
        <v/>
      </c>
      <c r="Q1054" s="54" t="str">
        <f>+IF(A1054="","",CONCATENATE(YEAR(A1054),"-",VLOOKUP(MONTH(A1054),INFO_CALENDRIER!$I$1:$J$13,2,FALSE)))</f>
        <v/>
      </c>
      <c r="R1054" s="54" t="str">
        <f t="shared" si="190"/>
        <v/>
      </c>
      <c r="S1054" s="76" t="str">
        <f t="shared" si="191"/>
        <v/>
      </c>
      <c r="T1054" s="54" t="str">
        <f>IF(H1054="","",IF(I1054=INFO_CALENDRIER!$AB$2,IF(BD!H1054="COMMANDE","ALBAN1","ALBAN2"),IF(I1054=INFO_CALENDRIER!$AB$3,IF(BD!H1054="COMMANDE","ALICE1","ALICE2"),IF(I1054=INFO_CALENDRIER!$AB$4,IF(BD!H1054="COMMANDE","EUGENIE1","EUGENIE2"),IF(I1054=INFO_CALENDRIER!$AB$5,IF(BD!H1054="COMMANDE","FRED1","FRED2"),IF(I1054=INFO_CALENDRIER!$AB$6,IF(BD!H1054="COMMANDE","HERVE1","HERVE2"),IF(I1054=INFO_CALENDRIER!$AB$7,IF(BD!H1054="COMMANDE","MARIA1","MARIA2"),IF(I1054=INFO_CALENDRIER!$AB$8,IF(BD!H1054="COMMANDE","MARIE1","MARIE2"),IF(I1054=INFO_CALENDRIER!$AB$9,IF(BD!H1054="COMMANDE","VALERIE1","VALERIE2"),"erreur")))))))))</f>
        <v/>
      </c>
      <c r="U1054" s="54"/>
      <c r="V1054" s="54"/>
      <c r="W1054" s="76" t="str">
        <f t="shared" si="192"/>
        <v/>
      </c>
      <c r="X1054" s="76" t="str">
        <f t="shared" si="193"/>
        <v/>
      </c>
      <c r="Y1054" s="76" t="str">
        <f t="shared" si="194"/>
        <v/>
      </c>
    </row>
    <row r="1055" spans="1:25">
      <c r="A1055" s="75"/>
      <c r="B1055" s="77"/>
      <c r="C1055" s="75"/>
      <c r="D1055" s="77"/>
      <c r="E1055" s="54"/>
      <c r="F1055" s="54"/>
      <c r="G1055" s="81"/>
      <c r="H1055" s="54"/>
      <c r="I1055" s="54"/>
      <c r="J1055" s="76" t="str">
        <f t="shared" si="184"/>
        <v/>
      </c>
      <c r="K1055" s="76" t="str">
        <f t="shared" si="185"/>
        <v/>
      </c>
      <c r="L1055" s="76" t="str">
        <f t="shared" si="186"/>
        <v/>
      </c>
      <c r="M1055" s="54"/>
      <c r="N1055" s="54" t="str">
        <f t="shared" si="187"/>
        <v/>
      </c>
      <c r="O1055" s="54" t="str">
        <f t="shared" si="188"/>
        <v/>
      </c>
      <c r="P1055" s="54" t="str">
        <f t="shared" si="189"/>
        <v/>
      </c>
      <c r="Q1055" s="54" t="str">
        <f>+IF(A1055="","",CONCATENATE(YEAR(A1055),"-",VLOOKUP(MONTH(A1055),INFO_CALENDRIER!$I$1:$J$13,2,FALSE)))</f>
        <v/>
      </c>
      <c r="R1055" s="54" t="str">
        <f t="shared" si="190"/>
        <v/>
      </c>
      <c r="S1055" s="76" t="str">
        <f t="shared" si="191"/>
        <v/>
      </c>
      <c r="T1055" s="54" t="str">
        <f>IF(H1055="","",IF(I1055=INFO_CALENDRIER!$AB$2,IF(BD!H1055="COMMANDE","ALBAN1","ALBAN2"),IF(I1055=INFO_CALENDRIER!$AB$3,IF(BD!H1055="COMMANDE","ALICE1","ALICE2"),IF(I1055=INFO_CALENDRIER!$AB$4,IF(BD!H1055="COMMANDE","EUGENIE1","EUGENIE2"),IF(I1055=INFO_CALENDRIER!$AB$5,IF(BD!H1055="COMMANDE","FRED1","FRED2"),IF(I1055=INFO_CALENDRIER!$AB$6,IF(BD!H1055="COMMANDE","HERVE1","HERVE2"),IF(I1055=INFO_CALENDRIER!$AB$7,IF(BD!H1055="COMMANDE","MARIA1","MARIA2"),IF(I1055=INFO_CALENDRIER!$AB$8,IF(BD!H1055="COMMANDE","MARIE1","MARIE2"),IF(I1055=INFO_CALENDRIER!$AB$9,IF(BD!H1055="COMMANDE","VALERIE1","VALERIE2"),"erreur")))))))))</f>
        <v/>
      </c>
      <c r="U1055" s="54"/>
      <c r="V1055" s="54"/>
      <c r="W1055" s="76" t="str">
        <f t="shared" si="192"/>
        <v/>
      </c>
      <c r="X1055" s="76" t="str">
        <f t="shared" si="193"/>
        <v/>
      </c>
      <c r="Y1055" s="76" t="str">
        <f t="shared" si="194"/>
        <v/>
      </c>
    </row>
    <row r="1056" spans="1:25">
      <c r="A1056" s="75"/>
      <c r="B1056" s="77"/>
      <c r="C1056" s="75"/>
      <c r="D1056" s="77"/>
      <c r="E1056" s="54"/>
      <c r="F1056" s="54"/>
      <c r="G1056" s="81"/>
      <c r="H1056" s="54"/>
      <c r="I1056" s="54"/>
      <c r="J1056" s="76" t="str">
        <f t="shared" si="184"/>
        <v/>
      </c>
      <c r="K1056" s="76" t="str">
        <f t="shared" si="185"/>
        <v/>
      </c>
      <c r="L1056" s="76" t="str">
        <f t="shared" si="186"/>
        <v/>
      </c>
      <c r="M1056" s="54"/>
      <c r="N1056" s="54" t="str">
        <f t="shared" si="187"/>
        <v/>
      </c>
      <c r="O1056" s="54" t="str">
        <f t="shared" si="188"/>
        <v/>
      </c>
      <c r="P1056" s="54" t="str">
        <f t="shared" si="189"/>
        <v/>
      </c>
      <c r="Q1056" s="54" t="str">
        <f>+IF(A1056="","",CONCATENATE(YEAR(A1056),"-",VLOOKUP(MONTH(A1056),INFO_CALENDRIER!$I$1:$J$13,2,FALSE)))</f>
        <v/>
      </c>
      <c r="R1056" s="54" t="str">
        <f t="shared" si="190"/>
        <v/>
      </c>
      <c r="S1056" s="76" t="str">
        <f t="shared" si="191"/>
        <v/>
      </c>
      <c r="T1056" s="54" t="str">
        <f>IF(H1056="","",IF(I1056=INFO_CALENDRIER!$AB$2,IF(BD!H1056="COMMANDE","ALBAN1","ALBAN2"),IF(I1056=INFO_CALENDRIER!$AB$3,IF(BD!H1056="COMMANDE","ALICE1","ALICE2"),IF(I1056=INFO_CALENDRIER!$AB$4,IF(BD!H1056="COMMANDE","EUGENIE1","EUGENIE2"),IF(I1056=INFO_CALENDRIER!$AB$5,IF(BD!H1056="COMMANDE","FRED1","FRED2"),IF(I1056=INFO_CALENDRIER!$AB$6,IF(BD!H1056="COMMANDE","HERVE1","HERVE2"),IF(I1056=INFO_CALENDRIER!$AB$7,IF(BD!H1056="COMMANDE","MARIA1","MARIA2"),IF(I1056=INFO_CALENDRIER!$AB$8,IF(BD!H1056="COMMANDE","MARIE1","MARIE2"),IF(I1056=INFO_CALENDRIER!$AB$9,IF(BD!H1056="COMMANDE","VALERIE1","VALERIE2"),"erreur")))))))))</f>
        <v/>
      </c>
      <c r="U1056" s="54"/>
      <c r="V1056" s="54"/>
      <c r="W1056" s="76" t="str">
        <f t="shared" si="192"/>
        <v/>
      </c>
      <c r="X1056" s="76" t="str">
        <f t="shared" si="193"/>
        <v/>
      </c>
      <c r="Y1056" s="76" t="str">
        <f t="shared" si="194"/>
        <v/>
      </c>
    </row>
    <row r="1057" spans="1:25">
      <c r="A1057" s="75"/>
      <c r="B1057" s="77"/>
      <c r="C1057" s="75"/>
      <c r="D1057" s="77"/>
      <c r="E1057" s="54"/>
      <c r="F1057" s="54"/>
      <c r="G1057" s="81"/>
      <c r="H1057" s="54"/>
      <c r="I1057" s="54"/>
      <c r="J1057" s="76" t="str">
        <f t="shared" si="184"/>
        <v/>
      </c>
      <c r="K1057" s="76" t="str">
        <f t="shared" si="185"/>
        <v/>
      </c>
      <c r="L1057" s="76" t="str">
        <f t="shared" si="186"/>
        <v/>
      </c>
      <c r="M1057" s="54"/>
      <c r="N1057" s="54" t="str">
        <f t="shared" si="187"/>
        <v/>
      </c>
      <c r="O1057" s="54" t="str">
        <f t="shared" si="188"/>
        <v/>
      </c>
      <c r="P1057" s="54" t="str">
        <f t="shared" si="189"/>
        <v/>
      </c>
      <c r="Q1057" s="54" t="str">
        <f>+IF(A1057="","",CONCATENATE(YEAR(A1057),"-",VLOOKUP(MONTH(A1057),INFO_CALENDRIER!$I$1:$J$13,2,FALSE)))</f>
        <v/>
      </c>
      <c r="R1057" s="54" t="str">
        <f t="shared" si="190"/>
        <v/>
      </c>
      <c r="S1057" s="76" t="str">
        <f t="shared" si="191"/>
        <v/>
      </c>
      <c r="T1057" s="54" t="str">
        <f>IF(H1057="","",IF(I1057=INFO_CALENDRIER!$AB$2,IF(BD!H1057="COMMANDE","ALBAN1","ALBAN2"),IF(I1057=INFO_CALENDRIER!$AB$3,IF(BD!H1057="COMMANDE","ALICE1","ALICE2"),IF(I1057=INFO_CALENDRIER!$AB$4,IF(BD!H1057="COMMANDE","EUGENIE1","EUGENIE2"),IF(I1057=INFO_CALENDRIER!$AB$5,IF(BD!H1057="COMMANDE","FRED1","FRED2"),IF(I1057=INFO_CALENDRIER!$AB$6,IF(BD!H1057="COMMANDE","HERVE1","HERVE2"),IF(I1057=INFO_CALENDRIER!$AB$7,IF(BD!H1057="COMMANDE","MARIA1","MARIA2"),IF(I1057=INFO_CALENDRIER!$AB$8,IF(BD!H1057="COMMANDE","MARIE1","MARIE2"),IF(I1057=INFO_CALENDRIER!$AB$9,IF(BD!H1057="COMMANDE","VALERIE1","VALERIE2"),"erreur")))))))))</f>
        <v/>
      </c>
      <c r="U1057" s="54"/>
      <c r="V1057" s="54"/>
      <c r="W1057" s="76" t="str">
        <f t="shared" si="192"/>
        <v/>
      </c>
      <c r="X1057" s="76" t="str">
        <f t="shared" si="193"/>
        <v/>
      </c>
      <c r="Y1057" s="76" t="str">
        <f t="shared" si="194"/>
        <v/>
      </c>
    </row>
    <row r="1058" spans="1:25">
      <c r="A1058" s="75"/>
      <c r="B1058" s="77"/>
      <c r="C1058" s="75"/>
      <c r="D1058" s="77"/>
      <c r="E1058" s="54"/>
      <c r="F1058" s="54"/>
      <c r="G1058" s="81"/>
      <c r="H1058" s="54"/>
      <c r="I1058" s="54"/>
      <c r="J1058" s="76" t="str">
        <f t="shared" si="184"/>
        <v/>
      </c>
      <c r="K1058" s="76" t="str">
        <f t="shared" si="185"/>
        <v/>
      </c>
      <c r="L1058" s="76" t="str">
        <f t="shared" si="186"/>
        <v/>
      </c>
      <c r="M1058" s="54"/>
      <c r="N1058" s="54" t="str">
        <f t="shared" si="187"/>
        <v/>
      </c>
      <c r="O1058" s="54" t="str">
        <f t="shared" si="188"/>
        <v/>
      </c>
      <c r="P1058" s="54" t="str">
        <f t="shared" si="189"/>
        <v/>
      </c>
      <c r="Q1058" s="54" t="str">
        <f>+IF(A1058="","",CONCATENATE(YEAR(A1058),"-",VLOOKUP(MONTH(A1058),INFO_CALENDRIER!$I$1:$J$13,2,FALSE)))</f>
        <v/>
      </c>
      <c r="R1058" s="54" t="str">
        <f t="shared" si="190"/>
        <v/>
      </c>
      <c r="S1058" s="76" t="str">
        <f t="shared" si="191"/>
        <v/>
      </c>
      <c r="T1058" s="54" t="str">
        <f>IF(H1058="","",IF(I1058=INFO_CALENDRIER!$AB$2,IF(BD!H1058="COMMANDE","ALBAN1","ALBAN2"),IF(I1058=INFO_CALENDRIER!$AB$3,IF(BD!H1058="COMMANDE","ALICE1","ALICE2"),IF(I1058=INFO_CALENDRIER!$AB$4,IF(BD!H1058="COMMANDE","EUGENIE1","EUGENIE2"),IF(I1058=INFO_CALENDRIER!$AB$5,IF(BD!H1058="COMMANDE","FRED1","FRED2"),IF(I1058=INFO_CALENDRIER!$AB$6,IF(BD!H1058="COMMANDE","HERVE1","HERVE2"),IF(I1058=INFO_CALENDRIER!$AB$7,IF(BD!H1058="COMMANDE","MARIA1","MARIA2"),IF(I1058=INFO_CALENDRIER!$AB$8,IF(BD!H1058="COMMANDE","MARIE1","MARIE2"),IF(I1058=INFO_CALENDRIER!$AB$9,IF(BD!H1058="COMMANDE","VALERIE1","VALERIE2"),"erreur")))))))))</f>
        <v/>
      </c>
      <c r="U1058" s="54"/>
      <c r="V1058" s="54"/>
      <c r="W1058" s="76" t="str">
        <f t="shared" si="192"/>
        <v/>
      </c>
      <c r="X1058" s="76" t="str">
        <f t="shared" si="193"/>
        <v/>
      </c>
      <c r="Y1058" s="76" t="str">
        <f t="shared" si="194"/>
        <v/>
      </c>
    </row>
    <row r="1059" spans="1:25">
      <c r="A1059" s="75"/>
      <c r="B1059" s="77"/>
      <c r="C1059" s="75"/>
      <c r="D1059" s="77"/>
      <c r="E1059" s="54"/>
      <c r="F1059" s="54"/>
      <c r="G1059" s="81"/>
      <c r="H1059" s="54"/>
      <c r="I1059" s="54"/>
      <c r="J1059" s="76" t="str">
        <f t="shared" si="184"/>
        <v/>
      </c>
      <c r="K1059" s="76" t="str">
        <f t="shared" si="185"/>
        <v/>
      </c>
      <c r="L1059" s="76" t="str">
        <f t="shared" si="186"/>
        <v/>
      </c>
      <c r="M1059" s="54"/>
      <c r="N1059" s="54" t="str">
        <f t="shared" si="187"/>
        <v/>
      </c>
      <c r="O1059" s="54" t="str">
        <f t="shared" si="188"/>
        <v/>
      </c>
      <c r="P1059" s="54" t="str">
        <f t="shared" si="189"/>
        <v/>
      </c>
      <c r="Q1059" s="54" t="str">
        <f>+IF(A1059="","",CONCATENATE(YEAR(A1059),"-",VLOOKUP(MONTH(A1059),INFO_CALENDRIER!$I$1:$J$13,2,FALSE)))</f>
        <v/>
      </c>
      <c r="R1059" s="54" t="str">
        <f t="shared" si="190"/>
        <v/>
      </c>
      <c r="S1059" s="76" t="str">
        <f t="shared" si="191"/>
        <v/>
      </c>
      <c r="T1059" s="54" t="str">
        <f>IF(H1059="","",IF(I1059=INFO_CALENDRIER!$AB$2,IF(BD!H1059="COMMANDE","ALBAN1","ALBAN2"),IF(I1059=INFO_CALENDRIER!$AB$3,IF(BD!H1059="COMMANDE","ALICE1","ALICE2"),IF(I1059=INFO_CALENDRIER!$AB$4,IF(BD!H1059="COMMANDE","EUGENIE1","EUGENIE2"),IF(I1059=INFO_CALENDRIER!$AB$5,IF(BD!H1059="COMMANDE","FRED1","FRED2"),IF(I1059=INFO_CALENDRIER!$AB$6,IF(BD!H1059="COMMANDE","HERVE1","HERVE2"),IF(I1059=INFO_CALENDRIER!$AB$7,IF(BD!H1059="COMMANDE","MARIA1","MARIA2"),IF(I1059=INFO_CALENDRIER!$AB$8,IF(BD!H1059="COMMANDE","MARIE1","MARIE2"),IF(I1059=INFO_CALENDRIER!$AB$9,IF(BD!H1059="COMMANDE","VALERIE1","VALERIE2"),"erreur")))))))))</f>
        <v/>
      </c>
      <c r="U1059" s="54"/>
      <c r="V1059" s="54"/>
      <c r="W1059" s="76" t="str">
        <f t="shared" si="192"/>
        <v/>
      </c>
      <c r="X1059" s="76" t="str">
        <f t="shared" si="193"/>
        <v/>
      </c>
      <c r="Y1059" s="76" t="str">
        <f t="shared" si="194"/>
        <v/>
      </c>
    </row>
    <row r="1060" spans="1:25">
      <c r="A1060" s="75"/>
      <c r="B1060" s="77"/>
      <c r="C1060" s="75"/>
      <c r="D1060" s="77"/>
      <c r="E1060" s="54"/>
      <c r="F1060" s="54"/>
      <c r="G1060" s="81"/>
      <c r="H1060" s="54"/>
      <c r="I1060" s="54"/>
      <c r="J1060" s="76" t="str">
        <f t="shared" si="184"/>
        <v/>
      </c>
      <c r="K1060" s="76" t="str">
        <f t="shared" si="185"/>
        <v/>
      </c>
      <c r="L1060" s="76" t="str">
        <f t="shared" si="186"/>
        <v/>
      </c>
      <c r="M1060" s="54"/>
      <c r="N1060" s="54" t="str">
        <f t="shared" si="187"/>
        <v/>
      </c>
      <c r="O1060" s="54" t="str">
        <f t="shared" si="188"/>
        <v/>
      </c>
      <c r="P1060" s="54" t="str">
        <f t="shared" si="189"/>
        <v/>
      </c>
      <c r="Q1060" s="54" t="str">
        <f>+IF(A1060="","",CONCATENATE(YEAR(A1060),"-",VLOOKUP(MONTH(A1060),INFO_CALENDRIER!$I$1:$J$13,2,FALSE)))</f>
        <v/>
      </c>
      <c r="R1060" s="54" t="str">
        <f t="shared" si="190"/>
        <v/>
      </c>
      <c r="S1060" s="76" t="str">
        <f t="shared" si="191"/>
        <v/>
      </c>
      <c r="T1060" s="54" t="str">
        <f>IF(H1060="","",IF(I1060=INFO_CALENDRIER!$AB$2,IF(BD!H1060="COMMANDE","ALBAN1","ALBAN2"),IF(I1060=INFO_CALENDRIER!$AB$3,IF(BD!H1060="COMMANDE","ALICE1","ALICE2"),IF(I1060=INFO_CALENDRIER!$AB$4,IF(BD!H1060="COMMANDE","EUGENIE1","EUGENIE2"),IF(I1060=INFO_CALENDRIER!$AB$5,IF(BD!H1060="COMMANDE","FRED1","FRED2"),IF(I1060=INFO_CALENDRIER!$AB$6,IF(BD!H1060="COMMANDE","HERVE1","HERVE2"),IF(I1060=INFO_CALENDRIER!$AB$7,IF(BD!H1060="COMMANDE","MARIA1","MARIA2"),IF(I1060=INFO_CALENDRIER!$AB$8,IF(BD!H1060="COMMANDE","MARIE1","MARIE2"),IF(I1060=INFO_CALENDRIER!$AB$9,IF(BD!H1060="COMMANDE","VALERIE1","VALERIE2"),"erreur")))))))))</f>
        <v/>
      </c>
      <c r="U1060" s="54"/>
      <c r="V1060" s="54"/>
      <c r="W1060" s="76" t="str">
        <f t="shared" si="192"/>
        <v/>
      </c>
      <c r="X1060" s="76" t="str">
        <f t="shared" si="193"/>
        <v/>
      </c>
      <c r="Y1060" s="76" t="str">
        <f t="shared" si="194"/>
        <v/>
      </c>
    </row>
    <row r="1061" spans="1:25">
      <c r="A1061" s="75"/>
      <c r="B1061" s="77"/>
      <c r="C1061" s="75"/>
      <c r="D1061" s="77"/>
      <c r="E1061" s="54"/>
      <c r="F1061" s="54"/>
      <c r="G1061" s="81"/>
      <c r="H1061" s="54"/>
      <c r="I1061" s="54"/>
      <c r="J1061" s="76" t="str">
        <f t="shared" si="184"/>
        <v/>
      </c>
      <c r="K1061" s="76" t="str">
        <f t="shared" si="185"/>
        <v/>
      </c>
      <c r="L1061" s="76" t="str">
        <f t="shared" si="186"/>
        <v/>
      </c>
      <c r="M1061" s="54"/>
      <c r="N1061" s="54" t="str">
        <f t="shared" si="187"/>
        <v/>
      </c>
      <c r="O1061" s="54" t="str">
        <f t="shared" si="188"/>
        <v/>
      </c>
      <c r="P1061" s="54" t="str">
        <f t="shared" si="189"/>
        <v/>
      </c>
      <c r="Q1061" s="54" t="str">
        <f>+IF(A1061="","",CONCATENATE(YEAR(A1061),"-",VLOOKUP(MONTH(A1061),INFO_CALENDRIER!$I$1:$J$13,2,FALSE)))</f>
        <v/>
      </c>
      <c r="R1061" s="54" t="str">
        <f t="shared" si="190"/>
        <v/>
      </c>
      <c r="S1061" s="76" t="str">
        <f t="shared" si="191"/>
        <v/>
      </c>
      <c r="T1061" s="54" t="str">
        <f>IF(H1061="","",IF(I1061=INFO_CALENDRIER!$AB$2,IF(BD!H1061="COMMANDE","ALBAN1","ALBAN2"),IF(I1061=INFO_CALENDRIER!$AB$3,IF(BD!H1061="COMMANDE","ALICE1","ALICE2"),IF(I1061=INFO_CALENDRIER!$AB$4,IF(BD!H1061="COMMANDE","EUGENIE1","EUGENIE2"),IF(I1061=INFO_CALENDRIER!$AB$5,IF(BD!H1061="COMMANDE","FRED1","FRED2"),IF(I1061=INFO_CALENDRIER!$AB$6,IF(BD!H1061="COMMANDE","HERVE1","HERVE2"),IF(I1061=INFO_CALENDRIER!$AB$7,IF(BD!H1061="COMMANDE","MARIA1","MARIA2"),IF(I1061=INFO_CALENDRIER!$AB$8,IF(BD!H1061="COMMANDE","MARIE1","MARIE2"),IF(I1061=INFO_CALENDRIER!$AB$9,IF(BD!H1061="COMMANDE","VALERIE1","VALERIE2"),"erreur")))))))))</f>
        <v/>
      </c>
      <c r="U1061" s="54"/>
      <c r="V1061" s="54"/>
      <c r="W1061" s="76" t="str">
        <f t="shared" si="192"/>
        <v/>
      </c>
      <c r="X1061" s="76" t="str">
        <f t="shared" si="193"/>
        <v/>
      </c>
      <c r="Y1061" s="76" t="str">
        <f t="shared" si="194"/>
        <v/>
      </c>
    </row>
    <row r="1062" spans="1:25">
      <c r="A1062" s="75"/>
      <c r="B1062" s="77"/>
      <c r="C1062" s="75"/>
      <c r="D1062" s="77"/>
      <c r="E1062" s="54"/>
      <c r="F1062" s="54"/>
      <c r="G1062" s="81"/>
      <c r="H1062" s="54"/>
      <c r="I1062" s="54"/>
      <c r="J1062" s="76" t="str">
        <f t="shared" si="184"/>
        <v/>
      </c>
      <c r="K1062" s="76" t="str">
        <f t="shared" si="185"/>
        <v/>
      </c>
      <c r="L1062" s="76" t="str">
        <f t="shared" si="186"/>
        <v/>
      </c>
      <c r="M1062" s="54"/>
      <c r="N1062" s="54" t="str">
        <f t="shared" si="187"/>
        <v/>
      </c>
      <c r="O1062" s="54" t="str">
        <f t="shared" si="188"/>
        <v/>
      </c>
      <c r="P1062" s="54" t="str">
        <f t="shared" si="189"/>
        <v/>
      </c>
      <c r="Q1062" s="54" t="str">
        <f>+IF(A1062="","",CONCATENATE(YEAR(A1062),"-",VLOOKUP(MONTH(A1062),INFO_CALENDRIER!$I$1:$J$13,2,FALSE)))</f>
        <v/>
      </c>
      <c r="R1062" s="54" t="str">
        <f t="shared" si="190"/>
        <v/>
      </c>
      <c r="S1062" s="76" t="str">
        <f t="shared" si="191"/>
        <v/>
      </c>
      <c r="T1062" s="54" t="str">
        <f>IF(H1062="","",IF(I1062=INFO_CALENDRIER!$AB$2,IF(BD!H1062="COMMANDE","ALBAN1","ALBAN2"),IF(I1062=INFO_CALENDRIER!$AB$3,IF(BD!H1062="COMMANDE","ALICE1","ALICE2"),IF(I1062=INFO_CALENDRIER!$AB$4,IF(BD!H1062="COMMANDE","EUGENIE1","EUGENIE2"),IF(I1062=INFO_CALENDRIER!$AB$5,IF(BD!H1062="COMMANDE","FRED1","FRED2"),IF(I1062=INFO_CALENDRIER!$AB$6,IF(BD!H1062="COMMANDE","HERVE1","HERVE2"),IF(I1062=INFO_CALENDRIER!$AB$7,IF(BD!H1062="COMMANDE","MARIA1","MARIA2"),IF(I1062=INFO_CALENDRIER!$AB$8,IF(BD!H1062="COMMANDE","MARIE1","MARIE2"),IF(I1062=INFO_CALENDRIER!$AB$9,IF(BD!H1062="COMMANDE","VALERIE1","VALERIE2"),"erreur")))))))))</f>
        <v/>
      </c>
      <c r="U1062" s="54"/>
      <c r="V1062" s="54"/>
      <c r="W1062" s="76" t="str">
        <f t="shared" si="192"/>
        <v/>
      </c>
      <c r="X1062" s="76" t="str">
        <f t="shared" si="193"/>
        <v/>
      </c>
      <c r="Y1062" s="76" t="str">
        <f t="shared" si="194"/>
        <v/>
      </c>
    </row>
    <row r="1063" spans="1:25">
      <c r="A1063" s="75"/>
      <c r="B1063" s="77"/>
      <c r="C1063" s="75"/>
      <c r="D1063" s="77"/>
      <c r="E1063" s="54"/>
      <c r="F1063" s="54"/>
      <c r="G1063" s="81"/>
      <c r="H1063" s="54"/>
      <c r="I1063" s="54"/>
      <c r="J1063" s="76" t="str">
        <f t="shared" si="184"/>
        <v/>
      </c>
      <c r="K1063" s="76" t="str">
        <f t="shared" si="185"/>
        <v/>
      </c>
      <c r="L1063" s="76" t="str">
        <f t="shared" si="186"/>
        <v/>
      </c>
      <c r="M1063" s="54"/>
      <c r="N1063" s="54" t="str">
        <f t="shared" si="187"/>
        <v/>
      </c>
      <c r="O1063" s="54" t="str">
        <f t="shared" si="188"/>
        <v/>
      </c>
      <c r="P1063" s="54" t="str">
        <f t="shared" si="189"/>
        <v/>
      </c>
      <c r="Q1063" s="54" t="str">
        <f>+IF(A1063="","",CONCATENATE(YEAR(A1063),"-",VLOOKUP(MONTH(A1063),INFO_CALENDRIER!$I$1:$J$13,2,FALSE)))</f>
        <v/>
      </c>
      <c r="R1063" s="54" t="str">
        <f t="shared" si="190"/>
        <v/>
      </c>
      <c r="S1063" s="76" t="str">
        <f t="shared" si="191"/>
        <v/>
      </c>
      <c r="T1063" s="54" t="str">
        <f>IF(H1063="","",IF(I1063=INFO_CALENDRIER!$AB$2,IF(BD!H1063="COMMANDE","ALBAN1","ALBAN2"),IF(I1063=INFO_CALENDRIER!$AB$3,IF(BD!H1063="COMMANDE","ALICE1","ALICE2"),IF(I1063=INFO_CALENDRIER!$AB$4,IF(BD!H1063="COMMANDE","EUGENIE1","EUGENIE2"),IF(I1063=INFO_CALENDRIER!$AB$5,IF(BD!H1063="COMMANDE","FRED1","FRED2"),IF(I1063=INFO_CALENDRIER!$AB$6,IF(BD!H1063="COMMANDE","HERVE1","HERVE2"),IF(I1063=INFO_CALENDRIER!$AB$7,IF(BD!H1063="COMMANDE","MARIA1","MARIA2"),IF(I1063=INFO_CALENDRIER!$AB$8,IF(BD!H1063="COMMANDE","MARIE1","MARIE2"),IF(I1063=INFO_CALENDRIER!$AB$9,IF(BD!H1063="COMMANDE","VALERIE1","VALERIE2"),"erreur")))))))))</f>
        <v/>
      </c>
      <c r="U1063" s="54"/>
      <c r="V1063" s="54"/>
      <c r="W1063" s="76" t="str">
        <f t="shared" si="192"/>
        <v/>
      </c>
      <c r="X1063" s="76" t="str">
        <f t="shared" si="193"/>
        <v/>
      </c>
      <c r="Y1063" s="76" t="str">
        <f t="shared" si="194"/>
        <v/>
      </c>
    </row>
    <row r="1064" spans="1:25">
      <c r="A1064" s="75"/>
      <c r="B1064" s="77"/>
      <c r="C1064" s="75"/>
      <c r="D1064" s="77"/>
      <c r="E1064" s="54"/>
      <c r="F1064" s="54"/>
      <c r="G1064" s="81"/>
      <c r="H1064" s="54"/>
      <c r="I1064" s="54"/>
      <c r="J1064" s="76" t="str">
        <f t="shared" si="184"/>
        <v/>
      </c>
      <c r="K1064" s="76" t="str">
        <f t="shared" si="185"/>
        <v/>
      </c>
      <c r="L1064" s="76" t="str">
        <f t="shared" si="186"/>
        <v/>
      </c>
      <c r="M1064" s="54"/>
      <c r="N1064" s="54" t="str">
        <f t="shared" si="187"/>
        <v/>
      </c>
      <c r="O1064" s="54" t="str">
        <f t="shared" si="188"/>
        <v/>
      </c>
      <c r="P1064" s="54" t="str">
        <f t="shared" si="189"/>
        <v/>
      </c>
      <c r="Q1064" s="54" t="str">
        <f>+IF(A1064="","",CONCATENATE(YEAR(A1064),"-",VLOOKUP(MONTH(A1064),INFO_CALENDRIER!$I$1:$J$13,2,FALSE)))</f>
        <v/>
      </c>
      <c r="R1064" s="54" t="str">
        <f t="shared" si="190"/>
        <v/>
      </c>
      <c r="S1064" s="76" t="str">
        <f t="shared" si="191"/>
        <v/>
      </c>
      <c r="T1064" s="54" t="str">
        <f>IF(H1064="","",IF(I1064=INFO_CALENDRIER!$AB$2,IF(BD!H1064="COMMANDE","ALBAN1","ALBAN2"),IF(I1064=INFO_CALENDRIER!$AB$3,IF(BD!H1064="COMMANDE","ALICE1","ALICE2"),IF(I1064=INFO_CALENDRIER!$AB$4,IF(BD!H1064="COMMANDE","EUGENIE1","EUGENIE2"),IF(I1064=INFO_CALENDRIER!$AB$5,IF(BD!H1064="COMMANDE","FRED1","FRED2"),IF(I1064=INFO_CALENDRIER!$AB$6,IF(BD!H1064="COMMANDE","HERVE1","HERVE2"),IF(I1064=INFO_CALENDRIER!$AB$7,IF(BD!H1064="COMMANDE","MARIA1","MARIA2"),IF(I1064=INFO_CALENDRIER!$AB$8,IF(BD!H1064="COMMANDE","MARIE1","MARIE2"),IF(I1064=INFO_CALENDRIER!$AB$9,IF(BD!H1064="COMMANDE","VALERIE1","VALERIE2"),"erreur")))))))))</f>
        <v/>
      </c>
      <c r="U1064" s="54"/>
      <c r="V1064" s="54"/>
      <c r="W1064" s="76" t="str">
        <f t="shared" si="192"/>
        <v/>
      </c>
      <c r="X1064" s="76" t="str">
        <f t="shared" si="193"/>
        <v/>
      </c>
      <c r="Y1064" s="76" t="str">
        <f t="shared" si="194"/>
        <v/>
      </c>
    </row>
    <row r="1065" spans="1:25">
      <c r="A1065" s="75"/>
      <c r="B1065" s="77"/>
      <c r="C1065" s="75"/>
      <c r="D1065" s="77"/>
      <c r="E1065" s="54"/>
      <c r="F1065" s="54"/>
      <c r="G1065" s="81"/>
      <c r="H1065" s="54"/>
      <c r="I1065" s="54"/>
      <c r="J1065" s="76" t="str">
        <f t="shared" si="184"/>
        <v/>
      </c>
      <c r="K1065" s="76" t="str">
        <f t="shared" si="185"/>
        <v/>
      </c>
      <c r="L1065" s="76" t="str">
        <f t="shared" si="186"/>
        <v/>
      </c>
      <c r="M1065" s="54"/>
      <c r="N1065" s="54" t="str">
        <f t="shared" si="187"/>
        <v/>
      </c>
      <c r="O1065" s="54" t="str">
        <f t="shared" si="188"/>
        <v/>
      </c>
      <c r="P1065" s="54" t="str">
        <f t="shared" si="189"/>
        <v/>
      </c>
      <c r="Q1065" s="54" t="str">
        <f>+IF(A1065="","",CONCATENATE(YEAR(A1065),"-",VLOOKUP(MONTH(A1065),INFO_CALENDRIER!$I$1:$J$13,2,FALSE)))</f>
        <v/>
      </c>
      <c r="R1065" s="54" t="str">
        <f t="shared" si="190"/>
        <v/>
      </c>
      <c r="S1065" s="76" t="str">
        <f t="shared" si="191"/>
        <v/>
      </c>
      <c r="T1065" s="54" t="str">
        <f>IF(H1065="","",IF(I1065=INFO_CALENDRIER!$AB$2,IF(BD!H1065="COMMANDE","ALBAN1","ALBAN2"),IF(I1065=INFO_CALENDRIER!$AB$3,IF(BD!H1065="COMMANDE","ALICE1","ALICE2"),IF(I1065=INFO_CALENDRIER!$AB$4,IF(BD!H1065="COMMANDE","EUGENIE1","EUGENIE2"),IF(I1065=INFO_CALENDRIER!$AB$5,IF(BD!H1065="COMMANDE","FRED1","FRED2"),IF(I1065=INFO_CALENDRIER!$AB$6,IF(BD!H1065="COMMANDE","HERVE1","HERVE2"),IF(I1065=INFO_CALENDRIER!$AB$7,IF(BD!H1065="COMMANDE","MARIA1","MARIA2"),IF(I1065=INFO_CALENDRIER!$AB$8,IF(BD!H1065="COMMANDE","MARIE1","MARIE2"),IF(I1065=INFO_CALENDRIER!$AB$9,IF(BD!H1065="COMMANDE","VALERIE1","VALERIE2"),"erreur")))))))))</f>
        <v/>
      </c>
      <c r="U1065" s="54"/>
      <c r="V1065" s="54"/>
      <c r="W1065" s="76" t="str">
        <f t="shared" si="192"/>
        <v/>
      </c>
      <c r="X1065" s="76" t="str">
        <f t="shared" si="193"/>
        <v/>
      </c>
      <c r="Y1065" s="76" t="str">
        <f t="shared" si="194"/>
        <v/>
      </c>
    </row>
    <row r="1066" spans="1:25">
      <c r="A1066" s="75"/>
      <c r="B1066" s="77"/>
      <c r="C1066" s="75"/>
      <c r="D1066" s="77"/>
      <c r="E1066" s="54"/>
      <c r="F1066" s="54"/>
      <c r="G1066" s="81"/>
      <c r="H1066" s="54"/>
      <c r="I1066" s="54"/>
      <c r="J1066" s="76" t="str">
        <f t="shared" si="184"/>
        <v/>
      </c>
      <c r="K1066" s="76" t="str">
        <f t="shared" si="185"/>
        <v/>
      </c>
      <c r="L1066" s="76" t="str">
        <f t="shared" si="186"/>
        <v/>
      </c>
      <c r="M1066" s="54"/>
      <c r="N1066" s="54" t="str">
        <f t="shared" si="187"/>
        <v/>
      </c>
      <c r="O1066" s="54" t="str">
        <f t="shared" si="188"/>
        <v/>
      </c>
      <c r="P1066" s="54" t="str">
        <f t="shared" si="189"/>
        <v/>
      </c>
      <c r="Q1066" s="54" t="str">
        <f>+IF(A1066="","",CONCATENATE(YEAR(A1066),"-",VLOOKUP(MONTH(A1066),INFO_CALENDRIER!$I$1:$J$13,2,FALSE)))</f>
        <v/>
      </c>
      <c r="R1066" s="54" t="str">
        <f t="shared" si="190"/>
        <v/>
      </c>
      <c r="S1066" s="76" t="str">
        <f t="shared" si="191"/>
        <v/>
      </c>
      <c r="T1066" s="54" t="str">
        <f>IF(H1066="","",IF(I1066=INFO_CALENDRIER!$AB$2,IF(BD!H1066="COMMANDE","ALBAN1","ALBAN2"),IF(I1066=INFO_CALENDRIER!$AB$3,IF(BD!H1066="COMMANDE","ALICE1","ALICE2"),IF(I1066=INFO_CALENDRIER!$AB$4,IF(BD!H1066="COMMANDE","EUGENIE1","EUGENIE2"),IF(I1066=INFO_CALENDRIER!$AB$5,IF(BD!H1066="COMMANDE","FRED1","FRED2"),IF(I1066=INFO_CALENDRIER!$AB$6,IF(BD!H1066="COMMANDE","HERVE1","HERVE2"),IF(I1066=INFO_CALENDRIER!$AB$7,IF(BD!H1066="COMMANDE","MARIA1","MARIA2"),IF(I1066=INFO_CALENDRIER!$AB$8,IF(BD!H1066="COMMANDE","MARIE1","MARIE2"),IF(I1066=INFO_CALENDRIER!$AB$9,IF(BD!H1066="COMMANDE","VALERIE1","VALERIE2"),"erreur")))))))))</f>
        <v/>
      </c>
      <c r="U1066" s="54"/>
      <c r="V1066" s="54"/>
      <c r="W1066" s="76" t="str">
        <f t="shared" si="192"/>
        <v/>
      </c>
      <c r="X1066" s="76" t="str">
        <f t="shared" si="193"/>
        <v/>
      </c>
      <c r="Y1066" s="76" t="str">
        <f t="shared" si="194"/>
        <v/>
      </c>
    </row>
    <row r="1067" spans="1:25">
      <c r="A1067" s="75"/>
      <c r="B1067" s="77"/>
      <c r="C1067" s="75"/>
      <c r="D1067" s="77"/>
      <c r="E1067" s="54"/>
      <c r="F1067" s="54"/>
      <c r="G1067" s="81"/>
      <c r="H1067" s="54"/>
      <c r="I1067" s="54"/>
      <c r="J1067" s="76" t="str">
        <f t="shared" si="184"/>
        <v/>
      </c>
      <c r="K1067" s="76" t="str">
        <f t="shared" si="185"/>
        <v/>
      </c>
      <c r="L1067" s="76" t="str">
        <f t="shared" si="186"/>
        <v/>
      </c>
      <c r="M1067" s="54"/>
      <c r="N1067" s="54" t="str">
        <f t="shared" si="187"/>
        <v/>
      </c>
      <c r="O1067" s="54" t="str">
        <f t="shared" si="188"/>
        <v/>
      </c>
      <c r="P1067" s="54" t="str">
        <f t="shared" si="189"/>
        <v/>
      </c>
      <c r="Q1067" s="54" t="str">
        <f>+IF(A1067="","",CONCATENATE(YEAR(A1067),"-",VLOOKUP(MONTH(A1067),INFO_CALENDRIER!$I$1:$J$13,2,FALSE)))</f>
        <v/>
      </c>
      <c r="R1067" s="54" t="str">
        <f t="shared" si="190"/>
        <v/>
      </c>
      <c r="S1067" s="76" t="str">
        <f t="shared" si="191"/>
        <v/>
      </c>
      <c r="T1067" s="54" t="str">
        <f>IF(H1067="","",IF(I1067=INFO_CALENDRIER!$AB$2,IF(BD!H1067="COMMANDE","ALBAN1","ALBAN2"),IF(I1067=INFO_CALENDRIER!$AB$3,IF(BD!H1067="COMMANDE","ALICE1","ALICE2"),IF(I1067=INFO_CALENDRIER!$AB$4,IF(BD!H1067="COMMANDE","EUGENIE1","EUGENIE2"),IF(I1067=INFO_CALENDRIER!$AB$5,IF(BD!H1067="COMMANDE","FRED1","FRED2"),IF(I1067=INFO_CALENDRIER!$AB$6,IF(BD!H1067="COMMANDE","HERVE1","HERVE2"),IF(I1067=INFO_CALENDRIER!$AB$7,IF(BD!H1067="COMMANDE","MARIA1","MARIA2"),IF(I1067=INFO_CALENDRIER!$AB$8,IF(BD!H1067="COMMANDE","MARIE1","MARIE2"),IF(I1067=INFO_CALENDRIER!$AB$9,IF(BD!H1067="COMMANDE","VALERIE1","VALERIE2"),"erreur")))))))))</f>
        <v/>
      </c>
      <c r="U1067" s="54"/>
      <c r="V1067" s="54"/>
      <c r="W1067" s="76" t="str">
        <f t="shared" si="192"/>
        <v/>
      </c>
      <c r="X1067" s="76" t="str">
        <f t="shared" si="193"/>
        <v/>
      </c>
      <c r="Y1067" s="76" t="str">
        <f t="shared" si="194"/>
        <v/>
      </c>
    </row>
    <row r="1068" spans="1:25">
      <c r="A1068" s="75"/>
      <c r="B1068" s="77"/>
      <c r="C1068" s="75"/>
      <c r="D1068" s="77"/>
      <c r="E1068" s="54"/>
      <c r="F1068" s="54"/>
      <c r="G1068" s="81"/>
      <c r="H1068" s="54"/>
      <c r="I1068" s="54"/>
      <c r="J1068" s="76" t="str">
        <f t="shared" si="184"/>
        <v/>
      </c>
      <c r="K1068" s="76" t="str">
        <f t="shared" si="185"/>
        <v/>
      </c>
      <c r="L1068" s="76" t="str">
        <f t="shared" si="186"/>
        <v/>
      </c>
      <c r="M1068" s="54"/>
      <c r="N1068" s="54" t="str">
        <f t="shared" si="187"/>
        <v/>
      </c>
      <c r="O1068" s="54" t="str">
        <f t="shared" si="188"/>
        <v/>
      </c>
      <c r="P1068" s="54" t="str">
        <f t="shared" si="189"/>
        <v/>
      </c>
      <c r="Q1068" s="54" t="str">
        <f>+IF(A1068="","",CONCATENATE(YEAR(A1068),"-",VLOOKUP(MONTH(A1068),INFO_CALENDRIER!$I$1:$J$13,2,FALSE)))</f>
        <v/>
      </c>
      <c r="R1068" s="54" t="str">
        <f t="shared" si="190"/>
        <v/>
      </c>
      <c r="S1068" s="76" t="str">
        <f t="shared" si="191"/>
        <v/>
      </c>
      <c r="T1068" s="54" t="str">
        <f>IF(H1068="","",IF(I1068=INFO_CALENDRIER!$AB$2,IF(BD!H1068="COMMANDE","ALBAN1","ALBAN2"),IF(I1068=INFO_CALENDRIER!$AB$3,IF(BD!H1068="COMMANDE","ALICE1","ALICE2"),IF(I1068=INFO_CALENDRIER!$AB$4,IF(BD!H1068="COMMANDE","EUGENIE1","EUGENIE2"),IF(I1068=INFO_CALENDRIER!$AB$5,IF(BD!H1068="COMMANDE","FRED1","FRED2"),IF(I1068=INFO_CALENDRIER!$AB$6,IF(BD!H1068="COMMANDE","HERVE1","HERVE2"),IF(I1068=INFO_CALENDRIER!$AB$7,IF(BD!H1068="COMMANDE","MARIA1","MARIA2"),IF(I1068=INFO_CALENDRIER!$AB$8,IF(BD!H1068="COMMANDE","MARIE1","MARIE2"),IF(I1068=INFO_CALENDRIER!$AB$9,IF(BD!H1068="COMMANDE","VALERIE1","VALERIE2"),"erreur")))))))))</f>
        <v/>
      </c>
      <c r="U1068" s="54"/>
      <c r="V1068" s="54"/>
      <c r="W1068" s="76" t="str">
        <f t="shared" si="192"/>
        <v/>
      </c>
      <c r="X1068" s="76" t="str">
        <f t="shared" si="193"/>
        <v/>
      </c>
      <c r="Y1068" s="76" t="str">
        <f t="shared" si="194"/>
        <v/>
      </c>
    </row>
    <row r="1069" spans="1:25">
      <c r="A1069" s="75"/>
      <c r="B1069" s="77"/>
      <c r="C1069" s="75"/>
      <c r="D1069" s="77"/>
      <c r="E1069" s="54"/>
      <c r="F1069" s="54"/>
      <c r="G1069" s="81"/>
      <c r="H1069" s="54"/>
      <c r="I1069" s="54"/>
      <c r="J1069" s="76" t="str">
        <f t="shared" si="184"/>
        <v/>
      </c>
      <c r="K1069" s="76" t="str">
        <f t="shared" si="185"/>
        <v/>
      </c>
      <c r="L1069" s="76" t="str">
        <f t="shared" si="186"/>
        <v/>
      </c>
      <c r="M1069" s="54"/>
      <c r="N1069" s="54" t="str">
        <f t="shared" si="187"/>
        <v/>
      </c>
      <c r="O1069" s="54" t="str">
        <f t="shared" si="188"/>
        <v/>
      </c>
      <c r="P1069" s="54" t="str">
        <f t="shared" si="189"/>
        <v/>
      </c>
      <c r="Q1069" s="54" t="str">
        <f>+IF(A1069="","",CONCATENATE(YEAR(A1069),"-",VLOOKUP(MONTH(A1069),INFO_CALENDRIER!$I$1:$J$13,2,FALSE)))</f>
        <v/>
      </c>
      <c r="R1069" s="54" t="str">
        <f t="shared" si="190"/>
        <v/>
      </c>
      <c r="S1069" s="76" t="str">
        <f t="shared" si="191"/>
        <v/>
      </c>
      <c r="T1069" s="54" t="str">
        <f>IF(H1069="","",IF(I1069=INFO_CALENDRIER!$AB$2,IF(BD!H1069="COMMANDE","ALBAN1","ALBAN2"),IF(I1069=INFO_CALENDRIER!$AB$3,IF(BD!H1069="COMMANDE","ALICE1","ALICE2"),IF(I1069=INFO_CALENDRIER!$AB$4,IF(BD!H1069="COMMANDE","EUGENIE1","EUGENIE2"),IF(I1069=INFO_CALENDRIER!$AB$5,IF(BD!H1069="COMMANDE","FRED1","FRED2"),IF(I1069=INFO_CALENDRIER!$AB$6,IF(BD!H1069="COMMANDE","HERVE1","HERVE2"),IF(I1069=INFO_CALENDRIER!$AB$7,IF(BD!H1069="COMMANDE","MARIA1","MARIA2"),IF(I1069=INFO_CALENDRIER!$AB$8,IF(BD!H1069="COMMANDE","MARIE1","MARIE2"),IF(I1069=INFO_CALENDRIER!$AB$9,IF(BD!H1069="COMMANDE","VALERIE1","VALERIE2"),"erreur")))))))))</f>
        <v/>
      </c>
      <c r="U1069" s="54"/>
      <c r="V1069" s="54"/>
      <c r="W1069" s="76" t="str">
        <f t="shared" si="192"/>
        <v/>
      </c>
      <c r="X1069" s="76" t="str">
        <f t="shared" si="193"/>
        <v/>
      </c>
      <c r="Y1069" s="76" t="str">
        <f t="shared" si="194"/>
        <v/>
      </c>
    </row>
    <row r="1070" spans="1:25">
      <c r="A1070" s="75"/>
      <c r="B1070" s="77"/>
      <c r="C1070" s="75"/>
      <c r="D1070" s="77"/>
      <c r="E1070" s="54"/>
      <c r="F1070" s="54"/>
      <c r="G1070" s="81"/>
      <c r="H1070" s="54"/>
      <c r="I1070" s="54"/>
      <c r="J1070" s="76" t="str">
        <f t="shared" si="184"/>
        <v/>
      </c>
      <c r="K1070" s="76" t="str">
        <f t="shared" si="185"/>
        <v/>
      </c>
      <c r="L1070" s="76" t="str">
        <f t="shared" si="186"/>
        <v/>
      </c>
      <c r="M1070" s="54"/>
      <c r="N1070" s="54" t="str">
        <f t="shared" si="187"/>
        <v/>
      </c>
      <c r="O1070" s="54" t="str">
        <f t="shared" si="188"/>
        <v/>
      </c>
      <c r="P1070" s="54" t="str">
        <f t="shared" si="189"/>
        <v/>
      </c>
      <c r="Q1070" s="54" t="str">
        <f>+IF(A1070="","",CONCATENATE(YEAR(A1070),"-",VLOOKUP(MONTH(A1070),INFO_CALENDRIER!$I$1:$J$13,2,FALSE)))</f>
        <v/>
      </c>
      <c r="R1070" s="54" t="str">
        <f t="shared" si="190"/>
        <v/>
      </c>
      <c r="S1070" s="76" t="str">
        <f t="shared" si="191"/>
        <v/>
      </c>
      <c r="T1070" s="54" t="str">
        <f>IF(H1070="","",IF(I1070=INFO_CALENDRIER!$AB$2,IF(BD!H1070="COMMANDE","ALBAN1","ALBAN2"),IF(I1070=INFO_CALENDRIER!$AB$3,IF(BD!H1070="COMMANDE","ALICE1","ALICE2"),IF(I1070=INFO_CALENDRIER!$AB$4,IF(BD!H1070="COMMANDE","EUGENIE1","EUGENIE2"),IF(I1070=INFO_CALENDRIER!$AB$5,IF(BD!H1070="COMMANDE","FRED1","FRED2"),IF(I1070=INFO_CALENDRIER!$AB$6,IF(BD!H1070="COMMANDE","HERVE1","HERVE2"),IF(I1070=INFO_CALENDRIER!$AB$7,IF(BD!H1070="COMMANDE","MARIA1","MARIA2"),IF(I1070=INFO_CALENDRIER!$AB$8,IF(BD!H1070="COMMANDE","MARIE1","MARIE2"),IF(I1070=INFO_CALENDRIER!$AB$9,IF(BD!H1070="COMMANDE","VALERIE1","VALERIE2"),"erreur")))))))))</f>
        <v/>
      </c>
      <c r="U1070" s="54"/>
      <c r="V1070" s="54"/>
      <c r="W1070" s="76" t="str">
        <f t="shared" si="192"/>
        <v/>
      </c>
      <c r="X1070" s="76" t="str">
        <f t="shared" si="193"/>
        <v/>
      </c>
      <c r="Y1070" s="76" t="str">
        <f t="shared" si="194"/>
        <v/>
      </c>
    </row>
    <row r="1071" spans="1:25">
      <c r="A1071" s="75"/>
      <c r="B1071" s="77"/>
      <c r="C1071" s="75"/>
      <c r="D1071" s="77"/>
      <c r="E1071" s="54"/>
      <c r="F1071" s="54"/>
      <c r="G1071" s="81"/>
      <c r="H1071" s="54"/>
      <c r="I1071" s="54"/>
      <c r="J1071" s="76" t="str">
        <f t="shared" si="184"/>
        <v/>
      </c>
      <c r="K1071" s="76" t="str">
        <f t="shared" si="185"/>
        <v/>
      </c>
      <c r="L1071" s="76" t="str">
        <f t="shared" si="186"/>
        <v/>
      </c>
      <c r="M1071" s="54"/>
      <c r="N1071" s="54" t="str">
        <f t="shared" si="187"/>
        <v/>
      </c>
      <c r="O1071" s="54" t="str">
        <f t="shared" si="188"/>
        <v/>
      </c>
      <c r="P1071" s="54" t="str">
        <f t="shared" si="189"/>
        <v/>
      </c>
      <c r="Q1071" s="54" t="str">
        <f>+IF(A1071="","",CONCATENATE(YEAR(A1071),"-",VLOOKUP(MONTH(A1071),INFO_CALENDRIER!$I$1:$J$13,2,FALSE)))</f>
        <v/>
      </c>
      <c r="R1071" s="54" t="str">
        <f t="shared" si="190"/>
        <v/>
      </c>
      <c r="S1071" s="76" t="str">
        <f t="shared" si="191"/>
        <v/>
      </c>
      <c r="T1071" s="54" t="str">
        <f>IF(H1071="","",IF(I1071=INFO_CALENDRIER!$AB$2,IF(BD!H1071="COMMANDE","ALBAN1","ALBAN2"),IF(I1071=INFO_CALENDRIER!$AB$3,IF(BD!H1071="COMMANDE","ALICE1","ALICE2"),IF(I1071=INFO_CALENDRIER!$AB$4,IF(BD!H1071="COMMANDE","EUGENIE1","EUGENIE2"),IF(I1071=INFO_CALENDRIER!$AB$5,IF(BD!H1071="COMMANDE","FRED1","FRED2"),IF(I1071=INFO_CALENDRIER!$AB$6,IF(BD!H1071="COMMANDE","HERVE1","HERVE2"),IF(I1071=INFO_CALENDRIER!$AB$7,IF(BD!H1071="COMMANDE","MARIA1","MARIA2"),IF(I1071=INFO_CALENDRIER!$AB$8,IF(BD!H1071="COMMANDE","MARIE1","MARIE2"),IF(I1071=INFO_CALENDRIER!$AB$9,IF(BD!H1071="COMMANDE","VALERIE1","VALERIE2"),"erreur")))))))))</f>
        <v/>
      </c>
      <c r="U1071" s="54"/>
      <c r="V1071" s="54"/>
      <c r="W1071" s="76" t="str">
        <f t="shared" si="192"/>
        <v/>
      </c>
      <c r="X1071" s="76" t="str">
        <f t="shared" si="193"/>
        <v/>
      </c>
      <c r="Y1071" s="76" t="str">
        <f t="shared" si="194"/>
        <v/>
      </c>
    </row>
    <row r="1072" spans="1:25">
      <c r="A1072" s="75"/>
      <c r="B1072" s="77"/>
      <c r="C1072" s="75"/>
      <c r="D1072" s="77"/>
      <c r="E1072" s="54"/>
      <c r="F1072" s="54"/>
      <c r="G1072" s="81"/>
      <c r="H1072" s="54"/>
      <c r="I1072" s="54"/>
      <c r="J1072" s="76" t="str">
        <f t="shared" si="184"/>
        <v/>
      </c>
      <c r="K1072" s="76" t="str">
        <f t="shared" si="185"/>
        <v/>
      </c>
      <c r="L1072" s="76" t="str">
        <f t="shared" si="186"/>
        <v/>
      </c>
      <c r="M1072" s="54"/>
      <c r="N1072" s="54" t="str">
        <f t="shared" si="187"/>
        <v/>
      </c>
      <c r="O1072" s="54" t="str">
        <f t="shared" si="188"/>
        <v/>
      </c>
      <c r="P1072" s="54" t="str">
        <f t="shared" si="189"/>
        <v/>
      </c>
      <c r="Q1072" s="54" t="str">
        <f>+IF(A1072="","",CONCATENATE(YEAR(A1072),"-",VLOOKUP(MONTH(A1072),INFO_CALENDRIER!$I$1:$J$13,2,FALSE)))</f>
        <v/>
      </c>
      <c r="R1072" s="54" t="str">
        <f t="shared" si="190"/>
        <v/>
      </c>
      <c r="S1072" s="76" t="str">
        <f t="shared" si="191"/>
        <v/>
      </c>
      <c r="T1072" s="54" t="str">
        <f>IF(H1072="","",IF(I1072=INFO_CALENDRIER!$AB$2,IF(BD!H1072="COMMANDE","ALBAN1","ALBAN2"),IF(I1072=INFO_CALENDRIER!$AB$3,IF(BD!H1072="COMMANDE","ALICE1","ALICE2"),IF(I1072=INFO_CALENDRIER!$AB$4,IF(BD!H1072="COMMANDE","EUGENIE1","EUGENIE2"),IF(I1072=INFO_CALENDRIER!$AB$5,IF(BD!H1072="COMMANDE","FRED1","FRED2"),IF(I1072=INFO_CALENDRIER!$AB$6,IF(BD!H1072="COMMANDE","HERVE1","HERVE2"),IF(I1072=INFO_CALENDRIER!$AB$7,IF(BD!H1072="COMMANDE","MARIA1","MARIA2"),IF(I1072=INFO_CALENDRIER!$AB$8,IF(BD!H1072="COMMANDE","MARIE1","MARIE2"),IF(I1072=INFO_CALENDRIER!$AB$9,IF(BD!H1072="COMMANDE","VALERIE1","VALERIE2"),"erreur")))))))))</f>
        <v/>
      </c>
      <c r="U1072" s="54"/>
      <c r="V1072" s="54"/>
      <c r="W1072" s="76" t="str">
        <f t="shared" si="192"/>
        <v/>
      </c>
      <c r="X1072" s="76" t="str">
        <f t="shared" si="193"/>
        <v/>
      </c>
      <c r="Y1072" s="76" t="str">
        <f t="shared" si="194"/>
        <v/>
      </c>
    </row>
    <row r="1073" spans="1:25">
      <c r="A1073" s="75"/>
      <c r="B1073" s="77"/>
      <c r="C1073" s="75"/>
      <c r="D1073" s="77"/>
      <c r="E1073" s="54"/>
      <c r="F1073" s="54"/>
      <c r="G1073" s="81"/>
      <c r="H1073" s="54"/>
      <c r="I1073" s="54"/>
      <c r="J1073" s="76" t="str">
        <f t="shared" si="184"/>
        <v/>
      </c>
      <c r="K1073" s="76" t="str">
        <f t="shared" si="185"/>
        <v/>
      </c>
      <c r="L1073" s="76" t="str">
        <f t="shared" si="186"/>
        <v/>
      </c>
      <c r="M1073" s="54"/>
      <c r="N1073" s="54" t="str">
        <f t="shared" si="187"/>
        <v/>
      </c>
      <c r="O1073" s="54" t="str">
        <f t="shared" si="188"/>
        <v/>
      </c>
      <c r="P1073" s="54" t="str">
        <f t="shared" si="189"/>
        <v/>
      </c>
      <c r="Q1073" s="54" t="str">
        <f>+IF(A1073="","",CONCATENATE(YEAR(A1073),"-",VLOOKUP(MONTH(A1073),INFO_CALENDRIER!$I$1:$J$13,2,FALSE)))</f>
        <v/>
      </c>
      <c r="R1073" s="54" t="str">
        <f t="shared" si="190"/>
        <v/>
      </c>
      <c r="S1073" s="76" t="str">
        <f t="shared" si="191"/>
        <v/>
      </c>
      <c r="T1073" s="54" t="str">
        <f>IF(H1073="","",IF(I1073=INFO_CALENDRIER!$AB$2,IF(BD!H1073="COMMANDE","ALBAN1","ALBAN2"),IF(I1073=INFO_CALENDRIER!$AB$3,IF(BD!H1073="COMMANDE","ALICE1","ALICE2"),IF(I1073=INFO_CALENDRIER!$AB$4,IF(BD!H1073="COMMANDE","EUGENIE1","EUGENIE2"),IF(I1073=INFO_CALENDRIER!$AB$5,IF(BD!H1073="COMMANDE","FRED1","FRED2"),IF(I1073=INFO_CALENDRIER!$AB$6,IF(BD!H1073="COMMANDE","HERVE1","HERVE2"),IF(I1073=INFO_CALENDRIER!$AB$7,IF(BD!H1073="COMMANDE","MARIA1","MARIA2"),IF(I1073=INFO_CALENDRIER!$AB$8,IF(BD!H1073="COMMANDE","MARIE1","MARIE2"),IF(I1073=INFO_CALENDRIER!$AB$9,IF(BD!H1073="COMMANDE","VALERIE1","VALERIE2"),"erreur")))))))))</f>
        <v/>
      </c>
      <c r="U1073" s="54"/>
      <c r="V1073" s="54"/>
      <c r="W1073" s="76" t="str">
        <f t="shared" si="192"/>
        <v/>
      </c>
      <c r="X1073" s="76" t="str">
        <f t="shared" si="193"/>
        <v/>
      </c>
      <c r="Y1073" s="76" t="str">
        <f t="shared" si="194"/>
        <v/>
      </c>
    </row>
    <row r="1074" spans="1:25">
      <c r="A1074" s="75"/>
      <c r="B1074" s="77"/>
      <c r="C1074" s="75"/>
      <c r="D1074" s="77"/>
      <c r="E1074" s="54"/>
      <c r="F1074" s="54"/>
      <c r="G1074" s="81"/>
      <c r="H1074" s="54"/>
      <c r="I1074" s="54"/>
      <c r="J1074" s="76" t="str">
        <f t="shared" si="184"/>
        <v/>
      </c>
      <c r="K1074" s="76" t="str">
        <f t="shared" si="185"/>
        <v/>
      </c>
      <c r="L1074" s="76" t="str">
        <f t="shared" si="186"/>
        <v/>
      </c>
      <c r="M1074" s="54"/>
      <c r="N1074" s="54" t="str">
        <f t="shared" si="187"/>
        <v/>
      </c>
      <c r="O1074" s="54" t="str">
        <f t="shared" si="188"/>
        <v/>
      </c>
      <c r="P1074" s="54" t="str">
        <f t="shared" si="189"/>
        <v/>
      </c>
      <c r="Q1074" s="54" t="str">
        <f>+IF(A1074="","",CONCATENATE(YEAR(A1074),"-",VLOOKUP(MONTH(A1074),INFO_CALENDRIER!$I$1:$J$13,2,FALSE)))</f>
        <v/>
      </c>
      <c r="R1074" s="54" t="str">
        <f t="shared" si="190"/>
        <v/>
      </c>
      <c r="S1074" s="76" t="str">
        <f t="shared" si="191"/>
        <v/>
      </c>
      <c r="T1074" s="54" t="str">
        <f>IF(H1074="","",IF(I1074=INFO_CALENDRIER!$AB$2,IF(BD!H1074="COMMANDE","ALBAN1","ALBAN2"),IF(I1074=INFO_CALENDRIER!$AB$3,IF(BD!H1074="COMMANDE","ALICE1","ALICE2"),IF(I1074=INFO_CALENDRIER!$AB$4,IF(BD!H1074="COMMANDE","EUGENIE1","EUGENIE2"),IF(I1074=INFO_CALENDRIER!$AB$5,IF(BD!H1074="COMMANDE","FRED1","FRED2"),IF(I1074=INFO_CALENDRIER!$AB$6,IF(BD!H1074="COMMANDE","HERVE1","HERVE2"),IF(I1074=INFO_CALENDRIER!$AB$7,IF(BD!H1074="COMMANDE","MARIA1","MARIA2"),IF(I1074=INFO_CALENDRIER!$AB$8,IF(BD!H1074="COMMANDE","MARIE1","MARIE2"),IF(I1074=INFO_CALENDRIER!$AB$9,IF(BD!H1074="COMMANDE","VALERIE1","VALERIE2"),"erreur")))))))))</f>
        <v/>
      </c>
      <c r="U1074" s="54"/>
      <c r="V1074" s="54"/>
      <c r="W1074" s="76" t="str">
        <f t="shared" si="192"/>
        <v/>
      </c>
      <c r="X1074" s="76" t="str">
        <f t="shared" si="193"/>
        <v/>
      </c>
      <c r="Y1074" s="76" t="str">
        <f t="shared" si="194"/>
        <v/>
      </c>
    </row>
    <row r="1075" spans="1:25">
      <c r="A1075" s="75"/>
      <c r="B1075" s="77"/>
      <c r="C1075" s="75"/>
      <c r="D1075" s="77"/>
      <c r="E1075" s="54"/>
      <c r="F1075" s="54"/>
      <c r="G1075" s="81"/>
      <c r="H1075" s="54"/>
      <c r="I1075" s="54"/>
      <c r="J1075" s="76" t="str">
        <f t="shared" si="184"/>
        <v/>
      </c>
      <c r="K1075" s="76" t="str">
        <f t="shared" si="185"/>
        <v/>
      </c>
      <c r="L1075" s="76" t="str">
        <f t="shared" si="186"/>
        <v/>
      </c>
      <c r="M1075" s="54"/>
      <c r="N1075" s="54" t="str">
        <f t="shared" si="187"/>
        <v/>
      </c>
      <c r="O1075" s="54" t="str">
        <f t="shared" si="188"/>
        <v/>
      </c>
      <c r="P1075" s="54" t="str">
        <f t="shared" si="189"/>
        <v/>
      </c>
      <c r="Q1075" s="54" t="str">
        <f>+IF(A1075="","",CONCATENATE(YEAR(A1075),"-",VLOOKUP(MONTH(A1075),INFO_CALENDRIER!$I$1:$J$13,2,FALSE)))</f>
        <v/>
      </c>
      <c r="R1075" s="54" t="str">
        <f t="shared" si="190"/>
        <v/>
      </c>
      <c r="S1075" s="76" t="str">
        <f t="shared" si="191"/>
        <v/>
      </c>
      <c r="T1075" s="54" t="str">
        <f>IF(H1075="","",IF(I1075=INFO_CALENDRIER!$AB$2,IF(BD!H1075="COMMANDE","ALBAN1","ALBAN2"),IF(I1075=INFO_CALENDRIER!$AB$3,IF(BD!H1075="COMMANDE","ALICE1","ALICE2"),IF(I1075=INFO_CALENDRIER!$AB$4,IF(BD!H1075="COMMANDE","EUGENIE1","EUGENIE2"),IF(I1075=INFO_CALENDRIER!$AB$5,IF(BD!H1075="COMMANDE","FRED1","FRED2"),IF(I1075=INFO_CALENDRIER!$AB$6,IF(BD!H1075="COMMANDE","HERVE1","HERVE2"),IF(I1075=INFO_CALENDRIER!$AB$7,IF(BD!H1075="COMMANDE","MARIA1","MARIA2"),IF(I1075=INFO_CALENDRIER!$AB$8,IF(BD!H1075="COMMANDE","MARIE1","MARIE2"),IF(I1075=INFO_CALENDRIER!$AB$9,IF(BD!H1075="COMMANDE","VALERIE1","VALERIE2"),"erreur")))))))))</f>
        <v/>
      </c>
      <c r="U1075" s="54"/>
      <c r="V1075" s="54"/>
      <c r="W1075" s="76" t="str">
        <f t="shared" si="192"/>
        <v/>
      </c>
      <c r="X1075" s="76" t="str">
        <f t="shared" si="193"/>
        <v/>
      </c>
      <c r="Y1075" s="76" t="str">
        <f t="shared" si="194"/>
        <v/>
      </c>
    </row>
    <row r="1076" spans="1:25">
      <c r="A1076" s="75"/>
      <c r="B1076" s="77"/>
      <c r="C1076" s="75"/>
      <c r="D1076" s="77"/>
      <c r="E1076" s="54"/>
      <c r="F1076" s="54"/>
      <c r="G1076" s="81"/>
      <c r="H1076" s="54"/>
      <c r="I1076" s="54"/>
      <c r="J1076" s="76" t="str">
        <f t="shared" si="184"/>
        <v/>
      </c>
      <c r="K1076" s="76" t="str">
        <f t="shared" si="185"/>
        <v/>
      </c>
      <c r="L1076" s="76" t="str">
        <f t="shared" si="186"/>
        <v/>
      </c>
      <c r="M1076" s="54"/>
      <c r="N1076" s="54" t="str">
        <f t="shared" si="187"/>
        <v/>
      </c>
      <c r="O1076" s="54" t="str">
        <f t="shared" si="188"/>
        <v/>
      </c>
      <c r="P1076" s="54" t="str">
        <f t="shared" si="189"/>
        <v/>
      </c>
      <c r="Q1076" s="54" t="str">
        <f>+IF(A1076="","",CONCATENATE(YEAR(A1076),"-",VLOOKUP(MONTH(A1076),INFO_CALENDRIER!$I$1:$J$13,2,FALSE)))</f>
        <v/>
      </c>
      <c r="R1076" s="54" t="str">
        <f t="shared" si="190"/>
        <v/>
      </c>
      <c r="S1076" s="76" t="str">
        <f t="shared" si="191"/>
        <v/>
      </c>
      <c r="T1076" s="54" t="str">
        <f>IF(H1076="","",IF(I1076=INFO_CALENDRIER!$AB$2,IF(BD!H1076="COMMANDE","ALBAN1","ALBAN2"),IF(I1076=INFO_CALENDRIER!$AB$3,IF(BD!H1076="COMMANDE","ALICE1","ALICE2"),IF(I1076=INFO_CALENDRIER!$AB$4,IF(BD!H1076="COMMANDE","EUGENIE1","EUGENIE2"),IF(I1076=INFO_CALENDRIER!$AB$5,IF(BD!H1076="COMMANDE","FRED1","FRED2"),IF(I1076=INFO_CALENDRIER!$AB$6,IF(BD!H1076="COMMANDE","HERVE1","HERVE2"),IF(I1076=INFO_CALENDRIER!$AB$7,IF(BD!H1076="COMMANDE","MARIA1","MARIA2"),IF(I1076=INFO_CALENDRIER!$AB$8,IF(BD!H1076="COMMANDE","MARIE1","MARIE2"),IF(I1076=INFO_CALENDRIER!$AB$9,IF(BD!H1076="COMMANDE","VALERIE1","VALERIE2"),"erreur")))))))))</f>
        <v/>
      </c>
      <c r="U1076" s="54"/>
      <c r="V1076" s="54"/>
      <c r="W1076" s="76" t="str">
        <f t="shared" si="192"/>
        <v/>
      </c>
      <c r="X1076" s="76" t="str">
        <f t="shared" si="193"/>
        <v/>
      </c>
      <c r="Y1076" s="76" t="str">
        <f t="shared" si="194"/>
        <v/>
      </c>
    </row>
    <row r="1077" spans="1:25">
      <c r="A1077" s="75"/>
      <c r="B1077" s="77"/>
      <c r="C1077" s="75"/>
      <c r="D1077" s="77"/>
      <c r="E1077" s="54"/>
      <c r="F1077" s="54"/>
      <c r="G1077" s="81"/>
      <c r="H1077" s="54"/>
      <c r="I1077" s="54"/>
      <c r="J1077" s="76" t="str">
        <f t="shared" si="184"/>
        <v/>
      </c>
      <c r="K1077" s="76" t="str">
        <f t="shared" si="185"/>
        <v/>
      </c>
      <c r="L1077" s="76" t="str">
        <f t="shared" si="186"/>
        <v/>
      </c>
      <c r="M1077" s="54"/>
      <c r="N1077" s="54" t="str">
        <f t="shared" si="187"/>
        <v/>
      </c>
      <c r="O1077" s="54" t="str">
        <f t="shared" si="188"/>
        <v/>
      </c>
      <c r="P1077" s="54" t="str">
        <f t="shared" si="189"/>
        <v/>
      </c>
      <c r="Q1077" s="54" t="str">
        <f>+IF(A1077="","",CONCATENATE(YEAR(A1077),"-",VLOOKUP(MONTH(A1077),INFO_CALENDRIER!$I$1:$J$13,2,FALSE)))</f>
        <v/>
      </c>
      <c r="R1077" s="54" t="str">
        <f t="shared" si="190"/>
        <v/>
      </c>
      <c r="S1077" s="76" t="str">
        <f t="shared" si="191"/>
        <v/>
      </c>
      <c r="T1077" s="54" t="str">
        <f>IF(H1077="","",IF(I1077=INFO_CALENDRIER!$AB$2,IF(BD!H1077="COMMANDE","ALBAN1","ALBAN2"),IF(I1077=INFO_CALENDRIER!$AB$3,IF(BD!H1077="COMMANDE","ALICE1","ALICE2"),IF(I1077=INFO_CALENDRIER!$AB$4,IF(BD!H1077="COMMANDE","EUGENIE1","EUGENIE2"),IF(I1077=INFO_CALENDRIER!$AB$5,IF(BD!H1077="COMMANDE","FRED1","FRED2"),IF(I1077=INFO_CALENDRIER!$AB$6,IF(BD!H1077="COMMANDE","HERVE1","HERVE2"),IF(I1077=INFO_CALENDRIER!$AB$7,IF(BD!H1077="COMMANDE","MARIA1","MARIA2"),IF(I1077=INFO_CALENDRIER!$AB$8,IF(BD!H1077="COMMANDE","MARIE1","MARIE2"),IF(I1077=INFO_CALENDRIER!$AB$9,IF(BD!H1077="COMMANDE","VALERIE1","VALERIE2"),"erreur")))))))))</f>
        <v/>
      </c>
      <c r="U1077" s="54"/>
      <c r="V1077" s="54"/>
      <c r="W1077" s="76" t="str">
        <f t="shared" si="192"/>
        <v/>
      </c>
      <c r="X1077" s="76" t="str">
        <f t="shared" si="193"/>
        <v/>
      </c>
      <c r="Y1077" s="76" t="str">
        <f t="shared" si="194"/>
        <v/>
      </c>
    </row>
    <row r="1078" spans="1:25">
      <c r="A1078" s="75"/>
      <c r="B1078" s="77"/>
      <c r="C1078" s="75"/>
      <c r="D1078" s="77"/>
      <c r="E1078" s="54"/>
      <c r="F1078" s="54"/>
      <c r="G1078" s="81"/>
      <c r="H1078" s="54"/>
      <c r="I1078" s="54"/>
      <c r="J1078" s="76" t="str">
        <f t="shared" si="184"/>
        <v/>
      </c>
      <c r="K1078" s="76" t="str">
        <f t="shared" si="185"/>
        <v/>
      </c>
      <c r="L1078" s="76" t="str">
        <f t="shared" si="186"/>
        <v/>
      </c>
      <c r="M1078" s="54"/>
      <c r="N1078" s="54" t="str">
        <f t="shared" si="187"/>
        <v/>
      </c>
      <c r="O1078" s="54" t="str">
        <f t="shared" si="188"/>
        <v/>
      </c>
      <c r="P1078" s="54" t="str">
        <f t="shared" si="189"/>
        <v/>
      </c>
      <c r="Q1078" s="54" t="str">
        <f>+IF(A1078="","",CONCATENATE(YEAR(A1078),"-",VLOOKUP(MONTH(A1078),INFO_CALENDRIER!$I$1:$J$13,2,FALSE)))</f>
        <v/>
      </c>
      <c r="R1078" s="54" t="str">
        <f t="shared" si="190"/>
        <v/>
      </c>
      <c r="S1078" s="76" t="str">
        <f t="shared" si="191"/>
        <v/>
      </c>
      <c r="T1078" s="54" t="str">
        <f>IF(H1078="","",IF(I1078=INFO_CALENDRIER!$AB$2,IF(BD!H1078="COMMANDE","ALBAN1","ALBAN2"),IF(I1078=INFO_CALENDRIER!$AB$3,IF(BD!H1078="COMMANDE","ALICE1","ALICE2"),IF(I1078=INFO_CALENDRIER!$AB$4,IF(BD!H1078="COMMANDE","EUGENIE1","EUGENIE2"),IF(I1078=INFO_CALENDRIER!$AB$5,IF(BD!H1078="COMMANDE","FRED1","FRED2"),IF(I1078=INFO_CALENDRIER!$AB$6,IF(BD!H1078="COMMANDE","HERVE1","HERVE2"),IF(I1078=INFO_CALENDRIER!$AB$7,IF(BD!H1078="COMMANDE","MARIA1","MARIA2"),IF(I1078=INFO_CALENDRIER!$AB$8,IF(BD!H1078="COMMANDE","MARIE1","MARIE2"),IF(I1078=INFO_CALENDRIER!$AB$9,IF(BD!H1078="COMMANDE","VALERIE1","VALERIE2"),"erreur")))))))))</f>
        <v/>
      </c>
      <c r="U1078" s="54"/>
      <c r="V1078" s="54"/>
      <c r="W1078" s="76" t="str">
        <f t="shared" si="192"/>
        <v/>
      </c>
      <c r="X1078" s="76" t="str">
        <f t="shared" si="193"/>
        <v/>
      </c>
      <c r="Y1078" s="76" t="str">
        <f t="shared" si="194"/>
        <v/>
      </c>
    </row>
    <row r="1079" spans="1:25">
      <c r="A1079" s="75"/>
      <c r="B1079" s="77"/>
      <c r="C1079" s="75"/>
      <c r="D1079" s="77"/>
      <c r="E1079" s="54"/>
      <c r="F1079" s="54"/>
      <c r="G1079" s="81"/>
      <c r="H1079" s="54"/>
      <c r="I1079" s="54"/>
      <c r="J1079" s="76" t="str">
        <f t="shared" si="184"/>
        <v/>
      </c>
      <c r="K1079" s="76" t="str">
        <f t="shared" si="185"/>
        <v/>
      </c>
      <c r="L1079" s="76" t="str">
        <f t="shared" si="186"/>
        <v/>
      </c>
      <c r="M1079" s="54"/>
      <c r="N1079" s="54" t="str">
        <f t="shared" si="187"/>
        <v/>
      </c>
      <c r="O1079" s="54" t="str">
        <f t="shared" si="188"/>
        <v/>
      </c>
      <c r="P1079" s="54" t="str">
        <f t="shared" si="189"/>
        <v/>
      </c>
      <c r="Q1079" s="54" t="str">
        <f>+IF(A1079="","",CONCATENATE(YEAR(A1079),"-",VLOOKUP(MONTH(A1079),INFO_CALENDRIER!$I$1:$J$13,2,FALSE)))</f>
        <v/>
      </c>
      <c r="R1079" s="54" t="str">
        <f t="shared" si="190"/>
        <v/>
      </c>
      <c r="S1079" s="76" t="str">
        <f t="shared" si="191"/>
        <v/>
      </c>
      <c r="T1079" s="54" t="str">
        <f>IF(H1079="","",IF(I1079=INFO_CALENDRIER!$AB$2,IF(BD!H1079="COMMANDE","ALBAN1","ALBAN2"),IF(I1079=INFO_CALENDRIER!$AB$3,IF(BD!H1079="COMMANDE","ALICE1","ALICE2"),IF(I1079=INFO_CALENDRIER!$AB$4,IF(BD!H1079="COMMANDE","EUGENIE1","EUGENIE2"),IF(I1079=INFO_CALENDRIER!$AB$5,IF(BD!H1079="COMMANDE","FRED1","FRED2"),IF(I1079=INFO_CALENDRIER!$AB$6,IF(BD!H1079="COMMANDE","HERVE1","HERVE2"),IF(I1079=INFO_CALENDRIER!$AB$7,IF(BD!H1079="COMMANDE","MARIA1","MARIA2"),IF(I1079=INFO_CALENDRIER!$AB$8,IF(BD!H1079="COMMANDE","MARIE1","MARIE2"),IF(I1079=INFO_CALENDRIER!$AB$9,IF(BD!H1079="COMMANDE","VALERIE1","VALERIE2"),"erreur")))))))))</f>
        <v/>
      </c>
      <c r="U1079" s="54"/>
      <c r="V1079" s="54"/>
      <c r="W1079" s="76" t="str">
        <f t="shared" si="192"/>
        <v/>
      </c>
      <c r="X1079" s="76" t="str">
        <f t="shared" si="193"/>
        <v/>
      </c>
      <c r="Y1079" s="76" t="str">
        <f t="shared" si="194"/>
        <v/>
      </c>
    </row>
    <row r="1080" spans="1:25">
      <c r="A1080" s="75"/>
      <c r="B1080" s="77"/>
      <c r="C1080" s="75"/>
      <c r="D1080" s="77"/>
      <c r="E1080" s="54"/>
      <c r="F1080" s="54"/>
      <c r="G1080" s="81"/>
      <c r="H1080" s="54"/>
      <c r="I1080" s="54"/>
      <c r="J1080" s="76" t="str">
        <f t="shared" si="184"/>
        <v/>
      </c>
      <c r="K1080" s="76" t="str">
        <f t="shared" si="185"/>
        <v/>
      </c>
      <c r="L1080" s="76" t="str">
        <f t="shared" si="186"/>
        <v/>
      </c>
      <c r="M1080" s="54"/>
      <c r="N1080" s="54" t="str">
        <f t="shared" si="187"/>
        <v/>
      </c>
      <c r="O1080" s="54" t="str">
        <f t="shared" si="188"/>
        <v/>
      </c>
      <c r="P1080" s="54" t="str">
        <f t="shared" si="189"/>
        <v/>
      </c>
      <c r="Q1080" s="54" t="str">
        <f>+IF(A1080="","",CONCATENATE(YEAR(A1080),"-",VLOOKUP(MONTH(A1080),INFO_CALENDRIER!$I$1:$J$13,2,FALSE)))</f>
        <v/>
      </c>
      <c r="R1080" s="54" t="str">
        <f t="shared" si="190"/>
        <v/>
      </c>
      <c r="S1080" s="76" t="str">
        <f t="shared" si="191"/>
        <v/>
      </c>
      <c r="T1080" s="54" t="str">
        <f>IF(H1080="","",IF(I1080=INFO_CALENDRIER!$AB$2,IF(BD!H1080="COMMANDE","ALBAN1","ALBAN2"),IF(I1080=INFO_CALENDRIER!$AB$3,IF(BD!H1080="COMMANDE","ALICE1","ALICE2"),IF(I1080=INFO_CALENDRIER!$AB$4,IF(BD!H1080="COMMANDE","EUGENIE1","EUGENIE2"),IF(I1080=INFO_CALENDRIER!$AB$5,IF(BD!H1080="COMMANDE","FRED1","FRED2"),IF(I1080=INFO_CALENDRIER!$AB$6,IF(BD!H1080="COMMANDE","HERVE1","HERVE2"),IF(I1080=INFO_CALENDRIER!$AB$7,IF(BD!H1080="COMMANDE","MARIA1","MARIA2"),IF(I1080=INFO_CALENDRIER!$AB$8,IF(BD!H1080="COMMANDE","MARIE1","MARIE2"),IF(I1080=INFO_CALENDRIER!$AB$9,IF(BD!H1080="COMMANDE","VALERIE1","VALERIE2"),"erreur")))))))))</f>
        <v/>
      </c>
      <c r="U1080" s="54"/>
      <c r="V1080" s="54"/>
      <c r="W1080" s="76" t="str">
        <f t="shared" si="192"/>
        <v/>
      </c>
      <c r="X1080" s="76" t="str">
        <f t="shared" si="193"/>
        <v/>
      </c>
      <c r="Y1080" s="76" t="str">
        <f t="shared" si="194"/>
        <v/>
      </c>
    </row>
    <row r="1081" spans="1:25">
      <c r="A1081" s="75"/>
      <c r="B1081" s="77"/>
      <c r="C1081" s="75"/>
      <c r="D1081" s="77"/>
      <c r="E1081" s="54"/>
      <c r="F1081" s="54"/>
      <c r="G1081" s="81"/>
      <c r="H1081" s="54"/>
      <c r="I1081" s="54"/>
      <c r="J1081" s="76" t="str">
        <f t="shared" si="184"/>
        <v/>
      </c>
      <c r="K1081" s="76" t="str">
        <f t="shared" si="185"/>
        <v/>
      </c>
      <c r="L1081" s="76" t="str">
        <f t="shared" si="186"/>
        <v/>
      </c>
      <c r="M1081" s="54"/>
      <c r="N1081" s="54" t="str">
        <f t="shared" si="187"/>
        <v/>
      </c>
      <c r="O1081" s="54" t="str">
        <f t="shared" si="188"/>
        <v/>
      </c>
      <c r="P1081" s="54" t="str">
        <f t="shared" si="189"/>
        <v/>
      </c>
      <c r="Q1081" s="54" t="str">
        <f>+IF(A1081="","",CONCATENATE(YEAR(A1081),"-",VLOOKUP(MONTH(A1081),INFO_CALENDRIER!$I$1:$J$13,2,FALSE)))</f>
        <v/>
      </c>
      <c r="R1081" s="54" t="str">
        <f t="shared" si="190"/>
        <v/>
      </c>
      <c r="S1081" s="76" t="str">
        <f t="shared" si="191"/>
        <v/>
      </c>
      <c r="T1081" s="54" t="str">
        <f>IF(H1081="","",IF(I1081=INFO_CALENDRIER!$AB$2,IF(BD!H1081="COMMANDE","ALBAN1","ALBAN2"),IF(I1081=INFO_CALENDRIER!$AB$3,IF(BD!H1081="COMMANDE","ALICE1","ALICE2"),IF(I1081=INFO_CALENDRIER!$AB$4,IF(BD!H1081="COMMANDE","EUGENIE1","EUGENIE2"),IF(I1081=INFO_CALENDRIER!$AB$5,IF(BD!H1081="COMMANDE","FRED1","FRED2"),IF(I1081=INFO_CALENDRIER!$AB$6,IF(BD!H1081="COMMANDE","HERVE1","HERVE2"),IF(I1081=INFO_CALENDRIER!$AB$7,IF(BD!H1081="COMMANDE","MARIA1","MARIA2"),IF(I1081=INFO_CALENDRIER!$AB$8,IF(BD!H1081="COMMANDE","MARIE1","MARIE2"),IF(I1081=INFO_CALENDRIER!$AB$9,IF(BD!H1081="COMMANDE","VALERIE1","VALERIE2"),"erreur")))))))))</f>
        <v/>
      </c>
      <c r="U1081" s="54"/>
      <c r="V1081" s="54"/>
      <c r="W1081" s="76" t="str">
        <f t="shared" si="192"/>
        <v/>
      </c>
      <c r="X1081" s="76" t="str">
        <f t="shared" si="193"/>
        <v/>
      </c>
      <c r="Y1081" s="76" t="str">
        <f t="shared" si="194"/>
        <v/>
      </c>
    </row>
    <row r="1082" spans="1:25">
      <c r="A1082" s="75"/>
      <c r="B1082" s="77"/>
      <c r="C1082" s="75"/>
      <c r="D1082" s="77"/>
      <c r="E1082" s="54"/>
      <c r="F1082" s="54"/>
      <c r="G1082" s="81"/>
      <c r="H1082" s="54"/>
      <c r="I1082" s="54"/>
      <c r="J1082" s="76" t="str">
        <f t="shared" si="184"/>
        <v/>
      </c>
      <c r="K1082" s="76" t="str">
        <f t="shared" si="185"/>
        <v/>
      </c>
      <c r="L1082" s="76" t="str">
        <f t="shared" si="186"/>
        <v/>
      </c>
      <c r="M1082" s="54"/>
      <c r="N1082" s="54" t="str">
        <f t="shared" si="187"/>
        <v/>
      </c>
      <c r="O1082" s="54" t="str">
        <f t="shared" si="188"/>
        <v/>
      </c>
      <c r="P1082" s="54" t="str">
        <f t="shared" si="189"/>
        <v/>
      </c>
      <c r="Q1082" s="54" t="str">
        <f>+IF(A1082="","",CONCATENATE(YEAR(A1082),"-",VLOOKUP(MONTH(A1082),INFO_CALENDRIER!$I$1:$J$13,2,FALSE)))</f>
        <v/>
      </c>
      <c r="R1082" s="54" t="str">
        <f t="shared" si="190"/>
        <v/>
      </c>
      <c r="S1082" s="76" t="str">
        <f t="shared" si="191"/>
        <v/>
      </c>
      <c r="T1082" s="54" t="str">
        <f>IF(H1082="","",IF(I1082=INFO_CALENDRIER!$AB$2,IF(BD!H1082="COMMANDE","ALBAN1","ALBAN2"),IF(I1082=INFO_CALENDRIER!$AB$3,IF(BD!H1082="COMMANDE","ALICE1","ALICE2"),IF(I1082=INFO_CALENDRIER!$AB$4,IF(BD!H1082="COMMANDE","EUGENIE1","EUGENIE2"),IF(I1082=INFO_CALENDRIER!$AB$5,IF(BD!H1082="COMMANDE","FRED1","FRED2"),IF(I1082=INFO_CALENDRIER!$AB$6,IF(BD!H1082="COMMANDE","HERVE1","HERVE2"),IF(I1082=INFO_CALENDRIER!$AB$7,IF(BD!H1082="COMMANDE","MARIA1","MARIA2"),IF(I1082=INFO_CALENDRIER!$AB$8,IF(BD!H1082="COMMANDE","MARIE1","MARIE2"),IF(I1082=INFO_CALENDRIER!$AB$9,IF(BD!H1082="COMMANDE","VALERIE1","VALERIE2"),"erreur")))))))))</f>
        <v/>
      </c>
      <c r="U1082" s="54"/>
      <c r="V1082" s="54"/>
      <c r="W1082" s="76" t="str">
        <f t="shared" si="192"/>
        <v/>
      </c>
      <c r="X1082" s="76" t="str">
        <f t="shared" si="193"/>
        <v/>
      </c>
      <c r="Y1082" s="76" t="str">
        <f t="shared" si="194"/>
        <v/>
      </c>
    </row>
    <row r="1083" spans="1:25">
      <c r="A1083" s="75"/>
      <c r="B1083" s="77"/>
      <c r="C1083" s="75"/>
      <c r="D1083" s="77"/>
      <c r="E1083" s="54"/>
      <c r="F1083" s="54"/>
      <c r="G1083" s="81"/>
      <c r="H1083" s="54"/>
      <c r="I1083" s="54"/>
      <c r="J1083" s="76" t="str">
        <f t="shared" si="184"/>
        <v/>
      </c>
      <c r="K1083" s="76" t="str">
        <f t="shared" si="185"/>
        <v/>
      </c>
      <c r="L1083" s="76" t="str">
        <f t="shared" si="186"/>
        <v/>
      </c>
      <c r="M1083" s="54"/>
      <c r="N1083" s="54" t="str">
        <f t="shared" si="187"/>
        <v/>
      </c>
      <c r="O1083" s="54" t="str">
        <f t="shared" si="188"/>
        <v/>
      </c>
      <c r="P1083" s="54" t="str">
        <f t="shared" si="189"/>
        <v/>
      </c>
      <c r="Q1083" s="54" t="str">
        <f>+IF(A1083="","",CONCATENATE(YEAR(A1083),"-",VLOOKUP(MONTH(A1083),INFO_CALENDRIER!$I$1:$J$13,2,FALSE)))</f>
        <v/>
      </c>
      <c r="R1083" s="54" t="str">
        <f t="shared" si="190"/>
        <v/>
      </c>
      <c r="S1083" s="76" t="str">
        <f t="shared" si="191"/>
        <v/>
      </c>
      <c r="T1083" s="54" t="str">
        <f>IF(H1083="","",IF(I1083=INFO_CALENDRIER!$AB$2,IF(BD!H1083="COMMANDE","ALBAN1","ALBAN2"),IF(I1083=INFO_CALENDRIER!$AB$3,IF(BD!H1083="COMMANDE","ALICE1","ALICE2"),IF(I1083=INFO_CALENDRIER!$AB$4,IF(BD!H1083="COMMANDE","EUGENIE1","EUGENIE2"),IF(I1083=INFO_CALENDRIER!$AB$5,IF(BD!H1083="COMMANDE","FRED1","FRED2"),IF(I1083=INFO_CALENDRIER!$AB$6,IF(BD!H1083="COMMANDE","HERVE1","HERVE2"),IF(I1083=INFO_CALENDRIER!$AB$7,IF(BD!H1083="COMMANDE","MARIA1","MARIA2"),IF(I1083=INFO_CALENDRIER!$AB$8,IF(BD!H1083="COMMANDE","MARIE1","MARIE2"),IF(I1083=INFO_CALENDRIER!$AB$9,IF(BD!H1083="COMMANDE","VALERIE1","VALERIE2"),"erreur")))))))))</f>
        <v/>
      </c>
      <c r="U1083" s="54"/>
      <c r="V1083" s="54"/>
      <c r="W1083" s="76" t="str">
        <f t="shared" si="192"/>
        <v/>
      </c>
      <c r="X1083" s="76" t="str">
        <f t="shared" si="193"/>
        <v/>
      </c>
      <c r="Y1083" s="76" t="str">
        <f t="shared" si="194"/>
        <v/>
      </c>
    </row>
    <row r="1084" spans="1:25">
      <c r="A1084" s="75"/>
      <c r="B1084" s="77"/>
      <c r="C1084" s="75"/>
      <c r="D1084" s="77"/>
      <c r="E1084" s="54"/>
      <c r="F1084" s="54"/>
      <c r="G1084" s="81"/>
      <c r="H1084" s="54"/>
      <c r="I1084" s="54"/>
      <c r="J1084" s="76" t="str">
        <f t="shared" si="184"/>
        <v/>
      </c>
      <c r="K1084" s="76" t="str">
        <f t="shared" si="185"/>
        <v/>
      </c>
      <c r="L1084" s="76" t="str">
        <f t="shared" si="186"/>
        <v/>
      </c>
      <c r="M1084" s="54"/>
      <c r="N1084" s="54" t="str">
        <f t="shared" si="187"/>
        <v/>
      </c>
      <c r="O1084" s="54" t="str">
        <f t="shared" si="188"/>
        <v/>
      </c>
      <c r="P1084" s="54" t="str">
        <f t="shared" si="189"/>
        <v/>
      </c>
      <c r="Q1084" s="54" t="str">
        <f>+IF(A1084="","",CONCATENATE(YEAR(A1084),"-",VLOOKUP(MONTH(A1084),INFO_CALENDRIER!$I$1:$J$13,2,FALSE)))</f>
        <v/>
      </c>
      <c r="R1084" s="54" t="str">
        <f t="shared" si="190"/>
        <v/>
      </c>
      <c r="S1084" s="76" t="str">
        <f t="shared" si="191"/>
        <v/>
      </c>
      <c r="T1084" s="54" t="str">
        <f>IF(H1084="","",IF(I1084=INFO_CALENDRIER!$AB$2,IF(BD!H1084="COMMANDE","ALBAN1","ALBAN2"),IF(I1084=INFO_CALENDRIER!$AB$3,IF(BD!H1084="COMMANDE","ALICE1","ALICE2"),IF(I1084=INFO_CALENDRIER!$AB$4,IF(BD!H1084="COMMANDE","EUGENIE1","EUGENIE2"),IF(I1084=INFO_CALENDRIER!$AB$5,IF(BD!H1084="COMMANDE","FRED1","FRED2"),IF(I1084=INFO_CALENDRIER!$AB$6,IF(BD!H1084="COMMANDE","HERVE1","HERVE2"),IF(I1084=INFO_CALENDRIER!$AB$7,IF(BD!H1084="COMMANDE","MARIA1","MARIA2"),IF(I1084=INFO_CALENDRIER!$AB$8,IF(BD!H1084="COMMANDE","MARIE1","MARIE2"),IF(I1084=INFO_CALENDRIER!$AB$9,IF(BD!H1084="COMMANDE","VALERIE1","VALERIE2"),"erreur")))))))))</f>
        <v/>
      </c>
      <c r="U1084" s="54"/>
      <c r="V1084" s="54"/>
      <c r="W1084" s="76" t="str">
        <f t="shared" si="192"/>
        <v/>
      </c>
      <c r="X1084" s="76" t="str">
        <f t="shared" si="193"/>
        <v/>
      </c>
      <c r="Y1084" s="76" t="str">
        <f t="shared" si="194"/>
        <v/>
      </c>
    </row>
    <row r="1085" spans="1:25">
      <c r="A1085" s="75"/>
      <c r="B1085" s="77"/>
      <c r="C1085" s="75"/>
      <c r="D1085" s="77"/>
      <c r="E1085" s="54"/>
      <c r="F1085" s="54"/>
      <c r="G1085" s="81"/>
      <c r="H1085" s="54"/>
      <c r="I1085" s="54"/>
      <c r="J1085" s="76" t="str">
        <f t="shared" si="184"/>
        <v/>
      </c>
      <c r="K1085" s="76" t="str">
        <f t="shared" si="185"/>
        <v/>
      </c>
      <c r="L1085" s="76" t="str">
        <f t="shared" si="186"/>
        <v/>
      </c>
      <c r="M1085" s="54"/>
      <c r="N1085" s="54" t="str">
        <f t="shared" si="187"/>
        <v/>
      </c>
      <c r="O1085" s="54" t="str">
        <f t="shared" si="188"/>
        <v/>
      </c>
      <c r="P1085" s="54" t="str">
        <f t="shared" si="189"/>
        <v/>
      </c>
      <c r="Q1085" s="54" t="str">
        <f>+IF(A1085="","",CONCATENATE(YEAR(A1085),"-",VLOOKUP(MONTH(A1085),INFO_CALENDRIER!$I$1:$J$13,2,FALSE)))</f>
        <v/>
      </c>
      <c r="R1085" s="54" t="str">
        <f t="shared" si="190"/>
        <v/>
      </c>
      <c r="S1085" s="76" t="str">
        <f t="shared" si="191"/>
        <v/>
      </c>
      <c r="T1085" s="54" t="str">
        <f>IF(H1085="","",IF(I1085=INFO_CALENDRIER!$AB$2,IF(BD!H1085="COMMANDE","ALBAN1","ALBAN2"),IF(I1085=INFO_CALENDRIER!$AB$3,IF(BD!H1085="COMMANDE","ALICE1","ALICE2"),IF(I1085=INFO_CALENDRIER!$AB$4,IF(BD!H1085="COMMANDE","EUGENIE1","EUGENIE2"),IF(I1085=INFO_CALENDRIER!$AB$5,IF(BD!H1085="COMMANDE","FRED1","FRED2"),IF(I1085=INFO_CALENDRIER!$AB$6,IF(BD!H1085="COMMANDE","HERVE1","HERVE2"),IF(I1085=INFO_CALENDRIER!$AB$7,IF(BD!H1085="COMMANDE","MARIA1","MARIA2"),IF(I1085=INFO_CALENDRIER!$AB$8,IF(BD!H1085="COMMANDE","MARIE1","MARIE2"),IF(I1085=INFO_CALENDRIER!$AB$9,IF(BD!H1085="COMMANDE","VALERIE1","VALERIE2"),"erreur")))))))))</f>
        <v/>
      </c>
      <c r="U1085" s="54"/>
      <c r="V1085" s="54"/>
      <c r="W1085" s="76" t="str">
        <f t="shared" si="192"/>
        <v/>
      </c>
      <c r="X1085" s="76" t="str">
        <f t="shared" si="193"/>
        <v/>
      </c>
      <c r="Y1085" s="76" t="str">
        <f t="shared" si="194"/>
        <v/>
      </c>
    </row>
    <row r="1086" spans="1:25">
      <c r="A1086" s="75"/>
      <c r="B1086" s="77"/>
      <c r="C1086" s="75"/>
      <c r="D1086" s="77"/>
      <c r="E1086" s="54"/>
      <c r="F1086" s="54"/>
      <c r="G1086" s="81"/>
      <c r="H1086" s="54"/>
      <c r="I1086" s="54"/>
      <c r="J1086" s="76" t="str">
        <f t="shared" si="184"/>
        <v/>
      </c>
      <c r="K1086" s="76" t="str">
        <f t="shared" si="185"/>
        <v/>
      </c>
      <c r="L1086" s="76" t="str">
        <f t="shared" si="186"/>
        <v/>
      </c>
      <c r="M1086" s="54"/>
      <c r="N1086" s="54" t="str">
        <f t="shared" si="187"/>
        <v/>
      </c>
      <c r="O1086" s="54" t="str">
        <f t="shared" si="188"/>
        <v/>
      </c>
      <c r="P1086" s="54" t="str">
        <f t="shared" si="189"/>
        <v/>
      </c>
      <c r="Q1086" s="54" t="str">
        <f>+IF(A1086="","",CONCATENATE(YEAR(A1086),"-",VLOOKUP(MONTH(A1086),INFO_CALENDRIER!$I$1:$J$13,2,FALSE)))</f>
        <v/>
      </c>
      <c r="R1086" s="54" t="str">
        <f t="shared" si="190"/>
        <v/>
      </c>
      <c r="S1086" s="76" t="str">
        <f t="shared" si="191"/>
        <v/>
      </c>
      <c r="T1086" s="54" t="str">
        <f>IF(H1086="","",IF(I1086=INFO_CALENDRIER!$AB$2,IF(BD!H1086="COMMANDE","ALBAN1","ALBAN2"),IF(I1086=INFO_CALENDRIER!$AB$3,IF(BD!H1086="COMMANDE","ALICE1","ALICE2"),IF(I1086=INFO_CALENDRIER!$AB$4,IF(BD!H1086="COMMANDE","EUGENIE1","EUGENIE2"),IF(I1086=INFO_CALENDRIER!$AB$5,IF(BD!H1086="COMMANDE","FRED1","FRED2"),IF(I1086=INFO_CALENDRIER!$AB$6,IF(BD!H1086="COMMANDE","HERVE1","HERVE2"),IF(I1086=INFO_CALENDRIER!$AB$7,IF(BD!H1086="COMMANDE","MARIA1","MARIA2"),IF(I1086=INFO_CALENDRIER!$AB$8,IF(BD!H1086="COMMANDE","MARIE1","MARIE2"),IF(I1086=INFO_CALENDRIER!$AB$9,IF(BD!H1086="COMMANDE","VALERIE1","VALERIE2"),"erreur")))))))))</f>
        <v/>
      </c>
      <c r="U1086" s="54"/>
      <c r="V1086" s="54"/>
      <c r="W1086" s="76" t="str">
        <f t="shared" si="192"/>
        <v/>
      </c>
      <c r="X1086" s="76" t="str">
        <f t="shared" si="193"/>
        <v/>
      </c>
      <c r="Y1086" s="76" t="str">
        <f t="shared" si="194"/>
        <v/>
      </c>
    </row>
    <row r="1087" spans="1:25">
      <c r="A1087" s="75"/>
      <c r="B1087" s="77"/>
      <c r="C1087" s="75"/>
      <c r="D1087" s="77"/>
      <c r="E1087" s="54"/>
      <c r="F1087" s="54"/>
      <c r="G1087" s="81"/>
      <c r="H1087" s="54"/>
      <c r="I1087" s="54"/>
      <c r="J1087" s="76" t="str">
        <f t="shared" si="184"/>
        <v/>
      </c>
      <c r="K1087" s="76" t="str">
        <f t="shared" si="185"/>
        <v/>
      </c>
      <c r="L1087" s="76" t="str">
        <f t="shared" si="186"/>
        <v/>
      </c>
      <c r="M1087" s="54"/>
      <c r="N1087" s="54" t="str">
        <f t="shared" si="187"/>
        <v/>
      </c>
      <c r="O1087" s="54" t="str">
        <f t="shared" si="188"/>
        <v/>
      </c>
      <c r="P1087" s="54" t="str">
        <f t="shared" si="189"/>
        <v/>
      </c>
      <c r="Q1087" s="54" t="str">
        <f>+IF(A1087="","",CONCATENATE(YEAR(A1087),"-",VLOOKUP(MONTH(A1087),INFO_CALENDRIER!$I$1:$J$13,2,FALSE)))</f>
        <v/>
      </c>
      <c r="R1087" s="54" t="str">
        <f t="shared" si="190"/>
        <v/>
      </c>
      <c r="S1087" s="76" t="str">
        <f t="shared" si="191"/>
        <v/>
      </c>
      <c r="T1087" s="54" t="str">
        <f>IF(H1087="","",IF(I1087=INFO_CALENDRIER!$AB$2,IF(BD!H1087="COMMANDE","ALBAN1","ALBAN2"),IF(I1087=INFO_CALENDRIER!$AB$3,IF(BD!H1087="COMMANDE","ALICE1","ALICE2"),IF(I1087=INFO_CALENDRIER!$AB$4,IF(BD!H1087="COMMANDE","EUGENIE1","EUGENIE2"),IF(I1087=INFO_CALENDRIER!$AB$5,IF(BD!H1087="COMMANDE","FRED1","FRED2"),IF(I1087=INFO_CALENDRIER!$AB$6,IF(BD!H1087="COMMANDE","HERVE1","HERVE2"),IF(I1087=INFO_CALENDRIER!$AB$7,IF(BD!H1087="COMMANDE","MARIA1","MARIA2"),IF(I1087=INFO_CALENDRIER!$AB$8,IF(BD!H1087="COMMANDE","MARIE1","MARIE2"),IF(I1087=INFO_CALENDRIER!$AB$9,IF(BD!H1087="COMMANDE","VALERIE1","VALERIE2"),"erreur")))))))))</f>
        <v/>
      </c>
      <c r="U1087" s="54"/>
      <c r="V1087" s="54"/>
      <c r="W1087" s="76" t="str">
        <f t="shared" si="192"/>
        <v/>
      </c>
      <c r="X1087" s="76" t="str">
        <f t="shared" si="193"/>
        <v/>
      </c>
      <c r="Y1087" s="76" t="str">
        <f t="shared" si="194"/>
        <v/>
      </c>
    </row>
    <row r="1088" spans="1:25">
      <c r="A1088" s="75"/>
      <c r="B1088" s="77"/>
      <c r="C1088" s="75"/>
      <c r="D1088" s="77"/>
      <c r="E1088" s="54"/>
      <c r="F1088" s="54"/>
      <c r="G1088" s="81"/>
      <c r="H1088" s="54"/>
      <c r="I1088" s="54"/>
      <c r="J1088" s="76" t="str">
        <f t="shared" si="184"/>
        <v/>
      </c>
      <c r="K1088" s="76" t="str">
        <f t="shared" si="185"/>
        <v/>
      </c>
      <c r="L1088" s="76" t="str">
        <f t="shared" si="186"/>
        <v/>
      </c>
      <c r="M1088" s="54"/>
      <c r="N1088" s="54" t="str">
        <f t="shared" si="187"/>
        <v/>
      </c>
      <c r="O1088" s="54" t="str">
        <f t="shared" si="188"/>
        <v/>
      </c>
      <c r="P1088" s="54" t="str">
        <f t="shared" si="189"/>
        <v/>
      </c>
      <c r="Q1088" s="54" t="str">
        <f>+IF(A1088="","",CONCATENATE(YEAR(A1088),"-",VLOOKUP(MONTH(A1088),INFO_CALENDRIER!$I$1:$J$13,2,FALSE)))</f>
        <v/>
      </c>
      <c r="R1088" s="54" t="str">
        <f t="shared" si="190"/>
        <v/>
      </c>
      <c r="S1088" s="76" t="str">
        <f t="shared" si="191"/>
        <v/>
      </c>
      <c r="T1088" s="54" t="str">
        <f>IF(H1088="","",IF(I1088=INFO_CALENDRIER!$AB$2,IF(BD!H1088="COMMANDE","ALBAN1","ALBAN2"),IF(I1088=INFO_CALENDRIER!$AB$3,IF(BD!H1088="COMMANDE","ALICE1","ALICE2"),IF(I1088=INFO_CALENDRIER!$AB$4,IF(BD!H1088="COMMANDE","EUGENIE1","EUGENIE2"),IF(I1088=INFO_CALENDRIER!$AB$5,IF(BD!H1088="COMMANDE","FRED1","FRED2"),IF(I1088=INFO_CALENDRIER!$AB$6,IF(BD!H1088="COMMANDE","HERVE1","HERVE2"),IF(I1088=INFO_CALENDRIER!$AB$7,IF(BD!H1088="COMMANDE","MARIA1","MARIA2"),IF(I1088=INFO_CALENDRIER!$AB$8,IF(BD!H1088="COMMANDE","MARIE1","MARIE2"),IF(I1088=INFO_CALENDRIER!$AB$9,IF(BD!H1088="COMMANDE","VALERIE1","VALERIE2"),"erreur")))))))))</f>
        <v/>
      </c>
      <c r="U1088" s="54"/>
      <c r="V1088" s="54"/>
      <c r="W1088" s="76" t="str">
        <f t="shared" si="192"/>
        <v/>
      </c>
      <c r="X1088" s="76" t="str">
        <f t="shared" si="193"/>
        <v/>
      </c>
      <c r="Y1088" s="76" t="str">
        <f t="shared" si="194"/>
        <v/>
      </c>
    </row>
    <row r="1089" spans="1:25">
      <c r="A1089" s="75"/>
      <c r="B1089" s="77"/>
      <c r="C1089" s="75"/>
      <c r="D1089" s="77"/>
      <c r="E1089" s="54"/>
      <c r="F1089" s="54"/>
      <c r="G1089" s="81"/>
      <c r="H1089" s="54"/>
      <c r="I1089" s="54"/>
      <c r="J1089" s="76" t="str">
        <f t="shared" si="184"/>
        <v/>
      </c>
      <c r="K1089" s="76" t="str">
        <f t="shared" si="185"/>
        <v/>
      </c>
      <c r="L1089" s="76" t="str">
        <f t="shared" si="186"/>
        <v/>
      </c>
      <c r="M1089" s="54"/>
      <c r="N1089" s="54" t="str">
        <f t="shared" si="187"/>
        <v/>
      </c>
      <c r="O1089" s="54" t="str">
        <f t="shared" si="188"/>
        <v/>
      </c>
      <c r="P1089" s="54" t="str">
        <f t="shared" si="189"/>
        <v/>
      </c>
      <c r="Q1089" s="54" t="str">
        <f>+IF(A1089="","",CONCATENATE(YEAR(A1089),"-",VLOOKUP(MONTH(A1089),INFO_CALENDRIER!$I$1:$J$13,2,FALSE)))</f>
        <v/>
      </c>
      <c r="R1089" s="54" t="str">
        <f t="shared" si="190"/>
        <v/>
      </c>
      <c r="S1089" s="76" t="str">
        <f t="shared" si="191"/>
        <v/>
      </c>
      <c r="T1089" s="54" t="str">
        <f>IF(H1089="","",IF(I1089=INFO_CALENDRIER!$AB$2,IF(BD!H1089="COMMANDE","ALBAN1","ALBAN2"),IF(I1089=INFO_CALENDRIER!$AB$3,IF(BD!H1089="COMMANDE","ALICE1","ALICE2"),IF(I1089=INFO_CALENDRIER!$AB$4,IF(BD!H1089="COMMANDE","EUGENIE1","EUGENIE2"),IF(I1089=INFO_CALENDRIER!$AB$5,IF(BD!H1089="COMMANDE","FRED1","FRED2"),IF(I1089=INFO_CALENDRIER!$AB$6,IF(BD!H1089="COMMANDE","HERVE1","HERVE2"),IF(I1089=INFO_CALENDRIER!$AB$7,IF(BD!H1089="COMMANDE","MARIA1","MARIA2"),IF(I1089=INFO_CALENDRIER!$AB$8,IF(BD!H1089="COMMANDE","MARIE1","MARIE2"),IF(I1089=INFO_CALENDRIER!$AB$9,IF(BD!H1089="COMMANDE","VALERIE1","VALERIE2"),"erreur")))))))))</f>
        <v/>
      </c>
      <c r="U1089" s="54"/>
      <c r="V1089" s="54"/>
      <c r="W1089" s="76" t="str">
        <f t="shared" si="192"/>
        <v/>
      </c>
      <c r="X1089" s="76" t="str">
        <f t="shared" si="193"/>
        <v/>
      </c>
      <c r="Y1089" s="76" t="str">
        <f t="shared" si="194"/>
        <v/>
      </c>
    </row>
    <row r="1090" spans="1:25">
      <c r="A1090" s="75"/>
      <c r="B1090" s="77"/>
      <c r="C1090" s="75"/>
      <c r="D1090" s="77"/>
      <c r="E1090" s="54"/>
      <c r="F1090" s="54"/>
      <c r="G1090" s="81"/>
      <c r="H1090" s="54"/>
      <c r="I1090" s="54"/>
      <c r="J1090" s="76" t="str">
        <f t="shared" si="184"/>
        <v/>
      </c>
      <c r="K1090" s="76" t="str">
        <f t="shared" si="185"/>
        <v/>
      </c>
      <c r="L1090" s="76" t="str">
        <f t="shared" si="186"/>
        <v/>
      </c>
      <c r="M1090" s="54"/>
      <c r="N1090" s="54" t="str">
        <f t="shared" si="187"/>
        <v/>
      </c>
      <c r="O1090" s="54" t="str">
        <f t="shared" si="188"/>
        <v/>
      </c>
      <c r="P1090" s="54" t="str">
        <f t="shared" si="189"/>
        <v/>
      </c>
      <c r="Q1090" s="54" t="str">
        <f>+IF(A1090="","",CONCATENATE(YEAR(A1090),"-",VLOOKUP(MONTH(A1090),INFO_CALENDRIER!$I$1:$J$13,2,FALSE)))</f>
        <v/>
      </c>
      <c r="R1090" s="54" t="str">
        <f t="shared" si="190"/>
        <v/>
      </c>
      <c r="S1090" s="76" t="str">
        <f t="shared" si="191"/>
        <v/>
      </c>
      <c r="T1090" s="54" t="str">
        <f>IF(H1090="","",IF(I1090=INFO_CALENDRIER!$AB$2,IF(BD!H1090="COMMANDE","ALBAN1","ALBAN2"),IF(I1090=INFO_CALENDRIER!$AB$3,IF(BD!H1090="COMMANDE","ALICE1","ALICE2"),IF(I1090=INFO_CALENDRIER!$AB$4,IF(BD!H1090="COMMANDE","EUGENIE1","EUGENIE2"),IF(I1090=INFO_CALENDRIER!$AB$5,IF(BD!H1090="COMMANDE","FRED1","FRED2"),IF(I1090=INFO_CALENDRIER!$AB$6,IF(BD!H1090="COMMANDE","HERVE1","HERVE2"),IF(I1090=INFO_CALENDRIER!$AB$7,IF(BD!H1090="COMMANDE","MARIA1","MARIA2"),IF(I1090=INFO_CALENDRIER!$AB$8,IF(BD!H1090="COMMANDE","MARIE1","MARIE2"),IF(I1090=INFO_CALENDRIER!$AB$9,IF(BD!H1090="COMMANDE","VALERIE1","VALERIE2"),"erreur")))))))))</f>
        <v/>
      </c>
      <c r="U1090" s="54"/>
      <c r="V1090" s="54"/>
      <c r="W1090" s="76" t="str">
        <f t="shared" si="192"/>
        <v/>
      </c>
      <c r="X1090" s="76" t="str">
        <f t="shared" si="193"/>
        <v/>
      </c>
      <c r="Y1090" s="76" t="str">
        <f t="shared" si="194"/>
        <v/>
      </c>
    </row>
    <row r="1091" spans="1:25">
      <c r="A1091" s="75"/>
      <c r="B1091" s="77"/>
      <c r="C1091" s="75"/>
      <c r="D1091" s="77"/>
      <c r="E1091" s="54"/>
      <c r="F1091" s="54"/>
      <c r="G1091" s="81"/>
      <c r="H1091" s="54"/>
      <c r="I1091" s="54"/>
      <c r="J1091" s="76" t="str">
        <f t="shared" ref="J1091:J1143" si="195">IF($A1091="","",DAY(A1091))</f>
        <v/>
      </c>
      <c r="K1091" s="76" t="str">
        <f t="shared" ref="K1091:K1143" si="196">IF($A1091="","",MONTH(A1091))</f>
        <v/>
      </c>
      <c r="L1091" s="76" t="str">
        <f t="shared" ref="L1091:L1143" si="197">IF($A1091="","",YEAR(A1091))</f>
        <v/>
      </c>
      <c r="M1091" s="54"/>
      <c r="N1091" s="54" t="str">
        <f t="shared" ref="N1091:N1143" si="198">+IF($A1091="","",IF(OR(ISERR(K1091),ISNA(K1091)),1,0))</f>
        <v/>
      </c>
      <c r="O1091" s="54" t="str">
        <f t="shared" ref="O1091:O1143" si="199">+IF($A1091="","",IF(OR(ISERR(J1091),ISNA(J1091)),1,0))</f>
        <v/>
      </c>
      <c r="P1091" s="54" t="str">
        <f t="shared" ref="P1091:P1143" si="200">IF($A1091="","",IF(OR(ISERR(L1091),ISNA(L1091)),1,0))</f>
        <v/>
      </c>
      <c r="Q1091" s="54" t="str">
        <f>+IF(A1091="","",CONCATENATE(YEAR(A1091),"-",VLOOKUP(MONTH(A1091),INFO_CALENDRIER!$I$1:$J$13,2,FALSE)))</f>
        <v/>
      </c>
      <c r="R1091" s="54" t="str">
        <f t="shared" ref="R1091:R1143" si="201">+IF($A1091="","",IF(OR(ISERR(E1091),ISNA(E1091)),1,0))</f>
        <v/>
      </c>
      <c r="S1091" s="76" t="str">
        <f t="shared" ref="S1091:S1143" si="202">IF($A1091="","",IF(OR(ISERR(I1091),ISNA(I1091)),1,0))</f>
        <v/>
      </c>
      <c r="T1091" s="54" t="str">
        <f>IF(H1091="","",IF(I1091=INFO_CALENDRIER!$AB$2,IF(BD!H1091="COMMANDE","ALBAN1","ALBAN2"),IF(I1091=INFO_CALENDRIER!$AB$3,IF(BD!H1091="COMMANDE","ALICE1","ALICE2"),IF(I1091=INFO_CALENDRIER!$AB$4,IF(BD!H1091="COMMANDE","EUGENIE1","EUGENIE2"),IF(I1091=INFO_CALENDRIER!$AB$5,IF(BD!H1091="COMMANDE","FRED1","FRED2"),IF(I1091=INFO_CALENDRIER!$AB$6,IF(BD!H1091="COMMANDE","HERVE1","HERVE2"),IF(I1091=INFO_CALENDRIER!$AB$7,IF(BD!H1091="COMMANDE","MARIA1","MARIA2"),IF(I1091=INFO_CALENDRIER!$AB$8,IF(BD!H1091="COMMANDE","MARIE1","MARIE2"),IF(I1091=INFO_CALENDRIER!$AB$9,IF(BD!H1091="COMMANDE","VALERIE1","VALERIE2"),"erreur")))))))))</f>
        <v/>
      </c>
      <c r="U1091" s="54"/>
      <c r="V1091" s="54"/>
      <c r="W1091" s="76" t="str">
        <f t="shared" ref="W1091:W1143" si="203">IF($C1091="","",DAY(C1091))</f>
        <v/>
      </c>
      <c r="X1091" s="76" t="str">
        <f t="shared" ref="X1091:X1143" si="204">IF($C1091="","",MONTH(C1091))</f>
        <v/>
      </c>
      <c r="Y1091" s="76" t="str">
        <f t="shared" ref="Y1091:Y1143" si="205">IF($C1091="","",YEAR(C1091))</f>
        <v/>
      </c>
    </row>
    <row r="1092" spans="1:25">
      <c r="A1092" s="75"/>
      <c r="B1092" s="77"/>
      <c r="C1092" s="75"/>
      <c r="D1092" s="77"/>
      <c r="E1092" s="54"/>
      <c r="F1092" s="54"/>
      <c r="G1092" s="81"/>
      <c r="H1092" s="54"/>
      <c r="I1092" s="54"/>
      <c r="J1092" s="76" t="str">
        <f t="shared" si="195"/>
        <v/>
      </c>
      <c r="K1092" s="76" t="str">
        <f t="shared" si="196"/>
        <v/>
      </c>
      <c r="L1092" s="76" t="str">
        <f t="shared" si="197"/>
        <v/>
      </c>
      <c r="M1092" s="54"/>
      <c r="N1092" s="54" t="str">
        <f t="shared" si="198"/>
        <v/>
      </c>
      <c r="O1092" s="54" t="str">
        <f t="shared" si="199"/>
        <v/>
      </c>
      <c r="P1092" s="54" t="str">
        <f t="shared" si="200"/>
        <v/>
      </c>
      <c r="Q1092" s="54" t="str">
        <f>+IF(A1092="","",CONCATENATE(YEAR(A1092),"-",VLOOKUP(MONTH(A1092),INFO_CALENDRIER!$I$1:$J$13,2,FALSE)))</f>
        <v/>
      </c>
      <c r="R1092" s="54" t="str">
        <f t="shared" si="201"/>
        <v/>
      </c>
      <c r="S1092" s="76" t="str">
        <f t="shared" si="202"/>
        <v/>
      </c>
      <c r="T1092" s="54" t="str">
        <f>IF(H1092="","",IF(I1092=INFO_CALENDRIER!$AB$2,IF(BD!H1092="COMMANDE","ALBAN1","ALBAN2"),IF(I1092=INFO_CALENDRIER!$AB$3,IF(BD!H1092="COMMANDE","ALICE1","ALICE2"),IF(I1092=INFO_CALENDRIER!$AB$4,IF(BD!H1092="COMMANDE","EUGENIE1","EUGENIE2"),IF(I1092=INFO_CALENDRIER!$AB$5,IF(BD!H1092="COMMANDE","FRED1","FRED2"),IF(I1092=INFO_CALENDRIER!$AB$6,IF(BD!H1092="COMMANDE","HERVE1","HERVE2"),IF(I1092=INFO_CALENDRIER!$AB$7,IF(BD!H1092="COMMANDE","MARIA1","MARIA2"),IF(I1092=INFO_CALENDRIER!$AB$8,IF(BD!H1092="COMMANDE","MARIE1","MARIE2"),IF(I1092=INFO_CALENDRIER!$AB$9,IF(BD!H1092="COMMANDE","VALERIE1","VALERIE2"),"erreur")))))))))</f>
        <v/>
      </c>
      <c r="U1092" s="54"/>
      <c r="V1092" s="54"/>
      <c r="W1092" s="76" t="str">
        <f t="shared" si="203"/>
        <v/>
      </c>
      <c r="X1092" s="76" t="str">
        <f t="shared" si="204"/>
        <v/>
      </c>
      <c r="Y1092" s="76" t="str">
        <f t="shared" si="205"/>
        <v/>
      </c>
    </row>
    <row r="1093" spans="1:25">
      <c r="A1093" s="75"/>
      <c r="B1093" s="77"/>
      <c r="C1093" s="75"/>
      <c r="D1093" s="77"/>
      <c r="E1093" s="54"/>
      <c r="F1093" s="54"/>
      <c r="G1093" s="81"/>
      <c r="H1093" s="54"/>
      <c r="I1093" s="54"/>
      <c r="J1093" s="76" t="str">
        <f t="shared" si="195"/>
        <v/>
      </c>
      <c r="K1093" s="76" t="str">
        <f t="shared" si="196"/>
        <v/>
      </c>
      <c r="L1093" s="76" t="str">
        <f t="shared" si="197"/>
        <v/>
      </c>
      <c r="M1093" s="54"/>
      <c r="N1093" s="54" t="str">
        <f t="shared" si="198"/>
        <v/>
      </c>
      <c r="O1093" s="54" t="str">
        <f t="shared" si="199"/>
        <v/>
      </c>
      <c r="P1093" s="54" t="str">
        <f t="shared" si="200"/>
        <v/>
      </c>
      <c r="Q1093" s="54" t="str">
        <f>+IF(A1093="","",CONCATENATE(YEAR(A1093),"-",VLOOKUP(MONTH(A1093),INFO_CALENDRIER!$I$1:$J$13,2,FALSE)))</f>
        <v/>
      </c>
      <c r="R1093" s="54" t="str">
        <f t="shared" si="201"/>
        <v/>
      </c>
      <c r="S1093" s="76" t="str">
        <f t="shared" si="202"/>
        <v/>
      </c>
      <c r="T1093" s="54" t="str">
        <f>IF(H1093="","",IF(I1093=INFO_CALENDRIER!$AB$2,IF(BD!H1093="COMMANDE","ALBAN1","ALBAN2"),IF(I1093=INFO_CALENDRIER!$AB$3,IF(BD!H1093="COMMANDE","ALICE1","ALICE2"),IF(I1093=INFO_CALENDRIER!$AB$4,IF(BD!H1093="COMMANDE","EUGENIE1","EUGENIE2"),IF(I1093=INFO_CALENDRIER!$AB$5,IF(BD!H1093="COMMANDE","FRED1","FRED2"),IF(I1093=INFO_CALENDRIER!$AB$6,IF(BD!H1093="COMMANDE","HERVE1","HERVE2"),IF(I1093=INFO_CALENDRIER!$AB$7,IF(BD!H1093="COMMANDE","MARIA1","MARIA2"),IF(I1093=INFO_CALENDRIER!$AB$8,IF(BD!H1093="COMMANDE","MARIE1","MARIE2"),IF(I1093=INFO_CALENDRIER!$AB$9,IF(BD!H1093="COMMANDE","VALERIE1","VALERIE2"),"erreur")))))))))</f>
        <v/>
      </c>
      <c r="U1093" s="54"/>
      <c r="V1093" s="54"/>
      <c r="W1093" s="76" t="str">
        <f t="shared" si="203"/>
        <v/>
      </c>
      <c r="X1093" s="76" t="str">
        <f t="shared" si="204"/>
        <v/>
      </c>
      <c r="Y1093" s="76" t="str">
        <f t="shared" si="205"/>
        <v/>
      </c>
    </row>
    <row r="1094" spans="1:25">
      <c r="A1094" s="75"/>
      <c r="B1094" s="77"/>
      <c r="C1094" s="75"/>
      <c r="D1094" s="77"/>
      <c r="E1094" s="54"/>
      <c r="F1094" s="54"/>
      <c r="G1094" s="81"/>
      <c r="H1094" s="54"/>
      <c r="I1094" s="54"/>
      <c r="J1094" s="76" t="str">
        <f t="shared" si="195"/>
        <v/>
      </c>
      <c r="K1094" s="76" t="str">
        <f t="shared" si="196"/>
        <v/>
      </c>
      <c r="L1094" s="76" t="str">
        <f t="shared" si="197"/>
        <v/>
      </c>
      <c r="M1094" s="54"/>
      <c r="N1094" s="54" t="str">
        <f t="shared" si="198"/>
        <v/>
      </c>
      <c r="O1094" s="54" t="str">
        <f t="shared" si="199"/>
        <v/>
      </c>
      <c r="P1094" s="54" t="str">
        <f t="shared" si="200"/>
        <v/>
      </c>
      <c r="Q1094" s="54" t="str">
        <f>+IF(A1094="","",CONCATENATE(YEAR(A1094),"-",VLOOKUP(MONTH(A1094),INFO_CALENDRIER!$I$1:$J$13,2,FALSE)))</f>
        <v/>
      </c>
      <c r="R1094" s="54" t="str">
        <f t="shared" si="201"/>
        <v/>
      </c>
      <c r="S1094" s="76" t="str">
        <f t="shared" si="202"/>
        <v/>
      </c>
      <c r="T1094" s="54" t="str">
        <f>IF(H1094="","",IF(I1094=INFO_CALENDRIER!$AB$2,IF(BD!H1094="COMMANDE","ALBAN1","ALBAN2"),IF(I1094=INFO_CALENDRIER!$AB$3,IF(BD!H1094="COMMANDE","ALICE1","ALICE2"),IF(I1094=INFO_CALENDRIER!$AB$4,IF(BD!H1094="COMMANDE","EUGENIE1","EUGENIE2"),IF(I1094=INFO_CALENDRIER!$AB$5,IF(BD!H1094="COMMANDE","FRED1","FRED2"),IF(I1094=INFO_CALENDRIER!$AB$6,IF(BD!H1094="COMMANDE","HERVE1","HERVE2"),IF(I1094=INFO_CALENDRIER!$AB$7,IF(BD!H1094="COMMANDE","MARIA1","MARIA2"),IF(I1094=INFO_CALENDRIER!$AB$8,IF(BD!H1094="COMMANDE","MARIE1","MARIE2"),IF(I1094=INFO_CALENDRIER!$AB$9,IF(BD!H1094="COMMANDE","VALERIE1","VALERIE2"),"erreur")))))))))</f>
        <v/>
      </c>
      <c r="U1094" s="54"/>
      <c r="V1094" s="54"/>
      <c r="W1094" s="76" t="str">
        <f t="shared" si="203"/>
        <v/>
      </c>
      <c r="X1094" s="76" t="str">
        <f t="shared" si="204"/>
        <v/>
      </c>
      <c r="Y1094" s="76" t="str">
        <f t="shared" si="205"/>
        <v/>
      </c>
    </row>
    <row r="1095" spans="1:25">
      <c r="A1095" s="75"/>
      <c r="B1095" s="77"/>
      <c r="C1095" s="75"/>
      <c r="D1095" s="77"/>
      <c r="E1095" s="54"/>
      <c r="F1095" s="54"/>
      <c r="G1095" s="81"/>
      <c r="H1095" s="54"/>
      <c r="I1095" s="54"/>
      <c r="J1095" s="76" t="str">
        <f t="shared" si="195"/>
        <v/>
      </c>
      <c r="K1095" s="76" t="str">
        <f t="shared" si="196"/>
        <v/>
      </c>
      <c r="L1095" s="76" t="str">
        <f t="shared" si="197"/>
        <v/>
      </c>
      <c r="M1095" s="54"/>
      <c r="N1095" s="54" t="str">
        <f t="shared" si="198"/>
        <v/>
      </c>
      <c r="O1095" s="54" t="str">
        <f t="shared" si="199"/>
        <v/>
      </c>
      <c r="P1095" s="54" t="str">
        <f t="shared" si="200"/>
        <v/>
      </c>
      <c r="Q1095" s="54" t="str">
        <f>+IF(A1095="","",CONCATENATE(YEAR(A1095),"-",VLOOKUP(MONTH(A1095),INFO_CALENDRIER!$I$1:$J$13,2,FALSE)))</f>
        <v/>
      </c>
      <c r="R1095" s="54" t="str">
        <f t="shared" si="201"/>
        <v/>
      </c>
      <c r="S1095" s="76" t="str">
        <f t="shared" si="202"/>
        <v/>
      </c>
      <c r="T1095" s="54" t="str">
        <f>IF(H1095="","",IF(I1095=INFO_CALENDRIER!$AB$2,IF(BD!H1095="COMMANDE","ALBAN1","ALBAN2"),IF(I1095=INFO_CALENDRIER!$AB$3,IF(BD!H1095="COMMANDE","ALICE1","ALICE2"),IF(I1095=INFO_CALENDRIER!$AB$4,IF(BD!H1095="COMMANDE","EUGENIE1","EUGENIE2"),IF(I1095=INFO_CALENDRIER!$AB$5,IF(BD!H1095="COMMANDE","FRED1","FRED2"),IF(I1095=INFO_CALENDRIER!$AB$6,IF(BD!H1095="COMMANDE","HERVE1","HERVE2"),IF(I1095=INFO_CALENDRIER!$AB$7,IF(BD!H1095="COMMANDE","MARIA1","MARIA2"),IF(I1095=INFO_CALENDRIER!$AB$8,IF(BD!H1095="COMMANDE","MARIE1","MARIE2"),IF(I1095=INFO_CALENDRIER!$AB$9,IF(BD!H1095="COMMANDE","VALERIE1","VALERIE2"),"erreur")))))))))</f>
        <v/>
      </c>
      <c r="U1095" s="54"/>
      <c r="V1095" s="54"/>
      <c r="W1095" s="76" t="str">
        <f t="shared" si="203"/>
        <v/>
      </c>
      <c r="X1095" s="76" t="str">
        <f t="shared" si="204"/>
        <v/>
      </c>
      <c r="Y1095" s="76" t="str">
        <f t="shared" si="205"/>
        <v/>
      </c>
    </row>
    <row r="1096" spans="1:25">
      <c r="A1096" s="75"/>
      <c r="B1096" s="77"/>
      <c r="C1096" s="75"/>
      <c r="D1096" s="77"/>
      <c r="E1096" s="54"/>
      <c r="F1096" s="54"/>
      <c r="G1096" s="81"/>
      <c r="H1096" s="54"/>
      <c r="I1096" s="54"/>
      <c r="J1096" s="76" t="str">
        <f t="shared" si="195"/>
        <v/>
      </c>
      <c r="K1096" s="76" t="str">
        <f t="shared" si="196"/>
        <v/>
      </c>
      <c r="L1096" s="76" t="str">
        <f t="shared" si="197"/>
        <v/>
      </c>
      <c r="M1096" s="54"/>
      <c r="N1096" s="54" t="str">
        <f t="shared" si="198"/>
        <v/>
      </c>
      <c r="O1096" s="54" t="str">
        <f t="shared" si="199"/>
        <v/>
      </c>
      <c r="P1096" s="54" t="str">
        <f t="shared" si="200"/>
        <v/>
      </c>
      <c r="Q1096" s="54" t="str">
        <f>+IF(A1096="","",CONCATENATE(YEAR(A1096),"-",VLOOKUP(MONTH(A1096),INFO_CALENDRIER!$I$1:$J$13,2,FALSE)))</f>
        <v/>
      </c>
      <c r="R1096" s="54" t="str">
        <f t="shared" si="201"/>
        <v/>
      </c>
      <c r="S1096" s="76" t="str">
        <f t="shared" si="202"/>
        <v/>
      </c>
      <c r="T1096" s="54" t="str">
        <f>IF(H1096="","",IF(I1096=INFO_CALENDRIER!$AB$2,IF(BD!H1096="COMMANDE","ALBAN1","ALBAN2"),IF(I1096=INFO_CALENDRIER!$AB$3,IF(BD!H1096="COMMANDE","ALICE1","ALICE2"),IF(I1096=INFO_CALENDRIER!$AB$4,IF(BD!H1096="COMMANDE","EUGENIE1","EUGENIE2"),IF(I1096=INFO_CALENDRIER!$AB$5,IF(BD!H1096="COMMANDE","FRED1","FRED2"),IF(I1096=INFO_CALENDRIER!$AB$6,IF(BD!H1096="COMMANDE","HERVE1","HERVE2"),IF(I1096=INFO_CALENDRIER!$AB$7,IF(BD!H1096="COMMANDE","MARIA1","MARIA2"),IF(I1096=INFO_CALENDRIER!$AB$8,IF(BD!H1096="COMMANDE","MARIE1","MARIE2"),IF(I1096=INFO_CALENDRIER!$AB$9,IF(BD!H1096="COMMANDE","VALERIE1","VALERIE2"),"erreur")))))))))</f>
        <v/>
      </c>
      <c r="U1096" s="54"/>
      <c r="V1096" s="54"/>
      <c r="W1096" s="76" t="str">
        <f t="shared" si="203"/>
        <v/>
      </c>
      <c r="X1096" s="76" t="str">
        <f t="shared" si="204"/>
        <v/>
      </c>
      <c r="Y1096" s="76" t="str">
        <f t="shared" si="205"/>
        <v/>
      </c>
    </row>
    <row r="1097" spans="1:25">
      <c r="A1097" s="75"/>
      <c r="B1097" s="77"/>
      <c r="C1097" s="75"/>
      <c r="D1097" s="77"/>
      <c r="E1097" s="54"/>
      <c r="F1097" s="54"/>
      <c r="G1097" s="81"/>
      <c r="H1097" s="54"/>
      <c r="I1097" s="54"/>
      <c r="J1097" s="76" t="str">
        <f t="shared" si="195"/>
        <v/>
      </c>
      <c r="K1097" s="76" t="str">
        <f t="shared" si="196"/>
        <v/>
      </c>
      <c r="L1097" s="76" t="str">
        <f t="shared" si="197"/>
        <v/>
      </c>
      <c r="M1097" s="54"/>
      <c r="N1097" s="54" t="str">
        <f t="shared" si="198"/>
        <v/>
      </c>
      <c r="O1097" s="54" t="str">
        <f t="shared" si="199"/>
        <v/>
      </c>
      <c r="P1097" s="54" t="str">
        <f t="shared" si="200"/>
        <v/>
      </c>
      <c r="Q1097" s="54" t="str">
        <f>+IF(A1097="","",CONCATENATE(YEAR(A1097),"-",VLOOKUP(MONTH(A1097),INFO_CALENDRIER!$I$1:$J$13,2,FALSE)))</f>
        <v/>
      </c>
      <c r="R1097" s="54" t="str">
        <f t="shared" si="201"/>
        <v/>
      </c>
      <c r="S1097" s="76" t="str">
        <f t="shared" si="202"/>
        <v/>
      </c>
      <c r="T1097" s="54" t="str">
        <f>IF(H1097="","",IF(I1097=INFO_CALENDRIER!$AB$2,IF(BD!H1097="COMMANDE","ALBAN1","ALBAN2"),IF(I1097=INFO_CALENDRIER!$AB$3,IF(BD!H1097="COMMANDE","ALICE1","ALICE2"),IF(I1097=INFO_CALENDRIER!$AB$4,IF(BD!H1097="COMMANDE","EUGENIE1","EUGENIE2"),IF(I1097=INFO_CALENDRIER!$AB$5,IF(BD!H1097="COMMANDE","FRED1","FRED2"),IF(I1097=INFO_CALENDRIER!$AB$6,IF(BD!H1097="COMMANDE","HERVE1","HERVE2"),IF(I1097=INFO_CALENDRIER!$AB$7,IF(BD!H1097="COMMANDE","MARIA1","MARIA2"),IF(I1097=INFO_CALENDRIER!$AB$8,IF(BD!H1097="COMMANDE","MARIE1","MARIE2"),IF(I1097=INFO_CALENDRIER!$AB$9,IF(BD!H1097="COMMANDE","VALERIE1","VALERIE2"),"erreur")))))))))</f>
        <v/>
      </c>
      <c r="U1097" s="54"/>
      <c r="V1097" s="54"/>
      <c r="W1097" s="76" t="str">
        <f t="shared" si="203"/>
        <v/>
      </c>
      <c r="X1097" s="76" t="str">
        <f t="shared" si="204"/>
        <v/>
      </c>
      <c r="Y1097" s="76" t="str">
        <f t="shared" si="205"/>
        <v/>
      </c>
    </row>
    <row r="1098" spans="1:25">
      <c r="A1098" s="75"/>
      <c r="B1098" s="77"/>
      <c r="C1098" s="75"/>
      <c r="D1098" s="77"/>
      <c r="E1098" s="54"/>
      <c r="F1098" s="54"/>
      <c r="G1098" s="81"/>
      <c r="H1098" s="54"/>
      <c r="I1098" s="54"/>
      <c r="J1098" s="76" t="str">
        <f t="shared" si="195"/>
        <v/>
      </c>
      <c r="K1098" s="76" t="str">
        <f t="shared" si="196"/>
        <v/>
      </c>
      <c r="L1098" s="76" t="str">
        <f t="shared" si="197"/>
        <v/>
      </c>
      <c r="M1098" s="54"/>
      <c r="N1098" s="54" t="str">
        <f t="shared" si="198"/>
        <v/>
      </c>
      <c r="O1098" s="54" t="str">
        <f t="shared" si="199"/>
        <v/>
      </c>
      <c r="P1098" s="54" t="str">
        <f t="shared" si="200"/>
        <v/>
      </c>
      <c r="Q1098" s="54" t="str">
        <f>+IF(A1098="","",CONCATENATE(YEAR(A1098),"-",VLOOKUP(MONTH(A1098),INFO_CALENDRIER!$I$1:$J$13,2,FALSE)))</f>
        <v/>
      </c>
      <c r="R1098" s="54" t="str">
        <f t="shared" si="201"/>
        <v/>
      </c>
      <c r="S1098" s="76" t="str">
        <f t="shared" si="202"/>
        <v/>
      </c>
      <c r="T1098" s="54" t="str">
        <f>IF(H1098="","",IF(I1098=INFO_CALENDRIER!$AB$2,IF(BD!H1098="COMMANDE","ALBAN1","ALBAN2"),IF(I1098=INFO_CALENDRIER!$AB$3,IF(BD!H1098="COMMANDE","ALICE1","ALICE2"),IF(I1098=INFO_CALENDRIER!$AB$4,IF(BD!H1098="COMMANDE","EUGENIE1","EUGENIE2"),IF(I1098=INFO_CALENDRIER!$AB$5,IF(BD!H1098="COMMANDE","FRED1","FRED2"),IF(I1098=INFO_CALENDRIER!$AB$6,IF(BD!H1098="COMMANDE","HERVE1","HERVE2"),IF(I1098=INFO_CALENDRIER!$AB$7,IF(BD!H1098="COMMANDE","MARIA1","MARIA2"),IF(I1098=INFO_CALENDRIER!$AB$8,IF(BD!H1098="COMMANDE","MARIE1","MARIE2"),IF(I1098=INFO_CALENDRIER!$AB$9,IF(BD!H1098="COMMANDE","VALERIE1","VALERIE2"),"erreur")))))))))</f>
        <v/>
      </c>
      <c r="U1098" s="54"/>
      <c r="V1098" s="54"/>
      <c r="W1098" s="76" t="str">
        <f t="shared" si="203"/>
        <v/>
      </c>
      <c r="X1098" s="76" t="str">
        <f t="shared" si="204"/>
        <v/>
      </c>
      <c r="Y1098" s="76" t="str">
        <f t="shared" si="205"/>
        <v/>
      </c>
    </row>
    <row r="1099" spans="1:25">
      <c r="A1099" s="75"/>
      <c r="B1099" s="77"/>
      <c r="C1099" s="75"/>
      <c r="D1099" s="77"/>
      <c r="E1099" s="54"/>
      <c r="F1099" s="54"/>
      <c r="G1099" s="81"/>
      <c r="H1099" s="54"/>
      <c r="I1099" s="54"/>
      <c r="J1099" s="76" t="str">
        <f t="shared" si="195"/>
        <v/>
      </c>
      <c r="K1099" s="76" t="str">
        <f t="shared" si="196"/>
        <v/>
      </c>
      <c r="L1099" s="76" t="str">
        <f t="shared" si="197"/>
        <v/>
      </c>
      <c r="M1099" s="54"/>
      <c r="N1099" s="54" t="str">
        <f t="shared" si="198"/>
        <v/>
      </c>
      <c r="O1099" s="54" t="str">
        <f t="shared" si="199"/>
        <v/>
      </c>
      <c r="P1099" s="54" t="str">
        <f t="shared" si="200"/>
        <v/>
      </c>
      <c r="Q1099" s="54" t="str">
        <f>+IF(A1099="","",CONCATENATE(YEAR(A1099),"-",VLOOKUP(MONTH(A1099),INFO_CALENDRIER!$I$1:$J$13,2,FALSE)))</f>
        <v/>
      </c>
      <c r="R1099" s="54" t="str">
        <f t="shared" si="201"/>
        <v/>
      </c>
      <c r="S1099" s="76" t="str">
        <f t="shared" si="202"/>
        <v/>
      </c>
      <c r="T1099" s="54" t="str">
        <f>IF(H1099="","",IF(I1099=INFO_CALENDRIER!$AB$2,IF(BD!H1099="COMMANDE","ALBAN1","ALBAN2"),IF(I1099=INFO_CALENDRIER!$AB$3,IF(BD!H1099="COMMANDE","ALICE1","ALICE2"),IF(I1099=INFO_CALENDRIER!$AB$4,IF(BD!H1099="COMMANDE","EUGENIE1","EUGENIE2"),IF(I1099=INFO_CALENDRIER!$AB$5,IF(BD!H1099="COMMANDE","FRED1","FRED2"),IF(I1099=INFO_CALENDRIER!$AB$6,IF(BD!H1099="COMMANDE","HERVE1","HERVE2"),IF(I1099=INFO_CALENDRIER!$AB$7,IF(BD!H1099="COMMANDE","MARIA1","MARIA2"),IF(I1099=INFO_CALENDRIER!$AB$8,IF(BD!H1099="COMMANDE","MARIE1","MARIE2"),IF(I1099=INFO_CALENDRIER!$AB$9,IF(BD!H1099="COMMANDE","VALERIE1","VALERIE2"),"erreur")))))))))</f>
        <v/>
      </c>
      <c r="U1099" s="54"/>
      <c r="V1099" s="54"/>
      <c r="W1099" s="76" t="str">
        <f t="shared" si="203"/>
        <v/>
      </c>
      <c r="X1099" s="76" t="str">
        <f t="shared" si="204"/>
        <v/>
      </c>
      <c r="Y1099" s="76" t="str">
        <f t="shared" si="205"/>
        <v/>
      </c>
    </row>
    <row r="1100" spans="1:25">
      <c r="A1100" s="75"/>
      <c r="B1100" s="77"/>
      <c r="C1100" s="75"/>
      <c r="D1100" s="77"/>
      <c r="E1100" s="54"/>
      <c r="F1100" s="54"/>
      <c r="G1100" s="81"/>
      <c r="H1100" s="54"/>
      <c r="I1100" s="54"/>
      <c r="J1100" s="76" t="str">
        <f t="shared" si="195"/>
        <v/>
      </c>
      <c r="K1100" s="76" t="str">
        <f t="shared" si="196"/>
        <v/>
      </c>
      <c r="L1100" s="76" t="str">
        <f t="shared" si="197"/>
        <v/>
      </c>
      <c r="M1100" s="54"/>
      <c r="N1100" s="54" t="str">
        <f t="shared" si="198"/>
        <v/>
      </c>
      <c r="O1100" s="54" t="str">
        <f t="shared" si="199"/>
        <v/>
      </c>
      <c r="P1100" s="54" t="str">
        <f t="shared" si="200"/>
        <v/>
      </c>
      <c r="Q1100" s="54" t="str">
        <f>+IF(A1100="","",CONCATENATE(YEAR(A1100),"-",VLOOKUP(MONTH(A1100),INFO_CALENDRIER!$I$1:$J$13,2,FALSE)))</f>
        <v/>
      </c>
      <c r="R1100" s="54" t="str">
        <f t="shared" si="201"/>
        <v/>
      </c>
      <c r="S1100" s="76" t="str">
        <f t="shared" si="202"/>
        <v/>
      </c>
      <c r="T1100" s="54" t="str">
        <f>IF(H1100="","",IF(I1100=INFO_CALENDRIER!$AB$2,IF(BD!H1100="COMMANDE","ALBAN1","ALBAN2"),IF(I1100=INFO_CALENDRIER!$AB$3,IF(BD!H1100="COMMANDE","ALICE1","ALICE2"),IF(I1100=INFO_CALENDRIER!$AB$4,IF(BD!H1100="COMMANDE","EUGENIE1","EUGENIE2"),IF(I1100=INFO_CALENDRIER!$AB$5,IF(BD!H1100="COMMANDE","FRED1","FRED2"),IF(I1100=INFO_CALENDRIER!$AB$6,IF(BD!H1100="COMMANDE","HERVE1","HERVE2"),IF(I1100=INFO_CALENDRIER!$AB$7,IF(BD!H1100="COMMANDE","MARIA1","MARIA2"),IF(I1100=INFO_CALENDRIER!$AB$8,IF(BD!H1100="COMMANDE","MARIE1","MARIE2"),IF(I1100=INFO_CALENDRIER!$AB$9,IF(BD!H1100="COMMANDE","VALERIE1","VALERIE2"),"erreur")))))))))</f>
        <v/>
      </c>
      <c r="U1100" s="54"/>
      <c r="V1100" s="54"/>
      <c r="W1100" s="76" t="str">
        <f t="shared" si="203"/>
        <v/>
      </c>
      <c r="X1100" s="76" t="str">
        <f t="shared" si="204"/>
        <v/>
      </c>
      <c r="Y1100" s="76" t="str">
        <f t="shared" si="205"/>
        <v/>
      </c>
    </row>
    <row r="1101" spans="1:25">
      <c r="A1101" s="75"/>
      <c r="B1101" s="77"/>
      <c r="C1101" s="75"/>
      <c r="D1101" s="77"/>
      <c r="E1101" s="54"/>
      <c r="F1101" s="54"/>
      <c r="G1101" s="81"/>
      <c r="H1101" s="54"/>
      <c r="I1101" s="54"/>
      <c r="J1101" s="76" t="str">
        <f t="shared" si="195"/>
        <v/>
      </c>
      <c r="K1101" s="76" t="str">
        <f t="shared" si="196"/>
        <v/>
      </c>
      <c r="L1101" s="76" t="str">
        <f t="shared" si="197"/>
        <v/>
      </c>
      <c r="M1101" s="54"/>
      <c r="N1101" s="54" t="str">
        <f t="shared" si="198"/>
        <v/>
      </c>
      <c r="O1101" s="54" t="str">
        <f t="shared" si="199"/>
        <v/>
      </c>
      <c r="P1101" s="54" t="str">
        <f t="shared" si="200"/>
        <v/>
      </c>
      <c r="Q1101" s="54" t="str">
        <f>+IF(A1101="","",CONCATENATE(YEAR(A1101),"-",VLOOKUP(MONTH(A1101),INFO_CALENDRIER!$I$1:$J$13,2,FALSE)))</f>
        <v/>
      </c>
      <c r="R1101" s="54" t="str">
        <f t="shared" si="201"/>
        <v/>
      </c>
      <c r="S1101" s="76" t="str">
        <f t="shared" si="202"/>
        <v/>
      </c>
      <c r="T1101" s="54" t="str">
        <f>IF(H1101="","",IF(I1101=INFO_CALENDRIER!$AB$2,IF(BD!H1101="COMMANDE","ALBAN1","ALBAN2"),IF(I1101=INFO_CALENDRIER!$AB$3,IF(BD!H1101="COMMANDE","ALICE1","ALICE2"),IF(I1101=INFO_CALENDRIER!$AB$4,IF(BD!H1101="COMMANDE","EUGENIE1","EUGENIE2"),IF(I1101=INFO_CALENDRIER!$AB$5,IF(BD!H1101="COMMANDE","FRED1","FRED2"),IF(I1101=INFO_CALENDRIER!$AB$6,IF(BD!H1101="COMMANDE","HERVE1","HERVE2"),IF(I1101=INFO_CALENDRIER!$AB$7,IF(BD!H1101="COMMANDE","MARIA1","MARIA2"),IF(I1101=INFO_CALENDRIER!$AB$8,IF(BD!H1101="COMMANDE","MARIE1","MARIE2"),IF(I1101=INFO_CALENDRIER!$AB$9,IF(BD!H1101="COMMANDE","VALERIE1","VALERIE2"),"erreur")))))))))</f>
        <v/>
      </c>
      <c r="U1101" s="54"/>
      <c r="V1101" s="54"/>
      <c r="W1101" s="76" t="str">
        <f t="shared" si="203"/>
        <v/>
      </c>
      <c r="X1101" s="76" t="str">
        <f t="shared" si="204"/>
        <v/>
      </c>
      <c r="Y1101" s="76" t="str">
        <f t="shared" si="205"/>
        <v/>
      </c>
    </row>
    <row r="1102" spans="1:25">
      <c r="A1102" s="75"/>
      <c r="B1102" s="77"/>
      <c r="C1102" s="75"/>
      <c r="D1102" s="77"/>
      <c r="E1102" s="54"/>
      <c r="F1102" s="54"/>
      <c r="G1102" s="81"/>
      <c r="H1102" s="54"/>
      <c r="I1102" s="54"/>
      <c r="J1102" s="76" t="str">
        <f t="shared" si="195"/>
        <v/>
      </c>
      <c r="K1102" s="76" t="str">
        <f t="shared" si="196"/>
        <v/>
      </c>
      <c r="L1102" s="76" t="str">
        <f t="shared" si="197"/>
        <v/>
      </c>
      <c r="M1102" s="54"/>
      <c r="N1102" s="54" t="str">
        <f t="shared" si="198"/>
        <v/>
      </c>
      <c r="O1102" s="54" t="str">
        <f t="shared" si="199"/>
        <v/>
      </c>
      <c r="P1102" s="54" t="str">
        <f t="shared" si="200"/>
        <v/>
      </c>
      <c r="Q1102" s="54" t="str">
        <f>+IF(A1102="","",CONCATENATE(YEAR(A1102),"-",VLOOKUP(MONTH(A1102),INFO_CALENDRIER!$I$1:$J$13,2,FALSE)))</f>
        <v/>
      </c>
      <c r="R1102" s="54" t="str">
        <f t="shared" si="201"/>
        <v/>
      </c>
      <c r="S1102" s="76" t="str">
        <f t="shared" si="202"/>
        <v/>
      </c>
      <c r="T1102" s="54" t="str">
        <f>IF(H1102="","",IF(I1102=INFO_CALENDRIER!$AB$2,IF(BD!H1102="COMMANDE","ALBAN1","ALBAN2"),IF(I1102=INFO_CALENDRIER!$AB$3,IF(BD!H1102="COMMANDE","ALICE1","ALICE2"),IF(I1102=INFO_CALENDRIER!$AB$4,IF(BD!H1102="COMMANDE","EUGENIE1","EUGENIE2"),IF(I1102=INFO_CALENDRIER!$AB$5,IF(BD!H1102="COMMANDE","FRED1","FRED2"),IF(I1102=INFO_CALENDRIER!$AB$6,IF(BD!H1102="COMMANDE","HERVE1","HERVE2"),IF(I1102=INFO_CALENDRIER!$AB$7,IF(BD!H1102="COMMANDE","MARIA1","MARIA2"),IF(I1102=INFO_CALENDRIER!$AB$8,IF(BD!H1102="COMMANDE","MARIE1","MARIE2"),IF(I1102=INFO_CALENDRIER!$AB$9,IF(BD!H1102="COMMANDE","VALERIE1","VALERIE2"),"erreur")))))))))</f>
        <v/>
      </c>
      <c r="U1102" s="54"/>
      <c r="V1102" s="54"/>
      <c r="W1102" s="76" t="str">
        <f t="shared" si="203"/>
        <v/>
      </c>
      <c r="X1102" s="76" t="str">
        <f t="shared" si="204"/>
        <v/>
      </c>
      <c r="Y1102" s="76" t="str">
        <f t="shared" si="205"/>
        <v/>
      </c>
    </row>
    <row r="1103" spans="1:25">
      <c r="A1103" s="75"/>
      <c r="B1103" s="77"/>
      <c r="C1103" s="75"/>
      <c r="D1103" s="77"/>
      <c r="E1103" s="54"/>
      <c r="F1103" s="54"/>
      <c r="G1103" s="81"/>
      <c r="H1103" s="54"/>
      <c r="I1103" s="54"/>
      <c r="J1103" s="76" t="str">
        <f t="shared" si="195"/>
        <v/>
      </c>
      <c r="K1103" s="76" t="str">
        <f t="shared" si="196"/>
        <v/>
      </c>
      <c r="L1103" s="76" t="str">
        <f t="shared" si="197"/>
        <v/>
      </c>
      <c r="M1103" s="54"/>
      <c r="N1103" s="54" t="str">
        <f t="shared" si="198"/>
        <v/>
      </c>
      <c r="O1103" s="54" t="str">
        <f t="shared" si="199"/>
        <v/>
      </c>
      <c r="P1103" s="54" t="str">
        <f t="shared" si="200"/>
        <v/>
      </c>
      <c r="Q1103" s="54" t="str">
        <f>+IF(A1103="","",CONCATENATE(YEAR(A1103),"-",VLOOKUP(MONTH(A1103),INFO_CALENDRIER!$I$1:$J$13,2,FALSE)))</f>
        <v/>
      </c>
      <c r="R1103" s="54" t="str">
        <f t="shared" si="201"/>
        <v/>
      </c>
      <c r="S1103" s="76" t="str">
        <f t="shared" si="202"/>
        <v/>
      </c>
      <c r="T1103" s="54" t="str">
        <f>IF(H1103="","",IF(I1103=INFO_CALENDRIER!$AB$2,IF(BD!H1103="COMMANDE","ALBAN1","ALBAN2"),IF(I1103=INFO_CALENDRIER!$AB$3,IF(BD!H1103="COMMANDE","ALICE1","ALICE2"),IF(I1103=INFO_CALENDRIER!$AB$4,IF(BD!H1103="COMMANDE","EUGENIE1","EUGENIE2"),IF(I1103=INFO_CALENDRIER!$AB$5,IF(BD!H1103="COMMANDE","FRED1","FRED2"),IF(I1103=INFO_CALENDRIER!$AB$6,IF(BD!H1103="COMMANDE","HERVE1","HERVE2"),IF(I1103=INFO_CALENDRIER!$AB$7,IF(BD!H1103="COMMANDE","MARIA1","MARIA2"),IF(I1103=INFO_CALENDRIER!$AB$8,IF(BD!H1103="COMMANDE","MARIE1","MARIE2"),IF(I1103=INFO_CALENDRIER!$AB$9,IF(BD!H1103="COMMANDE","VALERIE1","VALERIE2"),"erreur")))))))))</f>
        <v/>
      </c>
      <c r="U1103" s="54"/>
      <c r="V1103" s="54"/>
      <c r="W1103" s="76" t="str">
        <f t="shared" si="203"/>
        <v/>
      </c>
      <c r="X1103" s="76" t="str">
        <f t="shared" si="204"/>
        <v/>
      </c>
      <c r="Y1103" s="76" t="str">
        <f t="shared" si="205"/>
        <v/>
      </c>
    </row>
    <row r="1104" spans="1:25">
      <c r="A1104" s="75"/>
      <c r="B1104" s="77"/>
      <c r="C1104" s="75"/>
      <c r="D1104" s="77"/>
      <c r="E1104" s="54"/>
      <c r="F1104" s="54"/>
      <c r="G1104" s="81"/>
      <c r="H1104" s="54"/>
      <c r="I1104" s="54"/>
      <c r="J1104" s="76" t="str">
        <f t="shared" si="195"/>
        <v/>
      </c>
      <c r="K1104" s="76" t="str">
        <f t="shared" si="196"/>
        <v/>
      </c>
      <c r="L1104" s="76" t="str">
        <f t="shared" si="197"/>
        <v/>
      </c>
      <c r="M1104" s="54"/>
      <c r="N1104" s="54" t="str">
        <f t="shared" si="198"/>
        <v/>
      </c>
      <c r="O1104" s="54" t="str">
        <f t="shared" si="199"/>
        <v/>
      </c>
      <c r="P1104" s="54" t="str">
        <f t="shared" si="200"/>
        <v/>
      </c>
      <c r="Q1104" s="54" t="str">
        <f>+IF(A1104="","",CONCATENATE(YEAR(A1104),"-",VLOOKUP(MONTH(A1104),INFO_CALENDRIER!$I$1:$J$13,2,FALSE)))</f>
        <v/>
      </c>
      <c r="R1104" s="54" t="str">
        <f t="shared" si="201"/>
        <v/>
      </c>
      <c r="S1104" s="76" t="str">
        <f t="shared" si="202"/>
        <v/>
      </c>
      <c r="T1104" s="54" t="str">
        <f>IF(H1104="","",IF(I1104=INFO_CALENDRIER!$AB$2,IF(BD!H1104="COMMANDE","ALBAN1","ALBAN2"),IF(I1104=INFO_CALENDRIER!$AB$3,IF(BD!H1104="COMMANDE","ALICE1","ALICE2"),IF(I1104=INFO_CALENDRIER!$AB$4,IF(BD!H1104="COMMANDE","EUGENIE1","EUGENIE2"),IF(I1104=INFO_CALENDRIER!$AB$5,IF(BD!H1104="COMMANDE","FRED1","FRED2"),IF(I1104=INFO_CALENDRIER!$AB$6,IF(BD!H1104="COMMANDE","HERVE1","HERVE2"),IF(I1104=INFO_CALENDRIER!$AB$7,IF(BD!H1104="COMMANDE","MARIA1","MARIA2"),IF(I1104=INFO_CALENDRIER!$AB$8,IF(BD!H1104="COMMANDE","MARIE1","MARIE2"),IF(I1104=INFO_CALENDRIER!$AB$9,IF(BD!H1104="COMMANDE","VALERIE1","VALERIE2"),"erreur")))))))))</f>
        <v/>
      </c>
      <c r="U1104" s="54"/>
      <c r="V1104" s="54"/>
      <c r="W1104" s="76" t="str">
        <f t="shared" si="203"/>
        <v/>
      </c>
      <c r="X1104" s="76" t="str">
        <f t="shared" si="204"/>
        <v/>
      </c>
      <c r="Y1104" s="76" t="str">
        <f t="shared" si="205"/>
        <v/>
      </c>
    </row>
    <row r="1105" spans="1:25">
      <c r="A1105" s="75"/>
      <c r="B1105" s="77"/>
      <c r="C1105" s="75"/>
      <c r="D1105" s="77"/>
      <c r="E1105" s="54"/>
      <c r="F1105" s="54"/>
      <c r="G1105" s="81"/>
      <c r="H1105" s="54"/>
      <c r="I1105" s="54"/>
      <c r="J1105" s="76" t="str">
        <f t="shared" si="195"/>
        <v/>
      </c>
      <c r="K1105" s="76" t="str">
        <f t="shared" si="196"/>
        <v/>
      </c>
      <c r="L1105" s="76" t="str">
        <f t="shared" si="197"/>
        <v/>
      </c>
      <c r="M1105" s="54"/>
      <c r="N1105" s="54" t="str">
        <f t="shared" si="198"/>
        <v/>
      </c>
      <c r="O1105" s="54" t="str">
        <f t="shared" si="199"/>
        <v/>
      </c>
      <c r="P1105" s="54" t="str">
        <f t="shared" si="200"/>
        <v/>
      </c>
      <c r="Q1105" s="54" t="str">
        <f>+IF(A1105="","",CONCATENATE(YEAR(A1105),"-",VLOOKUP(MONTH(A1105),INFO_CALENDRIER!$I$1:$J$13,2,FALSE)))</f>
        <v/>
      </c>
      <c r="R1105" s="54" t="str">
        <f t="shared" si="201"/>
        <v/>
      </c>
      <c r="S1105" s="76" t="str">
        <f t="shared" si="202"/>
        <v/>
      </c>
      <c r="T1105" s="54" t="str">
        <f>IF(H1105="","",IF(I1105=INFO_CALENDRIER!$AB$2,IF(BD!H1105="COMMANDE","ALBAN1","ALBAN2"),IF(I1105=INFO_CALENDRIER!$AB$3,IF(BD!H1105="COMMANDE","ALICE1","ALICE2"),IF(I1105=INFO_CALENDRIER!$AB$4,IF(BD!H1105="COMMANDE","EUGENIE1","EUGENIE2"),IF(I1105=INFO_CALENDRIER!$AB$5,IF(BD!H1105="COMMANDE","FRED1","FRED2"),IF(I1105=INFO_CALENDRIER!$AB$6,IF(BD!H1105="COMMANDE","HERVE1","HERVE2"),IF(I1105=INFO_CALENDRIER!$AB$7,IF(BD!H1105="COMMANDE","MARIA1","MARIA2"),IF(I1105=INFO_CALENDRIER!$AB$8,IF(BD!H1105="COMMANDE","MARIE1","MARIE2"),IF(I1105=INFO_CALENDRIER!$AB$9,IF(BD!H1105="COMMANDE","VALERIE1","VALERIE2"),"erreur")))))))))</f>
        <v/>
      </c>
      <c r="U1105" s="54"/>
      <c r="V1105" s="54"/>
      <c r="W1105" s="76" t="str">
        <f t="shared" si="203"/>
        <v/>
      </c>
      <c r="X1105" s="76" t="str">
        <f t="shared" si="204"/>
        <v/>
      </c>
      <c r="Y1105" s="76" t="str">
        <f t="shared" si="205"/>
        <v/>
      </c>
    </row>
    <row r="1106" spans="1:25">
      <c r="A1106" s="75"/>
      <c r="B1106" s="77"/>
      <c r="C1106" s="75"/>
      <c r="D1106" s="77"/>
      <c r="E1106" s="54"/>
      <c r="F1106" s="54"/>
      <c r="G1106" s="81"/>
      <c r="H1106" s="54"/>
      <c r="I1106" s="54"/>
      <c r="J1106" s="76" t="str">
        <f t="shared" si="195"/>
        <v/>
      </c>
      <c r="K1106" s="76" t="str">
        <f t="shared" si="196"/>
        <v/>
      </c>
      <c r="L1106" s="76" t="str">
        <f t="shared" si="197"/>
        <v/>
      </c>
      <c r="M1106" s="54"/>
      <c r="N1106" s="54" t="str">
        <f t="shared" si="198"/>
        <v/>
      </c>
      <c r="O1106" s="54" t="str">
        <f t="shared" si="199"/>
        <v/>
      </c>
      <c r="P1106" s="54" t="str">
        <f t="shared" si="200"/>
        <v/>
      </c>
      <c r="Q1106" s="54" t="str">
        <f>+IF(A1106="","",CONCATENATE(YEAR(A1106),"-",VLOOKUP(MONTH(A1106),INFO_CALENDRIER!$I$1:$J$13,2,FALSE)))</f>
        <v/>
      </c>
      <c r="R1106" s="54" t="str">
        <f t="shared" si="201"/>
        <v/>
      </c>
      <c r="S1106" s="76" t="str">
        <f t="shared" si="202"/>
        <v/>
      </c>
      <c r="T1106" s="54" t="str">
        <f>IF(H1106="","",IF(I1106=INFO_CALENDRIER!$AB$2,IF(BD!H1106="COMMANDE","ALBAN1","ALBAN2"),IF(I1106=INFO_CALENDRIER!$AB$3,IF(BD!H1106="COMMANDE","ALICE1","ALICE2"),IF(I1106=INFO_CALENDRIER!$AB$4,IF(BD!H1106="COMMANDE","EUGENIE1","EUGENIE2"),IF(I1106=INFO_CALENDRIER!$AB$5,IF(BD!H1106="COMMANDE","FRED1","FRED2"),IF(I1106=INFO_CALENDRIER!$AB$6,IF(BD!H1106="COMMANDE","HERVE1","HERVE2"),IF(I1106=INFO_CALENDRIER!$AB$7,IF(BD!H1106="COMMANDE","MARIA1","MARIA2"),IF(I1106=INFO_CALENDRIER!$AB$8,IF(BD!H1106="COMMANDE","MARIE1","MARIE2"),IF(I1106=INFO_CALENDRIER!$AB$9,IF(BD!H1106="COMMANDE","VALERIE1","VALERIE2"),"erreur")))))))))</f>
        <v/>
      </c>
      <c r="U1106" s="54"/>
      <c r="V1106" s="54"/>
      <c r="W1106" s="76" t="str">
        <f t="shared" si="203"/>
        <v/>
      </c>
      <c r="X1106" s="76" t="str">
        <f t="shared" si="204"/>
        <v/>
      </c>
      <c r="Y1106" s="76" t="str">
        <f t="shared" si="205"/>
        <v/>
      </c>
    </row>
    <row r="1107" spans="1:25">
      <c r="A1107" s="75"/>
      <c r="B1107" s="77"/>
      <c r="C1107" s="75"/>
      <c r="D1107" s="77"/>
      <c r="E1107" s="54"/>
      <c r="F1107" s="54"/>
      <c r="G1107" s="81"/>
      <c r="H1107" s="54"/>
      <c r="I1107" s="54"/>
      <c r="J1107" s="76" t="str">
        <f t="shared" si="195"/>
        <v/>
      </c>
      <c r="K1107" s="76" t="str">
        <f t="shared" si="196"/>
        <v/>
      </c>
      <c r="L1107" s="76" t="str">
        <f t="shared" si="197"/>
        <v/>
      </c>
      <c r="M1107" s="54"/>
      <c r="N1107" s="54" t="str">
        <f t="shared" si="198"/>
        <v/>
      </c>
      <c r="O1107" s="54" t="str">
        <f t="shared" si="199"/>
        <v/>
      </c>
      <c r="P1107" s="54" t="str">
        <f t="shared" si="200"/>
        <v/>
      </c>
      <c r="Q1107" s="54" t="str">
        <f>+IF(A1107="","",CONCATENATE(YEAR(A1107),"-",VLOOKUP(MONTH(A1107),INFO_CALENDRIER!$I$1:$J$13,2,FALSE)))</f>
        <v/>
      </c>
      <c r="R1107" s="54" t="str">
        <f t="shared" si="201"/>
        <v/>
      </c>
      <c r="S1107" s="76" t="str">
        <f t="shared" si="202"/>
        <v/>
      </c>
      <c r="T1107" s="54" t="str">
        <f>IF(H1107="","",IF(I1107=INFO_CALENDRIER!$AB$2,IF(BD!H1107="COMMANDE","ALBAN1","ALBAN2"),IF(I1107=INFO_CALENDRIER!$AB$3,IF(BD!H1107="COMMANDE","ALICE1","ALICE2"),IF(I1107=INFO_CALENDRIER!$AB$4,IF(BD!H1107="COMMANDE","EUGENIE1","EUGENIE2"),IF(I1107=INFO_CALENDRIER!$AB$5,IF(BD!H1107="COMMANDE","FRED1","FRED2"),IF(I1107=INFO_CALENDRIER!$AB$6,IF(BD!H1107="COMMANDE","HERVE1","HERVE2"),IF(I1107=INFO_CALENDRIER!$AB$7,IF(BD!H1107="COMMANDE","MARIA1","MARIA2"),IF(I1107=INFO_CALENDRIER!$AB$8,IF(BD!H1107="COMMANDE","MARIE1","MARIE2"),IF(I1107=INFO_CALENDRIER!$AB$9,IF(BD!H1107="COMMANDE","VALERIE1","VALERIE2"),"erreur")))))))))</f>
        <v/>
      </c>
      <c r="U1107" s="54"/>
      <c r="V1107" s="54"/>
      <c r="W1107" s="76" t="str">
        <f t="shared" si="203"/>
        <v/>
      </c>
      <c r="X1107" s="76" t="str">
        <f t="shared" si="204"/>
        <v/>
      </c>
      <c r="Y1107" s="76" t="str">
        <f t="shared" si="205"/>
        <v/>
      </c>
    </row>
    <row r="1108" spans="1:25">
      <c r="A1108" s="75"/>
      <c r="B1108" s="77"/>
      <c r="C1108" s="75"/>
      <c r="D1108" s="77"/>
      <c r="E1108" s="54"/>
      <c r="F1108" s="54"/>
      <c r="G1108" s="81"/>
      <c r="H1108" s="54"/>
      <c r="I1108" s="54"/>
      <c r="J1108" s="76" t="str">
        <f t="shared" si="195"/>
        <v/>
      </c>
      <c r="K1108" s="76" t="str">
        <f t="shared" si="196"/>
        <v/>
      </c>
      <c r="L1108" s="76" t="str">
        <f t="shared" si="197"/>
        <v/>
      </c>
      <c r="M1108" s="54"/>
      <c r="N1108" s="54" t="str">
        <f t="shared" si="198"/>
        <v/>
      </c>
      <c r="O1108" s="54" t="str">
        <f t="shared" si="199"/>
        <v/>
      </c>
      <c r="P1108" s="54" t="str">
        <f t="shared" si="200"/>
        <v/>
      </c>
      <c r="Q1108" s="54" t="str">
        <f>+IF(A1108="","",CONCATENATE(YEAR(A1108),"-",VLOOKUP(MONTH(A1108),INFO_CALENDRIER!$I$1:$J$13,2,FALSE)))</f>
        <v/>
      </c>
      <c r="R1108" s="54" t="str">
        <f t="shared" si="201"/>
        <v/>
      </c>
      <c r="S1108" s="76" t="str">
        <f t="shared" si="202"/>
        <v/>
      </c>
      <c r="T1108" s="54" t="str">
        <f>IF(H1108="","",IF(I1108=INFO_CALENDRIER!$AB$2,IF(BD!H1108="COMMANDE","ALBAN1","ALBAN2"),IF(I1108=INFO_CALENDRIER!$AB$3,IF(BD!H1108="COMMANDE","ALICE1","ALICE2"),IF(I1108=INFO_CALENDRIER!$AB$4,IF(BD!H1108="COMMANDE","EUGENIE1","EUGENIE2"),IF(I1108=INFO_CALENDRIER!$AB$5,IF(BD!H1108="COMMANDE","FRED1","FRED2"),IF(I1108=INFO_CALENDRIER!$AB$6,IF(BD!H1108="COMMANDE","HERVE1","HERVE2"),IF(I1108=INFO_CALENDRIER!$AB$7,IF(BD!H1108="COMMANDE","MARIA1","MARIA2"),IF(I1108=INFO_CALENDRIER!$AB$8,IF(BD!H1108="COMMANDE","MARIE1","MARIE2"),IF(I1108=INFO_CALENDRIER!$AB$9,IF(BD!H1108="COMMANDE","VALERIE1","VALERIE2"),"erreur")))))))))</f>
        <v/>
      </c>
      <c r="U1108" s="54"/>
      <c r="V1108" s="54"/>
      <c r="W1108" s="76" t="str">
        <f t="shared" si="203"/>
        <v/>
      </c>
      <c r="X1108" s="76" t="str">
        <f t="shared" si="204"/>
        <v/>
      </c>
      <c r="Y1108" s="76" t="str">
        <f t="shared" si="205"/>
        <v/>
      </c>
    </row>
    <row r="1109" spans="1:25">
      <c r="A1109" s="75"/>
      <c r="B1109" s="77"/>
      <c r="C1109" s="75"/>
      <c r="D1109" s="77"/>
      <c r="E1109" s="54"/>
      <c r="F1109" s="54"/>
      <c r="G1109" s="81"/>
      <c r="H1109" s="54"/>
      <c r="I1109" s="54"/>
      <c r="J1109" s="76" t="str">
        <f t="shared" si="195"/>
        <v/>
      </c>
      <c r="K1109" s="76" t="str">
        <f t="shared" si="196"/>
        <v/>
      </c>
      <c r="L1109" s="76" t="str">
        <f t="shared" si="197"/>
        <v/>
      </c>
      <c r="M1109" s="54"/>
      <c r="N1109" s="54" t="str">
        <f t="shared" si="198"/>
        <v/>
      </c>
      <c r="O1109" s="54" t="str">
        <f t="shared" si="199"/>
        <v/>
      </c>
      <c r="P1109" s="54" t="str">
        <f t="shared" si="200"/>
        <v/>
      </c>
      <c r="Q1109" s="54" t="str">
        <f>+IF(A1109="","",CONCATENATE(YEAR(A1109),"-",VLOOKUP(MONTH(A1109),INFO_CALENDRIER!$I$1:$J$13,2,FALSE)))</f>
        <v/>
      </c>
      <c r="R1109" s="54" t="str">
        <f t="shared" si="201"/>
        <v/>
      </c>
      <c r="S1109" s="76" t="str">
        <f t="shared" si="202"/>
        <v/>
      </c>
      <c r="T1109" s="54" t="str">
        <f>IF(H1109="","",IF(I1109=INFO_CALENDRIER!$AB$2,IF(BD!H1109="COMMANDE","ALBAN1","ALBAN2"),IF(I1109=INFO_CALENDRIER!$AB$3,IF(BD!H1109="COMMANDE","ALICE1","ALICE2"),IF(I1109=INFO_CALENDRIER!$AB$4,IF(BD!H1109="COMMANDE","EUGENIE1","EUGENIE2"),IF(I1109=INFO_CALENDRIER!$AB$5,IF(BD!H1109="COMMANDE","FRED1","FRED2"),IF(I1109=INFO_CALENDRIER!$AB$6,IF(BD!H1109="COMMANDE","HERVE1","HERVE2"),IF(I1109=INFO_CALENDRIER!$AB$7,IF(BD!H1109="COMMANDE","MARIA1","MARIA2"),IF(I1109=INFO_CALENDRIER!$AB$8,IF(BD!H1109="COMMANDE","MARIE1","MARIE2"),IF(I1109=INFO_CALENDRIER!$AB$9,IF(BD!H1109="COMMANDE","VALERIE1","VALERIE2"),"erreur")))))))))</f>
        <v/>
      </c>
      <c r="U1109" s="54"/>
      <c r="V1109" s="54"/>
      <c r="W1109" s="76" t="str">
        <f t="shared" si="203"/>
        <v/>
      </c>
      <c r="X1109" s="76" t="str">
        <f t="shared" si="204"/>
        <v/>
      </c>
      <c r="Y1109" s="76" t="str">
        <f t="shared" si="205"/>
        <v/>
      </c>
    </row>
    <row r="1110" spans="1:25">
      <c r="A1110" s="75"/>
      <c r="B1110" s="77"/>
      <c r="C1110" s="75"/>
      <c r="D1110" s="77"/>
      <c r="E1110" s="54"/>
      <c r="F1110" s="54"/>
      <c r="G1110" s="81"/>
      <c r="H1110" s="54"/>
      <c r="I1110" s="54"/>
      <c r="J1110" s="76" t="str">
        <f t="shared" si="195"/>
        <v/>
      </c>
      <c r="K1110" s="76" t="str">
        <f t="shared" si="196"/>
        <v/>
      </c>
      <c r="L1110" s="76" t="str">
        <f t="shared" si="197"/>
        <v/>
      </c>
      <c r="M1110" s="54"/>
      <c r="N1110" s="54" t="str">
        <f t="shared" si="198"/>
        <v/>
      </c>
      <c r="O1110" s="54" t="str">
        <f t="shared" si="199"/>
        <v/>
      </c>
      <c r="P1110" s="54" t="str">
        <f t="shared" si="200"/>
        <v/>
      </c>
      <c r="Q1110" s="54" t="str">
        <f>+IF(A1110="","",CONCATENATE(YEAR(A1110),"-",VLOOKUP(MONTH(A1110),INFO_CALENDRIER!$I$1:$J$13,2,FALSE)))</f>
        <v/>
      </c>
      <c r="R1110" s="54" t="str">
        <f t="shared" si="201"/>
        <v/>
      </c>
      <c r="S1110" s="76" t="str">
        <f t="shared" si="202"/>
        <v/>
      </c>
      <c r="T1110" s="54" t="str">
        <f>IF(H1110="","",IF(I1110=INFO_CALENDRIER!$AB$2,IF(BD!H1110="COMMANDE","ALBAN1","ALBAN2"),IF(I1110=INFO_CALENDRIER!$AB$3,IF(BD!H1110="COMMANDE","ALICE1","ALICE2"),IF(I1110=INFO_CALENDRIER!$AB$4,IF(BD!H1110="COMMANDE","EUGENIE1","EUGENIE2"),IF(I1110=INFO_CALENDRIER!$AB$5,IF(BD!H1110="COMMANDE","FRED1","FRED2"),IF(I1110=INFO_CALENDRIER!$AB$6,IF(BD!H1110="COMMANDE","HERVE1","HERVE2"),IF(I1110=INFO_CALENDRIER!$AB$7,IF(BD!H1110="COMMANDE","MARIA1","MARIA2"),IF(I1110=INFO_CALENDRIER!$AB$8,IF(BD!H1110="COMMANDE","MARIE1","MARIE2"),IF(I1110=INFO_CALENDRIER!$AB$9,IF(BD!H1110="COMMANDE","VALERIE1","VALERIE2"),"erreur")))))))))</f>
        <v/>
      </c>
      <c r="U1110" s="54"/>
      <c r="V1110" s="54"/>
      <c r="W1110" s="76" t="str">
        <f t="shared" si="203"/>
        <v/>
      </c>
      <c r="X1110" s="76" t="str">
        <f t="shared" si="204"/>
        <v/>
      </c>
      <c r="Y1110" s="76" t="str">
        <f t="shared" si="205"/>
        <v/>
      </c>
    </row>
    <row r="1111" spans="1:25">
      <c r="A1111" s="75"/>
      <c r="B1111" s="77"/>
      <c r="C1111" s="75"/>
      <c r="D1111" s="77"/>
      <c r="E1111" s="54"/>
      <c r="F1111" s="54"/>
      <c r="G1111" s="81"/>
      <c r="H1111" s="54"/>
      <c r="I1111" s="54"/>
      <c r="J1111" s="76" t="str">
        <f t="shared" si="195"/>
        <v/>
      </c>
      <c r="K1111" s="76" t="str">
        <f t="shared" si="196"/>
        <v/>
      </c>
      <c r="L1111" s="76" t="str">
        <f t="shared" si="197"/>
        <v/>
      </c>
      <c r="M1111" s="54"/>
      <c r="N1111" s="54" t="str">
        <f t="shared" si="198"/>
        <v/>
      </c>
      <c r="O1111" s="54" t="str">
        <f t="shared" si="199"/>
        <v/>
      </c>
      <c r="P1111" s="54" t="str">
        <f t="shared" si="200"/>
        <v/>
      </c>
      <c r="Q1111" s="54" t="str">
        <f>+IF(A1111="","",CONCATENATE(YEAR(A1111),"-",VLOOKUP(MONTH(A1111),INFO_CALENDRIER!$I$1:$J$13,2,FALSE)))</f>
        <v/>
      </c>
      <c r="R1111" s="54" t="str">
        <f t="shared" si="201"/>
        <v/>
      </c>
      <c r="S1111" s="76" t="str">
        <f t="shared" si="202"/>
        <v/>
      </c>
      <c r="T1111" s="54" t="str">
        <f>IF(H1111="","",IF(I1111=INFO_CALENDRIER!$AB$2,IF(BD!H1111="COMMANDE","ALBAN1","ALBAN2"),IF(I1111=INFO_CALENDRIER!$AB$3,IF(BD!H1111="COMMANDE","ALICE1","ALICE2"),IF(I1111=INFO_CALENDRIER!$AB$4,IF(BD!H1111="COMMANDE","EUGENIE1","EUGENIE2"),IF(I1111=INFO_CALENDRIER!$AB$5,IF(BD!H1111="COMMANDE","FRED1","FRED2"),IF(I1111=INFO_CALENDRIER!$AB$6,IF(BD!H1111="COMMANDE","HERVE1","HERVE2"),IF(I1111=INFO_CALENDRIER!$AB$7,IF(BD!H1111="COMMANDE","MARIA1","MARIA2"),IF(I1111=INFO_CALENDRIER!$AB$8,IF(BD!H1111="COMMANDE","MARIE1","MARIE2"),IF(I1111=INFO_CALENDRIER!$AB$9,IF(BD!H1111="COMMANDE","VALERIE1","VALERIE2"),"erreur")))))))))</f>
        <v/>
      </c>
      <c r="U1111" s="54"/>
      <c r="V1111" s="54"/>
      <c r="W1111" s="76" t="str">
        <f t="shared" si="203"/>
        <v/>
      </c>
      <c r="X1111" s="76" t="str">
        <f t="shared" si="204"/>
        <v/>
      </c>
      <c r="Y1111" s="76" t="str">
        <f t="shared" si="205"/>
        <v/>
      </c>
    </row>
    <row r="1112" spans="1:25">
      <c r="A1112" s="75"/>
      <c r="B1112" s="77"/>
      <c r="C1112" s="75"/>
      <c r="D1112" s="77"/>
      <c r="E1112" s="54"/>
      <c r="F1112" s="54"/>
      <c r="G1112" s="81"/>
      <c r="H1112" s="54"/>
      <c r="I1112" s="54"/>
      <c r="J1112" s="76" t="str">
        <f t="shared" si="195"/>
        <v/>
      </c>
      <c r="K1112" s="76" t="str">
        <f t="shared" si="196"/>
        <v/>
      </c>
      <c r="L1112" s="76" t="str">
        <f t="shared" si="197"/>
        <v/>
      </c>
      <c r="M1112" s="54"/>
      <c r="N1112" s="54" t="str">
        <f t="shared" si="198"/>
        <v/>
      </c>
      <c r="O1112" s="54" t="str">
        <f t="shared" si="199"/>
        <v/>
      </c>
      <c r="P1112" s="54" t="str">
        <f t="shared" si="200"/>
        <v/>
      </c>
      <c r="Q1112" s="54" t="str">
        <f>+IF(A1112="","",CONCATENATE(YEAR(A1112),"-",VLOOKUP(MONTH(A1112),INFO_CALENDRIER!$I$1:$J$13,2,FALSE)))</f>
        <v/>
      </c>
      <c r="R1112" s="54" t="str">
        <f t="shared" si="201"/>
        <v/>
      </c>
      <c r="S1112" s="76" t="str">
        <f t="shared" si="202"/>
        <v/>
      </c>
      <c r="T1112" s="54" t="str">
        <f>IF(H1112="","",IF(I1112=INFO_CALENDRIER!$AB$2,IF(BD!H1112="COMMANDE","ALBAN1","ALBAN2"),IF(I1112=INFO_CALENDRIER!$AB$3,IF(BD!H1112="COMMANDE","ALICE1","ALICE2"),IF(I1112=INFO_CALENDRIER!$AB$4,IF(BD!H1112="COMMANDE","EUGENIE1","EUGENIE2"),IF(I1112=INFO_CALENDRIER!$AB$5,IF(BD!H1112="COMMANDE","FRED1","FRED2"),IF(I1112=INFO_CALENDRIER!$AB$6,IF(BD!H1112="COMMANDE","HERVE1","HERVE2"),IF(I1112=INFO_CALENDRIER!$AB$7,IF(BD!H1112="COMMANDE","MARIA1","MARIA2"),IF(I1112=INFO_CALENDRIER!$AB$8,IF(BD!H1112="COMMANDE","MARIE1","MARIE2"),IF(I1112=INFO_CALENDRIER!$AB$9,IF(BD!H1112="COMMANDE","VALERIE1","VALERIE2"),"erreur")))))))))</f>
        <v/>
      </c>
      <c r="U1112" s="54"/>
      <c r="V1112" s="54"/>
      <c r="W1112" s="76" t="str">
        <f t="shared" si="203"/>
        <v/>
      </c>
      <c r="X1112" s="76" t="str">
        <f t="shared" si="204"/>
        <v/>
      </c>
      <c r="Y1112" s="76" t="str">
        <f t="shared" si="205"/>
        <v/>
      </c>
    </row>
    <row r="1113" spans="1:25">
      <c r="A1113" s="75"/>
      <c r="B1113" s="77"/>
      <c r="C1113" s="75"/>
      <c r="D1113" s="77"/>
      <c r="E1113" s="54"/>
      <c r="F1113" s="54"/>
      <c r="G1113" s="81"/>
      <c r="H1113" s="54"/>
      <c r="I1113" s="54"/>
      <c r="J1113" s="76" t="str">
        <f t="shared" si="195"/>
        <v/>
      </c>
      <c r="K1113" s="76" t="str">
        <f t="shared" si="196"/>
        <v/>
      </c>
      <c r="L1113" s="76" t="str">
        <f t="shared" si="197"/>
        <v/>
      </c>
      <c r="M1113" s="54"/>
      <c r="N1113" s="54" t="str">
        <f t="shared" si="198"/>
        <v/>
      </c>
      <c r="O1113" s="54" t="str">
        <f t="shared" si="199"/>
        <v/>
      </c>
      <c r="P1113" s="54" t="str">
        <f t="shared" si="200"/>
        <v/>
      </c>
      <c r="Q1113" s="54" t="str">
        <f>+IF(A1113="","",CONCATENATE(YEAR(A1113),"-",VLOOKUP(MONTH(A1113),INFO_CALENDRIER!$I$1:$J$13,2,FALSE)))</f>
        <v/>
      </c>
      <c r="R1113" s="54" t="str">
        <f t="shared" si="201"/>
        <v/>
      </c>
      <c r="S1113" s="76" t="str">
        <f t="shared" si="202"/>
        <v/>
      </c>
      <c r="T1113" s="54" t="str">
        <f>IF(H1113="","",IF(I1113=INFO_CALENDRIER!$AB$2,IF(BD!H1113="COMMANDE","ALBAN1","ALBAN2"),IF(I1113=INFO_CALENDRIER!$AB$3,IF(BD!H1113="COMMANDE","ALICE1","ALICE2"),IF(I1113=INFO_CALENDRIER!$AB$4,IF(BD!H1113="COMMANDE","EUGENIE1","EUGENIE2"),IF(I1113=INFO_CALENDRIER!$AB$5,IF(BD!H1113="COMMANDE","FRED1","FRED2"),IF(I1113=INFO_CALENDRIER!$AB$6,IF(BD!H1113="COMMANDE","HERVE1","HERVE2"),IF(I1113=INFO_CALENDRIER!$AB$7,IF(BD!H1113="COMMANDE","MARIA1","MARIA2"),IF(I1113=INFO_CALENDRIER!$AB$8,IF(BD!H1113="COMMANDE","MARIE1","MARIE2"),IF(I1113=INFO_CALENDRIER!$AB$9,IF(BD!H1113="COMMANDE","VALERIE1","VALERIE2"),"erreur")))))))))</f>
        <v/>
      </c>
      <c r="U1113" s="54"/>
      <c r="V1113" s="54"/>
      <c r="W1113" s="76" t="str">
        <f t="shared" si="203"/>
        <v/>
      </c>
      <c r="X1113" s="76" t="str">
        <f t="shared" si="204"/>
        <v/>
      </c>
      <c r="Y1113" s="76" t="str">
        <f t="shared" si="205"/>
        <v/>
      </c>
    </row>
    <row r="1114" spans="1:25">
      <c r="A1114" s="75"/>
      <c r="B1114" s="77"/>
      <c r="C1114" s="75"/>
      <c r="D1114" s="77"/>
      <c r="E1114" s="54"/>
      <c r="F1114" s="54"/>
      <c r="G1114" s="81"/>
      <c r="H1114" s="54"/>
      <c r="I1114" s="54"/>
      <c r="J1114" s="76" t="str">
        <f t="shared" si="195"/>
        <v/>
      </c>
      <c r="K1114" s="76" t="str">
        <f t="shared" si="196"/>
        <v/>
      </c>
      <c r="L1114" s="76" t="str">
        <f t="shared" si="197"/>
        <v/>
      </c>
      <c r="M1114" s="54"/>
      <c r="N1114" s="54" t="str">
        <f t="shared" si="198"/>
        <v/>
      </c>
      <c r="O1114" s="54" t="str">
        <f t="shared" si="199"/>
        <v/>
      </c>
      <c r="P1114" s="54" t="str">
        <f t="shared" si="200"/>
        <v/>
      </c>
      <c r="Q1114" s="54" t="str">
        <f>+IF(A1114="","",CONCATENATE(YEAR(A1114),"-",VLOOKUP(MONTH(A1114),INFO_CALENDRIER!$I$1:$J$13,2,FALSE)))</f>
        <v/>
      </c>
      <c r="R1114" s="54" t="str">
        <f t="shared" si="201"/>
        <v/>
      </c>
      <c r="S1114" s="76" t="str">
        <f t="shared" si="202"/>
        <v/>
      </c>
      <c r="T1114" s="54" t="str">
        <f>IF(H1114="","",IF(I1114=INFO_CALENDRIER!$AB$2,IF(BD!H1114="COMMANDE","ALBAN1","ALBAN2"),IF(I1114=INFO_CALENDRIER!$AB$3,IF(BD!H1114="COMMANDE","ALICE1","ALICE2"),IF(I1114=INFO_CALENDRIER!$AB$4,IF(BD!H1114="COMMANDE","EUGENIE1","EUGENIE2"),IF(I1114=INFO_CALENDRIER!$AB$5,IF(BD!H1114="COMMANDE","FRED1","FRED2"),IF(I1114=INFO_CALENDRIER!$AB$6,IF(BD!H1114="COMMANDE","HERVE1","HERVE2"),IF(I1114=INFO_CALENDRIER!$AB$7,IF(BD!H1114="COMMANDE","MARIA1","MARIA2"),IF(I1114=INFO_CALENDRIER!$AB$8,IF(BD!H1114="COMMANDE","MARIE1","MARIE2"),IF(I1114=INFO_CALENDRIER!$AB$9,IF(BD!H1114="COMMANDE","VALERIE1","VALERIE2"),"erreur")))))))))</f>
        <v/>
      </c>
      <c r="U1114" s="54"/>
      <c r="V1114" s="54"/>
      <c r="W1114" s="76" t="str">
        <f t="shared" si="203"/>
        <v/>
      </c>
      <c r="X1114" s="76" t="str">
        <f t="shared" si="204"/>
        <v/>
      </c>
      <c r="Y1114" s="76" t="str">
        <f t="shared" si="205"/>
        <v/>
      </c>
    </row>
    <row r="1115" spans="1:25">
      <c r="A1115" s="75"/>
      <c r="B1115" s="77"/>
      <c r="C1115" s="75"/>
      <c r="D1115" s="77"/>
      <c r="E1115" s="54"/>
      <c r="F1115" s="54"/>
      <c r="G1115" s="81"/>
      <c r="H1115" s="54"/>
      <c r="I1115" s="54"/>
      <c r="J1115" s="76" t="str">
        <f t="shared" si="195"/>
        <v/>
      </c>
      <c r="K1115" s="76" t="str">
        <f t="shared" si="196"/>
        <v/>
      </c>
      <c r="L1115" s="76" t="str">
        <f t="shared" si="197"/>
        <v/>
      </c>
      <c r="M1115" s="54"/>
      <c r="N1115" s="54" t="str">
        <f t="shared" si="198"/>
        <v/>
      </c>
      <c r="O1115" s="54" t="str">
        <f t="shared" si="199"/>
        <v/>
      </c>
      <c r="P1115" s="54" t="str">
        <f t="shared" si="200"/>
        <v/>
      </c>
      <c r="Q1115" s="54" t="str">
        <f>+IF(A1115="","",CONCATENATE(YEAR(A1115),"-",VLOOKUP(MONTH(A1115),INFO_CALENDRIER!$I$1:$J$13,2,FALSE)))</f>
        <v/>
      </c>
      <c r="R1115" s="54" t="str">
        <f t="shared" si="201"/>
        <v/>
      </c>
      <c r="S1115" s="76" t="str">
        <f t="shared" si="202"/>
        <v/>
      </c>
      <c r="T1115" s="54" t="str">
        <f>IF(H1115="","",IF(I1115=INFO_CALENDRIER!$AB$2,IF(BD!H1115="COMMANDE","ALBAN1","ALBAN2"),IF(I1115=INFO_CALENDRIER!$AB$3,IF(BD!H1115="COMMANDE","ALICE1","ALICE2"),IF(I1115=INFO_CALENDRIER!$AB$4,IF(BD!H1115="COMMANDE","EUGENIE1","EUGENIE2"),IF(I1115=INFO_CALENDRIER!$AB$5,IF(BD!H1115="COMMANDE","FRED1","FRED2"),IF(I1115=INFO_CALENDRIER!$AB$6,IF(BD!H1115="COMMANDE","HERVE1","HERVE2"),IF(I1115=INFO_CALENDRIER!$AB$7,IF(BD!H1115="COMMANDE","MARIA1","MARIA2"),IF(I1115=INFO_CALENDRIER!$AB$8,IF(BD!H1115="COMMANDE","MARIE1","MARIE2"),IF(I1115=INFO_CALENDRIER!$AB$9,IF(BD!H1115="COMMANDE","VALERIE1","VALERIE2"),"erreur")))))))))</f>
        <v/>
      </c>
      <c r="U1115" s="54"/>
      <c r="V1115" s="54"/>
      <c r="W1115" s="76" t="str">
        <f t="shared" si="203"/>
        <v/>
      </c>
      <c r="X1115" s="76" t="str">
        <f t="shared" si="204"/>
        <v/>
      </c>
      <c r="Y1115" s="76" t="str">
        <f t="shared" si="205"/>
        <v/>
      </c>
    </row>
    <row r="1116" spans="1:25">
      <c r="A1116" s="75"/>
      <c r="B1116" s="77"/>
      <c r="C1116" s="75"/>
      <c r="D1116" s="77"/>
      <c r="E1116" s="54"/>
      <c r="F1116" s="54"/>
      <c r="G1116" s="81"/>
      <c r="H1116" s="54"/>
      <c r="I1116" s="54"/>
      <c r="J1116" s="76" t="str">
        <f t="shared" si="195"/>
        <v/>
      </c>
      <c r="K1116" s="76" t="str">
        <f t="shared" si="196"/>
        <v/>
      </c>
      <c r="L1116" s="76" t="str">
        <f t="shared" si="197"/>
        <v/>
      </c>
      <c r="M1116" s="54"/>
      <c r="N1116" s="54" t="str">
        <f t="shared" si="198"/>
        <v/>
      </c>
      <c r="O1116" s="54" t="str">
        <f t="shared" si="199"/>
        <v/>
      </c>
      <c r="P1116" s="54" t="str">
        <f t="shared" si="200"/>
        <v/>
      </c>
      <c r="Q1116" s="54" t="str">
        <f>+IF(A1116="","",CONCATENATE(YEAR(A1116),"-",VLOOKUP(MONTH(A1116),INFO_CALENDRIER!$I$1:$J$13,2,FALSE)))</f>
        <v/>
      </c>
      <c r="R1116" s="54" t="str">
        <f t="shared" si="201"/>
        <v/>
      </c>
      <c r="S1116" s="76" t="str">
        <f t="shared" si="202"/>
        <v/>
      </c>
      <c r="T1116" s="54" t="str">
        <f>IF(H1116="","",IF(I1116=INFO_CALENDRIER!$AB$2,IF(BD!H1116="COMMANDE","ALBAN1","ALBAN2"),IF(I1116=INFO_CALENDRIER!$AB$3,IF(BD!H1116="COMMANDE","ALICE1","ALICE2"),IF(I1116=INFO_CALENDRIER!$AB$4,IF(BD!H1116="COMMANDE","EUGENIE1","EUGENIE2"),IF(I1116=INFO_CALENDRIER!$AB$5,IF(BD!H1116="COMMANDE","FRED1","FRED2"),IF(I1116=INFO_CALENDRIER!$AB$6,IF(BD!H1116="COMMANDE","HERVE1","HERVE2"),IF(I1116=INFO_CALENDRIER!$AB$7,IF(BD!H1116="COMMANDE","MARIA1","MARIA2"),IF(I1116=INFO_CALENDRIER!$AB$8,IF(BD!H1116="COMMANDE","MARIE1","MARIE2"),IF(I1116=INFO_CALENDRIER!$AB$9,IF(BD!H1116="COMMANDE","VALERIE1","VALERIE2"),"erreur")))))))))</f>
        <v/>
      </c>
      <c r="U1116" s="54"/>
      <c r="V1116" s="54"/>
      <c r="W1116" s="76" t="str">
        <f t="shared" si="203"/>
        <v/>
      </c>
      <c r="X1116" s="76" t="str">
        <f t="shared" si="204"/>
        <v/>
      </c>
      <c r="Y1116" s="76" t="str">
        <f t="shared" si="205"/>
        <v/>
      </c>
    </row>
    <row r="1117" spans="1:25">
      <c r="A1117" s="75"/>
      <c r="B1117" s="77"/>
      <c r="C1117" s="75"/>
      <c r="D1117" s="77"/>
      <c r="E1117" s="54"/>
      <c r="F1117" s="54"/>
      <c r="G1117" s="81"/>
      <c r="H1117" s="54"/>
      <c r="I1117" s="54"/>
      <c r="J1117" s="76" t="str">
        <f t="shared" si="195"/>
        <v/>
      </c>
      <c r="K1117" s="76" t="str">
        <f t="shared" si="196"/>
        <v/>
      </c>
      <c r="L1117" s="76" t="str">
        <f t="shared" si="197"/>
        <v/>
      </c>
      <c r="M1117" s="54"/>
      <c r="N1117" s="54" t="str">
        <f t="shared" si="198"/>
        <v/>
      </c>
      <c r="O1117" s="54" t="str">
        <f t="shared" si="199"/>
        <v/>
      </c>
      <c r="P1117" s="54" t="str">
        <f t="shared" si="200"/>
        <v/>
      </c>
      <c r="Q1117" s="54" t="str">
        <f>+IF(A1117="","",CONCATENATE(YEAR(A1117),"-",VLOOKUP(MONTH(A1117),INFO_CALENDRIER!$I$1:$J$13,2,FALSE)))</f>
        <v/>
      </c>
      <c r="R1117" s="54" t="str">
        <f t="shared" si="201"/>
        <v/>
      </c>
      <c r="S1117" s="76" t="str">
        <f t="shared" si="202"/>
        <v/>
      </c>
      <c r="T1117" s="54" t="str">
        <f>IF(H1117="","",IF(I1117=INFO_CALENDRIER!$AB$2,IF(BD!H1117="COMMANDE","ALBAN1","ALBAN2"),IF(I1117=INFO_CALENDRIER!$AB$3,IF(BD!H1117="COMMANDE","ALICE1","ALICE2"),IF(I1117=INFO_CALENDRIER!$AB$4,IF(BD!H1117="COMMANDE","EUGENIE1","EUGENIE2"),IF(I1117=INFO_CALENDRIER!$AB$5,IF(BD!H1117="COMMANDE","FRED1","FRED2"),IF(I1117=INFO_CALENDRIER!$AB$6,IF(BD!H1117="COMMANDE","HERVE1","HERVE2"),IF(I1117=INFO_CALENDRIER!$AB$7,IF(BD!H1117="COMMANDE","MARIA1","MARIA2"),IF(I1117=INFO_CALENDRIER!$AB$8,IF(BD!H1117="COMMANDE","MARIE1","MARIE2"),IF(I1117=INFO_CALENDRIER!$AB$9,IF(BD!H1117="COMMANDE","VALERIE1","VALERIE2"),"erreur")))))))))</f>
        <v/>
      </c>
      <c r="U1117" s="54"/>
      <c r="V1117" s="54"/>
      <c r="W1117" s="76" t="str">
        <f t="shared" si="203"/>
        <v/>
      </c>
      <c r="X1117" s="76" t="str">
        <f t="shared" si="204"/>
        <v/>
      </c>
      <c r="Y1117" s="76" t="str">
        <f t="shared" si="205"/>
        <v/>
      </c>
    </row>
    <row r="1118" spans="1:25">
      <c r="A1118" s="75"/>
      <c r="B1118" s="77"/>
      <c r="C1118" s="75"/>
      <c r="D1118" s="77"/>
      <c r="E1118" s="54"/>
      <c r="F1118" s="54"/>
      <c r="G1118" s="81"/>
      <c r="H1118" s="54"/>
      <c r="I1118" s="54"/>
      <c r="J1118" s="76" t="str">
        <f t="shared" si="195"/>
        <v/>
      </c>
      <c r="K1118" s="76" t="str">
        <f t="shared" si="196"/>
        <v/>
      </c>
      <c r="L1118" s="76" t="str">
        <f t="shared" si="197"/>
        <v/>
      </c>
      <c r="M1118" s="54"/>
      <c r="N1118" s="54" t="str">
        <f t="shared" si="198"/>
        <v/>
      </c>
      <c r="O1118" s="54" t="str">
        <f t="shared" si="199"/>
        <v/>
      </c>
      <c r="P1118" s="54" t="str">
        <f t="shared" si="200"/>
        <v/>
      </c>
      <c r="Q1118" s="54" t="str">
        <f>+IF(A1118="","",CONCATENATE(YEAR(A1118),"-",VLOOKUP(MONTH(A1118),INFO_CALENDRIER!$I$1:$J$13,2,FALSE)))</f>
        <v/>
      </c>
      <c r="R1118" s="54" t="str">
        <f t="shared" si="201"/>
        <v/>
      </c>
      <c r="S1118" s="76" t="str">
        <f t="shared" si="202"/>
        <v/>
      </c>
      <c r="T1118" s="54" t="str">
        <f>IF(H1118="","",IF(I1118=INFO_CALENDRIER!$AB$2,IF(BD!H1118="COMMANDE","ALBAN1","ALBAN2"),IF(I1118=INFO_CALENDRIER!$AB$3,IF(BD!H1118="COMMANDE","ALICE1","ALICE2"),IF(I1118=INFO_CALENDRIER!$AB$4,IF(BD!H1118="COMMANDE","EUGENIE1","EUGENIE2"),IF(I1118=INFO_CALENDRIER!$AB$5,IF(BD!H1118="COMMANDE","FRED1","FRED2"),IF(I1118=INFO_CALENDRIER!$AB$6,IF(BD!H1118="COMMANDE","HERVE1","HERVE2"),IF(I1118=INFO_CALENDRIER!$AB$7,IF(BD!H1118="COMMANDE","MARIA1","MARIA2"),IF(I1118=INFO_CALENDRIER!$AB$8,IF(BD!H1118="COMMANDE","MARIE1","MARIE2"),IF(I1118=INFO_CALENDRIER!$AB$9,IF(BD!H1118="COMMANDE","VALERIE1","VALERIE2"),"erreur")))))))))</f>
        <v/>
      </c>
      <c r="U1118" s="54"/>
      <c r="V1118" s="54"/>
      <c r="W1118" s="76" t="str">
        <f t="shared" si="203"/>
        <v/>
      </c>
      <c r="X1118" s="76" t="str">
        <f t="shared" si="204"/>
        <v/>
      </c>
      <c r="Y1118" s="76" t="str">
        <f t="shared" si="205"/>
        <v/>
      </c>
    </row>
    <row r="1119" spans="1:25">
      <c r="A1119" s="75"/>
      <c r="B1119" s="77"/>
      <c r="C1119" s="75"/>
      <c r="D1119" s="77"/>
      <c r="E1119" s="54"/>
      <c r="F1119" s="54"/>
      <c r="G1119" s="81"/>
      <c r="H1119" s="54"/>
      <c r="I1119" s="54"/>
      <c r="J1119" s="76" t="str">
        <f t="shared" si="195"/>
        <v/>
      </c>
      <c r="K1119" s="76" t="str">
        <f t="shared" si="196"/>
        <v/>
      </c>
      <c r="L1119" s="76" t="str">
        <f t="shared" si="197"/>
        <v/>
      </c>
      <c r="M1119" s="54"/>
      <c r="N1119" s="54" t="str">
        <f t="shared" si="198"/>
        <v/>
      </c>
      <c r="O1119" s="54" t="str">
        <f t="shared" si="199"/>
        <v/>
      </c>
      <c r="P1119" s="54" t="str">
        <f t="shared" si="200"/>
        <v/>
      </c>
      <c r="Q1119" s="54" t="str">
        <f>+IF(A1119="","",CONCATENATE(YEAR(A1119),"-",VLOOKUP(MONTH(A1119),INFO_CALENDRIER!$I$1:$J$13,2,FALSE)))</f>
        <v/>
      </c>
      <c r="R1119" s="54" t="str">
        <f t="shared" si="201"/>
        <v/>
      </c>
      <c r="S1119" s="76" t="str">
        <f t="shared" si="202"/>
        <v/>
      </c>
      <c r="T1119" s="54" t="str">
        <f>IF(H1119="","",IF(I1119=INFO_CALENDRIER!$AB$2,IF(BD!H1119="COMMANDE","ALBAN1","ALBAN2"),IF(I1119=INFO_CALENDRIER!$AB$3,IF(BD!H1119="COMMANDE","ALICE1","ALICE2"),IF(I1119=INFO_CALENDRIER!$AB$4,IF(BD!H1119="COMMANDE","EUGENIE1","EUGENIE2"),IF(I1119=INFO_CALENDRIER!$AB$5,IF(BD!H1119="COMMANDE","FRED1","FRED2"),IF(I1119=INFO_CALENDRIER!$AB$6,IF(BD!H1119="COMMANDE","HERVE1","HERVE2"),IF(I1119=INFO_CALENDRIER!$AB$7,IF(BD!H1119="COMMANDE","MARIA1","MARIA2"),IF(I1119=INFO_CALENDRIER!$AB$8,IF(BD!H1119="COMMANDE","MARIE1","MARIE2"),IF(I1119=INFO_CALENDRIER!$AB$9,IF(BD!H1119="COMMANDE","VALERIE1","VALERIE2"),"erreur")))))))))</f>
        <v/>
      </c>
      <c r="U1119" s="54"/>
      <c r="V1119" s="54"/>
      <c r="W1119" s="76" t="str">
        <f t="shared" si="203"/>
        <v/>
      </c>
      <c r="X1119" s="76" t="str">
        <f t="shared" si="204"/>
        <v/>
      </c>
      <c r="Y1119" s="76" t="str">
        <f t="shared" si="205"/>
        <v/>
      </c>
    </row>
    <row r="1120" spans="1:25">
      <c r="A1120" s="75"/>
      <c r="B1120" s="77"/>
      <c r="C1120" s="75"/>
      <c r="D1120" s="77"/>
      <c r="E1120" s="54"/>
      <c r="F1120" s="54"/>
      <c r="G1120" s="81"/>
      <c r="H1120" s="54"/>
      <c r="I1120" s="54"/>
      <c r="J1120" s="76" t="str">
        <f t="shared" si="195"/>
        <v/>
      </c>
      <c r="K1120" s="76" t="str">
        <f t="shared" si="196"/>
        <v/>
      </c>
      <c r="L1120" s="76" t="str">
        <f t="shared" si="197"/>
        <v/>
      </c>
      <c r="M1120" s="54"/>
      <c r="N1120" s="54" t="str">
        <f t="shared" si="198"/>
        <v/>
      </c>
      <c r="O1120" s="54" t="str">
        <f t="shared" si="199"/>
        <v/>
      </c>
      <c r="P1120" s="54" t="str">
        <f t="shared" si="200"/>
        <v/>
      </c>
      <c r="Q1120" s="54" t="str">
        <f>+IF(A1120="","",CONCATENATE(YEAR(A1120),"-",VLOOKUP(MONTH(A1120),INFO_CALENDRIER!$I$1:$J$13,2,FALSE)))</f>
        <v/>
      </c>
      <c r="R1120" s="54" t="str">
        <f t="shared" si="201"/>
        <v/>
      </c>
      <c r="S1120" s="76" t="str">
        <f t="shared" si="202"/>
        <v/>
      </c>
      <c r="T1120" s="54" t="str">
        <f>IF(H1120="","",IF(I1120=INFO_CALENDRIER!$AB$2,IF(BD!H1120="COMMANDE","ALBAN1","ALBAN2"),IF(I1120=INFO_CALENDRIER!$AB$3,IF(BD!H1120="COMMANDE","ALICE1","ALICE2"),IF(I1120=INFO_CALENDRIER!$AB$4,IF(BD!H1120="COMMANDE","EUGENIE1","EUGENIE2"),IF(I1120=INFO_CALENDRIER!$AB$5,IF(BD!H1120="COMMANDE","FRED1","FRED2"),IF(I1120=INFO_CALENDRIER!$AB$6,IF(BD!H1120="COMMANDE","HERVE1","HERVE2"),IF(I1120=INFO_CALENDRIER!$AB$7,IF(BD!H1120="COMMANDE","MARIA1","MARIA2"),IF(I1120=INFO_CALENDRIER!$AB$8,IF(BD!H1120="COMMANDE","MARIE1","MARIE2"),IF(I1120=INFO_CALENDRIER!$AB$9,IF(BD!H1120="COMMANDE","VALERIE1","VALERIE2"),"erreur")))))))))</f>
        <v/>
      </c>
      <c r="U1120" s="54"/>
      <c r="V1120" s="54"/>
      <c r="W1120" s="76" t="str">
        <f t="shared" si="203"/>
        <v/>
      </c>
      <c r="X1120" s="76" t="str">
        <f t="shared" si="204"/>
        <v/>
      </c>
      <c r="Y1120" s="76" t="str">
        <f t="shared" si="205"/>
        <v/>
      </c>
    </row>
    <row r="1121" spans="1:25">
      <c r="A1121" s="75"/>
      <c r="B1121" s="77"/>
      <c r="C1121" s="75"/>
      <c r="D1121" s="77"/>
      <c r="E1121" s="54"/>
      <c r="F1121" s="54"/>
      <c r="G1121" s="81"/>
      <c r="H1121" s="54"/>
      <c r="I1121" s="54"/>
      <c r="J1121" s="76" t="str">
        <f t="shared" si="195"/>
        <v/>
      </c>
      <c r="K1121" s="76" t="str">
        <f t="shared" si="196"/>
        <v/>
      </c>
      <c r="L1121" s="76" t="str">
        <f t="shared" si="197"/>
        <v/>
      </c>
      <c r="M1121" s="54"/>
      <c r="N1121" s="54" t="str">
        <f t="shared" si="198"/>
        <v/>
      </c>
      <c r="O1121" s="54" t="str">
        <f t="shared" si="199"/>
        <v/>
      </c>
      <c r="P1121" s="54" t="str">
        <f t="shared" si="200"/>
        <v/>
      </c>
      <c r="Q1121" s="54" t="str">
        <f>+IF(A1121="","",CONCATENATE(YEAR(A1121),"-",VLOOKUP(MONTH(A1121),INFO_CALENDRIER!$I$1:$J$13,2,FALSE)))</f>
        <v/>
      </c>
      <c r="R1121" s="54" t="str">
        <f t="shared" si="201"/>
        <v/>
      </c>
      <c r="S1121" s="76" t="str">
        <f t="shared" si="202"/>
        <v/>
      </c>
      <c r="T1121" s="54" t="str">
        <f>IF(H1121="","",IF(I1121=INFO_CALENDRIER!$AB$2,IF(BD!H1121="COMMANDE","ALBAN1","ALBAN2"),IF(I1121=INFO_CALENDRIER!$AB$3,IF(BD!H1121="COMMANDE","ALICE1","ALICE2"),IF(I1121=INFO_CALENDRIER!$AB$4,IF(BD!H1121="COMMANDE","EUGENIE1","EUGENIE2"),IF(I1121=INFO_CALENDRIER!$AB$5,IF(BD!H1121="COMMANDE","FRED1","FRED2"),IF(I1121=INFO_CALENDRIER!$AB$6,IF(BD!H1121="COMMANDE","HERVE1","HERVE2"),IF(I1121=INFO_CALENDRIER!$AB$7,IF(BD!H1121="COMMANDE","MARIA1","MARIA2"),IF(I1121=INFO_CALENDRIER!$AB$8,IF(BD!H1121="COMMANDE","MARIE1","MARIE2"),IF(I1121=INFO_CALENDRIER!$AB$9,IF(BD!H1121="COMMANDE","VALERIE1","VALERIE2"),"erreur")))))))))</f>
        <v/>
      </c>
      <c r="U1121" s="54"/>
      <c r="V1121" s="54"/>
      <c r="W1121" s="76" t="str">
        <f t="shared" si="203"/>
        <v/>
      </c>
      <c r="X1121" s="76" t="str">
        <f t="shared" si="204"/>
        <v/>
      </c>
      <c r="Y1121" s="76" t="str">
        <f t="shared" si="205"/>
        <v/>
      </c>
    </row>
    <row r="1122" spans="1:25">
      <c r="A1122" s="75"/>
      <c r="B1122" s="77"/>
      <c r="C1122" s="75"/>
      <c r="D1122" s="77"/>
      <c r="E1122" s="54"/>
      <c r="F1122" s="54"/>
      <c r="G1122" s="81"/>
      <c r="H1122" s="54"/>
      <c r="I1122" s="54"/>
      <c r="J1122" s="76" t="str">
        <f t="shared" si="195"/>
        <v/>
      </c>
      <c r="K1122" s="76" t="str">
        <f t="shared" si="196"/>
        <v/>
      </c>
      <c r="L1122" s="76" t="str">
        <f t="shared" si="197"/>
        <v/>
      </c>
      <c r="M1122" s="54"/>
      <c r="N1122" s="54" t="str">
        <f t="shared" si="198"/>
        <v/>
      </c>
      <c r="O1122" s="54" t="str">
        <f t="shared" si="199"/>
        <v/>
      </c>
      <c r="P1122" s="54" t="str">
        <f t="shared" si="200"/>
        <v/>
      </c>
      <c r="Q1122" s="54" t="str">
        <f>+IF(A1122="","",CONCATENATE(YEAR(A1122),"-",VLOOKUP(MONTH(A1122),INFO_CALENDRIER!$I$1:$J$13,2,FALSE)))</f>
        <v/>
      </c>
      <c r="R1122" s="54" t="str">
        <f t="shared" si="201"/>
        <v/>
      </c>
      <c r="S1122" s="76" t="str">
        <f t="shared" si="202"/>
        <v/>
      </c>
      <c r="T1122" s="54" t="str">
        <f>IF(H1122="","",IF(I1122=INFO_CALENDRIER!$AB$2,IF(BD!H1122="COMMANDE","ALBAN1","ALBAN2"),IF(I1122=INFO_CALENDRIER!$AB$3,IF(BD!H1122="COMMANDE","ALICE1","ALICE2"),IF(I1122=INFO_CALENDRIER!$AB$4,IF(BD!H1122="COMMANDE","EUGENIE1","EUGENIE2"),IF(I1122=INFO_CALENDRIER!$AB$5,IF(BD!H1122="COMMANDE","FRED1","FRED2"),IF(I1122=INFO_CALENDRIER!$AB$6,IF(BD!H1122="COMMANDE","HERVE1","HERVE2"),IF(I1122=INFO_CALENDRIER!$AB$7,IF(BD!H1122="COMMANDE","MARIA1","MARIA2"),IF(I1122=INFO_CALENDRIER!$AB$8,IF(BD!H1122="COMMANDE","MARIE1","MARIE2"),IF(I1122=INFO_CALENDRIER!$AB$9,IF(BD!H1122="COMMANDE","VALERIE1","VALERIE2"),"erreur")))))))))</f>
        <v/>
      </c>
      <c r="U1122" s="54"/>
      <c r="V1122" s="54"/>
      <c r="W1122" s="76" t="str">
        <f t="shared" si="203"/>
        <v/>
      </c>
      <c r="X1122" s="76" t="str">
        <f t="shared" si="204"/>
        <v/>
      </c>
      <c r="Y1122" s="76" t="str">
        <f t="shared" si="205"/>
        <v/>
      </c>
    </row>
    <row r="1123" spans="1:25">
      <c r="A1123" s="75"/>
      <c r="B1123" s="77"/>
      <c r="C1123" s="75"/>
      <c r="D1123" s="77"/>
      <c r="E1123" s="54"/>
      <c r="F1123" s="54"/>
      <c r="G1123" s="81"/>
      <c r="H1123" s="54"/>
      <c r="I1123" s="54"/>
      <c r="J1123" s="76" t="str">
        <f t="shared" si="195"/>
        <v/>
      </c>
      <c r="K1123" s="76" t="str">
        <f t="shared" si="196"/>
        <v/>
      </c>
      <c r="L1123" s="76" t="str">
        <f t="shared" si="197"/>
        <v/>
      </c>
      <c r="M1123" s="54"/>
      <c r="N1123" s="54" t="str">
        <f t="shared" si="198"/>
        <v/>
      </c>
      <c r="O1123" s="54" t="str">
        <f t="shared" si="199"/>
        <v/>
      </c>
      <c r="P1123" s="54" t="str">
        <f t="shared" si="200"/>
        <v/>
      </c>
      <c r="Q1123" s="54" t="str">
        <f>+IF(A1123="","",CONCATENATE(YEAR(A1123),"-",VLOOKUP(MONTH(A1123),INFO_CALENDRIER!$I$1:$J$13,2,FALSE)))</f>
        <v/>
      </c>
      <c r="R1123" s="54" t="str">
        <f t="shared" si="201"/>
        <v/>
      </c>
      <c r="S1123" s="76" t="str">
        <f t="shared" si="202"/>
        <v/>
      </c>
      <c r="T1123" s="54" t="str">
        <f>IF(H1123="","",IF(I1123=INFO_CALENDRIER!$AB$2,IF(BD!H1123="COMMANDE","ALBAN1","ALBAN2"),IF(I1123=INFO_CALENDRIER!$AB$3,IF(BD!H1123="COMMANDE","ALICE1","ALICE2"),IF(I1123=INFO_CALENDRIER!$AB$4,IF(BD!H1123="COMMANDE","EUGENIE1","EUGENIE2"),IF(I1123=INFO_CALENDRIER!$AB$5,IF(BD!H1123="COMMANDE","FRED1","FRED2"),IF(I1123=INFO_CALENDRIER!$AB$6,IF(BD!H1123="COMMANDE","HERVE1","HERVE2"),IF(I1123=INFO_CALENDRIER!$AB$7,IF(BD!H1123="COMMANDE","MARIA1","MARIA2"),IF(I1123=INFO_CALENDRIER!$AB$8,IF(BD!H1123="COMMANDE","MARIE1","MARIE2"),IF(I1123=INFO_CALENDRIER!$AB$9,IF(BD!H1123="COMMANDE","VALERIE1","VALERIE2"),"erreur")))))))))</f>
        <v/>
      </c>
      <c r="U1123" s="54"/>
      <c r="V1123" s="54"/>
      <c r="W1123" s="76" t="str">
        <f t="shared" si="203"/>
        <v/>
      </c>
      <c r="X1123" s="76" t="str">
        <f t="shared" si="204"/>
        <v/>
      </c>
      <c r="Y1123" s="76" t="str">
        <f t="shared" si="205"/>
        <v/>
      </c>
    </row>
    <row r="1124" spans="1:25">
      <c r="A1124" s="75"/>
      <c r="B1124" s="77"/>
      <c r="C1124" s="75"/>
      <c r="D1124" s="77"/>
      <c r="E1124" s="54"/>
      <c r="F1124" s="54"/>
      <c r="G1124" s="81"/>
      <c r="H1124" s="54"/>
      <c r="I1124" s="54"/>
      <c r="J1124" s="76" t="str">
        <f t="shared" si="195"/>
        <v/>
      </c>
      <c r="K1124" s="76" t="str">
        <f t="shared" si="196"/>
        <v/>
      </c>
      <c r="L1124" s="76" t="str">
        <f t="shared" si="197"/>
        <v/>
      </c>
      <c r="M1124" s="54"/>
      <c r="N1124" s="54" t="str">
        <f t="shared" si="198"/>
        <v/>
      </c>
      <c r="O1124" s="54" t="str">
        <f t="shared" si="199"/>
        <v/>
      </c>
      <c r="P1124" s="54" t="str">
        <f t="shared" si="200"/>
        <v/>
      </c>
      <c r="Q1124" s="54" t="str">
        <f>+IF(A1124="","",CONCATENATE(YEAR(A1124),"-",VLOOKUP(MONTH(A1124),INFO_CALENDRIER!$I$1:$J$13,2,FALSE)))</f>
        <v/>
      </c>
      <c r="R1124" s="54" t="str">
        <f t="shared" si="201"/>
        <v/>
      </c>
      <c r="S1124" s="76" t="str">
        <f t="shared" si="202"/>
        <v/>
      </c>
      <c r="T1124" s="54" t="str">
        <f>IF(H1124="","",IF(I1124=INFO_CALENDRIER!$AB$2,IF(BD!H1124="COMMANDE","ALBAN1","ALBAN2"),IF(I1124=INFO_CALENDRIER!$AB$3,IF(BD!H1124="COMMANDE","ALICE1","ALICE2"),IF(I1124=INFO_CALENDRIER!$AB$4,IF(BD!H1124="COMMANDE","EUGENIE1","EUGENIE2"),IF(I1124=INFO_CALENDRIER!$AB$5,IF(BD!H1124="COMMANDE","FRED1","FRED2"),IF(I1124=INFO_CALENDRIER!$AB$6,IF(BD!H1124="COMMANDE","HERVE1","HERVE2"),IF(I1124=INFO_CALENDRIER!$AB$7,IF(BD!H1124="COMMANDE","MARIA1","MARIA2"),IF(I1124=INFO_CALENDRIER!$AB$8,IF(BD!H1124="COMMANDE","MARIE1","MARIE2"),IF(I1124=INFO_CALENDRIER!$AB$9,IF(BD!H1124="COMMANDE","VALERIE1","VALERIE2"),"erreur")))))))))</f>
        <v/>
      </c>
      <c r="U1124" s="54"/>
      <c r="V1124" s="54"/>
      <c r="W1124" s="76" t="str">
        <f t="shared" si="203"/>
        <v/>
      </c>
      <c r="X1124" s="76" t="str">
        <f t="shared" si="204"/>
        <v/>
      </c>
      <c r="Y1124" s="76" t="str">
        <f t="shared" si="205"/>
        <v/>
      </c>
    </row>
    <row r="1125" spans="1:25">
      <c r="A1125" s="75"/>
      <c r="B1125" s="77"/>
      <c r="C1125" s="75"/>
      <c r="D1125" s="77"/>
      <c r="E1125" s="54"/>
      <c r="F1125" s="54"/>
      <c r="G1125" s="81"/>
      <c r="H1125" s="54"/>
      <c r="I1125" s="54"/>
      <c r="J1125" s="76" t="str">
        <f t="shared" si="195"/>
        <v/>
      </c>
      <c r="K1125" s="76" t="str">
        <f t="shared" si="196"/>
        <v/>
      </c>
      <c r="L1125" s="76" t="str">
        <f t="shared" si="197"/>
        <v/>
      </c>
      <c r="M1125" s="54"/>
      <c r="N1125" s="54" t="str">
        <f t="shared" si="198"/>
        <v/>
      </c>
      <c r="O1125" s="54" t="str">
        <f t="shared" si="199"/>
        <v/>
      </c>
      <c r="P1125" s="54" t="str">
        <f t="shared" si="200"/>
        <v/>
      </c>
      <c r="Q1125" s="54" t="str">
        <f>+IF(A1125="","",CONCATENATE(YEAR(A1125),"-",VLOOKUP(MONTH(A1125),INFO_CALENDRIER!$I$1:$J$13,2,FALSE)))</f>
        <v/>
      </c>
      <c r="R1125" s="54" t="str">
        <f t="shared" si="201"/>
        <v/>
      </c>
      <c r="S1125" s="76" t="str">
        <f t="shared" si="202"/>
        <v/>
      </c>
      <c r="T1125" s="54" t="str">
        <f>IF(H1125="","",IF(I1125=INFO_CALENDRIER!$AB$2,IF(BD!H1125="COMMANDE","ALBAN1","ALBAN2"),IF(I1125=INFO_CALENDRIER!$AB$3,IF(BD!H1125="COMMANDE","ALICE1","ALICE2"),IF(I1125=INFO_CALENDRIER!$AB$4,IF(BD!H1125="COMMANDE","EUGENIE1","EUGENIE2"),IF(I1125=INFO_CALENDRIER!$AB$5,IF(BD!H1125="COMMANDE","FRED1","FRED2"),IF(I1125=INFO_CALENDRIER!$AB$6,IF(BD!H1125="COMMANDE","HERVE1","HERVE2"),IF(I1125=INFO_CALENDRIER!$AB$7,IF(BD!H1125="COMMANDE","MARIA1","MARIA2"),IF(I1125=INFO_CALENDRIER!$AB$8,IF(BD!H1125="COMMANDE","MARIE1","MARIE2"),IF(I1125=INFO_CALENDRIER!$AB$9,IF(BD!H1125="COMMANDE","VALERIE1","VALERIE2"),"erreur")))))))))</f>
        <v/>
      </c>
      <c r="U1125" s="54"/>
      <c r="V1125" s="54"/>
      <c r="W1125" s="76" t="str">
        <f t="shared" si="203"/>
        <v/>
      </c>
      <c r="X1125" s="76" t="str">
        <f t="shared" si="204"/>
        <v/>
      </c>
      <c r="Y1125" s="76" t="str">
        <f t="shared" si="205"/>
        <v/>
      </c>
    </row>
    <row r="1126" spans="1:25">
      <c r="A1126" s="75"/>
      <c r="B1126" s="77"/>
      <c r="C1126" s="75"/>
      <c r="D1126" s="77"/>
      <c r="E1126" s="54"/>
      <c r="F1126" s="54"/>
      <c r="G1126" s="81"/>
      <c r="H1126" s="54"/>
      <c r="I1126" s="54"/>
      <c r="J1126" s="76" t="str">
        <f t="shared" si="195"/>
        <v/>
      </c>
      <c r="K1126" s="76" t="str">
        <f t="shared" si="196"/>
        <v/>
      </c>
      <c r="L1126" s="76" t="str">
        <f t="shared" si="197"/>
        <v/>
      </c>
      <c r="M1126" s="54"/>
      <c r="N1126" s="54" t="str">
        <f t="shared" si="198"/>
        <v/>
      </c>
      <c r="O1126" s="54" t="str">
        <f t="shared" si="199"/>
        <v/>
      </c>
      <c r="P1126" s="54" t="str">
        <f t="shared" si="200"/>
        <v/>
      </c>
      <c r="Q1126" s="54" t="str">
        <f>+IF(A1126="","",CONCATENATE(YEAR(A1126),"-",VLOOKUP(MONTH(A1126),INFO_CALENDRIER!$I$1:$J$13,2,FALSE)))</f>
        <v/>
      </c>
      <c r="R1126" s="54" t="str">
        <f t="shared" si="201"/>
        <v/>
      </c>
      <c r="S1126" s="76" t="str">
        <f t="shared" si="202"/>
        <v/>
      </c>
      <c r="T1126" s="54" t="str">
        <f>IF(H1126="","",IF(I1126=INFO_CALENDRIER!$AB$2,IF(BD!H1126="COMMANDE","ALBAN1","ALBAN2"),IF(I1126=INFO_CALENDRIER!$AB$3,IF(BD!H1126="COMMANDE","ALICE1","ALICE2"),IF(I1126=INFO_CALENDRIER!$AB$4,IF(BD!H1126="COMMANDE","EUGENIE1","EUGENIE2"),IF(I1126=INFO_CALENDRIER!$AB$5,IF(BD!H1126="COMMANDE","FRED1","FRED2"),IF(I1126=INFO_CALENDRIER!$AB$6,IF(BD!H1126="COMMANDE","HERVE1","HERVE2"),IF(I1126=INFO_CALENDRIER!$AB$7,IF(BD!H1126="COMMANDE","MARIA1","MARIA2"),IF(I1126=INFO_CALENDRIER!$AB$8,IF(BD!H1126="COMMANDE","MARIE1","MARIE2"),IF(I1126=INFO_CALENDRIER!$AB$9,IF(BD!H1126="COMMANDE","VALERIE1","VALERIE2"),"erreur")))))))))</f>
        <v/>
      </c>
      <c r="U1126" s="54"/>
      <c r="V1126" s="54"/>
      <c r="W1126" s="76" t="str">
        <f t="shared" si="203"/>
        <v/>
      </c>
      <c r="X1126" s="76" t="str">
        <f t="shared" si="204"/>
        <v/>
      </c>
      <c r="Y1126" s="76" t="str">
        <f t="shared" si="205"/>
        <v/>
      </c>
    </row>
    <row r="1127" spans="1:25">
      <c r="A1127" s="75"/>
      <c r="B1127" s="77"/>
      <c r="C1127" s="75"/>
      <c r="D1127" s="77"/>
      <c r="E1127" s="54"/>
      <c r="F1127" s="54"/>
      <c r="G1127" s="81"/>
      <c r="H1127" s="54"/>
      <c r="I1127" s="54"/>
      <c r="J1127" s="76" t="str">
        <f t="shared" si="195"/>
        <v/>
      </c>
      <c r="K1127" s="76" t="str">
        <f t="shared" si="196"/>
        <v/>
      </c>
      <c r="L1127" s="76" t="str">
        <f t="shared" si="197"/>
        <v/>
      </c>
      <c r="M1127" s="54"/>
      <c r="N1127" s="54" t="str">
        <f t="shared" si="198"/>
        <v/>
      </c>
      <c r="O1127" s="54" t="str">
        <f t="shared" si="199"/>
        <v/>
      </c>
      <c r="P1127" s="54" t="str">
        <f t="shared" si="200"/>
        <v/>
      </c>
      <c r="Q1127" s="54" t="str">
        <f>+IF(A1127="","",CONCATENATE(YEAR(A1127),"-",VLOOKUP(MONTH(A1127),INFO_CALENDRIER!$I$1:$J$13,2,FALSE)))</f>
        <v/>
      </c>
      <c r="R1127" s="54" t="str">
        <f t="shared" si="201"/>
        <v/>
      </c>
      <c r="S1127" s="76" t="str">
        <f t="shared" si="202"/>
        <v/>
      </c>
      <c r="T1127" s="54" t="str">
        <f>IF(H1127="","",IF(I1127=INFO_CALENDRIER!$AB$2,IF(BD!H1127="COMMANDE","ALBAN1","ALBAN2"),IF(I1127=INFO_CALENDRIER!$AB$3,IF(BD!H1127="COMMANDE","ALICE1","ALICE2"),IF(I1127=INFO_CALENDRIER!$AB$4,IF(BD!H1127="COMMANDE","EUGENIE1","EUGENIE2"),IF(I1127=INFO_CALENDRIER!$AB$5,IF(BD!H1127="COMMANDE","FRED1","FRED2"),IF(I1127=INFO_CALENDRIER!$AB$6,IF(BD!H1127="COMMANDE","HERVE1","HERVE2"),IF(I1127=INFO_CALENDRIER!$AB$7,IF(BD!H1127="COMMANDE","MARIA1","MARIA2"),IF(I1127=INFO_CALENDRIER!$AB$8,IF(BD!H1127="COMMANDE","MARIE1","MARIE2"),IF(I1127=INFO_CALENDRIER!$AB$9,IF(BD!H1127="COMMANDE","VALERIE1","VALERIE2"),"erreur")))))))))</f>
        <v/>
      </c>
      <c r="U1127" s="54"/>
      <c r="V1127" s="54"/>
      <c r="W1127" s="76" t="str">
        <f t="shared" si="203"/>
        <v/>
      </c>
      <c r="X1127" s="76" t="str">
        <f t="shared" si="204"/>
        <v/>
      </c>
      <c r="Y1127" s="76" t="str">
        <f t="shared" si="205"/>
        <v/>
      </c>
    </row>
    <row r="1128" spans="1:25">
      <c r="A1128" s="75"/>
      <c r="B1128" s="77"/>
      <c r="C1128" s="75"/>
      <c r="D1128" s="77"/>
      <c r="E1128" s="54"/>
      <c r="F1128" s="54"/>
      <c r="G1128" s="81"/>
      <c r="H1128" s="54"/>
      <c r="I1128" s="54"/>
      <c r="J1128" s="76" t="str">
        <f t="shared" si="195"/>
        <v/>
      </c>
      <c r="K1128" s="76" t="str">
        <f t="shared" si="196"/>
        <v/>
      </c>
      <c r="L1128" s="76" t="str">
        <f t="shared" si="197"/>
        <v/>
      </c>
      <c r="M1128" s="54"/>
      <c r="N1128" s="54" t="str">
        <f t="shared" si="198"/>
        <v/>
      </c>
      <c r="O1128" s="54" t="str">
        <f t="shared" si="199"/>
        <v/>
      </c>
      <c r="P1128" s="54" t="str">
        <f t="shared" si="200"/>
        <v/>
      </c>
      <c r="Q1128" s="54" t="str">
        <f>+IF(A1128="","",CONCATENATE(YEAR(A1128),"-",VLOOKUP(MONTH(A1128),INFO_CALENDRIER!$I$1:$J$13,2,FALSE)))</f>
        <v/>
      </c>
      <c r="R1128" s="54" t="str">
        <f t="shared" si="201"/>
        <v/>
      </c>
      <c r="S1128" s="76" t="str">
        <f t="shared" si="202"/>
        <v/>
      </c>
      <c r="T1128" s="54" t="str">
        <f>IF(H1128="","",IF(I1128=INFO_CALENDRIER!$AB$2,IF(BD!H1128="COMMANDE","ALBAN1","ALBAN2"),IF(I1128=INFO_CALENDRIER!$AB$3,IF(BD!H1128="COMMANDE","ALICE1","ALICE2"),IF(I1128=INFO_CALENDRIER!$AB$4,IF(BD!H1128="COMMANDE","EUGENIE1","EUGENIE2"),IF(I1128=INFO_CALENDRIER!$AB$5,IF(BD!H1128="COMMANDE","FRED1","FRED2"),IF(I1128=INFO_CALENDRIER!$AB$6,IF(BD!H1128="COMMANDE","HERVE1","HERVE2"),IF(I1128=INFO_CALENDRIER!$AB$7,IF(BD!H1128="COMMANDE","MARIA1","MARIA2"),IF(I1128=INFO_CALENDRIER!$AB$8,IF(BD!H1128="COMMANDE","MARIE1","MARIE2"),IF(I1128=INFO_CALENDRIER!$AB$9,IF(BD!H1128="COMMANDE","VALERIE1","VALERIE2"),"erreur")))))))))</f>
        <v/>
      </c>
      <c r="U1128" s="54"/>
      <c r="V1128" s="54"/>
      <c r="W1128" s="76" t="str">
        <f t="shared" si="203"/>
        <v/>
      </c>
      <c r="X1128" s="76" t="str">
        <f t="shared" si="204"/>
        <v/>
      </c>
      <c r="Y1128" s="76" t="str">
        <f t="shared" si="205"/>
        <v/>
      </c>
    </row>
    <row r="1129" spans="1:25">
      <c r="A1129" s="75"/>
      <c r="B1129" s="77"/>
      <c r="C1129" s="75"/>
      <c r="D1129" s="77"/>
      <c r="E1129" s="54"/>
      <c r="F1129" s="54"/>
      <c r="G1129" s="81"/>
      <c r="H1129" s="54"/>
      <c r="I1129" s="54"/>
      <c r="J1129" s="76" t="str">
        <f t="shared" si="195"/>
        <v/>
      </c>
      <c r="K1129" s="76" t="str">
        <f t="shared" si="196"/>
        <v/>
      </c>
      <c r="L1129" s="76" t="str">
        <f t="shared" si="197"/>
        <v/>
      </c>
      <c r="M1129" s="54"/>
      <c r="N1129" s="54" t="str">
        <f t="shared" si="198"/>
        <v/>
      </c>
      <c r="O1129" s="54" t="str">
        <f t="shared" si="199"/>
        <v/>
      </c>
      <c r="P1129" s="54" t="str">
        <f t="shared" si="200"/>
        <v/>
      </c>
      <c r="Q1129" s="54" t="str">
        <f>+IF(A1129="","",CONCATENATE(YEAR(A1129),"-",VLOOKUP(MONTH(A1129),INFO_CALENDRIER!$I$1:$J$13,2,FALSE)))</f>
        <v/>
      </c>
      <c r="R1129" s="54" t="str">
        <f t="shared" si="201"/>
        <v/>
      </c>
      <c r="S1129" s="76" t="str">
        <f t="shared" si="202"/>
        <v/>
      </c>
      <c r="T1129" s="54" t="str">
        <f>IF(H1129="","",IF(I1129=INFO_CALENDRIER!$AB$2,IF(BD!H1129="COMMANDE","ALBAN1","ALBAN2"),IF(I1129=INFO_CALENDRIER!$AB$3,IF(BD!H1129="COMMANDE","ALICE1","ALICE2"),IF(I1129=INFO_CALENDRIER!$AB$4,IF(BD!H1129="COMMANDE","EUGENIE1","EUGENIE2"),IF(I1129=INFO_CALENDRIER!$AB$5,IF(BD!H1129="COMMANDE","FRED1","FRED2"),IF(I1129=INFO_CALENDRIER!$AB$6,IF(BD!H1129="COMMANDE","HERVE1","HERVE2"),IF(I1129=INFO_CALENDRIER!$AB$7,IF(BD!H1129="COMMANDE","MARIA1","MARIA2"),IF(I1129=INFO_CALENDRIER!$AB$8,IF(BD!H1129="COMMANDE","MARIE1","MARIE2"),IF(I1129=INFO_CALENDRIER!$AB$9,IF(BD!H1129="COMMANDE","VALERIE1","VALERIE2"),"erreur")))))))))</f>
        <v/>
      </c>
      <c r="U1129" s="54"/>
      <c r="V1129" s="54"/>
      <c r="W1129" s="76" t="str">
        <f t="shared" si="203"/>
        <v/>
      </c>
      <c r="X1129" s="76" t="str">
        <f t="shared" si="204"/>
        <v/>
      </c>
      <c r="Y1129" s="76" t="str">
        <f t="shared" si="205"/>
        <v/>
      </c>
    </row>
    <row r="1130" spans="1:25">
      <c r="A1130" s="75"/>
      <c r="B1130" s="77"/>
      <c r="C1130" s="75"/>
      <c r="D1130" s="77"/>
      <c r="E1130" s="54"/>
      <c r="F1130" s="54"/>
      <c r="G1130" s="81"/>
      <c r="H1130" s="54"/>
      <c r="I1130" s="54"/>
      <c r="J1130" s="76" t="str">
        <f t="shared" si="195"/>
        <v/>
      </c>
      <c r="K1130" s="76" t="str">
        <f t="shared" si="196"/>
        <v/>
      </c>
      <c r="L1130" s="76" t="str">
        <f t="shared" si="197"/>
        <v/>
      </c>
      <c r="M1130" s="54"/>
      <c r="N1130" s="54" t="str">
        <f t="shared" si="198"/>
        <v/>
      </c>
      <c r="O1130" s="54" t="str">
        <f t="shared" si="199"/>
        <v/>
      </c>
      <c r="P1130" s="54" t="str">
        <f t="shared" si="200"/>
        <v/>
      </c>
      <c r="Q1130" s="54" t="str">
        <f>+IF(A1130="","",CONCATENATE(YEAR(A1130),"-",VLOOKUP(MONTH(A1130),INFO_CALENDRIER!$I$1:$J$13,2,FALSE)))</f>
        <v/>
      </c>
      <c r="R1130" s="54" t="str">
        <f t="shared" si="201"/>
        <v/>
      </c>
      <c r="S1130" s="76" t="str">
        <f t="shared" si="202"/>
        <v/>
      </c>
      <c r="T1130" s="54" t="str">
        <f>IF(H1130="","",IF(I1130=INFO_CALENDRIER!$AB$2,IF(BD!H1130="COMMANDE","ALBAN1","ALBAN2"),IF(I1130=INFO_CALENDRIER!$AB$3,IF(BD!H1130="COMMANDE","ALICE1","ALICE2"),IF(I1130=INFO_CALENDRIER!$AB$4,IF(BD!H1130="COMMANDE","EUGENIE1","EUGENIE2"),IF(I1130=INFO_CALENDRIER!$AB$5,IF(BD!H1130="COMMANDE","FRED1","FRED2"),IF(I1130=INFO_CALENDRIER!$AB$6,IF(BD!H1130="COMMANDE","HERVE1","HERVE2"),IF(I1130=INFO_CALENDRIER!$AB$7,IF(BD!H1130="COMMANDE","MARIA1","MARIA2"),IF(I1130=INFO_CALENDRIER!$AB$8,IF(BD!H1130="COMMANDE","MARIE1","MARIE2"),IF(I1130=INFO_CALENDRIER!$AB$9,IF(BD!H1130="COMMANDE","VALERIE1","VALERIE2"),"erreur")))))))))</f>
        <v/>
      </c>
      <c r="U1130" s="54"/>
      <c r="V1130" s="54"/>
      <c r="W1130" s="76" t="str">
        <f t="shared" si="203"/>
        <v/>
      </c>
      <c r="X1130" s="76" t="str">
        <f t="shared" si="204"/>
        <v/>
      </c>
      <c r="Y1130" s="76" t="str">
        <f t="shared" si="205"/>
        <v/>
      </c>
    </row>
    <row r="1131" spans="1:25">
      <c r="A1131" s="75"/>
      <c r="B1131" s="77"/>
      <c r="C1131" s="75"/>
      <c r="D1131" s="77"/>
      <c r="E1131" s="54"/>
      <c r="F1131" s="54"/>
      <c r="G1131" s="81"/>
      <c r="H1131" s="54"/>
      <c r="I1131" s="54"/>
      <c r="J1131" s="76" t="str">
        <f t="shared" si="195"/>
        <v/>
      </c>
      <c r="K1131" s="76" t="str">
        <f t="shared" si="196"/>
        <v/>
      </c>
      <c r="L1131" s="76" t="str">
        <f t="shared" si="197"/>
        <v/>
      </c>
      <c r="M1131" s="54"/>
      <c r="N1131" s="54" t="str">
        <f t="shared" si="198"/>
        <v/>
      </c>
      <c r="O1131" s="54" t="str">
        <f t="shared" si="199"/>
        <v/>
      </c>
      <c r="P1131" s="54" t="str">
        <f t="shared" si="200"/>
        <v/>
      </c>
      <c r="Q1131" s="54" t="str">
        <f>+IF(A1131="","",CONCATENATE(YEAR(A1131),"-",VLOOKUP(MONTH(A1131),INFO_CALENDRIER!$I$1:$J$13,2,FALSE)))</f>
        <v/>
      </c>
      <c r="R1131" s="54" t="str">
        <f t="shared" si="201"/>
        <v/>
      </c>
      <c r="S1131" s="76" t="str">
        <f t="shared" si="202"/>
        <v/>
      </c>
      <c r="T1131" s="54" t="str">
        <f>IF(H1131="","",IF(I1131=INFO_CALENDRIER!$AB$2,IF(BD!H1131="COMMANDE","ALBAN1","ALBAN2"),IF(I1131=INFO_CALENDRIER!$AB$3,IF(BD!H1131="COMMANDE","ALICE1","ALICE2"),IF(I1131=INFO_CALENDRIER!$AB$4,IF(BD!H1131="COMMANDE","EUGENIE1","EUGENIE2"),IF(I1131=INFO_CALENDRIER!$AB$5,IF(BD!H1131="COMMANDE","FRED1","FRED2"),IF(I1131=INFO_CALENDRIER!$AB$6,IF(BD!H1131="COMMANDE","HERVE1","HERVE2"),IF(I1131=INFO_CALENDRIER!$AB$7,IF(BD!H1131="COMMANDE","MARIA1","MARIA2"),IF(I1131=INFO_CALENDRIER!$AB$8,IF(BD!H1131="COMMANDE","MARIE1","MARIE2"),IF(I1131=INFO_CALENDRIER!$AB$9,IF(BD!H1131="COMMANDE","VALERIE1","VALERIE2"),"erreur")))))))))</f>
        <v/>
      </c>
      <c r="U1131" s="54"/>
      <c r="V1131" s="54"/>
      <c r="W1131" s="76" t="str">
        <f t="shared" si="203"/>
        <v/>
      </c>
      <c r="X1131" s="76" t="str">
        <f t="shared" si="204"/>
        <v/>
      </c>
      <c r="Y1131" s="76" t="str">
        <f t="shared" si="205"/>
        <v/>
      </c>
    </row>
    <row r="1132" spans="1:25">
      <c r="A1132" s="75"/>
      <c r="B1132" s="77"/>
      <c r="C1132" s="75"/>
      <c r="D1132" s="77"/>
      <c r="E1132" s="54"/>
      <c r="F1132" s="54"/>
      <c r="G1132" s="81"/>
      <c r="H1132" s="54"/>
      <c r="I1132" s="54"/>
      <c r="J1132" s="76" t="str">
        <f t="shared" si="195"/>
        <v/>
      </c>
      <c r="K1132" s="76" t="str">
        <f t="shared" si="196"/>
        <v/>
      </c>
      <c r="L1132" s="76" t="str">
        <f t="shared" si="197"/>
        <v/>
      </c>
      <c r="M1132" s="54"/>
      <c r="N1132" s="54" t="str">
        <f t="shared" si="198"/>
        <v/>
      </c>
      <c r="O1132" s="54" t="str">
        <f t="shared" si="199"/>
        <v/>
      </c>
      <c r="P1132" s="54" t="str">
        <f t="shared" si="200"/>
        <v/>
      </c>
      <c r="Q1132" s="54" t="str">
        <f>+IF(A1132="","",CONCATENATE(YEAR(A1132),"-",VLOOKUP(MONTH(A1132),INFO_CALENDRIER!$I$1:$J$13,2,FALSE)))</f>
        <v/>
      </c>
      <c r="R1132" s="54" t="str">
        <f t="shared" si="201"/>
        <v/>
      </c>
      <c r="S1132" s="76" t="str">
        <f t="shared" si="202"/>
        <v/>
      </c>
      <c r="T1132" s="54" t="str">
        <f>IF(H1132="","",IF(I1132=INFO_CALENDRIER!$AB$2,IF(BD!H1132="COMMANDE","ALBAN1","ALBAN2"),IF(I1132=INFO_CALENDRIER!$AB$3,IF(BD!H1132="COMMANDE","ALICE1","ALICE2"),IF(I1132=INFO_CALENDRIER!$AB$4,IF(BD!H1132="COMMANDE","EUGENIE1","EUGENIE2"),IF(I1132=INFO_CALENDRIER!$AB$5,IF(BD!H1132="COMMANDE","FRED1","FRED2"),IF(I1132=INFO_CALENDRIER!$AB$6,IF(BD!H1132="COMMANDE","HERVE1","HERVE2"),IF(I1132=INFO_CALENDRIER!$AB$7,IF(BD!H1132="COMMANDE","MARIA1","MARIA2"),IF(I1132=INFO_CALENDRIER!$AB$8,IF(BD!H1132="COMMANDE","MARIE1","MARIE2"),IF(I1132=INFO_CALENDRIER!$AB$9,IF(BD!H1132="COMMANDE","VALERIE1","VALERIE2"),"erreur")))))))))</f>
        <v/>
      </c>
      <c r="U1132" s="54"/>
      <c r="V1132" s="54"/>
      <c r="W1132" s="76" t="str">
        <f t="shared" si="203"/>
        <v/>
      </c>
      <c r="X1132" s="76" t="str">
        <f t="shared" si="204"/>
        <v/>
      </c>
      <c r="Y1132" s="76" t="str">
        <f t="shared" si="205"/>
        <v/>
      </c>
    </row>
    <row r="1133" spans="1:25">
      <c r="A1133" s="75"/>
      <c r="B1133" s="77"/>
      <c r="C1133" s="75"/>
      <c r="D1133" s="77"/>
      <c r="E1133" s="54"/>
      <c r="F1133" s="54"/>
      <c r="G1133" s="81"/>
      <c r="H1133" s="54"/>
      <c r="I1133" s="54"/>
      <c r="J1133" s="76" t="str">
        <f t="shared" si="195"/>
        <v/>
      </c>
      <c r="K1133" s="76" t="str">
        <f t="shared" si="196"/>
        <v/>
      </c>
      <c r="L1133" s="76" t="str">
        <f t="shared" si="197"/>
        <v/>
      </c>
      <c r="M1133" s="54"/>
      <c r="N1133" s="54" t="str">
        <f t="shared" si="198"/>
        <v/>
      </c>
      <c r="O1133" s="54" t="str">
        <f t="shared" si="199"/>
        <v/>
      </c>
      <c r="P1133" s="54" t="str">
        <f t="shared" si="200"/>
        <v/>
      </c>
      <c r="Q1133" s="54" t="str">
        <f>+IF(A1133="","",CONCATENATE(YEAR(A1133),"-",VLOOKUP(MONTH(A1133),INFO_CALENDRIER!$I$1:$J$13,2,FALSE)))</f>
        <v/>
      </c>
      <c r="R1133" s="54" t="str">
        <f t="shared" si="201"/>
        <v/>
      </c>
      <c r="S1133" s="76" t="str">
        <f t="shared" si="202"/>
        <v/>
      </c>
      <c r="T1133" s="54" t="str">
        <f>IF(H1133="","",IF(I1133=INFO_CALENDRIER!$AB$2,IF(BD!H1133="COMMANDE","ALBAN1","ALBAN2"),IF(I1133=INFO_CALENDRIER!$AB$3,IF(BD!H1133="COMMANDE","ALICE1","ALICE2"),IF(I1133=INFO_CALENDRIER!$AB$4,IF(BD!H1133="COMMANDE","EUGENIE1","EUGENIE2"),IF(I1133=INFO_CALENDRIER!$AB$5,IF(BD!H1133="COMMANDE","FRED1","FRED2"),IF(I1133=INFO_CALENDRIER!$AB$6,IF(BD!H1133="COMMANDE","HERVE1","HERVE2"),IF(I1133=INFO_CALENDRIER!$AB$7,IF(BD!H1133="COMMANDE","MARIA1","MARIA2"),IF(I1133=INFO_CALENDRIER!$AB$8,IF(BD!H1133="COMMANDE","MARIE1","MARIE2"),IF(I1133=INFO_CALENDRIER!$AB$9,IF(BD!H1133="COMMANDE","VALERIE1","VALERIE2"),"erreur")))))))))</f>
        <v/>
      </c>
      <c r="U1133" s="54"/>
      <c r="V1133" s="54"/>
      <c r="W1133" s="76" t="str">
        <f t="shared" si="203"/>
        <v/>
      </c>
      <c r="X1133" s="76" t="str">
        <f t="shared" si="204"/>
        <v/>
      </c>
      <c r="Y1133" s="76" t="str">
        <f t="shared" si="205"/>
        <v/>
      </c>
    </row>
    <row r="1134" spans="1:25">
      <c r="A1134" s="75"/>
      <c r="B1134" s="77"/>
      <c r="C1134" s="75"/>
      <c r="D1134" s="77"/>
      <c r="E1134" s="54"/>
      <c r="F1134" s="54"/>
      <c r="G1134" s="81"/>
      <c r="H1134" s="54"/>
      <c r="I1134" s="54"/>
      <c r="J1134" s="76" t="str">
        <f t="shared" si="195"/>
        <v/>
      </c>
      <c r="K1134" s="76" t="str">
        <f t="shared" si="196"/>
        <v/>
      </c>
      <c r="L1134" s="76" t="str">
        <f t="shared" si="197"/>
        <v/>
      </c>
      <c r="M1134" s="54"/>
      <c r="N1134" s="54" t="str">
        <f t="shared" si="198"/>
        <v/>
      </c>
      <c r="O1134" s="54" t="str">
        <f t="shared" si="199"/>
        <v/>
      </c>
      <c r="P1134" s="54" t="str">
        <f t="shared" si="200"/>
        <v/>
      </c>
      <c r="Q1134" s="54" t="str">
        <f>+IF(A1134="","",CONCATENATE(YEAR(A1134),"-",VLOOKUP(MONTH(A1134),INFO_CALENDRIER!$I$1:$J$13,2,FALSE)))</f>
        <v/>
      </c>
      <c r="R1134" s="54" t="str">
        <f t="shared" si="201"/>
        <v/>
      </c>
      <c r="S1134" s="76" t="str">
        <f t="shared" si="202"/>
        <v/>
      </c>
      <c r="T1134" s="54" t="str">
        <f>IF(H1134="","",IF(I1134=INFO_CALENDRIER!$AB$2,IF(BD!H1134="COMMANDE","ALBAN1","ALBAN2"),IF(I1134=INFO_CALENDRIER!$AB$3,IF(BD!H1134="COMMANDE","ALICE1","ALICE2"),IF(I1134=INFO_CALENDRIER!$AB$4,IF(BD!H1134="COMMANDE","EUGENIE1","EUGENIE2"),IF(I1134=INFO_CALENDRIER!$AB$5,IF(BD!H1134="COMMANDE","FRED1","FRED2"),IF(I1134=INFO_CALENDRIER!$AB$6,IF(BD!H1134="COMMANDE","HERVE1","HERVE2"),IF(I1134=INFO_CALENDRIER!$AB$7,IF(BD!H1134="COMMANDE","MARIA1","MARIA2"),IF(I1134=INFO_CALENDRIER!$AB$8,IF(BD!H1134="COMMANDE","MARIE1","MARIE2"),IF(I1134=INFO_CALENDRIER!$AB$9,IF(BD!H1134="COMMANDE","VALERIE1","VALERIE2"),"erreur")))))))))</f>
        <v/>
      </c>
      <c r="U1134" s="54"/>
      <c r="V1134" s="54"/>
      <c r="W1134" s="76" t="str">
        <f t="shared" si="203"/>
        <v/>
      </c>
      <c r="X1134" s="76" t="str">
        <f t="shared" si="204"/>
        <v/>
      </c>
      <c r="Y1134" s="76" t="str">
        <f t="shared" si="205"/>
        <v/>
      </c>
    </row>
    <row r="1135" spans="1:25">
      <c r="A1135" s="75"/>
      <c r="B1135" s="77"/>
      <c r="C1135" s="75"/>
      <c r="D1135" s="77"/>
      <c r="E1135" s="54"/>
      <c r="F1135" s="54"/>
      <c r="G1135" s="81"/>
      <c r="H1135" s="54"/>
      <c r="I1135" s="54"/>
      <c r="J1135" s="76" t="str">
        <f t="shared" si="195"/>
        <v/>
      </c>
      <c r="K1135" s="76" t="str">
        <f t="shared" si="196"/>
        <v/>
      </c>
      <c r="L1135" s="76" t="str">
        <f t="shared" si="197"/>
        <v/>
      </c>
      <c r="M1135" s="54"/>
      <c r="N1135" s="54" t="str">
        <f t="shared" si="198"/>
        <v/>
      </c>
      <c r="O1135" s="54" t="str">
        <f t="shared" si="199"/>
        <v/>
      </c>
      <c r="P1135" s="54" t="str">
        <f t="shared" si="200"/>
        <v/>
      </c>
      <c r="Q1135" s="54" t="str">
        <f>+IF(A1135="","",CONCATENATE(YEAR(A1135),"-",VLOOKUP(MONTH(A1135),INFO_CALENDRIER!$I$1:$J$13,2,FALSE)))</f>
        <v/>
      </c>
      <c r="R1135" s="54" t="str">
        <f t="shared" si="201"/>
        <v/>
      </c>
      <c r="S1135" s="76" t="str">
        <f t="shared" si="202"/>
        <v/>
      </c>
      <c r="T1135" s="54" t="str">
        <f>IF(H1135="","",IF(I1135=INFO_CALENDRIER!$AB$2,IF(BD!H1135="COMMANDE","ALBAN1","ALBAN2"),IF(I1135=INFO_CALENDRIER!$AB$3,IF(BD!H1135="COMMANDE","ALICE1","ALICE2"),IF(I1135=INFO_CALENDRIER!$AB$4,IF(BD!H1135="COMMANDE","EUGENIE1","EUGENIE2"),IF(I1135=INFO_CALENDRIER!$AB$5,IF(BD!H1135="COMMANDE","FRED1","FRED2"),IF(I1135=INFO_CALENDRIER!$AB$6,IF(BD!H1135="COMMANDE","HERVE1","HERVE2"),IF(I1135=INFO_CALENDRIER!$AB$7,IF(BD!H1135="COMMANDE","MARIA1","MARIA2"),IF(I1135=INFO_CALENDRIER!$AB$8,IF(BD!H1135="COMMANDE","MARIE1","MARIE2"),IF(I1135=INFO_CALENDRIER!$AB$9,IF(BD!H1135="COMMANDE","VALERIE1","VALERIE2"),"erreur")))))))))</f>
        <v/>
      </c>
      <c r="U1135" s="54"/>
      <c r="V1135" s="54"/>
      <c r="W1135" s="76" t="str">
        <f t="shared" si="203"/>
        <v/>
      </c>
      <c r="X1135" s="76" t="str">
        <f t="shared" si="204"/>
        <v/>
      </c>
      <c r="Y1135" s="76" t="str">
        <f t="shared" si="205"/>
        <v/>
      </c>
    </row>
    <row r="1136" spans="1:25">
      <c r="A1136" s="75"/>
      <c r="B1136" s="77"/>
      <c r="C1136" s="75"/>
      <c r="D1136" s="77"/>
      <c r="E1136" s="54"/>
      <c r="F1136" s="54"/>
      <c r="G1136" s="81"/>
      <c r="H1136" s="54"/>
      <c r="I1136" s="54"/>
      <c r="J1136" s="76" t="str">
        <f t="shared" si="195"/>
        <v/>
      </c>
      <c r="K1136" s="76" t="str">
        <f t="shared" si="196"/>
        <v/>
      </c>
      <c r="L1136" s="76" t="str">
        <f t="shared" si="197"/>
        <v/>
      </c>
      <c r="M1136" s="54"/>
      <c r="N1136" s="54" t="str">
        <f t="shared" si="198"/>
        <v/>
      </c>
      <c r="O1136" s="54" t="str">
        <f t="shared" si="199"/>
        <v/>
      </c>
      <c r="P1136" s="54" t="str">
        <f t="shared" si="200"/>
        <v/>
      </c>
      <c r="Q1136" s="54" t="str">
        <f>+IF(A1136="","",CONCATENATE(YEAR(A1136),"-",VLOOKUP(MONTH(A1136),INFO_CALENDRIER!$I$1:$J$13,2,FALSE)))</f>
        <v/>
      </c>
      <c r="R1136" s="54" t="str">
        <f t="shared" si="201"/>
        <v/>
      </c>
      <c r="S1136" s="76" t="str">
        <f t="shared" si="202"/>
        <v/>
      </c>
      <c r="T1136" s="54" t="str">
        <f>IF(H1136="","",IF(I1136=INFO_CALENDRIER!$AB$2,IF(BD!H1136="COMMANDE","ALBAN1","ALBAN2"),IF(I1136=INFO_CALENDRIER!$AB$3,IF(BD!H1136="COMMANDE","ALICE1","ALICE2"),IF(I1136=INFO_CALENDRIER!$AB$4,IF(BD!H1136="COMMANDE","EUGENIE1","EUGENIE2"),IF(I1136=INFO_CALENDRIER!$AB$5,IF(BD!H1136="COMMANDE","FRED1","FRED2"),IF(I1136=INFO_CALENDRIER!$AB$6,IF(BD!H1136="COMMANDE","HERVE1","HERVE2"),IF(I1136=INFO_CALENDRIER!$AB$7,IF(BD!H1136="COMMANDE","MARIA1","MARIA2"),IF(I1136=INFO_CALENDRIER!$AB$8,IF(BD!H1136="COMMANDE","MARIE1","MARIE2"),IF(I1136=INFO_CALENDRIER!$AB$9,IF(BD!H1136="COMMANDE","VALERIE1","VALERIE2"),"erreur")))))))))</f>
        <v/>
      </c>
      <c r="U1136" s="54"/>
      <c r="V1136" s="54"/>
      <c r="W1136" s="76" t="str">
        <f t="shared" si="203"/>
        <v/>
      </c>
      <c r="X1136" s="76" t="str">
        <f t="shared" si="204"/>
        <v/>
      </c>
      <c r="Y1136" s="76" t="str">
        <f t="shared" si="205"/>
        <v/>
      </c>
    </row>
    <row r="1137" spans="1:25">
      <c r="A1137" s="75"/>
      <c r="B1137" s="77"/>
      <c r="C1137" s="75"/>
      <c r="D1137" s="77"/>
      <c r="E1137" s="54"/>
      <c r="F1137" s="54"/>
      <c r="G1137" s="81"/>
      <c r="H1137" s="54"/>
      <c r="I1137" s="54"/>
      <c r="J1137" s="76" t="str">
        <f t="shared" si="195"/>
        <v/>
      </c>
      <c r="K1137" s="76" t="str">
        <f t="shared" si="196"/>
        <v/>
      </c>
      <c r="L1137" s="76" t="str">
        <f t="shared" si="197"/>
        <v/>
      </c>
      <c r="M1137" s="54"/>
      <c r="N1137" s="54" t="str">
        <f t="shared" si="198"/>
        <v/>
      </c>
      <c r="O1137" s="54" t="str">
        <f t="shared" si="199"/>
        <v/>
      </c>
      <c r="P1137" s="54" t="str">
        <f t="shared" si="200"/>
        <v/>
      </c>
      <c r="Q1137" s="54" t="str">
        <f>+IF(A1137="","",CONCATENATE(YEAR(A1137),"-",VLOOKUP(MONTH(A1137),INFO_CALENDRIER!$I$1:$J$13,2,FALSE)))</f>
        <v/>
      </c>
      <c r="R1137" s="54" t="str">
        <f t="shared" si="201"/>
        <v/>
      </c>
      <c r="S1137" s="76" t="str">
        <f t="shared" si="202"/>
        <v/>
      </c>
      <c r="T1137" s="54" t="str">
        <f>IF(H1137="","",IF(I1137=INFO_CALENDRIER!$AB$2,IF(BD!H1137="COMMANDE","ALBAN1","ALBAN2"),IF(I1137=INFO_CALENDRIER!$AB$3,IF(BD!H1137="COMMANDE","ALICE1","ALICE2"),IF(I1137=INFO_CALENDRIER!$AB$4,IF(BD!H1137="COMMANDE","EUGENIE1","EUGENIE2"),IF(I1137=INFO_CALENDRIER!$AB$5,IF(BD!H1137="COMMANDE","FRED1","FRED2"),IF(I1137=INFO_CALENDRIER!$AB$6,IF(BD!H1137="COMMANDE","HERVE1","HERVE2"),IF(I1137=INFO_CALENDRIER!$AB$7,IF(BD!H1137="COMMANDE","MARIA1","MARIA2"),IF(I1137=INFO_CALENDRIER!$AB$8,IF(BD!H1137="COMMANDE","MARIE1","MARIE2"),IF(I1137=INFO_CALENDRIER!$AB$9,IF(BD!H1137="COMMANDE","VALERIE1","VALERIE2"),"erreur")))))))))</f>
        <v/>
      </c>
      <c r="U1137" s="54"/>
      <c r="V1137" s="54"/>
      <c r="W1137" s="76" t="str">
        <f t="shared" si="203"/>
        <v/>
      </c>
      <c r="X1137" s="76" t="str">
        <f t="shared" si="204"/>
        <v/>
      </c>
      <c r="Y1137" s="76" t="str">
        <f t="shared" si="205"/>
        <v/>
      </c>
    </row>
    <row r="1138" spans="1:25">
      <c r="A1138" s="75"/>
      <c r="B1138" s="77"/>
      <c r="C1138" s="75"/>
      <c r="D1138" s="77"/>
      <c r="E1138" s="54"/>
      <c r="F1138" s="54"/>
      <c r="G1138" s="81"/>
      <c r="H1138" s="54"/>
      <c r="I1138" s="54"/>
      <c r="J1138" s="76" t="str">
        <f t="shared" si="195"/>
        <v/>
      </c>
      <c r="K1138" s="76" t="str">
        <f t="shared" si="196"/>
        <v/>
      </c>
      <c r="L1138" s="76" t="str">
        <f t="shared" si="197"/>
        <v/>
      </c>
      <c r="M1138" s="54"/>
      <c r="N1138" s="54" t="str">
        <f t="shared" si="198"/>
        <v/>
      </c>
      <c r="O1138" s="54" t="str">
        <f t="shared" si="199"/>
        <v/>
      </c>
      <c r="P1138" s="54" t="str">
        <f t="shared" si="200"/>
        <v/>
      </c>
      <c r="Q1138" s="54" t="str">
        <f>+IF(A1138="","",CONCATENATE(YEAR(A1138),"-",VLOOKUP(MONTH(A1138),INFO_CALENDRIER!$I$1:$J$13,2,FALSE)))</f>
        <v/>
      </c>
      <c r="R1138" s="54" t="str">
        <f t="shared" si="201"/>
        <v/>
      </c>
      <c r="S1138" s="76" t="str">
        <f t="shared" si="202"/>
        <v/>
      </c>
      <c r="T1138" s="54" t="str">
        <f>IF(H1138="","",IF(I1138=INFO_CALENDRIER!$AB$2,IF(BD!H1138="COMMANDE","ALBAN1","ALBAN2"),IF(I1138=INFO_CALENDRIER!$AB$3,IF(BD!H1138="COMMANDE","ALICE1","ALICE2"),IF(I1138=INFO_CALENDRIER!$AB$4,IF(BD!H1138="COMMANDE","EUGENIE1","EUGENIE2"),IF(I1138=INFO_CALENDRIER!$AB$5,IF(BD!H1138="COMMANDE","FRED1","FRED2"),IF(I1138=INFO_CALENDRIER!$AB$6,IF(BD!H1138="COMMANDE","HERVE1","HERVE2"),IF(I1138=INFO_CALENDRIER!$AB$7,IF(BD!H1138="COMMANDE","MARIA1","MARIA2"),IF(I1138=INFO_CALENDRIER!$AB$8,IF(BD!H1138="COMMANDE","MARIE1","MARIE2"),IF(I1138=INFO_CALENDRIER!$AB$9,IF(BD!H1138="COMMANDE","VALERIE1","VALERIE2"),"erreur")))))))))</f>
        <v/>
      </c>
      <c r="U1138" s="54"/>
      <c r="V1138" s="54"/>
      <c r="W1138" s="76" t="str">
        <f t="shared" si="203"/>
        <v/>
      </c>
      <c r="X1138" s="76" t="str">
        <f t="shared" si="204"/>
        <v/>
      </c>
      <c r="Y1138" s="76" t="str">
        <f t="shared" si="205"/>
        <v/>
      </c>
    </row>
    <row r="1139" spans="1:25">
      <c r="A1139" s="75"/>
      <c r="B1139" s="77"/>
      <c r="C1139" s="75"/>
      <c r="D1139" s="77"/>
      <c r="E1139" s="54"/>
      <c r="F1139" s="54"/>
      <c r="G1139" s="81"/>
      <c r="H1139" s="54"/>
      <c r="I1139" s="54"/>
      <c r="J1139" s="76" t="str">
        <f t="shared" si="195"/>
        <v/>
      </c>
      <c r="K1139" s="76" t="str">
        <f t="shared" si="196"/>
        <v/>
      </c>
      <c r="L1139" s="76" t="str">
        <f t="shared" si="197"/>
        <v/>
      </c>
      <c r="M1139" s="54"/>
      <c r="N1139" s="54" t="str">
        <f t="shared" si="198"/>
        <v/>
      </c>
      <c r="O1139" s="54" t="str">
        <f t="shared" si="199"/>
        <v/>
      </c>
      <c r="P1139" s="54" t="str">
        <f t="shared" si="200"/>
        <v/>
      </c>
      <c r="Q1139" s="54" t="str">
        <f>+IF(A1139="","",CONCATENATE(YEAR(A1139),"-",VLOOKUP(MONTH(A1139),INFO_CALENDRIER!$I$1:$J$13,2,FALSE)))</f>
        <v/>
      </c>
      <c r="R1139" s="54" t="str">
        <f t="shared" si="201"/>
        <v/>
      </c>
      <c r="S1139" s="76" t="str">
        <f t="shared" si="202"/>
        <v/>
      </c>
      <c r="T1139" s="54" t="str">
        <f>IF(H1139="","",IF(I1139=INFO_CALENDRIER!$AB$2,IF(BD!H1139="COMMANDE","ALBAN1","ALBAN2"),IF(I1139=INFO_CALENDRIER!$AB$3,IF(BD!H1139="COMMANDE","ALICE1","ALICE2"),IF(I1139=INFO_CALENDRIER!$AB$4,IF(BD!H1139="COMMANDE","EUGENIE1","EUGENIE2"),IF(I1139=INFO_CALENDRIER!$AB$5,IF(BD!H1139="COMMANDE","FRED1","FRED2"),IF(I1139=INFO_CALENDRIER!$AB$6,IF(BD!H1139="COMMANDE","HERVE1","HERVE2"),IF(I1139=INFO_CALENDRIER!$AB$7,IF(BD!H1139="COMMANDE","MARIA1","MARIA2"),IF(I1139=INFO_CALENDRIER!$AB$8,IF(BD!H1139="COMMANDE","MARIE1","MARIE2"),IF(I1139=INFO_CALENDRIER!$AB$9,IF(BD!H1139="COMMANDE","VALERIE1","VALERIE2"),"erreur")))))))))</f>
        <v/>
      </c>
      <c r="U1139" s="54"/>
      <c r="V1139" s="54"/>
      <c r="W1139" s="76" t="str">
        <f t="shared" si="203"/>
        <v/>
      </c>
      <c r="X1139" s="76" t="str">
        <f t="shared" si="204"/>
        <v/>
      </c>
      <c r="Y1139" s="76" t="str">
        <f t="shared" si="205"/>
        <v/>
      </c>
    </row>
    <row r="1140" spans="1:25">
      <c r="A1140" s="75"/>
      <c r="B1140" s="77"/>
      <c r="C1140" s="75"/>
      <c r="D1140" s="77"/>
      <c r="E1140" s="54"/>
      <c r="F1140" s="54"/>
      <c r="G1140" s="81"/>
      <c r="H1140" s="54"/>
      <c r="I1140" s="54"/>
      <c r="J1140" s="76" t="str">
        <f t="shared" si="195"/>
        <v/>
      </c>
      <c r="K1140" s="76" t="str">
        <f t="shared" si="196"/>
        <v/>
      </c>
      <c r="L1140" s="76" t="str">
        <f t="shared" si="197"/>
        <v/>
      </c>
      <c r="M1140" s="54"/>
      <c r="N1140" s="54" t="str">
        <f t="shared" si="198"/>
        <v/>
      </c>
      <c r="O1140" s="54" t="str">
        <f t="shared" si="199"/>
        <v/>
      </c>
      <c r="P1140" s="54" t="str">
        <f t="shared" si="200"/>
        <v/>
      </c>
      <c r="Q1140" s="54" t="str">
        <f>+IF(A1140="","",CONCATENATE(YEAR(A1140),"-",VLOOKUP(MONTH(A1140),INFO_CALENDRIER!$I$1:$J$13,2,FALSE)))</f>
        <v/>
      </c>
      <c r="R1140" s="54" t="str">
        <f t="shared" si="201"/>
        <v/>
      </c>
      <c r="S1140" s="76" t="str">
        <f t="shared" si="202"/>
        <v/>
      </c>
      <c r="T1140" s="54" t="str">
        <f>IF(H1140="","",IF(I1140=INFO_CALENDRIER!$AB$2,IF(BD!H1140="COMMANDE","ALBAN1","ALBAN2"),IF(I1140=INFO_CALENDRIER!$AB$3,IF(BD!H1140="COMMANDE","ALICE1","ALICE2"),IF(I1140=INFO_CALENDRIER!$AB$4,IF(BD!H1140="COMMANDE","EUGENIE1","EUGENIE2"),IF(I1140=INFO_CALENDRIER!$AB$5,IF(BD!H1140="COMMANDE","FRED1","FRED2"),IF(I1140=INFO_CALENDRIER!$AB$6,IF(BD!H1140="COMMANDE","HERVE1","HERVE2"),IF(I1140=INFO_CALENDRIER!$AB$7,IF(BD!H1140="COMMANDE","MARIA1","MARIA2"),IF(I1140=INFO_CALENDRIER!$AB$8,IF(BD!H1140="COMMANDE","MARIE1","MARIE2"),IF(I1140=INFO_CALENDRIER!$AB$9,IF(BD!H1140="COMMANDE","VALERIE1","VALERIE2"),"erreur")))))))))</f>
        <v/>
      </c>
      <c r="U1140" s="54"/>
      <c r="V1140" s="54"/>
      <c r="W1140" s="76" t="str">
        <f t="shared" si="203"/>
        <v/>
      </c>
      <c r="X1140" s="76" t="str">
        <f t="shared" si="204"/>
        <v/>
      </c>
      <c r="Y1140" s="76" t="str">
        <f t="shared" si="205"/>
        <v/>
      </c>
    </row>
    <row r="1141" spans="1:25">
      <c r="A1141" s="75"/>
      <c r="B1141" s="77"/>
      <c r="C1141" s="75"/>
      <c r="D1141" s="77"/>
      <c r="E1141" s="54"/>
      <c r="F1141" s="54"/>
      <c r="G1141" s="81"/>
      <c r="H1141" s="54"/>
      <c r="I1141" s="54"/>
      <c r="J1141" s="76" t="str">
        <f t="shared" si="195"/>
        <v/>
      </c>
      <c r="K1141" s="76" t="str">
        <f t="shared" si="196"/>
        <v/>
      </c>
      <c r="L1141" s="76" t="str">
        <f t="shared" si="197"/>
        <v/>
      </c>
      <c r="M1141" s="54"/>
      <c r="N1141" s="54" t="str">
        <f t="shared" si="198"/>
        <v/>
      </c>
      <c r="O1141" s="54" t="str">
        <f t="shared" si="199"/>
        <v/>
      </c>
      <c r="P1141" s="54" t="str">
        <f t="shared" si="200"/>
        <v/>
      </c>
      <c r="Q1141" s="54" t="str">
        <f>+IF(A1141="","",CONCATENATE(YEAR(A1141),"-",VLOOKUP(MONTH(A1141),INFO_CALENDRIER!$I$1:$J$13,2,FALSE)))</f>
        <v/>
      </c>
      <c r="R1141" s="54" t="str">
        <f t="shared" si="201"/>
        <v/>
      </c>
      <c r="S1141" s="76" t="str">
        <f t="shared" si="202"/>
        <v/>
      </c>
      <c r="T1141" s="54" t="str">
        <f>IF(H1141="","",IF(I1141=INFO_CALENDRIER!$AB$2,IF(BD!H1141="COMMANDE","ALBAN1","ALBAN2"),IF(I1141=INFO_CALENDRIER!$AB$3,IF(BD!H1141="COMMANDE","ALICE1","ALICE2"),IF(I1141=INFO_CALENDRIER!$AB$4,IF(BD!H1141="COMMANDE","EUGENIE1","EUGENIE2"),IF(I1141=INFO_CALENDRIER!$AB$5,IF(BD!H1141="COMMANDE","FRED1","FRED2"),IF(I1141=INFO_CALENDRIER!$AB$6,IF(BD!H1141="COMMANDE","HERVE1","HERVE2"),IF(I1141=INFO_CALENDRIER!$AB$7,IF(BD!H1141="COMMANDE","MARIA1","MARIA2"),IF(I1141=INFO_CALENDRIER!$AB$8,IF(BD!H1141="COMMANDE","MARIE1","MARIE2"),IF(I1141=INFO_CALENDRIER!$AB$9,IF(BD!H1141="COMMANDE","VALERIE1","VALERIE2"),"erreur")))))))))</f>
        <v/>
      </c>
      <c r="U1141" s="54"/>
      <c r="V1141" s="54"/>
      <c r="W1141" s="76" t="str">
        <f t="shared" si="203"/>
        <v/>
      </c>
      <c r="X1141" s="76" t="str">
        <f t="shared" si="204"/>
        <v/>
      </c>
      <c r="Y1141" s="76" t="str">
        <f t="shared" si="205"/>
        <v/>
      </c>
    </row>
    <row r="1142" spans="1:25">
      <c r="A1142" s="75"/>
      <c r="B1142" s="77"/>
      <c r="C1142" s="75"/>
      <c r="D1142" s="77"/>
      <c r="E1142" s="54"/>
      <c r="F1142" s="54"/>
      <c r="G1142" s="81"/>
      <c r="H1142" s="54"/>
      <c r="I1142" s="54"/>
      <c r="J1142" s="76" t="str">
        <f t="shared" si="195"/>
        <v/>
      </c>
      <c r="K1142" s="76" t="str">
        <f t="shared" si="196"/>
        <v/>
      </c>
      <c r="L1142" s="76" t="str">
        <f t="shared" si="197"/>
        <v/>
      </c>
      <c r="M1142" s="54"/>
      <c r="N1142" s="54" t="str">
        <f t="shared" si="198"/>
        <v/>
      </c>
      <c r="O1142" s="54" t="str">
        <f t="shared" si="199"/>
        <v/>
      </c>
      <c r="P1142" s="54" t="str">
        <f t="shared" si="200"/>
        <v/>
      </c>
      <c r="Q1142" s="54" t="str">
        <f>+IF(A1142="","",CONCATENATE(YEAR(A1142),"-",VLOOKUP(MONTH(A1142),INFO_CALENDRIER!$I$1:$J$13,2,FALSE)))</f>
        <v/>
      </c>
      <c r="R1142" s="54" t="str">
        <f t="shared" si="201"/>
        <v/>
      </c>
      <c r="S1142" s="76" t="str">
        <f t="shared" si="202"/>
        <v/>
      </c>
      <c r="T1142" s="54" t="str">
        <f>IF(H1142="","",IF(I1142=INFO_CALENDRIER!$AB$2,IF(BD!H1142="COMMANDE","ALBAN1","ALBAN2"),IF(I1142=INFO_CALENDRIER!$AB$3,IF(BD!H1142="COMMANDE","ALICE1","ALICE2"),IF(I1142=INFO_CALENDRIER!$AB$4,IF(BD!H1142="COMMANDE","EUGENIE1","EUGENIE2"),IF(I1142=INFO_CALENDRIER!$AB$5,IF(BD!H1142="COMMANDE","FRED1","FRED2"),IF(I1142=INFO_CALENDRIER!$AB$6,IF(BD!H1142="COMMANDE","HERVE1","HERVE2"),IF(I1142=INFO_CALENDRIER!$AB$7,IF(BD!H1142="COMMANDE","MARIA1","MARIA2"),IF(I1142=INFO_CALENDRIER!$AB$8,IF(BD!H1142="COMMANDE","MARIE1","MARIE2"),IF(I1142=INFO_CALENDRIER!$AB$9,IF(BD!H1142="COMMANDE","VALERIE1","VALERIE2"),"erreur")))))))))</f>
        <v/>
      </c>
      <c r="U1142" s="54"/>
      <c r="V1142" s="54"/>
      <c r="W1142" s="76" t="str">
        <f t="shared" si="203"/>
        <v/>
      </c>
      <c r="X1142" s="76" t="str">
        <f t="shared" si="204"/>
        <v/>
      </c>
      <c r="Y1142" s="76" t="str">
        <f t="shared" si="205"/>
        <v/>
      </c>
    </row>
    <row r="1143" spans="1:25">
      <c r="A1143" s="75"/>
      <c r="B1143" s="77"/>
      <c r="C1143" s="75"/>
      <c r="D1143" s="77"/>
      <c r="E1143" s="54"/>
      <c r="F1143" s="54"/>
      <c r="G1143" s="81"/>
      <c r="H1143" s="54"/>
      <c r="I1143" s="54"/>
      <c r="J1143" s="76" t="str">
        <f t="shared" si="195"/>
        <v/>
      </c>
      <c r="K1143" s="76" t="str">
        <f t="shared" si="196"/>
        <v/>
      </c>
      <c r="L1143" s="76" t="str">
        <f t="shared" si="197"/>
        <v/>
      </c>
      <c r="M1143" s="54"/>
      <c r="N1143" s="54" t="str">
        <f t="shared" si="198"/>
        <v/>
      </c>
      <c r="O1143" s="54" t="str">
        <f t="shared" si="199"/>
        <v/>
      </c>
      <c r="P1143" s="54" t="str">
        <f t="shared" si="200"/>
        <v/>
      </c>
      <c r="Q1143" s="54" t="str">
        <f>+IF(A1143="","",CONCATENATE(YEAR(A1143),"-",VLOOKUP(MONTH(A1143),INFO_CALENDRIER!$I$1:$J$13,2,FALSE)))</f>
        <v/>
      </c>
      <c r="R1143" s="54" t="str">
        <f t="shared" si="201"/>
        <v/>
      </c>
      <c r="S1143" s="76" t="str">
        <f t="shared" si="202"/>
        <v/>
      </c>
      <c r="T1143" s="54" t="str">
        <f>IF(H1143="","",IF(I1143=INFO_CALENDRIER!$AB$2,IF(BD!H1143="COMMANDE","ALBAN1","ALBAN2"),IF(I1143=INFO_CALENDRIER!$AB$3,IF(BD!H1143="COMMANDE","ALICE1","ALICE2"),IF(I1143=INFO_CALENDRIER!$AB$4,IF(BD!H1143="COMMANDE","EUGENIE1","EUGENIE2"),IF(I1143=INFO_CALENDRIER!$AB$5,IF(BD!H1143="COMMANDE","FRED1","FRED2"),IF(I1143=INFO_CALENDRIER!$AB$6,IF(BD!H1143="COMMANDE","HERVE1","HERVE2"),IF(I1143=INFO_CALENDRIER!$AB$7,IF(BD!H1143="COMMANDE","MARIA1","MARIA2"),IF(I1143=INFO_CALENDRIER!$AB$8,IF(BD!H1143="COMMANDE","MARIE1","MARIE2"),IF(I1143=INFO_CALENDRIER!$AB$9,IF(BD!H1143="COMMANDE","VALERIE1","VALERIE2"),"erreur")))))))))</f>
        <v/>
      </c>
      <c r="U1143" s="54"/>
      <c r="V1143" s="54"/>
      <c r="W1143" s="76" t="str">
        <f t="shared" si="203"/>
        <v/>
      </c>
      <c r="X1143" s="76" t="str">
        <f t="shared" si="204"/>
        <v/>
      </c>
      <c r="Y1143" s="76" t="str">
        <f t="shared" si="205"/>
        <v/>
      </c>
    </row>
  </sheetData>
  <autoFilter ref="A1:Y1143">
    <sortState ref="A2:Y1143">
      <sortCondition ref="A1:A1143"/>
    </sortState>
  </autoFilter>
  <conditionalFormatting sqref="A2:T10000">
    <cfRule type="expression" dxfId="40" priority="32">
      <formula>$T2="ALBAN1"</formula>
    </cfRule>
    <cfRule type="expression" dxfId="39" priority="31">
      <formula>$T2="ALBAN2"</formula>
    </cfRule>
    <cfRule type="expression" dxfId="38" priority="30">
      <formula>$T2="ALICE1"</formula>
    </cfRule>
    <cfRule type="expression" dxfId="37" priority="29">
      <formula>$T2="ALICE2"</formula>
    </cfRule>
    <cfRule type="expression" dxfId="36" priority="28">
      <formula>$T2="EUGENIE1"</formula>
    </cfRule>
    <cfRule type="expression" dxfId="35" priority="27">
      <formula>$T2="EUGENIE2"</formula>
    </cfRule>
    <cfRule type="expression" dxfId="34" priority="26">
      <formula>$T2="FRED1"</formula>
    </cfRule>
    <cfRule type="expression" dxfId="33" priority="25">
      <formula>$T2="FRED2"</formula>
    </cfRule>
    <cfRule type="expression" dxfId="32" priority="24">
      <formula>$T2="HERVE1"</formula>
    </cfRule>
    <cfRule type="expression" dxfId="31" priority="22">
      <formula>$T2="MARIA1"</formula>
    </cfRule>
    <cfRule type="expression" dxfId="30" priority="23">
      <formula>$T2="HERVE2"</formula>
    </cfRule>
    <cfRule type="expression" dxfId="29" priority="21">
      <formula>$T2="MARIA2"</formula>
    </cfRule>
    <cfRule type="expression" dxfId="28" priority="20">
      <formula>$T2="MARIE2"</formula>
    </cfRule>
    <cfRule type="expression" dxfId="27" priority="19">
      <formula>$T2="MARIE1"</formula>
    </cfRule>
    <cfRule type="expression" dxfId="26" priority="18">
      <formula>$T2="VALERIE1"</formula>
    </cfRule>
    <cfRule type="expression" dxfId="25" priority="17">
      <formula>$T2="VALERIE2"</formula>
    </cfRule>
  </conditionalFormatting>
  <conditionalFormatting sqref="W2:Y1143">
    <cfRule type="expression" dxfId="24" priority="1">
      <formula>$T2="VALERIE2"</formula>
    </cfRule>
    <cfRule type="expression" dxfId="23" priority="2">
      <formula>$T2="VALERIE1"</formula>
    </cfRule>
    <cfRule type="expression" dxfId="22" priority="3">
      <formula>$T2="MARIE1"</formula>
    </cfRule>
    <cfRule type="expression" dxfId="21" priority="4">
      <formula>$T2="MARIE2"</formula>
    </cfRule>
    <cfRule type="expression" dxfId="20" priority="5">
      <formula>$T2="MARIA2"</formula>
    </cfRule>
    <cfRule type="expression" dxfId="19" priority="6">
      <formula>$T2="MARIA1"</formula>
    </cfRule>
    <cfRule type="expression" dxfId="18" priority="7">
      <formula>$T2="HERVE2"</formula>
    </cfRule>
    <cfRule type="expression" dxfId="17" priority="8">
      <formula>$T2="HERVE1"</formula>
    </cfRule>
    <cfRule type="expression" dxfId="16" priority="9">
      <formula>$T2="FRED2"</formula>
    </cfRule>
    <cfRule type="expression" dxfId="15" priority="10">
      <formula>$T2="FRED1"</formula>
    </cfRule>
    <cfRule type="expression" dxfId="14" priority="11">
      <formula>$T2="EUGENIE2"</formula>
    </cfRule>
    <cfRule type="expression" dxfId="13" priority="12">
      <formula>$T2="EUGENIE1"</formula>
    </cfRule>
    <cfRule type="expression" dxfId="12" priority="13">
      <formula>$T2="ALICE2"</formula>
    </cfRule>
    <cfRule type="expression" dxfId="11" priority="14">
      <formula>$T2="ALICE1"</formula>
    </cfRule>
    <cfRule type="expression" dxfId="10" priority="15">
      <formula>$T2="ALBAN2"</formula>
    </cfRule>
    <cfRule type="expression" dxfId="9" priority="16">
      <formula>$T2="ALBAN1"</formula>
    </cfRule>
  </conditionalFormatting>
  <dataValidations count="2">
    <dataValidation type="list" allowBlank="1" showInputMessage="1" showErrorMessage="1" sqref="E1:E1048576">
      <formula1>vehicules</formula1>
    </dataValidation>
    <dataValidation type="list" allowBlank="1" showInputMessage="1" showErrorMessage="1" sqref="F1:F1048576">
      <formula1>conducteurs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526"/>
  <sheetViews>
    <sheetView workbookViewId="0">
      <selection activeCell="H13" sqref="H13"/>
    </sheetView>
  </sheetViews>
  <sheetFormatPr baseColWidth="10" defaultRowHeight="15"/>
  <cols>
    <col min="1" max="1" width="29.85546875" customWidth="1"/>
    <col min="3" max="3" width="8.85546875" customWidth="1"/>
    <col min="4" max="4" width="20" customWidth="1"/>
    <col min="5" max="5" width="11.5703125" style="35"/>
    <col min="6" max="6" width="16.5703125" customWidth="1"/>
    <col min="7" max="7" width="13" customWidth="1"/>
    <col min="8" max="8" width="17.5703125" customWidth="1"/>
  </cols>
  <sheetData>
    <row r="1" spans="1:8">
      <c r="A1" s="83"/>
      <c r="B1" s="85" t="s">
        <v>28</v>
      </c>
      <c r="C1" s="85" t="s">
        <v>29</v>
      </c>
      <c r="D1" s="85" t="s">
        <v>0</v>
      </c>
      <c r="E1" s="87" t="s">
        <v>17</v>
      </c>
      <c r="F1" s="72"/>
      <c r="G1" s="73"/>
      <c r="H1" s="73"/>
    </row>
    <row r="2" spans="1:8" ht="15.75" thickBot="1">
      <c r="A2" s="84"/>
      <c r="B2" s="86"/>
      <c r="C2" s="86"/>
      <c r="D2" s="86"/>
      <c r="E2" s="88"/>
      <c r="F2" s="35"/>
      <c r="G2" s="35"/>
      <c r="H2" s="35"/>
    </row>
    <row r="3" spans="1:8">
      <c r="A3" s="57">
        <v>43101</v>
      </c>
      <c r="B3" s="55" t="str">
        <f>IF(A3="","",VLOOKUP(WEEKDAY(A3,2),INFO_CALENDRIER!$C$1:$D$8,2,FALSE))</f>
        <v>1 - Lundi</v>
      </c>
      <c r="C3" s="56" t="str">
        <f>IF(A3="","",CONCATENATE(YEAR(A3),"-",VLOOKUP(MONTH(A3),INFO_CALENDRIER!$I$1:$J$13,2,FALSE)))</f>
        <v>2018-01</v>
      </c>
      <c r="D3" s="55" t="str">
        <f>IF(A3="","",IF(OR(A3&lt;INFO_CALENDRIER!$O$42,A3&gt;INFO_CALENDRIER!$Q$42),"",VLOOKUP(A3,INFO_CALENDRIER!$M$3:'INFO_CALENDRIER'!$Q$42,4,TRUE)))</f>
        <v>Vacances scolaires</v>
      </c>
      <c r="E3" s="58" t="str">
        <f>IF(A3="","",IF(OR(A3&lt;INFO_CALENDRIER!$R$77,A3&gt;INFO_CALENDRIER!$T$77),"",VLOOKUP(A3,INFO_CALENDRIER!$R$3:$T$77,3,TRUE)))</f>
        <v>férié</v>
      </c>
    </row>
    <row r="4" spans="1:8">
      <c r="A4" s="59">
        <v>43102</v>
      </c>
      <c r="B4" s="52" t="str">
        <f>IF(A4="","",VLOOKUP(WEEKDAY(A4,2),INFO_CALENDRIER!$C$1:$D$8,2,FALSE))</f>
        <v>2 - Mardi</v>
      </c>
      <c r="C4" s="53" t="str">
        <f>IF(A4="","",CONCATENATE(YEAR(A4),"-",VLOOKUP(MONTH(A4),INFO_CALENDRIER!$I$1:$J$13,2,FALSE)))</f>
        <v>2018-01</v>
      </c>
      <c r="D4" s="52" t="str">
        <f>IF(A4="","",IF(OR(A4&lt;INFO_CALENDRIER!$O$42,A4&gt;INFO_CALENDRIER!$Q$42),"",VLOOKUP(A4,INFO_CALENDRIER!$M$3:'INFO_CALENDRIER'!$Q$42,4,TRUE)))</f>
        <v>Vacances scolaires</v>
      </c>
      <c r="E4" s="60" t="str">
        <f>IF(A4="","",IF(OR(A4&lt;INFO_CALENDRIER!$R$77,A4&gt;INFO_CALENDRIER!$T$77),"",VLOOKUP(A4,INFO_CALENDRIER!$R$3:$T$77,3,TRUE)))</f>
        <v>non ferié</v>
      </c>
    </row>
    <row r="5" spans="1:8">
      <c r="A5" s="59">
        <v>43103</v>
      </c>
      <c r="B5" s="52" t="str">
        <f>IF(A5="","",VLOOKUP(WEEKDAY(A5,2),INFO_CALENDRIER!$C$1:$D$8,2,FALSE))</f>
        <v>3 - Mercredi</v>
      </c>
      <c r="C5" s="53" t="str">
        <f>IF(A5="","",CONCATENATE(YEAR(A5),"-",VLOOKUP(MONTH(A5),INFO_CALENDRIER!$I$1:$J$13,2,FALSE)))</f>
        <v>2018-01</v>
      </c>
      <c r="D5" s="52" t="str">
        <f>IF(A5="","",IF(OR(A5&lt;INFO_CALENDRIER!$O$42,A5&gt;INFO_CALENDRIER!$Q$42),"",VLOOKUP(A5,INFO_CALENDRIER!$M$3:'INFO_CALENDRIER'!$Q$42,4,TRUE)))</f>
        <v>Vacances scolaires</v>
      </c>
      <c r="E5" s="60" t="str">
        <f>IF(A5="","",IF(OR(A5&lt;INFO_CALENDRIER!$R$77,A5&gt;INFO_CALENDRIER!$T$77),"",VLOOKUP(A5,INFO_CALENDRIER!$R$3:$T$77,3,TRUE)))</f>
        <v>non ferié</v>
      </c>
    </row>
    <row r="6" spans="1:8">
      <c r="A6" s="59">
        <v>43104</v>
      </c>
      <c r="B6" s="52" t="str">
        <f>IF(A6="","",VLOOKUP(WEEKDAY(A6,2),INFO_CALENDRIER!$C$1:$D$8,2,FALSE))</f>
        <v>4 - Jeudi</v>
      </c>
      <c r="C6" s="53" t="str">
        <f>IF(A6="","",CONCATENATE(YEAR(A6),"-",VLOOKUP(MONTH(A6),INFO_CALENDRIER!$I$1:$J$13,2,FALSE)))</f>
        <v>2018-01</v>
      </c>
      <c r="D6" s="52" t="str">
        <f>IF(A6="","",IF(OR(A6&lt;INFO_CALENDRIER!$O$42,A6&gt;INFO_CALENDRIER!$Q$42),"",VLOOKUP(A6,INFO_CALENDRIER!$M$3:'INFO_CALENDRIER'!$Q$42,4,TRUE)))</f>
        <v>Vacances scolaires</v>
      </c>
      <c r="E6" s="60" t="str">
        <f>IF(A6="","",IF(OR(A6&lt;INFO_CALENDRIER!$R$77,A6&gt;INFO_CALENDRIER!$T$77),"",VLOOKUP(A6,INFO_CALENDRIER!$R$3:$T$77,3,TRUE)))</f>
        <v>non ferié</v>
      </c>
    </row>
    <row r="7" spans="1:8">
      <c r="A7" s="59">
        <v>43105</v>
      </c>
      <c r="B7" s="52" t="str">
        <f>IF(A7="","",VLOOKUP(WEEKDAY(A7,2),INFO_CALENDRIER!$C$1:$D$8,2,FALSE))</f>
        <v>5 - Vendredi</v>
      </c>
      <c r="C7" s="53" t="str">
        <f>IF(A7="","",CONCATENATE(YEAR(A7),"-",VLOOKUP(MONTH(A7),INFO_CALENDRIER!$I$1:$J$13,2,FALSE)))</f>
        <v>2018-01</v>
      </c>
      <c r="D7" s="52" t="str">
        <f>IF(A7="","",IF(OR(A7&lt;INFO_CALENDRIER!$O$42,A7&gt;INFO_CALENDRIER!$Q$42),"",VLOOKUP(A7,INFO_CALENDRIER!$M$3:'INFO_CALENDRIER'!$Q$42,4,TRUE)))</f>
        <v>Vacances scolaires</v>
      </c>
      <c r="E7" s="60" t="str">
        <f>IF(A7="","",IF(OR(A7&lt;INFO_CALENDRIER!$R$77,A7&gt;INFO_CALENDRIER!$T$77),"",VLOOKUP(A7,INFO_CALENDRIER!$R$3:$T$77,3,TRUE)))</f>
        <v>non ferié</v>
      </c>
    </row>
    <row r="8" spans="1:8">
      <c r="A8" s="59">
        <v>43106</v>
      </c>
      <c r="B8" s="52" t="str">
        <f>IF(A8="","",VLOOKUP(WEEKDAY(A8,2),INFO_CALENDRIER!$C$1:$D$8,2,FALSE))</f>
        <v>6 - Samedi</v>
      </c>
      <c r="C8" s="53" t="str">
        <f>IF(A8="","",CONCATENATE(YEAR(A8),"-",VLOOKUP(MONTH(A8),INFO_CALENDRIER!$I$1:$J$13,2,FALSE)))</f>
        <v>2018-01</v>
      </c>
      <c r="D8" s="52" t="str">
        <f>IF(A8="","",IF(OR(A8&lt;INFO_CALENDRIER!$O$42,A8&gt;INFO_CALENDRIER!$Q$42),"",VLOOKUP(A8,INFO_CALENDRIER!$M$3:'INFO_CALENDRIER'!$Q$42,4,TRUE)))</f>
        <v>Vacances scolaires</v>
      </c>
      <c r="E8" s="60" t="str">
        <f>IF(A8="","",IF(OR(A8&lt;INFO_CALENDRIER!$R$77,A8&gt;INFO_CALENDRIER!$T$77),"",VLOOKUP(A8,INFO_CALENDRIER!$R$3:$T$77,3,TRUE)))</f>
        <v>non ferié</v>
      </c>
    </row>
    <row r="9" spans="1:8">
      <c r="A9" s="59">
        <v>43107</v>
      </c>
      <c r="B9" s="52" t="str">
        <f>IF(A9="","",VLOOKUP(WEEKDAY(A9,2),INFO_CALENDRIER!$C$1:$D$8,2,FALSE))</f>
        <v>7 - Dimanche</v>
      </c>
      <c r="C9" s="53" t="str">
        <f>IF(A9="","",CONCATENATE(YEAR(A9),"-",VLOOKUP(MONTH(A9),INFO_CALENDRIER!$I$1:$J$13,2,FALSE)))</f>
        <v>2018-01</v>
      </c>
      <c r="D9" s="52" t="str">
        <f>IF(A9="","",IF(OR(A9&lt;INFO_CALENDRIER!$O$42,A9&gt;INFO_CALENDRIER!$Q$42),"",VLOOKUP(A9,INFO_CALENDRIER!$M$3:'INFO_CALENDRIER'!$Q$42,4,TRUE)))</f>
        <v>scolaire</v>
      </c>
      <c r="E9" s="60" t="str">
        <f>IF(A9="","",IF(OR(A9&lt;INFO_CALENDRIER!$R$77,A9&gt;INFO_CALENDRIER!$T$77),"",VLOOKUP(A9,INFO_CALENDRIER!$R$3:$T$77,3,TRUE)))</f>
        <v>non ferié</v>
      </c>
    </row>
    <row r="10" spans="1:8">
      <c r="A10" s="59">
        <v>43108</v>
      </c>
      <c r="B10" s="52" t="str">
        <f>IF(A10="","",VLOOKUP(WEEKDAY(A10,2),INFO_CALENDRIER!$C$1:$D$8,2,FALSE))</f>
        <v>1 - Lundi</v>
      </c>
      <c r="C10" s="53" t="str">
        <f>IF(A10="","",CONCATENATE(YEAR(A10),"-",VLOOKUP(MONTH(A10),INFO_CALENDRIER!$I$1:$J$13,2,FALSE)))</f>
        <v>2018-01</v>
      </c>
      <c r="D10" s="52" t="str">
        <f>IF(A10="","",IF(OR(A10&lt;INFO_CALENDRIER!$O$42,A10&gt;INFO_CALENDRIER!$Q$42),"",VLOOKUP(A10,INFO_CALENDRIER!$M$3:'INFO_CALENDRIER'!$Q$42,4,TRUE)))</f>
        <v>scolaire</v>
      </c>
      <c r="E10" s="60" t="str">
        <f>IF(A10="","",IF(OR(A10&lt;INFO_CALENDRIER!$R$77,A10&gt;INFO_CALENDRIER!$T$77),"",VLOOKUP(A10,INFO_CALENDRIER!$R$3:$T$77,3,TRUE)))</f>
        <v>non ferié</v>
      </c>
    </row>
    <row r="11" spans="1:8">
      <c r="A11" s="59">
        <v>43109</v>
      </c>
      <c r="B11" s="52" t="str">
        <f>IF(A11="","",VLOOKUP(WEEKDAY(A11,2),INFO_CALENDRIER!$C$1:$D$8,2,FALSE))</f>
        <v>2 - Mardi</v>
      </c>
      <c r="C11" s="53" t="str">
        <f>IF(A11="","",CONCATENATE(YEAR(A11),"-",VLOOKUP(MONTH(A11),INFO_CALENDRIER!$I$1:$J$13,2,FALSE)))</f>
        <v>2018-01</v>
      </c>
      <c r="D11" s="52" t="str">
        <f>IF(A11="","",IF(OR(A11&lt;INFO_CALENDRIER!$O$42,A11&gt;INFO_CALENDRIER!$Q$42),"",VLOOKUP(A11,INFO_CALENDRIER!$M$3:'INFO_CALENDRIER'!$Q$42,4,TRUE)))</f>
        <v>scolaire</v>
      </c>
      <c r="E11" s="60" t="str">
        <f>IF(A11="","",IF(OR(A11&lt;INFO_CALENDRIER!$R$77,A11&gt;INFO_CALENDRIER!$T$77),"",VLOOKUP(A11,INFO_CALENDRIER!$R$3:$T$77,3,TRUE)))</f>
        <v>non ferié</v>
      </c>
    </row>
    <row r="12" spans="1:8">
      <c r="A12" s="59">
        <v>43110</v>
      </c>
      <c r="B12" s="52" t="str">
        <f>IF(A12="","",VLOOKUP(WEEKDAY(A12,2),INFO_CALENDRIER!$C$1:$D$8,2,FALSE))</f>
        <v>3 - Mercredi</v>
      </c>
      <c r="C12" s="53" t="str">
        <f>IF(A12="","",CONCATENATE(YEAR(A12),"-",VLOOKUP(MONTH(A12),INFO_CALENDRIER!$I$1:$J$13,2,FALSE)))</f>
        <v>2018-01</v>
      </c>
      <c r="D12" s="52" t="str">
        <f>IF(A12="","",IF(OR(A12&lt;INFO_CALENDRIER!$O$42,A12&gt;INFO_CALENDRIER!$Q$42),"",VLOOKUP(A12,INFO_CALENDRIER!$M$3:'INFO_CALENDRIER'!$Q$42,4,TRUE)))</f>
        <v>scolaire</v>
      </c>
      <c r="E12" s="60" t="str">
        <f>IF(A12="","",IF(OR(A12&lt;INFO_CALENDRIER!$R$77,A12&gt;INFO_CALENDRIER!$T$77),"",VLOOKUP(A12,INFO_CALENDRIER!$R$3:$T$77,3,TRUE)))</f>
        <v>non ferié</v>
      </c>
    </row>
    <row r="13" spans="1:8">
      <c r="A13" s="59">
        <v>43111</v>
      </c>
      <c r="B13" s="52" t="str">
        <f>IF(A13="","",VLOOKUP(WEEKDAY(A13,2),INFO_CALENDRIER!$C$1:$D$8,2,FALSE))</f>
        <v>4 - Jeudi</v>
      </c>
      <c r="C13" s="53" t="str">
        <f>IF(A13="","",CONCATENATE(YEAR(A13),"-",VLOOKUP(MONTH(A13),INFO_CALENDRIER!$I$1:$J$13,2,FALSE)))</f>
        <v>2018-01</v>
      </c>
      <c r="D13" s="52" t="str">
        <f>IF(A13="","",IF(OR(A13&lt;INFO_CALENDRIER!$O$42,A13&gt;INFO_CALENDRIER!$Q$42),"",VLOOKUP(A13,INFO_CALENDRIER!$M$3:'INFO_CALENDRIER'!$Q$42,4,TRUE)))</f>
        <v>scolaire</v>
      </c>
      <c r="E13" s="60" t="str">
        <f>IF(A13="","",IF(OR(A13&lt;INFO_CALENDRIER!$R$77,A13&gt;INFO_CALENDRIER!$T$77),"",VLOOKUP(A13,INFO_CALENDRIER!$R$3:$T$77,3,TRUE)))</f>
        <v>non ferié</v>
      </c>
    </row>
    <row r="14" spans="1:8">
      <c r="A14" s="59">
        <v>43112</v>
      </c>
      <c r="B14" s="52" t="str">
        <f>IF(A14="","",VLOOKUP(WEEKDAY(A14,2),INFO_CALENDRIER!$C$1:$D$8,2,FALSE))</f>
        <v>5 - Vendredi</v>
      </c>
      <c r="C14" s="53" t="str">
        <f>IF(A14="","",CONCATENATE(YEAR(A14),"-",VLOOKUP(MONTH(A14),INFO_CALENDRIER!$I$1:$J$13,2,FALSE)))</f>
        <v>2018-01</v>
      </c>
      <c r="D14" s="52" t="str">
        <f>IF(A14="","",IF(OR(A14&lt;INFO_CALENDRIER!$O$42,A14&gt;INFO_CALENDRIER!$Q$42),"",VLOOKUP(A14,INFO_CALENDRIER!$M$3:'INFO_CALENDRIER'!$Q$42,4,TRUE)))</f>
        <v>scolaire</v>
      </c>
      <c r="E14" s="60" t="str">
        <f>IF(A14="","",IF(OR(A14&lt;INFO_CALENDRIER!$R$77,A14&gt;INFO_CALENDRIER!$T$77),"",VLOOKUP(A14,INFO_CALENDRIER!$R$3:$T$77,3,TRUE)))</f>
        <v>non ferié</v>
      </c>
    </row>
    <row r="15" spans="1:8">
      <c r="A15" s="59">
        <v>43113</v>
      </c>
      <c r="B15" s="52" t="str">
        <f>IF(A15="","",VLOOKUP(WEEKDAY(A15,2),INFO_CALENDRIER!$C$1:$D$8,2,FALSE))</f>
        <v>6 - Samedi</v>
      </c>
      <c r="C15" s="53" t="str">
        <f>IF(A15="","",CONCATENATE(YEAR(A15),"-",VLOOKUP(MONTH(A15),INFO_CALENDRIER!$I$1:$J$13,2,FALSE)))</f>
        <v>2018-01</v>
      </c>
      <c r="D15" s="52" t="str">
        <f>IF(A15="","",IF(OR(A15&lt;INFO_CALENDRIER!$O$42,A15&gt;INFO_CALENDRIER!$Q$42),"",VLOOKUP(A15,INFO_CALENDRIER!$M$3:'INFO_CALENDRIER'!$Q$42,4,TRUE)))</f>
        <v>scolaire</v>
      </c>
      <c r="E15" s="60" t="str">
        <f>IF(A15="","",IF(OR(A15&lt;INFO_CALENDRIER!$R$77,A15&gt;INFO_CALENDRIER!$T$77),"",VLOOKUP(A15,INFO_CALENDRIER!$R$3:$T$77,3,TRUE)))</f>
        <v>non ferié</v>
      </c>
    </row>
    <row r="16" spans="1:8">
      <c r="A16" s="59">
        <v>43114</v>
      </c>
      <c r="B16" s="52" t="str">
        <f>IF(A16="","",VLOOKUP(WEEKDAY(A16,2),INFO_CALENDRIER!$C$1:$D$8,2,FALSE))</f>
        <v>7 - Dimanche</v>
      </c>
      <c r="C16" s="53" t="str">
        <f>IF(A16="","",CONCATENATE(YEAR(A16),"-",VLOOKUP(MONTH(A16),INFO_CALENDRIER!$I$1:$J$13,2,FALSE)))</f>
        <v>2018-01</v>
      </c>
      <c r="D16" s="52" t="str">
        <f>IF(A16="","",IF(OR(A16&lt;INFO_CALENDRIER!$O$42,A16&gt;INFO_CALENDRIER!$Q$42),"",VLOOKUP(A16,INFO_CALENDRIER!$M$3:'INFO_CALENDRIER'!$Q$42,4,TRUE)))</f>
        <v>scolaire</v>
      </c>
      <c r="E16" s="60" t="str">
        <f>IF(A16="","",IF(OR(A16&lt;INFO_CALENDRIER!$R$77,A16&gt;INFO_CALENDRIER!$T$77),"",VLOOKUP(A16,INFO_CALENDRIER!$R$3:$T$77,3,TRUE)))</f>
        <v>non ferié</v>
      </c>
    </row>
    <row r="17" spans="1:5">
      <c r="A17" s="59">
        <v>43115</v>
      </c>
      <c r="B17" s="52" t="str">
        <f>IF(A17="","",VLOOKUP(WEEKDAY(A17,2),INFO_CALENDRIER!$C$1:$D$8,2,FALSE))</f>
        <v>1 - Lundi</v>
      </c>
      <c r="C17" s="53" t="str">
        <f>IF(A17="","",CONCATENATE(YEAR(A17),"-",VLOOKUP(MONTH(A17),INFO_CALENDRIER!$I$1:$J$13,2,FALSE)))</f>
        <v>2018-01</v>
      </c>
      <c r="D17" s="52" t="str">
        <f>IF(A17="","",IF(OR(A17&lt;INFO_CALENDRIER!$O$42,A17&gt;INFO_CALENDRIER!$Q$42),"",VLOOKUP(A17,INFO_CALENDRIER!$M$3:'INFO_CALENDRIER'!$Q$42,4,TRUE)))</f>
        <v>scolaire</v>
      </c>
      <c r="E17" s="60" t="str">
        <f>IF(A17="","",IF(OR(A17&lt;INFO_CALENDRIER!$R$77,A17&gt;INFO_CALENDRIER!$T$77),"",VLOOKUP(A17,INFO_CALENDRIER!$R$3:$T$77,3,TRUE)))</f>
        <v>non ferié</v>
      </c>
    </row>
    <row r="18" spans="1:5">
      <c r="A18" s="59">
        <v>43116</v>
      </c>
      <c r="B18" s="52" t="str">
        <f>IF(A18="","",VLOOKUP(WEEKDAY(A18,2),INFO_CALENDRIER!$C$1:$D$8,2,FALSE))</f>
        <v>2 - Mardi</v>
      </c>
      <c r="C18" s="53" t="str">
        <f>IF(A18="","",CONCATENATE(YEAR(A18),"-",VLOOKUP(MONTH(A18),INFO_CALENDRIER!$I$1:$J$13,2,FALSE)))</f>
        <v>2018-01</v>
      </c>
      <c r="D18" s="52" t="str">
        <f>IF(A18="","",IF(OR(A18&lt;INFO_CALENDRIER!$O$42,A18&gt;INFO_CALENDRIER!$Q$42),"",VLOOKUP(A18,INFO_CALENDRIER!$M$3:'INFO_CALENDRIER'!$Q$42,4,TRUE)))</f>
        <v>scolaire</v>
      </c>
      <c r="E18" s="60" t="str">
        <f>IF(A18="","",IF(OR(A18&lt;INFO_CALENDRIER!$R$77,A18&gt;INFO_CALENDRIER!$T$77),"",VLOOKUP(A18,INFO_CALENDRIER!$R$3:$T$77,3,TRUE)))</f>
        <v>non ferié</v>
      </c>
    </row>
    <row r="19" spans="1:5">
      <c r="A19" s="59">
        <v>43117</v>
      </c>
      <c r="B19" s="52" t="str">
        <f>IF(A19="","",VLOOKUP(WEEKDAY(A19,2),INFO_CALENDRIER!$C$1:$D$8,2,FALSE))</f>
        <v>3 - Mercredi</v>
      </c>
      <c r="C19" s="53" t="str">
        <f>IF(A19="","",CONCATENATE(YEAR(A19),"-",VLOOKUP(MONTH(A19),INFO_CALENDRIER!$I$1:$J$13,2,FALSE)))</f>
        <v>2018-01</v>
      </c>
      <c r="D19" s="52" t="str">
        <f>IF(A19="","",IF(OR(A19&lt;INFO_CALENDRIER!$O$42,A19&gt;INFO_CALENDRIER!$Q$42),"",VLOOKUP(A19,INFO_CALENDRIER!$M$3:'INFO_CALENDRIER'!$Q$42,4,TRUE)))</f>
        <v>scolaire</v>
      </c>
      <c r="E19" s="60" t="str">
        <f>IF(A19="","",IF(OR(A19&lt;INFO_CALENDRIER!$R$77,A19&gt;INFO_CALENDRIER!$T$77),"",VLOOKUP(A19,INFO_CALENDRIER!$R$3:$T$77,3,TRUE)))</f>
        <v>non ferié</v>
      </c>
    </row>
    <row r="20" spans="1:5">
      <c r="A20" s="59">
        <v>43118</v>
      </c>
      <c r="B20" s="52" t="str">
        <f>IF(A20="","",VLOOKUP(WEEKDAY(A20,2),INFO_CALENDRIER!$C$1:$D$8,2,FALSE))</f>
        <v>4 - Jeudi</v>
      </c>
      <c r="C20" s="53" t="str">
        <f>IF(A20="","",CONCATENATE(YEAR(A20),"-",VLOOKUP(MONTH(A20),INFO_CALENDRIER!$I$1:$J$13,2,FALSE)))</f>
        <v>2018-01</v>
      </c>
      <c r="D20" s="52" t="str">
        <f>IF(A20="","",IF(OR(A20&lt;INFO_CALENDRIER!$O$42,A20&gt;INFO_CALENDRIER!$Q$42),"",VLOOKUP(A20,INFO_CALENDRIER!$M$3:'INFO_CALENDRIER'!$Q$42,4,TRUE)))</f>
        <v>scolaire</v>
      </c>
      <c r="E20" s="60" t="str">
        <f>IF(A20="","",IF(OR(A20&lt;INFO_CALENDRIER!$R$77,A20&gt;INFO_CALENDRIER!$T$77),"",VLOOKUP(A20,INFO_CALENDRIER!$R$3:$T$77,3,TRUE)))</f>
        <v>non ferié</v>
      </c>
    </row>
    <row r="21" spans="1:5">
      <c r="A21" s="59">
        <v>43119</v>
      </c>
      <c r="B21" s="52" t="str">
        <f>IF(A21="","",VLOOKUP(WEEKDAY(A21,2),INFO_CALENDRIER!$C$1:$D$8,2,FALSE))</f>
        <v>5 - Vendredi</v>
      </c>
      <c r="C21" s="53" t="str">
        <f>IF(A21="","",CONCATENATE(YEAR(A21),"-",VLOOKUP(MONTH(A21),INFO_CALENDRIER!$I$1:$J$13,2,FALSE)))</f>
        <v>2018-01</v>
      </c>
      <c r="D21" s="52" t="str">
        <f>IF(A21="","",IF(OR(A21&lt;INFO_CALENDRIER!$O$42,A21&gt;INFO_CALENDRIER!$Q$42),"",VLOOKUP(A21,INFO_CALENDRIER!$M$3:'INFO_CALENDRIER'!$Q$42,4,TRUE)))</f>
        <v>scolaire</v>
      </c>
      <c r="E21" s="60" t="str">
        <f>IF(A21="","",IF(OR(A21&lt;INFO_CALENDRIER!$R$77,A21&gt;INFO_CALENDRIER!$T$77),"",VLOOKUP(A21,INFO_CALENDRIER!$R$3:$T$77,3,TRUE)))</f>
        <v>non ferié</v>
      </c>
    </row>
    <row r="22" spans="1:5">
      <c r="A22" s="59">
        <v>43120</v>
      </c>
      <c r="B22" s="52" t="str">
        <f>IF(A22="","",VLOOKUP(WEEKDAY(A22,2),INFO_CALENDRIER!$C$1:$D$8,2,FALSE))</f>
        <v>6 - Samedi</v>
      </c>
      <c r="C22" s="53" t="str">
        <f>IF(A22="","",CONCATENATE(YEAR(A22),"-",VLOOKUP(MONTH(A22),INFO_CALENDRIER!$I$1:$J$13,2,FALSE)))</f>
        <v>2018-01</v>
      </c>
      <c r="D22" s="52" t="str">
        <f>IF(A22="","",IF(OR(A22&lt;INFO_CALENDRIER!$O$42,A22&gt;INFO_CALENDRIER!$Q$42),"",VLOOKUP(A22,INFO_CALENDRIER!$M$3:'INFO_CALENDRIER'!$Q$42,4,TRUE)))</f>
        <v>scolaire</v>
      </c>
      <c r="E22" s="60" t="str">
        <f>IF(A22="","",IF(OR(A22&lt;INFO_CALENDRIER!$R$77,A22&gt;INFO_CALENDRIER!$T$77),"",VLOOKUP(A22,INFO_CALENDRIER!$R$3:$T$77,3,TRUE)))</f>
        <v>non ferié</v>
      </c>
    </row>
    <row r="23" spans="1:5">
      <c r="A23" s="59">
        <v>43121</v>
      </c>
      <c r="B23" s="52" t="str">
        <f>IF(A23="","",VLOOKUP(WEEKDAY(A23,2),INFO_CALENDRIER!$C$1:$D$8,2,FALSE))</f>
        <v>7 - Dimanche</v>
      </c>
      <c r="C23" s="53" t="str">
        <f>IF(A23="","",CONCATENATE(YEAR(A23),"-",VLOOKUP(MONTH(A23),INFO_CALENDRIER!$I$1:$J$13,2,FALSE)))</f>
        <v>2018-01</v>
      </c>
      <c r="D23" s="52" t="str">
        <f>IF(A23="","",IF(OR(A23&lt;INFO_CALENDRIER!$O$42,A23&gt;INFO_CALENDRIER!$Q$42),"",VLOOKUP(A23,INFO_CALENDRIER!$M$3:'INFO_CALENDRIER'!$Q$42,4,TRUE)))</f>
        <v>scolaire</v>
      </c>
      <c r="E23" s="60" t="str">
        <f>IF(A23="","",IF(OR(A23&lt;INFO_CALENDRIER!$R$77,A23&gt;INFO_CALENDRIER!$T$77),"",VLOOKUP(A23,INFO_CALENDRIER!$R$3:$T$77,3,TRUE)))</f>
        <v>non ferié</v>
      </c>
    </row>
    <row r="24" spans="1:5">
      <c r="A24" s="59">
        <v>43122</v>
      </c>
      <c r="B24" s="52" t="str">
        <f>IF(A24="","",VLOOKUP(WEEKDAY(A24,2),INFO_CALENDRIER!$C$1:$D$8,2,FALSE))</f>
        <v>1 - Lundi</v>
      </c>
      <c r="C24" s="53" t="str">
        <f>IF(A24="","",CONCATENATE(YEAR(A24),"-",VLOOKUP(MONTH(A24),INFO_CALENDRIER!$I$1:$J$13,2,FALSE)))</f>
        <v>2018-01</v>
      </c>
      <c r="D24" s="52" t="str">
        <f>IF(A24="","",IF(OR(A24&lt;INFO_CALENDRIER!$O$42,A24&gt;INFO_CALENDRIER!$Q$42),"",VLOOKUP(A24,INFO_CALENDRIER!$M$3:'INFO_CALENDRIER'!$Q$42,4,TRUE)))</f>
        <v>scolaire</v>
      </c>
      <c r="E24" s="60" t="str">
        <f>IF(A24="","",IF(OR(A24&lt;INFO_CALENDRIER!$R$77,A24&gt;INFO_CALENDRIER!$T$77),"",VLOOKUP(A24,INFO_CALENDRIER!$R$3:$T$77,3,TRUE)))</f>
        <v>non ferié</v>
      </c>
    </row>
    <row r="25" spans="1:5">
      <c r="A25" s="59">
        <v>43123</v>
      </c>
      <c r="B25" s="52" t="str">
        <f>IF(A25="","",VLOOKUP(WEEKDAY(A25,2),INFO_CALENDRIER!$C$1:$D$8,2,FALSE))</f>
        <v>2 - Mardi</v>
      </c>
      <c r="C25" s="53" t="str">
        <f>IF(A25="","",CONCATENATE(YEAR(A25),"-",VLOOKUP(MONTH(A25),INFO_CALENDRIER!$I$1:$J$13,2,FALSE)))</f>
        <v>2018-01</v>
      </c>
      <c r="D25" s="52" t="str">
        <f>IF(A25="","",IF(OR(A25&lt;INFO_CALENDRIER!$O$42,A25&gt;INFO_CALENDRIER!$Q$42),"",VLOOKUP(A25,INFO_CALENDRIER!$M$3:'INFO_CALENDRIER'!$Q$42,4,TRUE)))</f>
        <v>scolaire</v>
      </c>
      <c r="E25" s="60" t="str">
        <f>IF(A25="","",IF(OR(A25&lt;INFO_CALENDRIER!$R$77,A25&gt;INFO_CALENDRIER!$T$77),"",VLOOKUP(A25,INFO_CALENDRIER!$R$3:$T$77,3,TRUE)))</f>
        <v>non ferié</v>
      </c>
    </row>
    <row r="26" spans="1:5">
      <c r="A26" s="59">
        <v>43124</v>
      </c>
      <c r="B26" s="52" t="str">
        <f>IF(A26="","",VLOOKUP(WEEKDAY(A26,2),INFO_CALENDRIER!$C$1:$D$8,2,FALSE))</f>
        <v>3 - Mercredi</v>
      </c>
      <c r="C26" s="53" t="str">
        <f>IF(A26="","",CONCATENATE(YEAR(A26),"-",VLOOKUP(MONTH(A26),INFO_CALENDRIER!$I$1:$J$13,2,FALSE)))</f>
        <v>2018-01</v>
      </c>
      <c r="D26" s="52" t="str">
        <f>IF(A26="","",IF(OR(A26&lt;INFO_CALENDRIER!$O$42,A26&gt;INFO_CALENDRIER!$Q$42),"",VLOOKUP(A26,INFO_CALENDRIER!$M$3:'INFO_CALENDRIER'!$Q$42,4,TRUE)))</f>
        <v>scolaire</v>
      </c>
      <c r="E26" s="60" t="str">
        <f>IF(A26="","",IF(OR(A26&lt;INFO_CALENDRIER!$R$77,A26&gt;INFO_CALENDRIER!$T$77),"",VLOOKUP(A26,INFO_CALENDRIER!$R$3:$T$77,3,TRUE)))</f>
        <v>non ferié</v>
      </c>
    </row>
    <row r="27" spans="1:5">
      <c r="A27" s="59">
        <v>43125</v>
      </c>
      <c r="B27" s="52" t="str">
        <f>IF(A27="","",VLOOKUP(WEEKDAY(A27,2),INFO_CALENDRIER!$C$1:$D$8,2,FALSE))</f>
        <v>4 - Jeudi</v>
      </c>
      <c r="C27" s="53" t="str">
        <f>IF(A27="","",CONCATENATE(YEAR(A27),"-",VLOOKUP(MONTH(A27),INFO_CALENDRIER!$I$1:$J$13,2,FALSE)))</f>
        <v>2018-01</v>
      </c>
      <c r="D27" s="52" t="str">
        <f>IF(A27="","",IF(OR(A27&lt;INFO_CALENDRIER!$O$42,A27&gt;INFO_CALENDRIER!$Q$42),"",VLOOKUP(A27,INFO_CALENDRIER!$M$3:'INFO_CALENDRIER'!$Q$42,4,TRUE)))</f>
        <v>scolaire</v>
      </c>
      <c r="E27" s="60" t="str">
        <f>IF(A27="","",IF(OR(A27&lt;INFO_CALENDRIER!$R$77,A27&gt;INFO_CALENDRIER!$T$77),"",VLOOKUP(A27,INFO_CALENDRIER!$R$3:$T$77,3,TRUE)))</f>
        <v>non ferié</v>
      </c>
    </row>
    <row r="28" spans="1:5">
      <c r="A28" s="59">
        <v>43126</v>
      </c>
      <c r="B28" s="52" t="str">
        <f>IF(A28="","",VLOOKUP(WEEKDAY(A28,2),INFO_CALENDRIER!$C$1:$D$8,2,FALSE))</f>
        <v>5 - Vendredi</v>
      </c>
      <c r="C28" s="53" t="str">
        <f>IF(A28="","",CONCATENATE(YEAR(A28),"-",VLOOKUP(MONTH(A28),INFO_CALENDRIER!$I$1:$J$13,2,FALSE)))</f>
        <v>2018-01</v>
      </c>
      <c r="D28" s="52" t="str">
        <f>IF(A28="","",IF(OR(A28&lt;INFO_CALENDRIER!$O$42,A28&gt;INFO_CALENDRIER!$Q$42),"",VLOOKUP(A28,INFO_CALENDRIER!$M$3:'INFO_CALENDRIER'!$Q$42,4,TRUE)))</f>
        <v>scolaire</v>
      </c>
      <c r="E28" s="60" t="str">
        <f>IF(A28="","",IF(OR(A28&lt;INFO_CALENDRIER!$R$77,A28&gt;INFO_CALENDRIER!$T$77),"",VLOOKUP(A28,INFO_CALENDRIER!$R$3:$T$77,3,TRUE)))</f>
        <v>non ferié</v>
      </c>
    </row>
    <row r="29" spans="1:5">
      <c r="A29" s="59">
        <v>43127</v>
      </c>
      <c r="B29" s="52" t="str">
        <f>IF(A29="","",VLOOKUP(WEEKDAY(A29,2),INFO_CALENDRIER!$C$1:$D$8,2,FALSE))</f>
        <v>6 - Samedi</v>
      </c>
      <c r="C29" s="53" t="str">
        <f>IF(A29="","",CONCATENATE(YEAR(A29),"-",VLOOKUP(MONTH(A29),INFO_CALENDRIER!$I$1:$J$13,2,FALSE)))</f>
        <v>2018-01</v>
      </c>
      <c r="D29" s="52" t="str">
        <f>IF(A29="","",IF(OR(A29&lt;INFO_CALENDRIER!$O$42,A29&gt;INFO_CALENDRIER!$Q$42),"",VLOOKUP(A29,INFO_CALENDRIER!$M$3:'INFO_CALENDRIER'!$Q$42,4,TRUE)))</f>
        <v>scolaire</v>
      </c>
      <c r="E29" s="60" t="str">
        <f>IF(A29="","",IF(OR(A29&lt;INFO_CALENDRIER!$R$77,A29&gt;INFO_CALENDRIER!$T$77),"",VLOOKUP(A29,INFO_CALENDRIER!$R$3:$T$77,3,TRUE)))</f>
        <v>non ferié</v>
      </c>
    </row>
    <row r="30" spans="1:5">
      <c r="A30" s="59">
        <v>43128</v>
      </c>
      <c r="B30" s="52" t="str">
        <f>IF(A30="","",VLOOKUP(WEEKDAY(A30,2),INFO_CALENDRIER!$C$1:$D$8,2,FALSE))</f>
        <v>7 - Dimanche</v>
      </c>
      <c r="C30" s="53" t="str">
        <f>IF(A30="","",CONCATENATE(YEAR(A30),"-",VLOOKUP(MONTH(A30),INFO_CALENDRIER!$I$1:$J$13,2,FALSE)))</f>
        <v>2018-01</v>
      </c>
      <c r="D30" s="52" t="str">
        <f>IF(A30="","",IF(OR(A30&lt;INFO_CALENDRIER!$O$42,A30&gt;INFO_CALENDRIER!$Q$42),"",VLOOKUP(A30,INFO_CALENDRIER!$M$3:'INFO_CALENDRIER'!$Q$42,4,TRUE)))</f>
        <v>scolaire</v>
      </c>
      <c r="E30" s="60" t="str">
        <f>IF(A30="","",IF(OR(A30&lt;INFO_CALENDRIER!$R$77,A30&gt;INFO_CALENDRIER!$T$77),"",VLOOKUP(A30,INFO_CALENDRIER!$R$3:$T$77,3,TRUE)))</f>
        <v>non ferié</v>
      </c>
    </row>
    <row r="31" spans="1:5">
      <c r="A31" s="59">
        <v>43129</v>
      </c>
      <c r="B31" s="52" t="str">
        <f>IF(A31="","",VLOOKUP(WEEKDAY(A31,2),INFO_CALENDRIER!$C$1:$D$8,2,FALSE))</f>
        <v>1 - Lundi</v>
      </c>
      <c r="C31" s="53" t="str">
        <f>IF(A31="","",CONCATENATE(YEAR(A31),"-",VLOOKUP(MONTH(A31),INFO_CALENDRIER!$I$1:$J$13,2,FALSE)))</f>
        <v>2018-01</v>
      </c>
      <c r="D31" s="52" t="str">
        <f>IF(A31="","",IF(OR(A31&lt;INFO_CALENDRIER!$O$42,A31&gt;INFO_CALENDRIER!$Q$42),"",VLOOKUP(A31,INFO_CALENDRIER!$M$3:'INFO_CALENDRIER'!$Q$42,4,TRUE)))</f>
        <v>scolaire</v>
      </c>
      <c r="E31" s="60" t="str">
        <f>IF(A31="","",IF(OR(A31&lt;INFO_CALENDRIER!$R$77,A31&gt;INFO_CALENDRIER!$T$77),"",VLOOKUP(A31,INFO_CALENDRIER!$R$3:$T$77,3,TRUE)))</f>
        <v>non ferié</v>
      </c>
    </row>
    <row r="32" spans="1:5">
      <c r="A32" s="59">
        <v>43130</v>
      </c>
      <c r="B32" s="52" t="str">
        <f>IF(A32="","",VLOOKUP(WEEKDAY(A32,2),INFO_CALENDRIER!$C$1:$D$8,2,FALSE))</f>
        <v>2 - Mardi</v>
      </c>
      <c r="C32" s="53" t="str">
        <f>IF(A32="","",CONCATENATE(YEAR(A32),"-",VLOOKUP(MONTH(A32),INFO_CALENDRIER!$I$1:$J$13,2,FALSE)))</f>
        <v>2018-01</v>
      </c>
      <c r="D32" s="52" t="str">
        <f>IF(A32="","",IF(OR(A32&lt;INFO_CALENDRIER!$O$42,A32&gt;INFO_CALENDRIER!$Q$42),"",VLOOKUP(A32,INFO_CALENDRIER!$M$3:'INFO_CALENDRIER'!$Q$42,4,TRUE)))</f>
        <v>scolaire</v>
      </c>
      <c r="E32" s="60" t="str">
        <f>IF(A32="","",IF(OR(A32&lt;INFO_CALENDRIER!$R$77,A32&gt;INFO_CALENDRIER!$T$77),"",VLOOKUP(A32,INFO_CALENDRIER!$R$3:$T$77,3,TRUE)))</f>
        <v>non ferié</v>
      </c>
    </row>
    <row r="33" spans="1:5">
      <c r="A33" s="59">
        <v>43131</v>
      </c>
      <c r="B33" s="52" t="str">
        <f>IF(A33="","",VLOOKUP(WEEKDAY(A33,2),INFO_CALENDRIER!$C$1:$D$8,2,FALSE))</f>
        <v>3 - Mercredi</v>
      </c>
      <c r="C33" s="53" t="str">
        <f>IF(A33="","",CONCATENATE(YEAR(A33),"-",VLOOKUP(MONTH(A33),INFO_CALENDRIER!$I$1:$J$13,2,FALSE)))</f>
        <v>2018-01</v>
      </c>
      <c r="D33" s="52" t="str">
        <f>IF(A33="","",IF(OR(A33&lt;INFO_CALENDRIER!$O$42,A33&gt;INFO_CALENDRIER!$Q$42),"",VLOOKUP(A33,INFO_CALENDRIER!$M$3:'INFO_CALENDRIER'!$Q$42,4,TRUE)))</f>
        <v>scolaire</v>
      </c>
      <c r="E33" s="60" t="str">
        <f>IF(A33="","",IF(OR(A33&lt;INFO_CALENDRIER!$R$77,A33&gt;INFO_CALENDRIER!$T$77),"",VLOOKUP(A33,INFO_CALENDRIER!$R$3:$T$77,3,TRUE)))</f>
        <v>non ferié</v>
      </c>
    </row>
    <row r="34" spans="1:5">
      <c r="A34" s="59">
        <v>43132</v>
      </c>
      <c r="B34" s="52" t="str">
        <f>IF(A34="","",VLOOKUP(WEEKDAY(A34,2),INFO_CALENDRIER!$C$1:$D$8,2,FALSE))</f>
        <v>4 - Jeudi</v>
      </c>
      <c r="C34" s="53" t="str">
        <f>IF(A34="","",CONCATENATE(YEAR(A34),"-",VLOOKUP(MONTH(A34),INFO_CALENDRIER!$I$1:$J$13,2,FALSE)))</f>
        <v>2018-02</v>
      </c>
      <c r="D34" s="52" t="str">
        <f>IF(A34="","",IF(OR(A34&lt;INFO_CALENDRIER!$O$42,A34&gt;INFO_CALENDRIER!$Q$42),"",VLOOKUP(A34,INFO_CALENDRIER!$M$3:'INFO_CALENDRIER'!$Q$42,4,TRUE)))</f>
        <v>scolaire</v>
      </c>
      <c r="E34" s="60" t="str">
        <f>IF(A34="","",IF(OR(A34&lt;INFO_CALENDRIER!$R$77,A34&gt;INFO_CALENDRIER!$T$77),"",VLOOKUP(A34,INFO_CALENDRIER!$R$3:$T$77,3,TRUE)))</f>
        <v>non ferié</v>
      </c>
    </row>
    <row r="35" spans="1:5">
      <c r="A35" s="59">
        <v>43133</v>
      </c>
      <c r="B35" s="52" t="str">
        <f>IF(A35="","",VLOOKUP(WEEKDAY(A35,2),INFO_CALENDRIER!$C$1:$D$8,2,FALSE))</f>
        <v>5 - Vendredi</v>
      </c>
      <c r="C35" s="53" t="str">
        <f>IF(A35="","",CONCATENATE(YEAR(A35),"-",VLOOKUP(MONTH(A35),INFO_CALENDRIER!$I$1:$J$13,2,FALSE)))</f>
        <v>2018-02</v>
      </c>
      <c r="D35" s="52" t="str">
        <f>IF(A35="","",IF(OR(A35&lt;INFO_CALENDRIER!$O$42,A35&gt;INFO_CALENDRIER!$Q$42),"",VLOOKUP(A35,INFO_CALENDRIER!$M$3:'INFO_CALENDRIER'!$Q$42,4,TRUE)))</f>
        <v>scolaire</v>
      </c>
      <c r="E35" s="60" t="str">
        <f>IF(A35="","",IF(OR(A35&lt;INFO_CALENDRIER!$R$77,A35&gt;INFO_CALENDRIER!$T$77),"",VLOOKUP(A35,INFO_CALENDRIER!$R$3:$T$77,3,TRUE)))</f>
        <v>non ferié</v>
      </c>
    </row>
    <row r="36" spans="1:5">
      <c r="A36" s="59">
        <v>43134</v>
      </c>
      <c r="B36" s="52" t="str">
        <f>IF(A36="","",VLOOKUP(WEEKDAY(A36,2),INFO_CALENDRIER!$C$1:$D$8,2,FALSE))</f>
        <v>6 - Samedi</v>
      </c>
      <c r="C36" s="53" t="str">
        <f>IF(A36="","",CONCATENATE(YEAR(A36),"-",VLOOKUP(MONTH(A36),INFO_CALENDRIER!$I$1:$J$13,2,FALSE)))</f>
        <v>2018-02</v>
      </c>
      <c r="D36" s="52" t="str">
        <f>IF(A36="","",IF(OR(A36&lt;INFO_CALENDRIER!$O$42,A36&gt;INFO_CALENDRIER!$Q$42),"",VLOOKUP(A36,INFO_CALENDRIER!$M$3:'INFO_CALENDRIER'!$Q$42,4,TRUE)))</f>
        <v>scolaire</v>
      </c>
      <c r="E36" s="60" t="str">
        <f>IF(A36="","",IF(OR(A36&lt;INFO_CALENDRIER!$R$77,A36&gt;INFO_CALENDRIER!$T$77),"",VLOOKUP(A36,INFO_CALENDRIER!$R$3:$T$77,3,TRUE)))</f>
        <v>non ferié</v>
      </c>
    </row>
    <row r="37" spans="1:5">
      <c r="A37" s="59">
        <v>43135</v>
      </c>
      <c r="B37" s="52" t="str">
        <f>IF(A37="","",VLOOKUP(WEEKDAY(A37,2),INFO_CALENDRIER!$C$1:$D$8,2,FALSE))</f>
        <v>7 - Dimanche</v>
      </c>
      <c r="C37" s="53" t="str">
        <f>IF(A37="","",CONCATENATE(YEAR(A37),"-",VLOOKUP(MONTH(A37),INFO_CALENDRIER!$I$1:$J$13,2,FALSE)))</f>
        <v>2018-02</v>
      </c>
      <c r="D37" s="52" t="str">
        <f>IF(A37="","",IF(OR(A37&lt;INFO_CALENDRIER!$O$42,A37&gt;INFO_CALENDRIER!$Q$42),"",VLOOKUP(A37,INFO_CALENDRIER!$M$3:'INFO_CALENDRIER'!$Q$42,4,TRUE)))</f>
        <v>scolaire</v>
      </c>
      <c r="E37" s="60" t="str">
        <f>IF(A37="","",IF(OR(A37&lt;INFO_CALENDRIER!$R$77,A37&gt;INFO_CALENDRIER!$T$77),"",VLOOKUP(A37,INFO_CALENDRIER!$R$3:$T$77,3,TRUE)))</f>
        <v>non ferié</v>
      </c>
    </row>
    <row r="38" spans="1:5">
      <c r="A38" s="59">
        <v>43136</v>
      </c>
      <c r="B38" s="52" t="str">
        <f>IF(A38="","",VLOOKUP(WEEKDAY(A38,2),INFO_CALENDRIER!$C$1:$D$8,2,FALSE))</f>
        <v>1 - Lundi</v>
      </c>
      <c r="C38" s="53" t="str">
        <f>IF(A38="","",CONCATENATE(YEAR(A38),"-",VLOOKUP(MONTH(A38),INFO_CALENDRIER!$I$1:$J$13,2,FALSE)))</f>
        <v>2018-02</v>
      </c>
      <c r="D38" s="52" t="str">
        <f>IF(A38="","",IF(OR(A38&lt;INFO_CALENDRIER!$O$42,A38&gt;INFO_CALENDRIER!$Q$42),"",VLOOKUP(A38,INFO_CALENDRIER!$M$3:'INFO_CALENDRIER'!$Q$42,4,TRUE)))</f>
        <v>scolaire</v>
      </c>
      <c r="E38" s="60" t="str">
        <f>IF(A38="","",IF(OR(A38&lt;INFO_CALENDRIER!$R$77,A38&gt;INFO_CALENDRIER!$T$77),"",VLOOKUP(A38,INFO_CALENDRIER!$R$3:$T$77,3,TRUE)))</f>
        <v>non ferié</v>
      </c>
    </row>
    <row r="39" spans="1:5">
      <c r="A39" s="59">
        <v>43137</v>
      </c>
      <c r="B39" s="52" t="str">
        <f>IF(A39="","",VLOOKUP(WEEKDAY(A39,2),INFO_CALENDRIER!$C$1:$D$8,2,FALSE))</f>
        <v>2 - Mardi</v>
      </c>
      <c r="C39" s="53" t="str">
        <f>IF(A39="","",CONCATENATE(YEAR(A39),"-",VLOOKUP(MONTH(A39),INFO_CALENDRIER!$I$1:$J$13,2,FALSE)))</f>
        <v>2018-02</v>
      </c>
      <c r="D39" s="52" t="str">
        <f>IF(A39="","",IF(OR(A39&lt;INFO_CALENDRIER!$O$42,A39&gt;INFO_CALENDRIER!$Q$42),"",VLOOKUP(A39,INFO_CALENDRIER!$M$3:'INFO_CALENDRIER'!$Q$42,4,TRUE)))</f>
        <v>scolaire</v>
      </c>
      <c r="E39" s="60" t="str">
        <f>IF(A39="","",IF(OR(A39&lt;INFO_CALENDRIER!$R$77,A39&gt;INFO_CALENDRIER!$T$77),"",VLOOKUP(A39,INFO_CALENDRIER!$R$3:$T$77,3,TRUE)))</f>
        <v>non ferié</v>
      </c>
    </row>
    <row r="40" spans="1:5">
      <c r="A40" s="59">
        <v>43138</v>
      </c>
      <c r="B40" s="52" t="str">
        <f>IF(A40="","",VLOOKUP(WEEKDAY(A40,2),INFO_CALENDRIER!$C$1:$D$8,2,FALSE))</f>
        <v>3 - Mercredi</v>
      </c>
      <c r="C40" s="53" t="str">
        <f>IF(A40="","",CONCATENATE(YEAR(A40),"-",VLOOKUP(MONTH(A40),INFO_CALENDRIER!$I$1:$J$13,2,FALSE)))</f>
        <v>2018-02</v>
      </c>
      <c r="D40" s="52" t="str">
        <f>IF(A40="","",IF(OR(A40&lt;INFO_CALENDRIER!$O$42,A40&gt;INFO_CALENDRIER!$Q$42),"",VLOOKUP(A40,INFO_CALENDRIER!$M$3:'INFO_CALENDRIER'!$Q$42,4,TRUE)))</f>
        <v>scolaire</v>
      </c>
      <c r="E40" s="60" t="str">
        <f>IF(A40="","",IF(OR(A40&lt;INFO_CALENDRIER!$R$77,A40&gt;INFO_CALENDRIER!$T$77),"",VLOOKUP(A40,INFO_CALENDRIER!$R$3:$T$77,3,TRUE)))</f>
        <v>non ferié</v>
      </c>
    </row>
    <row r="41" spans="1:5">
      <c r="A41" s="59">
        <v>43139</v>
      </c>
      <c r="B41" s="52" t="str">
        <f>IF(A41="","",VLOOKUP(WEEKDAY(A41,2),INFO_CALENDRIER!$C$1:$D$8,2,FALSE))</f>
        <v>4 - Jeudi</v>
      </c>
      <c r="C41" s="53" t="str">
        <f>IF(A41="","",CONCATENATE(YEAR(A41),"-",VLOOKUP(MONTH(A41),INFO_CALENDRIER!$I$1:$J$13,2,FALSE)))</f>
        <v>2018-02</v>
      </c>
      <c r="D41" s="52" t="str">
        <f>IF(A41="","",IF(OR(A41&lt;INFO_CALENDRIER!$O$42,A41&gt;INFO_CALENDRIER!$Q$42),"",VLOOKUP(A41,INFO_CALENDRIER!$M$3:'INFO_CALENDRIER'!$Q$42,4,TRUE)))</f>
        <v>scolaire</v>
      </c>
      <c r="E41" s="60" t="str">
        <f>IF(A41="","",IF(OR(A41&lt;INFO_CALENDRIER!$R$77,A41&gt;INFO_CALENDRIER!$T$77),"",VLOOKUP(A41,INFO_CALENDRIER!$R$3:$T$77,3,TRUE)))</f>
        <v>non ferié</v>
      </c>
    </row>
    <row r="42" spans="1:5">
      <c r="A42" s="59">
        <v>43140</v>
      </c>
      <c r="B42" s="52" t="str">
        <f>IF(A42="","",VLOOKUP(WEEKDAY(A42,2),INFO_CALENDRIER!$C$1:$D$8,2,FALSE))</f>
        <v>5 - Vendredi</v>
      </c>
      <c r="C42" s="53" t="str">
        <f>IF(A42="","",CONCATENATE(YEAR(A42),"-",VLOOKUP(MONTH(A42),INFO_CALENDRIER!$I$1:$J$13,2,FALSE)))</f>
        <v>2018-02</v>
      </c>
      <c r="D42" s="52" t="str">
        <f>IF(A42="","",IF(OR(A42&lt;INFO_CALENDRIER!$O$42,A42&gt;INFO_CALENDRIER!$Q$42),"",VLOOKUP(A42,INFO_CALENDRIER!$M$3:'INFO_CALENDRIER'!$Q$42,4,TRUE)))</f>
        <v>scolaire</v>
      </c>
      <c r="E42" s="60" t="str">
        <f>IF(A42="","",IF(OR(A42&lt;INFO_CALENDRIER!$R$77,A42&gt;INFO_CALENDRIER!$T$77),"",VLOOKUP(A42,INFO_CALENDRIER!$R$3:$T$77,3,TRUE)))</f>
        <v>non ferié</v>
      </c>
    </row>
    <row r="43" spans="1:5">
      <c r="A43" s="59">
        <v>43141</v>
      </c>
      <c r="B43" s="52" t="str">
        <f>IF(A43="","",VLOOKUP(WEEKDAY(A43,2),INFO_CALENDRIER!$C$1:$D$8,2,FALSE))</f>
        <v>6 - Samedi</v>
      </c>
      <c r="C43" s="53" t="str">
        <f>IF(A43="","",CONCATENATE(YEAR(A43),"-",VLOOKUP(MONTH(A43),INFO_CALENDRIER!$I$1:$J$13,2,FALSE)))</f>
        <v>2018-02</v>
      </c>
      <c r="D43" s="52" t="str">
        <f>IF(A43="","",IF(OR(A43&lt;INFO_CALENDRIER!$O$42,A43&gt;INFO_CALENDRIER!$Q$42),"",VLOOKUP(A43,INFO_CALENDRIER!$M$3:'INFO_CALENDRIER'!$Q$42,4,TRUE)))</f>
        <v>Vacances scolaires</v>
      </c>
      <c r="E43" s="60" t="str">
        <f>IF(A43="","",IF(OR(A43&lt;INFO_CALENDRIER!$R$77,A43&gt;INFO_CALENDRIER!$T$77),"",VLOOKUP(A43,INFO_CALENDRIER!$R$3:$T$77,3,TRUE)))</f>
        <v>non ferié</v>
      </c>
    </row>
    <row r="44" spans="1:5">
      <c r="A44" s="59">
        <v>43142</v>
      </c>
      <c r="B44" s="52" t="str">
        <f>IF(A44="","",VLOOKUP(WEEKDAY(A44,2),INFO_CALENDRIER!$C$1:$D$8,2,FALSE))</f>
        <v>7 - Dimanche</v>
      </c>
      <c r="C44" s="53" t="str">
        <f>IF(A44="","",CONCATENATE(YEAR(A44),"-",VLOOKUP(MONTH(A44),INFO_CALENDRIER!$I$1:$J$13,2,FALSE)))</f>
        <v>2018-02</v>
      </c>
      <c r="D44" s="52" t="str">
        <f>IF(A44="","",IF(OR(A44&lt;INFO_CALENDRIER!$O$42,A44&gt;INFO_CALENDRIER!$Q$42),"",VLOOKUP(A44,INFO_CALENDRIER!$M$3:'INFO_CALENDRIER'!$Q$42,4,TRUE)))</f>
        <v>Vacances scolaires</v>
      </c>
      <c r="E44" s="60" t="str">
        <f>IF(A44="","",IF(OR(A44&lt;INFO_CALENDRIER!$R$77,A44&gt;INFO_CALENDRIER!$T$77),"",VLOOKUP(A44,INFO_CALENDRIER!$R$3:$T$77,3,TRUE)))</f>
        <v>non ferié</v>
      </c>
    </row>
    <row r="45" spans="1:5">
      <c r="A45" s="59">
        <v>43143</v>
      </c>
      <c r="B45" s="52" t="str">
        <f>IF(A45="","",VLOOKUP(WEEKDAY(A45,2),INFO_CALENDRIER!$C$1:$D$8,2,FALSE))</f>
        <v>1 - Lundi</v>
      </c>
      <c r="C45" s="53" t="str">
        <f>IF(A45="","",CONCATENATE(YEAR(A45),"-",VLOOKUP(MONTH(A45),INFO_CALENDRIER!$I$1:$J$13,2,FALSE)))</f>
        <v>2018-02</v>
      </c>
      <c r="D45" s="52" t="str">
        <f>IF(A45="","",IF(OR(A45&lt;INFO_CALENDRIER!$O$42,A45&gt;INFO_CALENDRIER!$Q$42),"",VLOOKUP(A45,INFO_CALENDRIER!$M$3:'INFO_CALENDRIER'!$Q$42,4,TRUE)))</f>
        <v>Vacances scolaires</v>
      </c>
      <c r="E45" s="60" t="str">
        <f>IF(A45="","",IF(OR(A45&lt;INFO_CALENDRIER!$R$77,A45&gt;INFO_CALENDRIER!$T$77),"",VLOOKUP(A45,INFO_CALENDRIER!$R$3:$T$77,3,TRUE)))</f>
        <v>non ferié</v>
      </c>
    </row>
    <row r="46" spans="1:5">
      <c r="A46" s="59">
        <v>43144</v>
      </c>
      <c r="B46" s="52" t="str">
        <f>IF(A46="","",VLOOKUP(WEEKDAY(A46,2),INFO_CALENDRIER!$C$1:$D$8,2,FALSE))</f>
        <v>2 - Mardi</v>
      </c>
      <c r="C46" s="53" t="str">
        <f>IF(A46="","",CONCATENATE(YEAR(A46),"-",VLOOKUP(MONTH(A46),INFO_CALENDRIER!$I$1:$J$13,2,FALSE)))</f>
        <v>2018-02</v>
      </c>
      <c r="D46" s="52" t="str">
        <f>IF(A46="","",IF(OR(A46&lt;INFO_CALENDRIER!$O$42,A46&gt;INFO_CALENDRIER!$Q$42),"",VLOOKUP(A46,INFO_CALENDRIER!$M$3:'INFO_CALENDRIER'!$Q$42,4,TRUE)))</f>
        <v>Vacances scolaires</v>
      </c>
      <c r="E46" s="60" t="str">
        <f>IF(A46="","",IF(OR(A46&lt;INFO_CALENDRIER!$R$77,A46&gt;INFO_CALENDRIER!$T$77),"",VLOOKUP(A46,INFO_CALENDRIER!$R$3:$T$77,3,TRUE)))</f>
        <v>non ferié</v>
      </c>
    </row>
    <row r="47" spans="1:5">
      <c r="A47" s="59">
        <v>43145</v>
      </c>
      <c r="B47" s="52" t="str">
        <f>IF(A47="","",VLOOKUP(WEEKDAY(A47,2),INFO_CALENDRIER!$C$1:$D$8,2,FALSE))</f>
        <v>3 - Mercredi</v>
      </c>
      <c r="C47" s="53" t="str">
        <f>IF(A47="","",CONCATENATE(YEAR(A47),"-",VLOOKUP(MONTH(A47),INFO_CALENDRIER!$I$1:$J$13,2,FALSE)))</f>
        <v>2018-02</v>
      </c>
      <c r="D47" s="52" t="str">
        <f>IF(A47="","",IF(OR(A47&lt;INFO_CALENDRIER!$O$42,A47&gt;INFO_CALENDRIER!$Q$42),"",VLOOKUP(A47,INFO_CALENDRIER!$M$3:'INFO_CALENDRIER'!$Q$42,4,TRUE)))</f>
        <v>Vacances scolaires</v>
      </c>
      <c r="E47" s="60" t="str">
        <f>IF(A47="","",IF(OR(A47&lt;INFO_CALENDRIER!$R$77,A47&gt;INFO_CALENDRIER!$T$77),"",VLOOKUP(A47,INFO_CALENDRIER!$R$3:$T$77,3,TRUE)))</f>
        <v>non ferié</v>
      </c>
    </row>
    <row r="48" spans="1:5">
      <c r="A48" s="59">
        <v>43146</v>
      </c>
      <c r="B48" s="52" t="str">
        <f>IF(A48="","",VLOOKUP(WEEKDAY(A48,2),INFO_CALENDRIER!$C$1:$D$8,2,FALSE))</f>
        <v>4 - Jeudi</v>
      </c>
      <c r="C48" s="53" t="str">
        <f>IF(A48="","",CONCATENATE(YEAR(A48),"-",VLOOKUP(MONTH(A48),INFO_CALENDRIER!$I$1:$J$13,2,FALSE)))</f>
        <v>2018-02</v>
      </c>
      <c r="D48" s="52" t="str">
        <f>IF(A48="","",IF(OR(A48&lt;INFO_CALENDRIER!$O$42,A48&gt;INFO_CALENDRIER!$Q$42),"",VLOOKUP(A48,INFO_CALENDRIER!$M$3:'INFO_CALENDRIER'!$Q$42,4,TRUE)))</f>
        <v>Vacances scolaires</v>
      </c>
      <c r="E48" s="60" t="str">
        <f>IF(A48="","",IF(OR(A48&lt;INFO_CALENDRIER!$R$77,A48&gt;INFO_CALENDRIER!$T$77),"",VLOOKUP(A48,INFO_CALENDRIER!$R$3:$T$77,3,TRUE)))</f>
        <v>non ferié</v>
      </c>
    </row>
    <row r="49" spans="1:5">
      <c r="A49" s="59">
        <v>43147</v>
      </c>
      <c r="B49" s="52" t="str">
        <f>IF(A49="","",VLOOKUP(WEEKDAY(A49,2),INFO_CALENDRIER!$C$1:$D$8,2,FALSE))</f>
        <v>5 - Vendredi</v>
      </c>
      <c r="C49" s="53" t="str">
        <f>IF(A49="","",CONCATENATE(YEAR(A49),"-",VLOOKUP(MONTH(A49),INFO_CALENDRIER!$I$1:$J$13,2,FALSE)))</f>
        <v>2018-02</v>
      </c>
      <c r="D49" s="52" t="str">
        <f>IF(A49="","",IF(OR(A49&lt;INFO_CALENDRIER!$O$42,A49&gt;INFO_CALENDRIER!$Q$42),"",VLOOKUP(A49,INFO_CALENDRIER!$M$3:'INFO_CALENDRIER'!$Q$42,4,TRUE)))</f>
        <v>Vacances scolaires</v>
      </c>
      <c r="E49" s="60" t="str">
        <f>IF(A49="","",IF(OR(A49&lt;INFO_CALENDRIER!$R$77,A49&gt;INFO_CALENDRIER!$T$77),"",VLOOKUP(A49,INFO_CALENDRIER!$R$3:$T$77,3,TRUE)))</f>
        <v>non ferié</v>
      </c>
    </row>
    <row r="50" spans="1:5">
      <c r="A50" s="59">
        <v>43148</v>
      </c>
      <c r="B50" s="52" t="str">
        <f>IF(A50="","",VLOOKUP(WEEKDAY(A50,2),INFO_CALENDRIER!$C$1:$D$8,2,FALSE))</f>
        <v>6 - Samedi</v>
      </c>
      <c r="C50" s="53" t="str">
        <f>IF(A50="","",CONCATENATE(YEAR(A50),"-",VLOOKUP(MONTH(A50),INFO_CALENDRIER!$I$1:$J$13,2,FALSE)))</f>
        <v>2018-02</v>
      </c>
      <c r="D50" s="52" t="str">
        <f>IF(A50="","",IF(OR(A50&lt;INFO_CALENDRIER!$O$42,A50&gt;INFO_CALENDRIER!$Q$42),"",VLOOKUP(A50,INFO_CALENDRIER!$M$3:'INFO_CALENDRIER'!$Q$42,4,TRUE)))</f>
        <v>Vacances scolaires</v>
      </c>
      <c r="E50" s="60" t="str">
        <f>IF(A50="","",IF(OR(A50&lt;INFO_CALENDRIER!$R$77,A50&gt;INFO_CALENDRIER!$T$77),"",VLOOKUP(A50,INFO_CALENDRIER!$R$3:$T$77,3,TRUE)))</f>
        <v>non ferié</v>
      </c>
    </row>
    <row r="51" spans="1:5">
      <c r="A51" s="59">
        <v>43149</v>
      </c>
      <c r="B51" s="52" t="str">
        <f>IF(A51="","",VLOOKUP(WEEKDAY(A51,2),INFO_CALENDRIER!$C$1:$D$8,2,FALSE))</f>
        <v>7 - Dimanche</v>
      </c>
      <c r="C51" s="53" t="str">
        <f>IF(A51="","",CONCATENATE(YEAR(A51),"-",VLOOKUP(MONTH(A51),INFO_CALENDRIER!$I$1:$J$13,2,FALSE)))</f>
        <v>2018-02</v>
      </c>
      <c r="D51" s="52" t="str">
        <f>IF(A51="","",IF(OR(A51&lt;INFO_CALENDRIER!$O$42,A51&gt;INFO_CALENDRIER!$Q$42),"",VLOOKUP(A51,INFO_CALENDRIER!$M$3:'INFO_CALENDRIER'!$Q$42,4,TRUE)))</f>
        <v>Vacances scolaires</v>
      </c>
      <c r="E51" s="60" t="str">
        <f>IF(A51="","",IF(OR(A51&lt;INFO_CALENDRIER!$R$77,A51&gt;INFO_CALENDRIER!$T$77),"",VLOOKUP(A51,INFO_CALENDRIER!$R$3:$T$77,3,TRUE)))</f>
        <v>non ferié</v>
      </c>
    </row>
    <row r="52" spans="1:5">
      <c r="A52" s="59">
        <v>43150</v>
      </c>
      <c r="B52" s="52" t="str">
        <f>IF(A52="","",VLOOKUP(WEEKDAY(A52,2),INFO_CALENDRIER!$C$1:$D$8,2,FALSE))</f>
        <v>1 - Lundi</v>
      </c>
      <c r="C52" s="53" t="str">
        <f>IF(A52="","",CONCATENATE(YEAR(A52),"-",VLOOKUP(MONTH(A52),INFO_CALENDRIER!$I$1:$J$13,2,FALSE)))</f>
        <v>2018-02</v>
      </c>
      <c r="D52" s="52" t="str">
        <f>IF(A52="","",IF(OR(A52&lt;INFO_CALENDRIER!$O$42,A52&gt;INFO_CALENDRIER!$Q$42),"",VLOOKUP(A52,INFO_CALENDRIER!$M$3:'INFO_CALENDRIER'!$Q$42,4,TRUE)))</f>
        <v>Vacances scolaires</v>
      </c>
      <c r="E52" s="60" t="str">
        <f>IF(A52="","",IF(OR(A52&lt;INFO_CALENDRIER!$R$77,A52&gt;INFO_CALENDRIER!$T$77),"",VLOOKUP(A52,INFO_CALENDRIER!$R$3:$T$77,3,TRUE)))</f>
        <v>non ferié</v>
      </c>
    </row>
    <row r="53" spans="1:5">
      <c r="A53" s="59">
        <v>43151</v>
      </c>
      <c r="B53" s="52" t="str">
        <f>IF(A53="","",VLOOKUP(WEEKDAY(A53,2),INFO_CALENDRIER!$C$1:$D$8,2,FALSE))</f>
        <v>2 - Mardi</v>
      </c>
      <c r="C53" s="53" t="str">
        <f>IF(A53="","",CONCATENATE(YEAR(A53),"-",VLOOKUP(MONTH(A53),INFO_CALENDRIER!$I$1:$J$13,2,FALSE)))</f>
        <v>2018-02</v>
      </c>
      <c r="D53" s="52" t="str">
        <f>IF(A53="","",IF(OR(A53&lt;INFO_CALENDRIER!$O$42,A53&gt;INFO_CALENDRIER!$Q$42),"",VLOOKUP(A53,INFO_CALENDRIER!$M$3:'INFO_CALENDRIER'!$Q$42,4,TRUE)))</f>
        <v>Vacances scolaires</v>
      </c>
      <c r="E53" s="60" t="str">
        <f>IF(A53="","",IF(OR(A53&lt;INFO_CALENDRIER!$R$77,A53&gt;INFO_CALENDRIER!$T$77),"",VLOOKUP(A53,INFO_CALENDRIER!$R$3:$T$77,3,TRUE)))</f>
        <v>non ferié</v>
      </c>
    </row>
    <row r="54" spans="1:5">
      <c r="A54" s="59">
        <v>43152</v>
      </c>
      <c r="B54" s="52" t="str">
        <f>IF(A54="","",VLOOKUP(WEEKDAY(A54,2),INFO_CALENDRIER!$C$1:$D$8,2,FALSE))</f>
        <v>3 - Mercredi</v>
      </c>
      <c r="C54" s="53" t="str">
        <f>IF(A54="","",CONCATENATE(YEAR(A54),"-",VLOOKUP(MONTH(A54),INFO_CALENDRIER!$I$1:$J$13,2,FALSE)))</f>
        <v>2018-02</v>
      </c>
      <c r="D54" s="52" t="str">
        <f>IF(A54="","",IF(OR(A54&lt;INFO_CALENDRIER!$O$42,A54&gt;INFO_CALENDRIER!$Q$42),"",VLOOKUP(A54,INFO_CALENDRIER!$M$3:'INFO_CALENDRIER'!$Q$42,4,TRUE)))</f>
        <v>Vacances scolaires</v>
      </c>
      <c r="E54" s="60" t="str">
        <f>IF(A54="","",IF(OR(A54&lt;INFO_CALENDRIER!$R$77,A54&gt;INFO_CALENDRIER!$T$77),"",VLOOKUP(A54,INFO_CALENDRIER!$R$3:$T$77,3,TRUE)))</f>
        <v>non ferié</v>
      </c>
    </row>
    <row r="55" spans="1:5">
      <c r="A55" s="59">
        <v>43153</v>
      </c>
      <c r="B55" s="52" t="str">
        <f>IF(A55="","",VLOOKUP(WEEKDAY(A55,2),INFO_CALENDRIER!$C$1:$D$8,2,FALSE))</f>
        <v>4 - Jeudi</v>
      </c>
      <c r="C55" s="53" t="str">
        <f>IF(A55="","",CONCATENATE(YEAR(A55),"-",VLOOKUP(MONTH(A55),INFO_CALENDRIER!$I$1:$J$13,2,FALSE)))</f>
        <v>2018-02</v>
      </c>
      <c r="D55" s="52" t="str">
        <f>IF(A55="","",IF(OR(A55&lt;INFO_CALENDRIER!$O$42,A55&gt;INFO_CALENDRIER!$Q$42),"",VLOOKUP(A55,INFO_CALENDRIER!$M$3:'INFO_CALENDRIER'!$Q$42,4,TRUE)))</f>
        <v>Vacances scolaires</v>
      </c>
      <c r="E55" s="60" t="str">
        <f>IF(A55="","",IF(OR(A55&lt;INFO_CALENDRIER!$R$77,A55&gt;INFO_CALENDRIER!$T$77),"",VLOOKUP(A55,INFO_CALENDRIER!$R$3:$T$77,3,TRUE)))</f>
        <v>non ferié</v>
      </c>
    </row>
    <row r="56" spans="1:5">
      <c r="A56" s="59">
        <v>43154</v>
      </c>
      <c r="B56" s="52" t="str">
        <f>IF(A56="","",VLOOKUP(WEEKDAY(A56,2),INFO_CALENDRIER!$C$1:$D$8,2,FALSE))</f>
        <v>5 - Vendredi</v>
      </c>
      <c r="C56" s="53" t="str">
        <f>IF(A56="","",CONCATENATE(YEAR(A56),"-",VLOOKUP(MONTH(A56),INFO_CALENDRIER!$I$1:$J$13,2,FALSE)))</f>
        <v>2018-02</v>
      </c>
      <c r="D56" s="52" t="str">
        <f>IF(A56="","",IF(OR(A56&lt;INFO_CALENDRIER!$O$42,A56&gt;INFO_CALENDRIER!$Q$42),"",VLOOKUP(A56,INFO_CALENDRIER!$M$3:'INFO_CALENDRIER'!$Q$42,4,TRUE)))</f>
        <v>Vacances scolaires</v>
      </c>
      <c r="E56" s="60" t="str">
        <f>IF(A56="","",IF(OR(A56&lt;INFO_CALENDRIER!$R$77,A56&gt;INFO_CALENDRIER!$T$77),"",VLOOKUP(A56,INFO_CALENDRIER!$R$3:$T$77,3,TRUE)))</f>
        <v>non ferié</v>
      </c>
    </row>
    <row r="57" spans="1:5">
      <c r="A57" s="59">
        <v>43155</v>
      </c>
      <c r="B57" s="52" t="str">
        <f>IF(A57="","",VLOOKUP(WEEKDAY(A57,2),INFO_CALENDRIER!$C$1:$D$8,2,FALSE))</f>
        <v>6 - Samedi</v>
      </c>
      <c r="C57" s="53" t="str">
        <f>IF(A57="","",CONCATENATE(YEAR(A57),"-",VLOOKUP(MONTH(A57),INFO_CALENDRIER!$I$1:$J$13,2,FALSE)))</f>
        <v>2018-02</v>
      </c>
      <c r="D57" s="52" t="str">
        <f>IF(A57="","",IF(OR(A57&lt;INFO_CALENDRIER!$O$42,A57&gt;INFO_CALENDRIER!$Q$42),"",VLOOKUP(A57,INFO_CALENDRIER!$M$3:'INFO_CALENDRIER'!$Q$42,4,TRUE)))</f>
        <v>Vacances scolaires</v>
      </c>
      <c r="E57" s="60" t="str">
        <f>IF(A57="","",IF(OR(A57&lt;INFO_CALENDRIER!$R$77,A57&gt;INFO_CALENDRIER!$T$77),"",VLOOKUP(A57,INFO_CALENDRIER!$R$3:$T$77,3,TRUE)))</f>
        <v>non ferié</v>
      </c>
    </row>
    <row r="58" spans="1:5">
      <c r="A58" s="59">
        <v>43156</v>
      </c>
      <c r="B58" s="52" t="str">
        <f>IF(A58="","",VLOOKUP(WEEKDAY(A58,2),INFO_CALENDRIER!$C$1:$D$8,2,FALSE))</f>
        <v>7 - Dimanche</v>
      </c>
      <c r="C58" s="53" t="str">
        <f>IF(A58="","",CONCATENATE(YEAR(A58),"-",VLOOKUP(MONTH(A58),INFO_CALENDRIER!$I$1:$J$13,2,FALSE)))</f>
        <v>2018-02</v>
      </c>
      <c r="D58" s="52" t="str">
        <f>IF(A58="","",IF(OR(A58&lt;INFO_CALENDRIER!$O$42,A58&gt;INFO_CALENDRIER!$Q$42),"",VLOOKUP(A58,INFO_CALENDRIER!$M$3:'INFO_CALENDRIER'!$Q$42,4,TRUE)))</f>
        <v>scolaire</v>
      </c>
      <c r="E58" s="60" t="str">
        <f>IF(A58="","",IF(OR(A58&lt;INFO_CALENDRIER!$R$77,A58&gt;INFO_CALENDRIER!$T$77),"",VLOOKUP(A58,INFO_CALENDRIER!$R$3:$T$77,3,TRUE)))</f>
        <v>non ferié</v>
      </c>
    </row>
    <row r="59" spans="1:5">
      <c r="A59" s="59">
        <v>43157</v>
      </c>
      <c r="B59" s="52" t="str">
        <f>IF(A59="","",VLOOKUP(WEEKDAY(A59,2),INFO_CALENDRIER!$C$1:$D$8,2,FALSE))</f>
        <v>1 - Lundi</v>
      </c>
      <c r="C59" s="53" t="str">
        <f>IF(A59="","",CONCATENATE(YEAR(A59),"-",VLOOKUP(MONTH(A59),INFO_CALENDRIER!$I$1:$J$13,2,FALSE)))</f>
        <v>2018-02</v>
      </c>
      <c r="D59" s="52" t="str">
        <f>IF(A59="","",IF(OR(A59&lt;INFO_CALENDRIER!$O$42,A59&gt;INFO_CALENDRIER!$Q$42),"",VLOOKUP(A59,INFO_CALENDRIER!$M$3:'INFO_CALENDRIER'!$Q$42,4,TRUE)))</f>
        <v>scolaire</v>
      </c>
      <c r="E59" s="60" t="str">
        <f>IF(A59="","",IF(OR(A59&lt;INFO_CALENDRIER!$R$77,A59&gt;INFO_CALENDRIER!$T$77),"",VLOOKUP(A59,INFO_CALENDRIER!$R$3:$T$77,3,TRUE)))</f>
        <v>non ferié</v>
      </c>
    </row>
    <row r="60" spans="1:5">
      <c r="A60" s="59">
        <v>43158</v>
      </c>
      <c r="B60" s="52" t="str">
        <f>IF(A60="","",VLOOKUP(WEEKDAY(A60,2),INFO_CALENDRIER!$C$1:$D$8,2,FALSE))</f>
        <v>2 - Mardi</v>
      </c>
      <c r="C60" s="53" t="str">
        <f>IF(A60="","",CONCATENATE(YEAR(A60),"-",VLOOKUP(MONTH(A60),INFO_CALENDRIER!$I$1:$J$13,2,FALSE)))</f>
        <v>2018-02</v>
      </c>
      <c r="D60" s="52" t="str">
        <f>IF(A60="","",IF(OR(A60&lt;INFO_CALENDRIER!$O$42,A60&gt;INFO_CALENDRIER!$Q$42),"",VLOOKUP(A60,INFO_CALENDRIER!$M$3:'INFO_CALENDRIER'!$Q$42,4,TRUE)))</f>
        <v>scolaire</v>
      </c>
      <c r="E60" s="60" t="str">
        <f>IF(A60="","",IF(OR(A60&lt;INFO_CALENDRIER!$R$77,A60&gt;INFO_CALENDRIER!$T$77),"",VLOOKUP(A60,INFO_CALENDRIER!$R$3:$T$77,3,TRUE)))</f>
        <v>non ferié</v>
      </c>
    </row>
    <row r="61" spans="1:5">
      <c r="A61" s="59">
        <v>43159</v>
      </c>
      <c r="B61" s="52" t="str">
        <f>IF(A61="","",VLOOKUP(WEEKDAY(A61,2),INFO_CALENDRIER!$C$1:$D$8,2,FALSE))</f>
        <v>3 - Mercredi</v>
      </c>
      <c r="C61" s="53" t="str">
        <f>IF(A61="","",CONCATENATE(YEAR(A61),"-",VLOOKUP(MONTH(A61),INFO_CALENDRIER!$I$1:$J$13,2,FALSE)))</f>
        <v>2018-02</v>
      </c>
      <c r="D61" s="52" t="str">
        <f>IF(A61="","",IF(OR(A61&lt;INFO_CALENDRIER!$O$42,A61&gt;INFO_CALENDRIER!$Q$42),"",VLOOKUP(A61,INFO_CALENDRIER!$M$3:'INFO_CALENDRIER'!$Q$42,4,TRUE)))</f>
        <v>scolaire</v>
      </c>
      <c r="E61" s="60" t="str">
        <f>IF(A61="","",IF(OR(A61&lt;INFO_CALENDRIER!$R$77,A61&gt;INFO_CALENDRIER!$T$77),"",VLOOKUP(A61,INFO_CALENDRIER!$R$3:$T$77,3,TRUE)))</f>
        <v>non ferié</v>
      </c>
    </row>
    <row r="62" spans="1:5">
      <c r="A62" s="59">
        <v>43160</v>
      </c>
      <c r="B62" s="52" t="str">
        <f>IF(A62="","",VLOOKUP(WEEKDAY(A62,2),INFO_CALENDRIER!$C$1:$D$8,2,FALSE))</f>
        <v>4 - Jeudi</v>
      </c>
      <c r="C62" s="53" t="str">
        <f>IF(A62="","",CONCATENATE(YEAR(A62),"-",VLOOKUP(MONTH(A62),INFO_CALENDRIER!$I$1:$J$13,2,FALSE)))</f>
        <v>2018-03</v>
      </c>
      <c r="D62" s="52" t="str">
        <f>IF(A62="","",IF(OR(A62&lt;INFO_CALENDRIER!$O$42,A62&gt;INFO_CALENDRIER!$Q$42),"",VLOOKUP(A62,INFO_CALENDRIER!$M$3:'INFO_CALENDRIER'!$Q$42,4,TRUE)))</f>
        <v>scolaire</v>
      </c>
      <c r="E62" s="60" t="str">
        <f>IF(A62="","",IF(OR(A62&lt;INFO_CALENDRIER!$R$77,A62&gt;INFO_CALENDRIER!$T$77),"",VLOOKUP(A62,INFO_CALENDRIER!$R$3:$T$77,3,TRUE)))</f>
        <v>non ferié</v>
      </c>
    </row>
    <row r="63" spans="1:5">
      <c r="A63" s="59">
        <v>43161</v>
      </c>
      <c r="B63" s="52" t="str">
        <f>IF(A63="","",VLOOKUP(WEEKDAY(A63,2),INFO_CALENDRIER!$C$1:$D$8,2,FALSE))</f>
        <v>5 - Vendredi</v>
      </c>
      <c r="C63" s="53" t="str">
        <f>IF(A63="","",CONCATENATE(YEAR(A63),"-",VLOOKUP(MONTH(A63),INFO_CALENDRIER!$I$1:$J$13,2,FALSE)))</f>
        <v>2018-03</v>
      </c>
      <c r="D63" s="52" t="str">
        <f>IF(A63="","",IF(OR(A63&lt;INFO_CALENDRIER!$O$42,A63&gt;INFO_CALENDRIER!$Q$42),"",VLOOKUP(A63,INFO_CALENDRIER!$M$3:'INFO_CALENDRIER'!$Q$42,4,TRUE)))</f>
        <v>scolaire</v>
      </c>
      <c r="E63" s="60" t="str">
        <f>IF(A63="","",IF(OR(A63&lt;INFO_CALENDRIER!$R$77,A63&gt;INFO_CALENDRIER!$T$77),"",VLOOKUP(A63,INFO_CALENDRIER!$R$3:$T$77,3,TRUE)))</f>
        <v>non ferié</v>
      </c>
    </row>
    <row r="64" spans="1:5">
      <c r="A64" s="59">
        <v>43162</v>
      </c>
      <c r="B64" s="52" t="str">
        <f>IF(A64="","",VLOOKUP(WEEKDAY(A64,2),INFO_CALENDRIER!$C$1:$D$8,2,FALSE))</f>
        <v>6 - Samedi</v>
      </c>
      <c r="C64" s="53" t="str">
        <f>IF(A64="","",CONCATENATE(YEAR(A64),"-",VLOOKUP(MONTH(A64),INFO_CALENDRIER!$I$1:$J$13,2,FALSE)))</f>
        <v>2018-03</v>
      </c>
      <c r="D64" s="52" t="str">
        <f>IF(A64="","",IF(OR(A64&lt;INFO_CALENDRIER!$O$42,A64&gt;INFO_CALENDRIER!$Q$42),"",VLOOKUP(A64,INFO_CALENDRIER!$M$3:'INFO_CALENDRIER'!$Q$42,4,TRUE)))</f>
        <v>scolaire</v>
      </c>
      <c r="E64" s="60" t="str">
        <f>IF(A64="","",IF(OR(A64&lt;INFO_CALENDRIER!$R$77,A64&gt;INFO_CALENDRIER!$T$77),"",VLOOKUP(A64,INFO_CALENDRIER!$R$3:$T$77,3,TRUE)))</f>
        <v>non ferié</v>
      </c>
    </row>
    <row r="65" spans="1:5">
      <c r="A65" s="59">
        <v>43163</v>
      </c>
      <c r="B65" s="52" t="str">
        <f>IF(A65="","",VLOOKUP(WEEKDAY(A65,2),INFO_CALENDRIER!$C$1:$D$8,2,FALSE))</f>
        <v>7 - Dimanche</v>
      </c>
      <c r="C65" s="53" t="str">
        <f>IF(A65="","",CONCATENATE(YEAR(A65),"-",VLOOKUP(MONTH(A65),INFO_CALENDRIER!$I$1:$J$13,2,FALSE)))</f>
        <v>2018-03</v>
      </c>
      <c r="D65" s="52" t="str">
        <f>IF(A65="","",IF(OR(A65&lt;INFO_CALENDRIER!$O$42,A65&gt;INFO_CALENDRIER!$Q$42),"",VLOOKUP(A65,INFO_CALENDRIER!$M$3:'INFO_CALENDRIER'!$Q$42,4,TRUE)))</f>
        <v>scolaire</v>
      </c>
      <c r="E65" s="60" t="str">
        <f>IF(A65="","",IF(OR(A65&lt;INFO_CALENDRIER!$R$77,A65&gt;INFO_CALENDRIER!$T$77),"",VLOOKUP(A65,INFO_CALENDRIER!$R$3:$T$77,3,TRUE)))</f>
        <v>non ferié</v>
      </c>
    </row>
    <row r="66" spans="1:5">
      <c r="A66" s="59">
        <v>43164</v>
      </c>
      <c r="B66" s="52" t="str">
        <f>IF(A66="","",VLOOKUP(WEEKDAY(A66,2),INFO_CALENDRIER!$C$1:$D$8,2,FALSE))</f>
        <v>1 - Lundi</v>
      </c>
      <c r="C66" s="53" t="str">
        <f>IF(A66="","",CONCATENATE(YEAR(A66),"-",VLOOKUP(MONTH(A66),INFO_CALENDRIER!$I$1:$J$13,2,FALSE)))</f>
        <v>2018-03</v>
      </c>
      <c r="D66" s="52" t="str">
        <f>IF(A66="","",IF(OR(A66&lt;INFO_CALENDRIER!$O$42,A66&gt;INFO_CALENDRIER!$Q$42),"",VLOOKUP(A66,INFO_CALENDRIER!$M$3:'INFO_CALENDRIER'!$Q$42,4,TRUE)))</f>
        <v>scolaire</v>
      </c>
      <c r="E66" s="60" t="str">
        <f>IF(A66="","",IF(OR(A66&lt;INFO_CALENDRIER!$R$77,A66&gt;INFO_CALENDRIER!$T$77),"",VLOOKUP(A66,INFO_CALENDRIER!$R$3:$T$77,3,TRUE)))</f>
        <v>non ferié</v>
      </c>
    </row>
    <row r="67" spans="1:5">
      <c r="A67" s="59">
        <v>43165</v>
      </c>
      <c r="B67" s="52" t="str">
        <f>IF(A67="","",VLOOKUP(WEEKDAY(A67,2),INFO_CALENDRIER!$C$1:$D$8,2,FALSE))</f>
        <v>2 - Mardi</v>
      </c>
      <c r="C67" s="53" t="str">
        <f>IF(A67="","",CONCATENATE(YEAR(A67),"-",VLOOKUP(MONTH(A67),INFO_CALENDRIER!$I$1:$J$13,2,FALSE)))</f>
        <v>2018-03</v>
      </c>
      <c r="D67" s="52" t="str">
        <f>IF(A67="","",IF(OR(A67&lt;INFO_CALENDRIER!$O$42,A67&gt;INFO_CALENDRIER!$Q$42),"",VLOOKUP(A67,INFO_CALENDRIER!$M$3:'INFO_CALENDRIER'!$Q$42,4,TRUE)))</f>
        <v>scolaire</v>
      </c>
      <c r="E67" s="60" t="str">
        <f>IF(A67="","",IF(OR(A67&lt;INFO_CALENDRIER!$R$77,A67&gt;INFO_CALENDRIER!$T$77),"",VLOOKUP(A67,INFO_CALENDRIER!$R$3:$T$77,3,TRUE)))</f>
        <v>non ferié</v>
      </c>
    </row>
    <row r="68" spans="1:5">
      <c r="A68" s="59">
        <v>43166</v>
      </c>
      <c r="B68" s="52" t="str">
        <f>IF(A68="","",VLOOKUP(WEEKDAY(A68,2),INFO_CALENDRIER!$C$1:$D$8,2,FALSE))</f>
        <v>3 - Mercredi</v>
      </c>
      <c r="C68" s="53" t="str">
        <f>IF(A68="","",CONCATENATE(YEAR(A68),"-",VLOOKUP(MONTH(A68),INFO_CALENDRIER!$I$1:$J$13,2,FALSE)))</f>
        <v>2018-03</v>
      </c>
      <c r="D68" s="52" t="str">
        <f>IF(A68="","",IF(OR(A68&lt;INFO_CALENDRIER!$O$42,A68&gt;INFO_CALENDRIER!$Q$42),"",VLOOKUP(A68,INFO_CALENDRIER!$M$3:'INFO_CALENDRIER'!$Q$42,4,TRUE)))</f>
        <v>scolaire</v>
      </c>
      <c r="E68" s="60" t="str">
        <f>IF(A68="","",IF(OR(A68&lt;INFO_CALENDRIER!$R$77,A68&gt;INFO_CALENDRIER!$T$77),"",VLOOKUP(A68,INFO_CALENDRIER!$R$3:$T$77,3,TRUE)))</f>
        <v>non ferié</v>
      </c>
    </row>
    <row r="69" spans="1:5">
      <c r="A69" s="59">
        <v>43167</v>
      </c>
      <c r="B69" s="52" t="str">
        <f>IF(A69="","",VLOOKUP(WEEKDAY(A69,2),INFO_CALENDRIER!$C$1:$D$8,2,FALSE))</f>
        <v>4 - Jeudi</v>
      </c>
      <c r="C69" s="53" t="str">
        <f>IF(A69="","",CONCATENATE(YEAR(A69),"-",VLOOKUP(MONTH(A69),INFO_CALENDRIER!$I$1:$J$13,2,FALSE)))</f>
        <v>2018-03</v>
      </c>
      <c r="D69" s="52" t="str">
        <f>IF(A69="","",IF(OR(A69&lt;INFO_CALENDRIER!$O$42,A69&gt;INFO_CALENDRIER!$Q$42),"",VLOOKUP(A69,INFO_CALENDRIER!$M$3:'INFO_CALENDRIER'!$Q$42,4,TRUE)))</f>
        <v>scolaire</v>
      </c>
      <c r="E69" s="60" t="str">
        <f>IF(A69="","",IF(OR(A69&lt;INFO_CALENDRIER!$R$77,A69&gt;INFO_CALENDRIER!$T$77),"",VLOOKUP(A69,INFO_CALENDRIER!$R$3:$T$77,3,TRUE)))</f>
        <v>non ferié</v>
      </c>
    </row>
    <row r="70" spans="1:5">
      <c r="A70" s="59">
        <v>43168</v>
      </c>
      <c r="B70" s="52" t="str">
        <f>IF(A70="","",VLOOKUP(WEEKDAY(A70,2),INFO_CALENDRIER!$C$1:$D$8,2,FALSE))</f>
        <v>5 - Vendredi</v>
      </c>
      <c r="C70" s="53" t="str">
        <f>IF(A70="","",CONCATENATE(YEAR(A70),"-",VLOOKUP(MONTH(A70),INFO_CALENDRIER!$I$1:$J$13,2,FALSE)))</f>
        <v>2018-03</v>
      </c>
      <c r="D70" s="52" t="str">
        <f>IF(A70="","",IF(OR(A70&lt;INFO_CALENDRIER!$O$42,A70&gt;INFO_CALENDRIER!$Q$42),"",VLOOKUP(A70,INFO_CALENDRIER!$M$3:'INFO_CALENDRIER'!$Q$42,4,TRUE)))</f>
        <v>scolaire</v>
      </c>
      <c r="E70" s="60" t="str">
        <f>IF(A70="","",IF(OR(A70&lt;INFO_CALENDRIER!$R$77,A70&gt;INFO_CALENDRIER!$T$77),"",VLOOKUP(A70,INFO_CALENDRIER!$R$3:$T$77,3,TRUE)))</f>
        <v>non ferié</v>
      </c>
    </row>
    <row r="71" spans="1:5">
      <c r="A71" s="59">
        <v>43169</v>
      </c>
      <c r="B71" s="52" t="str">
        <f>IF(A71="","",VLOOKUP(WEEKDAY(A71,2),INFO_CALENDRIER!$C$1:$D$8,2,FALSE))</f>
        <v>6 - Samedi</v>
      </c>
      <c r="C71" s="53" t="str">
        <f>IF(A71="","",CONCATENATE(YEAR(A71),"-",VLOOKUP(MONTH(A71),INFO_CALENDRIER!$I$1:$J$13,2,FALSE)))</f>
        <v>2018-03</v>
      </c>
      <c r="D71" s="52" t="str">
        <f>IF(A71="","",IF(OR(A71&lt;INFO_CALENDRIER!$O$42,A71&gt;INFO_CALENDRIER!$Q$42),"",VLOOKUP(A71,INFO_CALENDRIER!$M$3:'INFO_CALENDRIER'!$Q$42,4,TRUE)))</f>
        <v>scolaire</v>
      </c>
      <c r="E71" s="60" t="str">
        <f>IF(A71="","",IF(OR(A71&lt;INFO_CALENDRIER!$R$77,A71&gt;INFO_CALENDRIER!$T$77),"",VLOOKUP(A71,INFO_CALENDRIER!$R$3:$T$77,3,TRUE)))</f>
        <v>non ferié</v>
      </c>
    </row>
    <row r="72" spans="1:5">
      <c r="A72" s="59">
        <v>43170</v>
      </c>
      <c r="B72" s="52" t="str">
        <f>IF(A72="","",VLOOKUP(WEEKDAY(A72,2),INFO_CALENDRIER!$C$1:$D$8,2,FALSE))</f>
        <v>7 - Dimanche</v>
      </c>
      <c r="C72" s="53" t="str">
        <f>IF(A72="","",CONCATENATE(YEAR(A72),"-",VLOOKUP(MONTH(A72),INFO_CALENDRIER!$I$1:$J$13,2,FALSE)))</f>
        <v>2018-03</v>
      </c>
      <c r="D72" s="52" t="str">
        <f>IF(A72="","",IF(OR(A72&lt;INFO_CALENDRIER!$O$42,A72&gt;INFO_CALENDRIER!$Q$42),"",VLOOKUP(A72,INFO_CALENDRIER!$M$3:'INFO_CALENDRIER'!$Q$42,4,TRUE)))</f>
        <v>scolaire</v>
      </c>
      <c r="E72" s="60" t="str">
        <f>IF(A72="","",IF(OR(A72&lt;INFO_CALENDRIER!$R$77,A72&gt;INFO_CALENDRIER!$T$77),"",VLOOKUP(A72,INFO_CALENDRIER!$R$3:$T$77,3,TRUE)))</f>
        <v>non ferié</v>
      </c>
    </row>
    <row r="73" spans="1:5">
      <c r="A73" s="59">
        <v>43171</v>
      </c>
      <c r="B73" s="52" t="str">
        <f>IF(A73="","",VLOOKUP(WEEKDAY(A73,2),INFO_CALENDRIER!$C$1:$D$8,2,FALSE))</f>
        <v>1 - Lundi</v>
      </c>
      <c r="C73" s="53" t="str">
        <f>IF(A73="","",CONCATENATE(YEAR(A73),"-",VLOOKUP(MONTH(A73),INFO_CALENDRIER!$I$1:$J$13,2,FALSE)))</f>
        <v>2018-03</v>
      </c>
      <c r="D73" s="52" t="str">
        <f>IF(A73="","",IF(OR(A73&lt;INFO_CALENDRIER!$O$42,A73&gt;INFO_CALENDRIER!$Q$42),"",VLOOKUP(A73,INFO_CALENDRIER!$M$3:'INFO_CALENDRIER'!$Q$42,4,TRUE)))</f>
        <v>scolaire</v>
      </c>
      <c r="E73" s="60" t="str">
        <f>IF(A73="","",IF(OR(A73&lt;INFO_CALENDRIER!$R$77,A73&gt;INFO_CALENDRIER!$T$77),"",VLOOKUP(A73,INFO_CALENDRIER!$R$3:$T$77,3,TRUE)))</f>
        <v>non ferié</v>
      </c>
    </row>
    <row r="74" spans="1:5">
      <c r="A74" s="59">
        <v>43172</v>
      </c>
      <c r="B74" s="52" t="str">
        <f>IF(A74="","",VLOOKUP(WEEKDAY(A74,2),INFO_CALENDRIER!$C$1:$D$8,2,FALSE))</f>
        <v>2 - Mardi</v>
      </c>
      <c r="C74" s="53" t="str">
        <f>IF(A74="","",CONCATENATE(YEAR(A74),"-",VLOOKUP(MONTH(A74),INFO_CALENDRIER!$I$1:$J$13,2,FALSE)))</f>
        <v>2018-03</v>
      </c>
      <c r="D74" s="52" t="str">
        <f>IF(A74="","",IF(OR(A74&lt;INFO_CALENDRIER!$O$42,A74&gt;INFO_CALENDRIER!$Q$42),"",VLOOKUP(A74,INFO_CALENDRIER!$M$3:'INFO_CALENDRIER'!$Q$42,4,TRUE)))</f>
        <v>scolaire</v>
      </c>
      <c r="E74" s="60" t="str">
        <f>IF(A74="","",IF(OR(A74&lt;INFO_CALENDRIER!$R$77,A74&gt;INFO_CALENDRIER!$T$77),"",VLOOKUP(A74,INFO_CALENDRIER!$R$3:$T$77,3,TRUE)))</f>
        <v>non ferié</v>
      </c>
    </row>
    <row r="75" spans="1:5">
      <c r="A75" s="59">
        <v>43173</v>
      </c>
      <c r="B75" s="52" t="str">
        <f>IF(A75="","",VLOOKUP(WEEKDAY(A75,2),INFO_CALENDRIER!$C$1:$D$8,2,FALSE))</f>
        <v>3 - Mercredi</v>
      </c>
      <c r="C75" s="53" t="str">
        <f>IF(A75="","",CONCATENATE(YEAR(A75),"-",VLOOKUP(MONTH(A75),INFO_CALENDRIER!$I$1:$J$13,2,FALSE)))</f>
        <v>2018-03</v>
      </c>
      <c r="D75" s="52" t="str">
        <f>IF(A75="","",IF(OR(A75&lt;INFO_CALENDRIER!$O$42,A75&gt;INFO_CALENDRIER!$Q$42),"",VLOOKUP(A75,INFO_CALENDRIER!$M$3:'INFO_CALENDRIER'!$Q$42,4,TRUE)))</f>
        <v>scolaire</v>
      </c>
      <c r="E75" s="60" t="str">
        <f>IF(A75="","",IF(OR(A75&lt;INFO_CALENDRIER!$R$77,A75&gt;INFO_CALENDRIER!$T$77),"",VLOOKUP(A75,INFO_CALENDRIER!$R$3:$T$77,3,TRUE)))</f>
        <v>non ferié</v>
      </c>
    </row>
    <row r="76" spans="1:5">
      <c r="A76" s="59">
        <v>43174</v>
      </c>
      <c r="B76" s="52" t="str">
        <f>IF(A76="","",VLOOKUP(WEEKDAY(A76,2),INFO_CALENDRIER!$C$1:$D$8,2,FALSE))</f>
        <v>4 - Jeudi</v>
      </c>
      <c r="C76" s="53" t="str">
        <f>IF(A76="","",CONCATENATE(YEAR(A76),"-",VLOOKUP(MONTH(A76),INFO_CALENDRIER!$I$1:$J$13,2,FALSE)))</f>
        <v>2018-03</v>
      </c>
      <c r="D76" s="52" t="str">
        <f>IF(A76="","",IF(OR(A76&lt;INFO_CALENDRIER!$O$42,A76&gt;INFO_CALENDRIER!$Q$42),"",VLOOKUP(A76,INFO_CALENDRIER!$M$3:'INFO_CALENDRIER'!$Q$42,4,TRUE)))</f>
        <v>scolaire</v>
      </c>
      <c r="E76" s="60" t="str">
        <f>IF(A76="","",IF(OR(A76&lt;INFO_CALENDRIER!$R$77,A76&gt;INFO_CALENDRIER!$T$77),"",VLOOKUP(A76,INFO_CALENDRIER!$R$3:$T$77,3,TRUE)))</f>
        <v>non ferié</v>
      </c>
    </row>
    <row r="77" spans="1:5">
      <c r="A77" s="59">
        <v>43175</v>
      </c>
      <c r="B77" s="52" t="str">
        <f>IF(A77="","",VLOOKUP(WEEKDAY(A77,2),INFO_CALENDRIER!$C$1:$D$8,2,FALSE))</f>
        <v>5 - Vendredi</v>
      </c>
      <c r="C77" s="53" t="str">
        <f>IF(A77="","",CONCATENATE(YEAR(A77),"-",VLOOKUP(MONTH(A77),INFO_CALENDRIER!$I$1:$J$13,2,FALSE)))</f>
        <v>2018-03</v>
      </c>
      <c r="D77" s="52" t="str">
        <f>IF(A77="","",IF(OR(A77&lt;INFO_CALENDRIER!$O$42,A77&gt;INFO_CALENDRIER!$Q$42),"",VLOOKUP(A77,INFO_CALENDRIER!$M$3:'INFO_CALENDRIER'!$Q$42,4,TRUE)))</f>
        <v>scolaire</v>
      </c>
      <c r="E77" s="60" t="str">
        <f>IF(A77="","",IF(OR(A77&lt;INFO_CALENDRIER!$R$77,A77&gt;INFO_CALENDRIER!$T$77),"",VLOOKUP(A77,INFO_CALENDRIER!$R$3:$T$77,3,TRUE)))</f>
        <v>non ferié</v>
      </c>
    </row>
    <row r="78" spans="1:5">
      <c r="A78" s="59">
        <v>43176</v>
      </c>
      <c r="B78" s="52" t="str">
        <f>IF(A78="","",VLOOKUP(WEEKDAY(A78,2),INFO_CALENDRIER!$C$1:$D$8,2,FALSE))</f>
        <v>6 - Samedi</v>
      </c>
      <c r="C78" s="53" t="str">
        <f>IF(A78="","",CONCATENATE(YEAR(A78),"-",VLOOKUP(MONTH(A78),INFO_CALENDRIER!$I$1:$J$13,2,FALSE)))</f>
        <v>2018-03</v>
      </c>
      <c r="D78" s="52" t="str">
        <f>IF(A78="","",IF(OR(A78&lt;INFO_CALENDRIER!$O$42,A78&gt;INFO_CALENDRIER!$Q$42),"",VLOOKUP(A78,INFO_CALENDRIER!$M$3:'INFO_CALENDRIER'!$Q$42,4,TRUE)))</f>
        <v>scolaire</v>
      </c>
      <c r="E78" s="60" t="str">
        <f>IF(A78="","",IF(OR(A78&lt;INFO_CALENDRIER!$R$77,A78&gt;INFO_CALENDRIER!$T$77),"",VLOOKUP(A78,INFO_CALENDRIER!$R$3:$T$77,3,TRUE)))</f>
        <v>non ferié</v>
      </c>
    </row>
    <row r="79" spans="1:5">
      <c r="A79" s="59">
        <v>43177</v>
      </c>
      <c r="B79" s="52" t="str">
        <f>IF(A79="","",VLOOKUP(WEEKDAY(A79,2),INFO_CALENDRIER!$C$1:$D$8,2,FALSE))</f>
        <v>7 - Dimanche</v>
      </c>
      <c r="C79" s="53" t="str">
        <f>IF(A79="","",CONCATENATE(YEAR(A79),"-",VLOOKUP(MONTH(A79),INFO_CALENDRIER!$I$1:$J$13,2,FALSE)))</f>
        <v>2018-03</v>
      </c>
      <c r="D79" s="52" t="str">
        <f>IF(A79="","",IF(OR(A79&lt;INFO_CALENDRIER!$O$42,A79&gt;INFO_CALENDRIER!$Q$42),"",VLOOKUP(A79,INFO_CALENDRIER!$M$3:'INFO_CALENDRIER'!$Q$42,4,TRUE)))</f>
        <v>scolaire</v>
      </c>
      <c r="E79" s="60" t="str">
        <f>IF(A79="","",IF(OR(A79&lt;INFO_CALENDRIER!$R$77,A79&gt;INFO_CALENDRIER!$T$77),"",VLOOKUP(A79,INFO_CALENDRIER!$R$3:$T$77,3,TRUE)))</f>
        <v>non ferié</v>
      </c>
    </row>
    <row r="80" spans="1:5">
      <c r="A80" s="59">
        <v>43178</v>
      </c>
      <c r="B80" s="52" t="str">
        <f>IF(A80="","",VLOOKUP(WEEKDAY(A80,2),INFO_CALENDRIER!$C$1:$D$8,2,FALSE))</f>
        <v>1 - Lundi</v>
      </c>
      <c r="C80" s="53" t="str">
        <f>IF(A80="","",CONCATENATE(YEAR(A80),"-",VLOOKUP(MONTH(A80),INFO_CALENDRIER!$I$1:$J$13,2,FALSE)))</f>
        <v>2018-03</v>
      </c>
      <c r="D80" s="52" t="str">
        <f>IF(A80="","",IF(OR(A80&lt;INFO_CALENDRIER!$O$42,A80&gt;INFO_CALENDRIER!$Q$42),"",VLOOKUP(A80,INFO_CALENDRIER!$M$3:'INFO_CALENDRIER'!$Q$42,4,TRUE)))</f>
        <v>scolaire</v>
      </c>
      <c r="E80" s="60" t="str">
        <f>IF(A80="","",IF(OR(A80&lt;INFO_CALENDRIER!$R$77,A80&gt;INFO_CALENDRIER!$T$77),"",VLOOKUP(A80,INFO_CALENDRIER!$R$3:$T$77,3,TRUE)))</f>
        <v>non ferié</v>
      </c>
    </row>
    <row r="81" spans="1:5">
      <c r="A81" s="59">
        <v>43179</v>
      </c>
      <c r="B81" s="52" t="str">
        <f>IF(A81="","",VLOOKUP(WEEKDAY(A81,2),INFO_CALENDRIER!$C$1:$D$8,2,FALSE))</f>
        <v>2 - Mardi</v>
      </c>
      <c r="C81" s="53" t="str">
        <f>IF(A81="","",CONCATENATE(YEAR(A81),"-",VLOOKUP(MONTH(A81),INFO_CALENDRIER!$I$1:$J$13,2,FALSE)))</f>
        <v>2018-03</v>
      </c>
      <c r="D81" s="52" t="str">
        <f>IF(A81="","",IF(OR(A81&lt;INFO_CALENDRIER!$O$42,A81&gt;INFO_CALENDRIER!$Q$42),"",VLOOKUP(A81,INFO_CALENDRIER!$M$3:'INFO_CALENDRIER'!$Q$42,4,TRUE)))</f>
        <v>scolaire</v>
      </c>
      <c r="E81" s="60" t="str">
        <f>IF(A81="","",IF(OR(A81&lt;INFO_CALENDRIER!$R$77,A81&gt;INFO_CALENDRIER!$T$77),"",VLOOKUP(A81,INFO_CALENDRIER!$R$3:$T$77,3,TRUE)))</f>
        <v>non ferié</v>
      </c>
    </row>
    <row r="82" spans="1:5">
      <c r="A82" s="59">
        <v>43180</v>
      </c>
      <c r="B82" s="52" t="str">
        <f>IF(A82="","",VLOOKUP(WEEKDAY(A82,2),INFO_CALENDRIER!$C$1:$D$8,2,FALSE))</f>
        <v>3 - Mercredi</v>
      </c>
      <c r="C82" s="53" t="str">
        <f>IF(A82="","",CONCATENATE(YEAR(A82),"-",VLOOKUP(MONTH(A82),INFO_CALENDRIER!$I$1:$J$13,2,FALSE)))</f>
        <v>2018-03</v>
      </c>
      <c r="D82" s="52" t="str">
        <f>IF(A82="","",IF(OR(A82&lt;INFO_CALENDRIER!$O$42,A82&gt;INFO_CALENDRIER!$Q$42),"",VLOOKUP(A82,INFO_CALENDRIER!$M$3:'INFO_CALENDRIER'!$Q$42,4,TRUE)))</f>
        <v>scolaire</v>
      </c>
      <c r="E82" s="60" t="str">
        <f>IF(A82="","",IF(OR(A82&lt;INFO_CALENDRIER!$R$77,A82&gt;INFO_CALENDRIER!$T$77),"",VLOOKUP(A82,INFO_CALENDRIER!$R$3:$T$77,3,TRUE)))</f>
        <v>non ferié</v>
      </c>
    </row>
    <row r="83" spans="1:5">
      <c r="A83" s="59">
        <v>43181</v>
      </c>
      <c r="B83" s="52" t="str">
        <f>IF(A83="","",VLOOKUP(WEEKDAY(A83,2),INFO_CALENDRIER!$C$1:$D$8,2,FALSE))</f>
        <v>4 - Jeudi</v>
      </c>
      <c r="C83" s="53" t="str">
        <f>IF(A83="","",CONCATENATE(YEAR(A83),"-",VLOOKUP(MONTH(A83),INFO_CALENDRIER!$I$1:$J$13,2,FALSE)))</f>
        <v>2018-03</v>
      </c>
      <c r="D83" s="52" t="str">
        <f>IF(A83="","",IF(OR(A83&lt;INFO_CALENDRIER!$O$42,A83&gt;INFO_CALENDRIER!$Q$42),"",VLOOKUP(A83,INFO_CALENDRIER!$M$3:'INFO_CALENDRIER'!$Q$42,4,TRUE)))</f>
        <v>scolaire</v>
      </c>
      <c r="E83" s="60" t="str">
        <f>IF(A83="","",IF(OR(A83&lt;INFO_CALENDRIER!$R$77,A83&gt;INFO_CALENDRIER!$T$77),"",VLOOKUP(A83,INFO_CALENDRIER!$R$3:$T$77,3,TRUE)))</f>
        <v>non ferié</v>
      </c>
    </row>
    <row r="84" spans="1:5">
      <c r="A84" s="59">
        <v>43182</v>
      </c>
      <c r="B84" s="52" t="str">
        <f>IF(A84="","",VLOOKUP(WEEKDAY(A84,2),INFO_CALENDRIER!$C$1:$D$8,2,FALSE))</f>
        <v>5 - Vendredi</v>
      </c>
      <c r="C84" s="53" t="str">
        <f>IF(A84="","",CONCATENATE(YEAR(A84),"-",VLOOKUP(MONTH(A84),INFO_CALENDRIER!$I$1:$J$13,2,FALSE)))</f>
        <v>2018-03</v>
      </c>
      <c r="D84" s="52" t="str">
        <f>IF(A84="","",IF(OR(A84&lt;INFO_CALENDRIER!$O$42,A84&gt;INFO_CALENDRIER!$Q$42),"",VLOOKUP(A84,INFO_CALENDRIER!$M$3:'INFO_CALENDRIER'!$Q$42,4,TRUE)))</f>
        <v>scolaire</v>
      </c>
      <c r="E84" s="60" t="str">
        <f>IF(A84="","",IF(OR(A84&lt;INFO_CALENDRIER!$R$77,A84&gt;INFO_CALENDRIER!$T$77),"",VLOOKUP(A84,INFO_CALENDRIER!$R$3:$T$77,3,TRUE)))</f>
        <v>non ferié</v>
      </c>
    </row>
    <row r="85" spans="1:5">
      <c r="A85" s="59">
        <v>43183</v>
      </c>
      <c r="B85" s="52" t="str">
        <f>IF(A85="","",VLOOKUP(WEEKDAY(A85,2),INFO_CALENDRIER!$C$1:$D$8,2,FALSE))</f>
        <v>6 - Samedi</v>
      </c>
      <c r="C85" s="53" t="str">
        <f>IF(A85="","",CONCATENATE(YEAR(A85),"-",VLOOKUP(MONTH(A85),INFO_CALENDRIER!$I$1:$J$13,2,FALSE)))</f>
        <v>2018-03</v>
      </c>
      <c r="D85" s="52" t="str">
        <f>IF(A85="","",IF(OR(A85&lt;INFO_CALENDRIER!$O$42,A85&gt;INFO_CALENDRIER!$Q$42),"",VLOOKUP(A85,INFO_CALENDRIER!$M$3:'INFO_CALENDRIER'!$Q$42,4,TRUE)))</f>
        <v>scolaire</v>
      </c>
      <c r="E85" s="60" t="str">
        <f>IF(A85="","",IF(OR(A85&lt;INFO_CALENDRIER!$R$77,A85&gt;INFO_CALENDRIER!$T$77),"",VLOOKUP(A85,INFO_CALENDRIER!$R$3:$T$77,3,TRUE)))</f>
        <v>non ferié</v>
      </c>
    </row>
    <row r="86" spans="1:5">
      <c r="A86" s="59">
        <v>43184</v>
      </c>
      <c r="B86" s="52" t="str">
        <f>IF(A86="","",VLOOKUP(WEEKDAY(A86,2),INFO_CALENDRIER!$C$1:$D$8,2,FALSE))</f>
        <v>7 - Dimanche</v>
      </c>
      <c r="C86" s="53" t="str">
        <f>IF(A86="","",CONCATENATE(YEAR(A86),"-",VLOOKUP(MONTH(A86),INFO_CALENDRIER!$I$1:$J$13,2,FALSE)))</f>
        <v>2018-03</v>
      </c>
      <c r="D86" s="52" t="str">
        <f>IF(A86="","",IF(OR(A86&lt;INFO_CALENDRIER!$O$42,A86&gt;INFO_CALENDRIER!$Q$42),"",VLOOKUP(A86,INFO_CALENDRIER!$M$3:'INFO_CALENDRIER'!$Q$42,4,TRUE)))</f>
        <v>scolaire</v>
      </c>
      <c r="E86" s="60" t="str">
        <f>IF(A86="","",IF(OR(A86&lt;INFO_CALENDRIER!$R$77,A86&gt;INFO_CALENDRIER!$T$77),"",VLOOKUP(A86,INFO_CALENDRIER!$R$3:$T$77,3,TRUE)))</f>
        <v>non ferié</v>
      </c>
    </row>
    <row r="87" spans="1:5">
      <c r="A87" s="59">
        <v>43185</v>
      </c>
      <c r="B87" s="52" t="str">
        <f>IF(A87="","",VLOOKUP(WEEKDAY(A87,2),INFO_CALENDRIER!$C$1:$D$8,2,FALSE))</f>
        <v>1 - Lundi</v>
      </c>
      <c r="C87" s="53" t="str">
        <f>IF(A87="","",CONCATENATE(YEAR(A87),"-",VLOOKUP(MONTH(A87),INFO_CALENDRIER!$I$1:$J$13,2,FALSE)))</f>
        <v>2018-03</v>
      </c>
      <c r="D87" s="52" t="str">
        <f>IF(A87="","",IF(OR(A87&lt;INFO_CALENDRIER!$O$42,A87&gt;INFO_CALENDRIER!$Q$42),"",VLOOKUP(A87,INFO_CALENDRIER!$M$3:'INFO_CALENDRIER'!$Q$42,4,TRUE)))</f>
        <v>scolaire</v>
      </c>
      <c r="E87" s="60" t="str">
        <f>IF(A87="","",IF(OR(A87&lt;INFO_CALENDRIER!$R$77,A87&gt;INFO_CALENDRIER!$T$77),"",VLOOKUP(A87,INFO_CALENDRIER!$R$3:$T$77,3,TRUE)))</f>
        <v>non ferié</v>
      </c>
    </row>
    <row r="88" spans="1:5">
      <c r="A88" s="59">
        <v>43186</v>
      </c>
      <c r="B88" s="52" t="str">
        <f>IF(A88="","",VLOOKUP(WEEKDAY(A88,2),INFO_CALENDRIER!$C$1:$D$8,2,FALSE))</f>
        <v>2 - Mardi</v>
      </c>
      <c r="C88" s="53" t="str">
        <f>IF(A88="","",CONCATENATE(YEAR(A88),"-",VLOOKUP(MONTH(A88),INFO_CALENDRIER!$I$1:$J$13,2,FALSE)))</f>
        <v>2018-03</v>
      </c>
      <c r="D88" s="52" t="str">
        <f>IF(A88="","",IF(OR(A88&lt;INFO_CALENDRIER!$O$42,A88&gt;INFO_CALENDRIER!$Q$42),"",VLOOKUP(A88,INFO_CALENDRIER!$M$3:'INFO_CALENDRIER'!$Q$42,4,TRUE)))</f>
        <v>scolaire</v>
      </c>
      <c r="E88" s="60" t="str">
        <f>IF(A88="","",IF(OR(A88&lt;INFO_CALENDRIER!$R$77,A88&gt;INFO_CALENDRIER!$T$77),"",VLOOKUP(A88,INFO_CALENDRIER!$R$3:$T$77,3,TRUE)))</f>
        <v>non ferié</v>
      </c>
    </row>
    <row r="89" spans="1:5">
      <c r="A89" s="59">
        <v>43187</v>
      </c>
      <c r="B89" s="52" t="str">
        <f>IF(A89="","",VLOOKUP(WEEKDAY(A89,2),INFO_CALENDRIER!$C$1:$D$8,2,FALSE))</f>
        <v>3 - Mercredi</v>
      </c>
      <c r="C89" s="53" t="str">
        <f>IF(A89="","",CONCATENATE(YEAR(A89),"-",VLOOKUP(MONTH(A89),INFO_CALENDRIER!$I$1:$J$13,2,FALSE)))</f>
        <v>2018-03</v>
      </c>
      <c r="D89" s="52" t="str">
        <f>IF(A89="","",IF(OR(A89&lt;INFO_CALENDRIER!$O$42,A89&gt;INFO_CALENDRIER!$Q$42),"",VLOOKUP(A89,INFO_CALENDRIER!$M$3:'INFO_CALENDRIER'!$Q$42,4,TRUE)))</f>
        <v>scolaire</v>
      </c>
      <c r="E89" s="60" t="str">
        <f>IF(A89="","",IF(OR(A89&lt;INFO_CALENDRIER!$R$77,A89&gt;INFO_CALENDRIER!$T$77),"",VLOOKUP(A89,INFO_CALENDRIER!$R$3:$T$77,3,TRUE)))</f>
        <v>non ferié</v>
      </c>
    </row>
    <row r="90" spans="1:5">
      <c r="A90" s="59">
        <v>43188</v>
      </c>
      <c r="B90" s="52" t="str">
        <f>IF(A90="","",VLOOKUP(WEEKDAY(A90,2),INFO_CALENDRIER!$C$1:$D$8,2,FALSE))</f>
        <v>4 - Jeudi</v>
      </c>
      <c r="C90" s="53" t="str">
        <f>IF(A90="","",CONCATENATE(YEAR(A90),"-",VLOOKUP(MONTH(A90),INFO_CALENDRIER!$I$1:$J$13,2,FALSE)))</f>
        <v>2018-03</v>
      </c>
      <c r="D90" s="52" t="str">
        <f>IF(A90="","",IF(OR(A90&lt;INFO_CALENDRIER!$O$42,A90&gt;INFO_CALENDRIER!$Q$42),"",VLOOKUP(A90,INFO_CALENDRIER!$M$3:'INFO_CALENDRIER'!$Q$42,4,TRUE)))</f>
        <v>scolaire</v>
      </c>
      <c r="E90" s="60" t="str">
        <f>IF(A90="","",IF(OR(A90&lt;INFO_CALENDRIER!$R$77,A90&gt;INFO_CALENDRIER!$T$77),"",VLOOKUP(A90,INFO_CALENDRIER!$R$3:$T$77,3,TRUE)))</f>
        <v>non ferié</v>
      </c>
    </row>
    <row r="91" spans="1:5">
      <c r="A91" s="59">
        <v>43189</v>
      </c>
      <c r="B91" s="52" t="str">
        <f>IF(A91="","",VLOOKUP(WEEKDAY(A91,2),INFO_CALENDRIER!$C$1:$D$8,2,FALSE))</f>
        <v>5 - Vendredi</v>
      </c>
      <c r="C91" s="53" t="str">
        <f>IF(A91="","",CONCATENATE(YEAR(A91),"-",VLOOKUP(MONTH(A91),INFO_CALENDRIER!$I$1:$J$13,2,FALSE)))</f>
        <v>2018-03</v>
      </c>
      <c r="D91" s="52" t="str">
        <f>IF(A91="","",IF(OR(A91&lt;INFO_CALENDRIER!$O$42,A91&gt;INFO_CALENDRIER!$Q$42),"",VLOOKUP(A91,INFO_CALENDRIER!$M$3:'INFO_CALENDRIER'!$Q$42,4,TRUE)))</f>
        <v>scolaire</v>
      </c>
      <c r="E91" s="60" t="str">
        <f>IF(A91="","",IF(OR(A91&lt;INFO_CALENDRIER!$R$77,A91&gt;INFO_CALENDRIER!$T$77),"",VLOOKUP(A91,INFO_CALENDRIER!$R$3:$T$77,3,TRUE)))</f>
        <v>non ferié</v>
      </c>
    </row>
    <row r="92" spans="1:5">
      <c r="A92" s="59">
        <v>43190</v>
      </c>
      <c r="B92" s="52" t="str">
        <f>IF(A92="","",VLOOKUP(WEEKDAY(A92,2),INFO_CALENDRIER!$C$1:$D$8,2,FALSE))</f>
        <v>6 - Samedi</v>
      </c>
      <c r="C92" s="53" t="str">
        <f>IF(A92="","",CONCATENATE(YEAR(A92),"-",VLOOKUP(MONTH(A92),INFO_CALENDRIER!$I$1:$J$13,2,FALSE)))</f>
        <v>2018-03</v>
      </c>
      <c r="D92" s="52" t="str">
        <f>IF(A92="","",IF(OR(A92&lt;INFO_CALENDRIER!$O$42,A92&gt;INFO_CALENDRIER!$Q$42),"",VLOOKUP(A92,INFO_CALENDRIER!$M$3:'INFO_CALENDRIER'!$Q$42,4,TRUE)))</f>
        <v>scolaire</v>
      </c>
      <c r="E92" s="60" t="str">
        <f>IF(A92="","",IF(OR(A92&lt;INFO_CALENDRIER!$R$77,A92&gt;INFO_CALENDRIER!$T$77),"",VLOOKUP(A92,INFO_CALENDRIER!$R$3:$T$77,3,TRUE)))</f>
        <v>non ferié</v>
      </c>
    </row>
    <row r="93" spans="1:5">
      <c r="A93" s="59">
        <v>43191</v>
      </c>
      <c r="B93" s="52" t="str">
        <f>IF(A93="","",VLOOKUP(WEEKDAY(A93,2),INFO_CALENDRIER!$C$1:$D$8,2,FALSE))</f>
        <v>7 - Dimanche</v>
      </c>
      <c r="C93" s="53" t="str">
        <f>IF(A93="","",CONCATENATE(YEAR(A93),"-",VLOOKUP(MONTH(A93),INFO_CALENDRIER!$I$1:$J$13,2,FALSE)))</f>
        <v>2018-04</v>
      </c>
      <c r="D93" s="52" t="str">
        <f>IF(A93="","",IF(OR(A93&lt;INFO_CALENDRIER!$O$42,A93&gt;INFO_CALENDRIER!$Q$42),"",VLOOKUP(A93,INFO_CALENDRIER!$M$3:'INFO_CALENDRIER'!$Q$42,4,TRUE)))</f>
        <v>scolaire</v>
      </c>
      <c r="E93" s="60" t="str">
        <f>IF(A93="","",IF(OR(A93&lt;INFO_CALENDRIER!$R$77,A93&gt;INFO_CALENDRIER!$T$77),"",VLOOKUP(A93,INFO_CALENDRIER!$R$3:$T$77,3,TRUE)))</f>
        <v>non ferié</v>
      </c>
    </row>
    <row r="94" spans="1:5">
      <c r="A94" s="59">
        <v>43192</v>
      </c>
      <c r="B94" s="52" t="str">
        <f>IF(A94="","",VLOOKUP(WEEKDAY(A94,2),INFO_CALENDRIER!$C$1:$D$8,2,FALSE))</f>
        <v>1 - Lundi</v>
      </c>
      <c r="C94" s="53" t="str">
        <f>IF(A94="","",CONCATENATE(YEAR(A94),"-",VLOOKUP(MONTH(A94),INFO_CALENDRIER!$I$1:$J$13,2,FALSE)))</f>
        <v>2018-04</v>
      </c>
      <c r="D94" s="52" t="str">
        <f>IF(A94="","",IF(OR(A94&lt;INFO_CALENDRIER!$O$42,A94&gt;INFO_CALENDRIER!$Q$42),"",VLOOKUP(A94,INFO_CALENDRIER!$M$3:'INFO_CALENDRIER'!$Q$42,4,TRUE)))</f>
        <v>scolaire</v>
      </c>
      <c r="E94" s="60" t="str">
        <f>IF(A94="","",IF(OR(A94&lt;INFO_CALENDRIER!$R$77,A94&gt;INFO_CALENDRIER!$T$77),"",VLOOKUP(A94,INFO_CALENDRIER!$R$3:$T$77,3,TRUE)))</f>
        <v>férié</v>
      </c>
    </row>
    <row r="95" spans="1:5">
      <c r="A95" s="59">
        <v>43193</v>
      </c>
      <c r="B95" s="52" t="str">
        <f>IF(A95="","",VLOOKUP(WEEKDAY(A95,2),INFO_CALENDRIER!$C$1:$D$8,2,FALSE))</f>
        <v>2 - Mardi</v>
      </c>
      <c r="C95" s="53" t="str">
        <f>IF(A95="","",CONCATENATE(YEAR(A95),"-",VLOOKUP(MONTH(A95),INFO_CALENDRIER!$I$1:$J$13,2,FALSE)))</f>
        <v>2018-04</v>
      </c>
      <c r="D95" s="52" t="str">
        <f>IF(A95="","",IF(OR(A95&lt;INFO_CALENDRIER!$O$42,A95&gt;INFO_CALENDRIER!$Q$42),"",VLOOKUP(A95,INFO_CALENDRIER!$M$3:'INFO_CALENDRIER'!$Q$42,4,TRUE)))</f>
        <v>scolaire</v>
      </c>
      <c r="E95" s="60" t="str">
        <f>IF(A95="","",IF(OR(A95&lt;INFO_CALENDRIER!$R$77,A95&gt;INFO_CALENDRIER!$T$77),"",VLOOKUP(A95,INFO_CALENDRIER!$R$3:$T$77,3,TRUE)))</f>
        <v>non ferié</v>
      </c>
    </row>
    <row r="96" spans="1:5">
      <c r="A96" s="59">
        <v>43194</v>
      </c>
      <c r="B96" s="52" t="str">
        <f>IF(A96="","",VLOOKUP(WEEKDAY(A96,2),INFO_CALENDRIER!$C$1:$D$8,2,FALSE))</f>
        <v>3 - Mercredi</v>
      </c>
      <c r="C96" s="53" t="str">
        <f>IF(A96="","",CONCATENATE(YEAR(A96),"-",VLOOKUP(MONTH(A96),INFO_CALENDRIER!$I$1:$J$13,2,FALSE)))</f>
        <v>2018-04</v>
      </c>
      <c r="D96" s="52" t="str">
        <f>IF(A96="","",IF(OR(A96&lt;INFO_CALENDRIER!$O$42,A96&gt;INFO_CALENDRIER!$Q$42),"",VLOOKUP(A96,INFO_CALENDRIER!$M$3:'INFO_CALENDRIER'!$Q$42,4,TRUE)))</f>
        <v>scolaire</v>
      </c>
      <c r="E96" s="60" t="str">
        <f>IF(A96="","",IF(OR(A96&lt;INFO_CALENDRIER!$R$77,A96&gt;INFO_CALENDRIER!$T$77),"",VLOOKUP(A96,INFO_CALENDRIER!$R$3:$T$77,3,TRUE)))</f>
        <v>non ferié</v>
      </c>
    </row>
    <row r="97" spans="1:5">
      <c r="A97" s="59">
        <v>43195</v>
      </c>
      <c r="B97" s="52" t="str">
        <f>IF(A97="","",VLOOKUP(WEEKDAY(A97,2),INFO_CALENDRIER!$C$1:$D$8,2,FALSE))</f>
        <v>4 - Jeudi</v>
      </c>
      <c r="C97" s="53" t="str">
        <f>IF(A97="","",CONCATENATE(YEAR(A97),"-",VLOOKUP(MONTH(A97),INFO_CALENDRIER!$I$1:$J$13,2,FALSE)))</f>
        <v>2018-04</v>
      </c>
      <c r="D97" s="52" t="str">
        <f>IF(A97="","",IF(OR(A97&lt;INFO_CALENDRIER!$O$42,A97&gt;INFO_CALENDRIER!$Q$42),"",VLOOKUP(A97,INFO_CALENDRIER!$M$3:'INFO_CALENDRIER'!$Q$42,4,TRUE)))</f>
        <v>scolaire</v>
      </c>
      <c r="E97" s="60" t="str">
        <f>IF(A97="","",IF(OR(A97&lt;INFO_CALENDRIER!$R$77,A97&gt;INFO_CALENDRIER!$T$77),"",VLOOKUP(A97,INFO_CALENDRIER!$R$3:$T$77,3,TRUE)))</f>
        <v>non ferié</v>
      </c>
    </row>
    <row r="98" spans="1:5">
      <c r="A98" s="59">
        <v>43196</v>
      </c>
      <c r="B98" s="52" t="str">
        <f>IF(A98="","",VLOOKUP(WEEKDAY(A98,2),INFO_CALENDRIER!$C$1:$D$8,2,FALSE))</f>
        <v>5 - Vendredi</v>
      </c>
      <c r="C98" s="53" t="str">
        <f>IF(A98="","",CONCATENATE(YEAR(A98),"-",VLOOKUP(MONTH(A98),INFO_CALENDRIER!$I$1:$J$13,2,FALSE)))</f>
        <v>2018-04</v>
      </c>
      <c r="D98" s="52" t="str">
        <f>IF(A98="","",IF(OR(A98&lt;INFO_CALENDRIER!$O$42,A98&gt;INFO_CALENDRIER!$Q$42),"",VLOOKUP(A98,INFO_CALENDRIER!$M$3:'INFO_CALENDRIER'!$Q$42,4,TRUE)))</f>
        <v>scolaire</v>
      </c>
      <c r="E98" s="60" t="str">
        <f>IF(A98="","",IF(OR(A98&lt;INFO_CALENDRIER!$R$77,A98&gt;INFO_CALENDRIER!$T$77),"",VLOOKUP(A98,INFO_CALENDRIER!$R$3:$T$77,3,TRUE)))</f>
        <v>non ferié</v>
      </c>
    </row>
    <row r="99" spans="1:5">
      <c r="A99" s="59">
        <v>43197</v>
      </c>
      <c r="B99" s="52" t="str">
        <f>IF(A99="","",VLOOKUP(WEEKDAY(A99,2),INFO_CALENDRIER!$C$1:$D$8,2,FALSE))</f>
        <v>6 - Samedi</v>
      </c>
      <c r="C99" s="53" t="str">
        <f>IF(A99="","",CONCATENATE(YEAR(A99),"-",VLOOKUP(MONTH(A99),INFO_CALENDRIER!$I$1:$J$13,2,FALSE)))</f>
        <v>2018-04</v>
      </c>
      <c r="D99" s="52" t="str">
        <f>IF(A99="","",IF(OR(A99&lt;INFO_CALENDRIER!$O$42,A99&gt;INFO_CALENDRIER!$Q$42),"",VLOOKUP(A99,INFO_CALENDRIER!$M$3:'INFO_CALENDRIER'!$Q$42,4,TRUE)))</f>
        <v>Vacances scolaires</v>
      </c>
      <c r="E99" s="60" t="str">
        <f>IF(A99="","",IF(OR(A99&lt;INFO_CALENDRIER!$R$77,A99&gt;INFO_CALENDRIER!$T$77),"",VLOOKUP(A99,INFO_CALENDRIER!$R$3:$T$77,3,TRUE)))</f>
        <v>non ferié</v>
      </c>
    </row>
    <row r="100" spans="1:5">
      <c r="A100" s="59">
        <v>43198</v>
      </c>
      <c r="B100" s="52" t="str">
        <f>IF(A100="","",VLOOKUP(WEEKDAY(A100,2),INFO_CALENDRIER!$C$1:$D$8,2,FALSE))</f>
        <v>7 - Dimanche</v>
      </c>
      <c r="C100" s="53" t="str">
        <f>IF(A100="","",CONCATENATE(YEAR(A100),"-",VLOOKUP(MONTH(A100),INFO_CALENDRIER!$I$1:$J$13,2,FALSE)))</f>
        <v>2018-04</v>
      </c>
      <c r="D100" s="52" t="str">
        <f>IF(A100="","",IF(OR(A100&lt;INFO_CALENDRIER!$O$42,A100&gt;INFO_CALENDRIER!$Q$42),"",VLOOKUP(A100,INFO_CALENDRIER!$M$3:'INFO_CALENDRIER'!$Q$42,4,TRUE)))</f>
        <v>Vacances scolaires</v>
      </c>
      <c r="E100" s="60" t="str">
        <f>IF(A100="","",IF(OR(A100&lt;INFO_CALENDRIER!$R$77,A100&gt;INFO_CALENDRIER!$T$77),"",VLOOKUP(A100,INFO_CALENDRIER!$R$3:$T$77,3,TRUE)))</f>
        <v>non ferié</v>
      </c>
    </row>
    <row r="101" spans="1:5">
      <c r="A101" s="59">
        <v>43199</v>
      </c>
      <c r="B101" s="52" t="str">
        <f>IF(A101="","",VLOOKUP(WEEKDAY(A101,2),INFO_CALENDRIER!$C$1:$D$8,2,FALSE))</f>
        <v>1 - Lundi</v>
      </c>
      <c r="C101" s="53" t="str">
        <f>IF(A101="","",CONCATENATE(YEAR(A101),"-",VLOOKUP(MONTH(A101),INFO_CALENDRIER!$I$1:$J$13,2,FALSE)))</f>
        <v>2018-04</v>
      </c>
      <c r="D101" s="52" t="str">
        <f>IF(A101="","",IF(OR(A101&lt;INFO_CALENDRIER!$O$42,A101&gt;INFO_CALENDRIER!$Q$42),"",VLOOKUP(A101,INFO_CALENDRIER!$M$3:'INFO_CALENDRIER'!$Q$42,4,TRUE)))</f>
        <v>Vacances scolaires</v>
      </c>
      <c r="E101" s="60" t="str">
        <f>IF(A101="","",IF(OR(A101&lt;INFO_CALENDRIER!$R$77,A101&gt;INFO_CALENDRIER!$T$77),"",VLOOKUP(A101,INFO_CALENDRIER!$R$3:$T$77,3,TRUE)))</f>
        <v>non ferié</v>
      </c>
    </row>
    <row r="102" spans="1:5">
      <c r="A102" s="59">
        <v>43200</v>
      </c>
      <c r="B102" s="52" t="str">
        <f>IF(A102="","",VLOOKUP(WEEKDAY(A102,2),INFO_CALENDRIER!$C$1:$D$8,2,FALSE))</f>
        <v>2 - Mardi</v>
      </c>
      <c r="C102" s="53" t="str">
        <f>IF(A102="","",CONCATENATE(YEAR(A102),"-",VLOOKUP(MONTH(A102),INFO_CALENDRIER!$I$1:$J$13,2,FALSE)))</f>
        <v>2018-04</v>
      </c>
      <c r="D102" s="52" t="str">
        <f>IF(A102="","",IF(OR(A102&lt;INFO_CALENDRIER!$O$42,A102&gt;INFO_CALENDRIER!$Q$42),"",VLOOKUP(A102,INFO_CALENDRIER!$M$3:'INFO_CALENDRIER'!$Q$42,4,TRUE)))</f>
        <v>Vacances scolaires</v>
      </c>
      <c r="E102" s="60" t="str">
        <f>IF(A102="","",IF(OR(A102&lt;INFO_CALENDRIER!$R$77,A102&gt;INFO_CALENDRIER!$T$77),"",VLOOKUP(A102,INFO_CALENDRIER!$R$3:$T$77,3,TRUE)))</f>
        <v>non ferié</v>
      </c>
    </row>
    <row r="103" spans="1:5">
      <c r="A103" s="59">
        <v>43201</v>
      </c>
      <c r="B103" s="52" t="str">
        <f>IF(A103="","",VLOOKUP(WEEKDAY(A103,2),INFO_CALENDRIER!$C$1:$D$8,2,FALSE))</f>
        <v>3 - Mercredi</v>
      </c>
      <c r="C103" s="53" t="str">
        <f>IF(A103="","",CONCATENATE(YEAR(A103),"-",VLOOKUP(MONTH(A103),INFO_CALENDRIER!$I$1:$J$13,2,FALSE)))</f>
        <v>2018-04</v>
      </c>
      <c r="D103" s="52" t="str">
        <f>IF(A103="","",IF(OR(A103&lt;INFO_CALENDRIER!$O$42,A103&gt;INFO_CALENDRIER!$Q$42),"",VLOOKUP(A103,INFO_CALENDRIER!$M$3:'INFO_CALENDRIER'!$Q$42,4,TRUE)))</f>
        <v>Vacances scolaires</v>
      </c>
      <c r="E103" s="60" t="str">
        <f>IF(A103="","",IF(OR(A103&lt;INFO_CALENDRIER!$R$77,A103&gt;INFO_CALENDRIER!$T$77),"",VLOOKUP(A103,INFO_CALENDRIER!$R$3:$T$77,3,TRUE)))</f>
        <v>non ferié</v>
      </c>
    </row>
    <row r="104" spans="1:5">
      <c r="A104" s="59">
        <v>43202</v>
      </c>
      <c r="B104" s="52" t="str">
        <f>IF(A104="","",VLOOKUP(WEEKDAY(A104,2),INFO_CALENDRIER!$C$1:$D$8,2,FALSE))</f>
        <v>4 - Jeudi</v>
      </c>
      <c r="C104" s="53" t="str">
        <f>IF(A104="","",CONCATENATE(YEAR(A104),"-",VLOOKUP(MONTH(A104),INFO_CALENDRIER!$I$1:$J$13,2,FALSE)))</f>
        <v>2018-04</v>
      </c>
      <c r="D104" s="52" t="str">
        <f>IF(A104="","",IF(OR(A104&lt;INFO_CALENDRIER!$O$42,A104&gt;INFO_CALENDRIER!$Q$42),"",VLOOKUP(A104,INFO_CALENDRIER!$M$3:'INFO_CALENDRIER'!$Q$42,4,TRUE)))</f>
        <v>Vacances scolaires</v>
      </c>
      <c r="E104" s="60" t="str">
        <f>IF(A104="","",IF(OR(A104&lt;INFO_CALENDRIER!$R$77,A104&gt;INFO_CALENDRIER!$T$77),"",VLOOKUP(A104,INFO_CALENDRIER!$R$3:$T$77,3,TRUE)))</f>
        <v>non ferié</v>
      </c>
    </row>
    <row r="105" spans="1:5">
      <c r="A105" s="59">
        <v>43203</v>
      </c>
      <c r="B105" s="52" t="str">
        <f>IF(A105="","",VLOOKUP(WEEKDAY(A105,2),INFO_CALENDRIER!$C$1:$D$8,2,FALSE))</f>
        <v>5 - Vendredi</v>
      </c>
      <c r="C105" s="53" t="str">
        <f>IF(A105="","",CONCATENATE(YEAR(A105),"-",VLOOKUP(MONTH(A105),INFO_CALENDRIER!$I$1:$J$13,2,FALSE)))</f>
        <v>2018-04</v>
      </c>
      <c r="D105" s="52" t="str">
        <f>IF(A105="","",IF(OR(A105&lt;INFO_CALENDRIER!$O$42,A105&gt;INFO_CALENDRIER!$Q$42),"",VLOOKUP(A105,INFO_CALENDRIER!$M$3:'INFO_CALENDRIER'!$Q$42,4,TRUE)))</f>
        <v>Vacances scolaires</v>
      </c>
      <c r="E105" s="60" t="str">
        <f>IF(A105="","",IF(OR(A105&lt;INFO_CALENDRIER!$R$77,A105&gt;INFO_CALENDRIER!$T$77),"",VLOOKUP(A105,INFO_CALENDRIER!$R$3:$T$77,3,TRUE)))</f>
        <v>non ferié</v>
      </c>
    </row>
    <row r="106" spans="1:5">
      <c r="A106" s="59">
        <v>43204</v>
      </c>
      <c r="B106" s="52" t="str">
        <f>IF(A106="","",VLOOKUP(WEEKDAY(A106,2),INFO_CALENDRIER!$C$1:$D$8,2,FALSE))</f>
        <v>6 - Samedi</v>
      </c>
      <c r="C106" s="53" t="str">
        <f>IF(A106="","",CONCATENATE(YEAR(A106),"-",VLOOKUP(MONTH(A106),INFO_CALENDRIER!$I$1:$J$13,2,FALSE)))</f>
        <v>2018-04</v>
      </c>
      <c r="D106" s="52" t="str">
        <f>IF(A106="","",IF(OR(A106&lt;INFO_CALENDRIER!$O$42,A106&gt;INFO_CALENDRIER!$Q$42),"",VLOOKUP(A106,INFO_CALENDRIER!$M$3:'INFO_CALENDRIER'!$Q$42,4,TRUE)))</f>
        <v>Vacances scolaires</v>
      </c>
      <c r="E106" s="60" t="str">
        <f>IF(A106="","",IF(OR(A106&lt;INFO_CALENDRIER!$R$77,A106&gt;INFO_CALENDRIER!$T$77),"",VLOOKUP(A106,INFO_CALENDRIER!$R$3:$T$77,3,TRUE)))</f>
        <v>non ferié</v>
      </c>
    </row>
    <row r="107" spans="1:5">
      <c r="A107" s="59">
        <v>43205</v>
      </c>
      <c r="B107" s="52" t="str">
        <f>IF(A107="","",VLOOKUP(WEEKDAY(A107,2),INFO_CALENDRIER!$C$1:$D$8,2,FALSE))</f>
        <v>7 - Dimanche</v>
      </c>
      <c r="C107" s="53" t="str">
        <f>IF(A107="","",CONCATENATE(YEAR(A107),"-",VLOOKUP(MONTH(A107),INFO_CALENDRIER!$I$1:$J$13,2,FALSE)))</f>
        <v>2018-04</v>
      </c>
      <c r="D107" s="52" t="str">
        <f>IF(A107="","",IF(OR(A107&lt;INFO_CALENDRIER!$O$42,A107&gt;INFO_CALENDRIER!$Q$42),"",VLOOKUP(A107,INFO_CALENDRIER!$M$3:'INFO_CALENDRIER'!$Q$42,4,TRUE)))</f>
        <v>Vacances scolaires</v>
      </c>
      <c r="E107" s="60" t="str">
        <f>IF(A107="","",IF(OR(A107&lt;INFO_CALENDRIER!$R$77,A107&gt;INFO_CALENDRIER!$T$77),"",VLOOKUP(A107,INFO_CALENDRIER!$R$3:$T$77,3,TRUE)))</f>
        <v>non ferié</v>
      </c>
    </row>
    <row r="108" spans="1:5">
      <c r="A108" s="59">
        <v>43206</v>
      </c>
      <c r="B108" s="52" t="str">
        <f>IF(A108="","",VLOOKUP(WEEKDAY(A108,2),INFO_CALENDRIER!$C$1:$D$8,2,FALSE))</f>
        <v>1 - Lundi</v>
      </c>
      <c r="C108" s="53" t="str">
        <f>IF(A108="","",CONCATENATE(YEAR(A108),"-",VLOOKUP(MONTH(A108),INFO_CALENDRIER!$I$1:$J$13,2,FALSE)))</f>
        <v>2018-04</v>
      </c>
      <c r="D108" s="52" t="str">
        <f>IF(A108="","",IF(OR(A108&lt;INFO_CALENDRIER!$O$42,A108&gt;INFO_CALENDRIER!$Q$42),"",VLOOKUP(A108,INFO_CALENDRIER!$M$3:'INFO_CALENDRIER'!$Q$42,4,TRUE)))</f>
        <v>Vacances scolaires</v>
      </c>
      <c r="E108" s="60" t="str">
        <f>IF(A108="","",IF(OR(A108&lt;INFO_CALENDRIER!$R$77,A108&gt;INFO_CALENDRIER!$T$77),"",VLOOKUP(A108,INFO_CALENDRIER!$R$3:$T$77,3,TRUE)))</f>
        <v>non ferié</v>
      </c>
    </row>
    <row r="109" spans="1:5">
      <c r="A109" s="59">
        <v>43207</v>
      </c>
      <c r="B109" s="52" t="str">
        <f>IF(A109="","",VLOOKUP(WEEKDAY(A109,2),INFO_CALENDRIER!$C$1:$D$8,2,FALSE))</f>
        <v>2 - Mardi</v>
      </c>
      <c r="C109" s="53" t="str">
        <f>IF(A109="","",CONCATENATE(YEAR(A109),"-",VLOOKUP(MONTH(A109),INFO_CALENDRIER!$I$1:$J$13,2,FALSE)))</f>
        <v>2018-04</v>
      </c>
      <c r="D109" s="52" t="str">
        <f>IF(A109="","",IF(OR(A109&lt;INFO_CALENDRIER!$O$42,A109&gt;INFO_CALENDRIER!$Q$42),"",VLOOKUP(A109,INFO_CALENDRIER!$M$3:'INFO_CALENDRIER'!$Q$42,4,TRUE)))</f>
        <v>Vacances scolaires</v>
      </c>
      <c r="E109" s="60" t="str">
        <f>IF(A109="","",IF(OR(A109&lt;INFO_CALENDRIER!$R$77,A109&gt;INFO_CALENDRIER!$T$77),"",VLOOKUP(A109,INFO_CALENDRIER!$R$3:$T$77,3,TRUE)))</f>
        <v>non ferié</v>
      </c>
    </row>
    <row r="110" spans="1:5">
      <c r="A110" s="59">
        <v>43208</v>
      </c>
      <c r="B110" s="52" t="str">
        <f>IF(A110="","",VLOOKUP(WEEKDAY(A110,2),INFO_CALENDRIER!$C$1:$D$8,2,FALSE))</f>
        <v>3 - Mercredi</v>
      </c>
      <c r="C110" s="53" t="str">
        <f>IF(A110="","",CONCATENATE(YEAR(A110),"-",VLOOKUP(MONTH(A110),INFO_CALENDRIER!$I$1:$J$13,2,FALSE)))</f>
        <v>2018-04</v>
      </c>
      <c r="D110" s="52" t="str">
        <f>IF(A110="","",IF(OR(A110&lt;INFO_CALENDRIER!$O$42,A110&gt;INFO_CALENDRIER!$Q$42),"",VLOOKUP(A110,INFO_CALENDRIER!$M$3:'INFO_CALENDRIER'!$Q$42,4,TRUE)))</f>
        <v>Vacances scolaires</v>
      </c>
      <c r="E110" s="60" t="str">
        <f>IF(A110="","",IF(OR(A110&lt;INFO_CALENDRIER!$R$77,A110&gt;INFO_CALENDRIER!$T$77),"",VLOOKUP(A110,INFO_CALENDRIER!$R$3:$T$77,3,TRUE)))</f>
        <v>non ferié</v>
      </c>
    </row>
    <row r="111" spans="1:5">
      <c r="A111" s="59">
        <v>43209</v>
      </c>
      <c r="B111" s="52" t="str">
        <f>IF(A111="","",VLOOKUP(WEEKDAY(A111,2),INFO_CALENDRIER!$C$1:$D$8,2,FALSE))</f>
        <v>4 - Jeudi</v>
      </c>
      <c r="C111" s="53" t="str">
        <f>IF(A111="","",CONCATENATE(YEAR(A111),"-",VLOOKUP(MONTH(A111),INFO_CALENDRIER!$I$1:$J$13,2,FALSE)))</f>
        <v>2018-04</v>
      </c>
      <c r="D111" s="52" t="str">
        <f>IF(A111="","",IF(OR(A111&lt;INFO_CALENDRIER!$O$42,A111&gt;INFO_CALENDRIER!$Q$42),"",VLOOKUP(A111,INFO_CALENDRIER!$M$3:'INFO_CALENDRIER'!$Q$42,4,TRUE)))</f>
        <v>Vacances scolaires</v>
      </c>
      <c r="E111" s="60" t="str">
        <f>IF(A111="","",IF(OR(A111&lt;INFO_CALENDRIER!$R$77,A111&gt;INFO_CALENDRIER!$T$77),"",VLOOKUP(A111,INFO_CALENDRIER!$R$3:$T$77,3,TRUE)))</f>
        <v>non ferié</v>
      </c>
    </row>
    <row r="112" spans="1:5">
      <c r="A112" s="59">
        <v>43210</v>
      </c>
      <c r="B112" s="52" t="str">
        <f>IF(A112="","",VLOOKUP(WEEKDAY(A112,2),INFO_CALENDRIER!$C$1:$D$8,2,FALSE))</f>
        <v>5 - Vendredi</v>
      </c>
      <c r="C112" s="53" t="str">
        <f>IF(A112="","",CONCATENATE(YEAR(A112),"-",VLOOKUP(MONTH(A112),INFO_CALENDRIER!$I$1:$J$13,2,FALSE)))</f>
        <v>2018-04</v>
      </c>
      <c r="D112" s="52" t="str">
        <f>IF(A112="","",IF(OR(A112&lt;INFO_CALENDRIER!$O$42,A112&gt;INFO_CALENDRIER!$Q$42),"",VLOOKUP(A112,INFO_CALENDRIER!$M$3:'INFO_CALENDRIER'!$Q$42,4,TRUE)))</f>
        <v>Vacances scolaires</v>
      </c>
      <c r="E112" s="60" t="str">
        <f>IF(A112="","",IF(OR(A112&lt;INFO_CALENDRIER!$R$77,A112&gt;INFO_CALENDRIER!$T$77),"",VLOOKUP(A112,INFO_CALENDRIER!$R$3:$T$77,3,TRUE)))</f>
        <v>non ferié</v>
      </c>
    </row>
    <row r="113" spans="1:5">
      <c r="A113" s="59">
        <v>43211</v>
      </c>
      <c r="B113" s="52" t="str">
        <f>IF(A113="","",VLOOKUP(WEEKDAY(A113,2),INFO_CALENDRIER!$C$1:$D$8,2,FALSE))</f>
        <v>6 - Samedi</v>
      </c>
      <c r="C113" s="53" t="str">
        <f>IF(A113="","",CONCATENATE(YEAR(A113),"-",VLOOKUP(MONTH(A113),INFO_CALENDRIER!$I$1:$J$13,2,FALSE)))</f>
        <v>2018-04</v>
      </c>
      <c r="D113" s="52" t="str">
        <f>IF(A113="","",IF(OR(A113&lt;INFO_CALENDRIER!$O$42,A113&gt;INFO_CALENDRIER!$Q$42),"",VLOOKUP(A113,INFO_CALENDRIER!$M$3:'INFO_CALENDRIER'!$Q$42,4,TRUE)))</f>
        <v>Vacances scolaires</v>
      </c>
      <c r="E113" s="60" t="str">
        <f>IF(A113="","",IF(OR(A113&lt;INFO_CALENDRIER!$R$77,A113&gt;INFO_CALENDRIER!$T$77),"",VLOOKUP(A113,INFO_CALENDRIER!$R$3:$T$77,3,TRUE)))</f>
        <v>non ferié</v>
      </c>
    </row>
    <row r="114" spans="1:5">
      <c r="A114" s="59">
        <v>43212</v>
      </c>
      <c r="B114" s="52" t="str">
        <f>IF(A114="","",VLOOKUP(WEEKDAY(A114,2),INFO_CALENDRIER!$C$1:$D$8,2,FALSE))</f>
        <v>7 - Dimanche</v>
      </c>
      <c r="C114" s="53" t="str">
        <f>IF(A114="","",CONCATENATE(YEAR(A114),"-",VLOOKUP(MONTH(A114),INFO_CALENDRIER!$I$1:$J$13,2,FALSE)))</f>
        <v>2018-04</v>
      </c>
      <c r="D114" s="52" t="str">
        <f>IF(A114="","",IF(OR(A114&lt;INFO_CALENDRIER!$O$42,A114&gt;INFO_CALENDRIER!$Q$42),"",VLOOKUP(A114,INFO_CALENDRIER!$M$3:'INFO_CALENDRIER'!$Q$42,4,TRUE)))</f>
        <v>scolaire</v>
      </c>
      <c r="E114" s="60" t="str">
        <f>IF(A114="","",IF(OR(A114&lt;INFO_CALENDRIER!$R$77,A114&gt;INFO_CALENDRIER!$T$77),"",VLOOKUP(A114,INFO_CALENDRIER!$R$3:$T$77,3,TRUE)))</f>
        <v>non ferié</v>
      </c>
    </row>
    <row r="115" spans="1:5">
      <c r="A115" s="59">
        <v>43213</v>
      </c>
      <c r="B115" s="52" t="str">
        <f>IF(A115="","",VLOOKUP(WEEKDAY(A115,2),INFO_CALENDRIER!$C$1:$D$8,2,FALSE))</f>
        <v>1 - Lundi</v>
      </c>
      <c r="C115" s="53" t="str">
        <f>IF(A115="","",CONCATENATE(YEAR(A115),"-",VLOOKUP(MONTH(A115),INFO_CALENDRIER!$I$1:$J$13,2,FALSE)))</f>
        <v>2018-04</v>
      </c>
      <c r="D115" s="52" t="str">
        <f>IF(A115="","",IF(OR(A115&lt;INFO_CALENDRIER!$O$42,A115&gt;INFO_CALENDRIER!$Q$42),"",VLOOKUP(A115,INFO_CALENDRIER!$M$3:'INFO_CALENDRIER'!$Q$42,4,TRUE)))</f>
        <v>scolaire</v>
      </c>
      <c r="E115" s="60" t="str">
        <f>IF(A115="","",IF(OR(A115&lt;INFO_CALENDRIER!$R$77,A115&gt;INFO_CALENDRIER!$T$77),"",VLOOKUP(A115,INFO_CALENDRIER!$R$3:$T$77,3,TRUE)))</f>
        <v>non ferié</v>
      </c>
    </row>
    <row r="116" spans="1:5">
      <c r="A116" s="59">
        <v>43214</v>
      </c>
      <c r="B116" s="52" t="str">
        <f>IF(A116="","",VLOOKUP(WEEKDAY(A116,2),INFO_CALENDRIER!$C$1:$D$8,2,FALSE))</f>
        <v>2 - Mardi</v>
      </c>
      <c r="C116" s="53" t="str">
        <f>IF(A116="","",CONCATENATE(YEAR(A116),"-",VLOOKUP(MONTH(A116),INFO_CALENDRIER!$I$1:$J$13,2,FALSE)))</f>
        <v>2018-04</v>
      </c>
      <c r="D116" s="52" t="str">
        <f>IF(A116="","",IF(OR(A116&lt;INFO_CALENDRIER!$O$42,A116&gt;INFO_CALENDRIER!$Q$42),"",VLOOKUP(A116,INFO_CALENDRIER!$M$3:'INFO_CALENDRIER'!$Q$42,4,TRUE)))</f>
        <v>scolaire</v>
      </c>
      <c r="E116" s="60" t="str">
        <f>IF(A116="","",IF(OR(A116&lt;INFO_CALENDRIER!$R$77,A116&gt;INFO_CALENDRIER!$T$77),"",VLOOKUP(A116,INFO_CALENDRIER!$R$3:$T$77,3,TRUE)))</f>
        <v>non ferié</v>
      </c>
    </row>
    <row r="117" spans="1:5">
      <c r="A117" s="59">
        <v>43215</v>
      </c>
      <c r="B117" s="52" t="str">
        <f>IF(A117="","",VLOOKUP(WEEKDAY(A117,2),INFO_CALENDRIER!$C$1:$D$8,2,FALSE))</f>
        <v>3 - Mercredi</v>
      </c>
      <c r="C117" s="53" t="str">
        <f>IF(A117="","",CONCATENATE(YEAR(A117),"-",VLOOKUP(MONTH(A117),INFO_CALENDRIER!$I$1:$J$13,2,FALSE)))</f>
        <v>2018-04</v>
      </c>
      <c r="D117" s="52" t="str">
        <f>IF(A117="","",IF(OR(A117&lt;INFO_CALENDRIER!$O$42,A117&gt;INFO_CALENDRIER!$Q$42),"",VLOOKUP(A117,INFO_CALENDRIER!$M$3:'INFO_CALENDRIER'!$Q$42,4,TRUE)))</f>
        <v>scolaire</v>
      </c>
      <c r="E117" s="60" t="str">
        <f>IF(A117="","",IF(OR(A117&lt;INFO_CALENDRIER!$R$77,A117&gt;INFO_CALENDRIER!$T$77),"",VLOOKUP(A117,INFO_CALENDRIER!$R$3:$T$77,3,TRUE)))</f>
        <v>non ferié</v>
      </c>
    </row>
    <row r="118" spans="1:5">
      <c r="A118" s="59">
        <v>43216</v>
      </c>
      <c r="B118" s="52" t="str">
        <f>IF(A118="","",VLOOKUP(WEEKDAY(A118,2),INFO_CALENDRIER!$C$1:$D$8,2,FALSE))</f>
        <v>4 - Jeudi</v>
      </c>
      <c r="C118" s="53" t="str">
        <f>IF(A118="","",CONCATENATE(YEAR(A118),"-",VLOOKUP(MONTH(A118),INFO_CALENDRIER!$I$1:$J$13,2,FALSE)))</f>
        <v>2018-04</v>
      </c>
      <c r="D118" s="52" t="str">
        <f>IF(A118="","",IF(OR(A118&lt;INFO_CALENDRIER!$O$42,A118&gt;INFO_CALENDRIER!$Q$42),"",VLOOKUP(A118,INFO_CALENDRIER!$M$3:'INFO_CALENDRIER'!$Q$42,4,TRUE)))</f>
        <v>scolaire</v>
      </c>
      <c r="E118" s="60" t="str">
        <f>IF(A118="","",IF(OR(A118&lt;INFO_CALENDRIER!$R$77,A118&gt;INFO_CALENDRIER!$T$77),"",VLOOKUP(A118,INFO_CALENDRIER!$R$3:$T$77,3,TRUE)))</f>
        <v>non ferié</v>
      </c>
    </row>
    <row r="119" spans="1:5">
      <c r="A119" s="59">
        <v>43217</v>
      </c>
      <c r="B119" s="52" t="str">
        <f>IF(A119="","",VLOOKUP(WEEKDAY(A119,2),INFO_CALENDRIER!$C$1:$D$8,2,FALSE))</f>
        <v>5 - Vendredi</v>
      </c>
      <c r="C119" s="53" t="str">
        <f>IF(A119="","",CONCATENATE(YEAR(A119),"-",VLOOKUP(MONTH(A119),INFO_CALENDRIER!$I$1:$J$13,2,FALSE)))</f>
        <v>2018-04</v>
      </c>
      <c r="D119" s="52" t="str">
        <f>IF(A119="","",IF(OR(A119&lt;INFO_CALENDRIER!$O$42,A119&gt;INFO_CALENDRIER!$Q$42),"",VLOOKUP(A119,INFO_CALENDRIER!$M$3:'INFO_CALENDRIER'!$Q$42,4,TRUE)))</f>
        <v>scolaire</v>
      </c>
      <c r="E119" s="60" t="str">
        <f>IF(A119="","",IF(OR(A119&lt;INFO_CALENDRIER!$R$77,A119&gt;INFO_CALENDRIER!$T$77),"",VLOOKUP(A119,INFO_CALENDRIER!$R$3:$T$77,3,TRUE)))</f>
        <v>non ferié</v>
      </c>
    </row>
    <row r="120" spans="1:5">
      <c r="A120" s="59">
        <v>43218</v>
      </c>
      <c r="B120" s="52" t="str">
        <f>IF(A120="","",VLOOKUP(WEEKDAY(A120,2),INFO_CALENDRIER!$C$1:$D$8,2,FALSE))</f>
        <v>6 - Samedi</v>
      </c>
      <c r="C120" s="53" t="str">
        <f>IF(A120="","",CONCATENATE(YEAR(A120),"-",VLOOKUP(MONTH(A120),INFO_CALENDRIER!$I$1:$J$13,2,FALSE)))</f>
        <v>2018-04</v>
      </c>
      <c r="D120" s="52" t="str">
        <f>IF(A120="","",IF(OR(A120&lt;INFO_CALENDRIER!$O$42,A120&gt;INFO_CALENDRIER!$Q$42),"",VLOOKUP(A120,INFO_CALENDRIER!$M$3:'INFO_CALENDRIER'!$Q$42,4,TRUE)))</f>
        <v>scolaire</v>
      </c>
      <c r="E120" s="60" t="str">
        <f>IF(A120="","",IF(OR(A120&lt;INFO_CALENDRIER!$R$77,A120&gt;INFO_CALENDRIER!$T$77),"",VLOOKUP(A120,INFO_CALENDRIER!$R$3:$T$77,3,TRUE)))</f>
        <v>non ferié</v>
      </c>
    </row>
    <row r="121" spans="1:5">
      <c r="A121" s="59">
        <v>43219</v>
      </c>
      <c r="B121" s="52" t="str">
        <f>IF(A121="","",VLOOKUP(WEEKDAY(A121,2),INFO_CALENDRIER!$C$1:$D$8,2,FALSE))</f>
        <v>7 - Dimanche</v>
      </c>
      <c r="C121" s="53" t="str">
        <f>IF(A121="","",CONCATENATE(YEAR(A121),"-",VLOOKUP(MONTH(A121),INFO_CALENDRIER!$I$1:$J$13,2,FALSE)))</f>
        <v>2018-04</v>
      </c>
      <c r="D121" s="52" t="str">
        <f>IF(A121="","",IF(OR(A121&lt;INFO_CALENDRIER!$O$42,A121&gt;INFO_CALENDRIER!$Q$42),"",VLOOKUP(A121,INFO_CALENDRIER!$M$3:'INFO_CALENDRIER'!$Q$42,4,TRUE)))</f>
        <v>scolaire</v>
      </c>
      <c r="E121" s="60" t="str">
        <f>IF(A121="","",IF(OR(A121&lt;INFO_CALENDRIER!$R$77,A121&gt;INFO_CALENDRIER!$T$77),"",VLOOKUP(A121,INFO_CALENDRIER!$R$3:$T$77,3,TRUE)))</f>
        <v>non ferié</v>
      </c>
    </row>
    <row r="122" spans="1:5">
      <c r="A122" s="59">
        <v>43220</v>
      </c>
      <c r="B122" s="52" t="str">
        <f>IF(A122="","",VLOOKUP(WEEKDAY(A122,2),INFO_CALENDRIER!$C$1:$D$8,2,FALSE))</f>
        <v>1 - Lundi</v>
      </c>
      <c r="C122" s="53" t="str">
        <f>IF(A122="","",CONCATENATE(YEAR(A122),"-",VLOOKUP(MONTH(A122),INFO_CALENDRIER!$I$1:$J$13,2,FALSE)))</f>
        <v>2018-04</v>
      </c>
      <c r="D122" s="52" t="str">
        <f>IF(A122="","",IF(OR(A122&lt;INFO_CALENDRIER!$O$42,A122&gt;INFO_CALENDRIER!$Q$42),"",VLOOKUP(A122,INFO_CALENDRIER!$M$3:'INFO_CALENDRIER'!$Q$42,4,TRUE)))</f>
        <v>scolaire</v>
      </c>
      <c r="E122" s="60" t="str">
        <f>IF(A122="","",IF(OR(A122&lt;INFO_CALENDRIER!$R$77,A122&gt;INFO_CALENDRIER!$T$77),"",VLOOKUP(A122,INFO_CALENDRIER!$R$3:$T$77,3,TRUE)))</f>
        <v>non ferié</v>
      </c>
    </row>
    <row r="123" spans="1:5">
      <c r="A123" s="59">
        <v>43221</v>
      </c>
      <c r="B123" s="52" t="str">
        <f>IF(A123="","",VLOOKUP(WEEKDAY(A123,2),INFO_CALENDRIER!$C$1:$D$8,2,FALSE))</f>
        <v>2 - Mardi</v>
      </c>
      <c r="C123" s="53" t="str">
        <f>IF(A123="","",CONCATENATE(YEAR(A123),"-",VLOOKUP(MONTH(A123),INFO_CALENDRIER!$I$1:$J$13,2,FALSE)))</f>
        <v>2018-05</v>
      </c>
      <c r="D123" s="52" t="str">
        <f>IF(A123="","",IF(OR(A123&lt;INFO_CALENDRIER!$O$42,A123&gt;INFO_CALENDRIER!$Q$42),"",VLOOKUP(A123,INFO_CALENDRIER!$M$3:'INFO_CALENDRIER'!$Q$42,4,TRUE)))</f>
        <v>scolaire</v>
      </c>
      <c r="E123" s="60" t="str">
        <f>IF(A123="","",IF(OR(A123&lt;INFO_CALENDRIER!$R$77,A123&gt;INFO_CALENDRIER!$T$77),"",VLOOKUP(A123,INFO_CALENDRIER!$R$3:$T$77,3,TRUE)))</f>
        <v>férié</v>
      </c>
    </row>
    <row r="124" spans="1:5">
      <c r="A124" s="59">
        <v>43222</v>
      </c>
      <c r="B124" s="52" t="str">
        <f>IF(A124="","",VLOOKUP(WEEKDAY(A124,2),INFO_CALENDRIER!$C$1:$D$8,2,FALSE))</f>
        <v>3 - Mercredi</v>
      </c>
      <c r="C124" s="53" t="str">
        <f>IF(A124="","",CONCATENATE(YEAR(A124),"-",VLOOKUP(MONTH(A124),INFO_CALENDRIER!$I$1:$J$13,2,FALSE)))</f>
        <v>2018-05</v>
      </c>
      <c r="D124" s="52" t="str">
        <f>IF(A124="","",IF(OR(A124&lt;INFO_CALENDRIER!$O$42,A124&gt;INFO_CALENDRIER!$Q$42),"",VLOOKUP(A124,INFO_CALENDRIER!$M$3:'INFO_CALENDRIER'!$Q$42,4,TRUE)))</f>
        <v>scolaire</v>
      </c>
      <c r="E124" s="60" t="str">
        <f>IF(A124="","",IF(OR(A124&lt;INFO_CALENDRIER!$R$77,A124&gt;INFO_CALENDRIER!$T$77),"",VLOOKUP(A124,INFO_CALENDRIER!$R$3:$T$77,3,TRUE)))</f>
        <v>non ferié</v>
      </c>
    </row>
    <row r="125" spans="1:5">
      <c r="A125" s="59">
        <v>43223</v>
      </c>
      <c r="B125" s="52" t="str">
        <f>IF(A125="","",VLOOKUP(WEEKDAY(A125,2),INFO_CALENDRIER!$C$1:$D$8,2,FALSE))</f>
        <v>4 - Jeudi</v>
      </c>
      <c r="C125" s="53" t="str">
        <f>IF(A125="","",CONCATENATE(YEAR(A125),"-",VLOOKUP(MONTH(A125),INFO_CALENDRIER!$I$1:$J$13,2,FALSE)))</f>
        <v>2018-05</v>
      </c>
      <c r="D125" s="52" t="str">
        <f>IF(A125="","",IF(OR(A125&lt;INFO_CALENDRIER!$O$42,A125&gt;INFO_CALENDRIER!$Q$42),"",VLOOKUP(A125,INFO_CALENDRIER!$M$3:'INFO_CALENDRIER'!$Q$42,4,TRUE)))</f>
        <v>scolaire</v>
      </c>
      <c r="E125" s="60" t="str">
        <f>IF(A125="","",IF(OR(A125&lt;INFO_CALENDRIER!$R$77,A125&gt;INFO_CALENDRIER!$T$77),"",VLOOKUP(A125,INFO_CALENDRIER!$R$3:$T$77,3,TRUE)))</f>
        <v>non ferié</v>
      </c>
    </row>
    <row r="126" spans="1:5">
      <c r="A126" s="59">
        <v>43224</v>
      </c>
      <c r="B126" s="52" t="str">
        <f>IF(A126="","",VLOOKUP(WEEKDAY(A126,2),INFO_CALENDRIER!$C$1:$D$8,2,FALSE))</f>
        <v>5 - Vendredi</v>
      </c>
      <c r="C126" s="53" t="str">
        <f>IF(A126="","",CONCATENATE(YEAR(A126),"-",VLOOKUP(MONTH(A126),INFO_CALENDRIER!$I$1:$J$13,2,FALSE)))</f>
        <v>2018-05</v>
      </c>
      <c r="D126" s="52" t="str">
        <f>IF(A126="","",IF(OR(A126&lt;INFO_CALENDRIER!$O$42,A126&gt;INFO_CALENDRIER!$Q$42),"",VLOOKUP(A126,INFO_CALENDRIER!$M$3:'INFO_CALENDRIER'!$Q$42,4,TRUE)))</f>
        <v>scolaire</v>
      </c>
      <c r="E126" s="60" t="str">
        <f>IF(A126="","",IF(OR(A126&lt;INFO_CALENDRIER!$R$77,A126&gt;INFO_CALENDRIER!$T$77),"",VLOOKUP(A126,INFO_CALENDRIER!$R$3:$T$77,3,TRUE)))</f>
        <v>non ferié</v>
      </c>
    </row>
    <row r="127" spans="1:5">
      <c r="A127" s="59">
        <v>43225</v>
      </c>
      <c r="B127" s="52" t="str">
        <f>IF(A127="","",VLOOKUP(WEEKDAY(A127,2),INFO_CALENDRIER!$C$1:$D$8,2,FALSE))</f>
        <v>6 - Samedi</v>
      </c>
      <c r="C127" s="53" t="str">
        <f>IF(A127="","",CONCATENATE(YEAR(A127),"-",VLOOKUP(MONTH(A127),INFO_CALENDRIER!$I$1:$J$13,2,FALSE)))</f>
        <v>2018-05</v>
      </c>
      <c r="D127" s="52" t="str">
        <f>IF(A127="","",IF(OR(A127&lt;INFO_CALENDRIER!$O$42,A127&gt;INFO_CALENDRIER!$Q$42),"",VLOOKUP(A127,INFO_CALENDRIER!$M$3:'INFO_CALENDRIER'!$Q$42,4,TRUE)))</f>
        <v>scolaire</v>
      </c>
      <c r="E127" s="60" t="str">
        <f>IF(A127="","",IF(OR(A127&lt;INFO_CALENDRIER!$R$77,A127&gt;INFO_CALENDRIER!$T$77),"",VLOOKUP(A127,INFO_CALENDRIER!$R$3:$T$77,3,TRUE)))</f>
        <v>non ferié</v>
      </c>
    </row>
    <row r="128" spans="1:5">
      <c r="A128" s="59">
        <v>43226</v>
      </c>
      <c r="B128" s="52" t="str">
        <f>IF(A128="","",VLOOKUP(WEEKDAY(A128,2),INFO_CALENDRIER!$C$1:$D$8,2,FALSE))</f>
        <v>7 - Dimanche</v>
      </c>
      <c r="C128" s="53" t="str">
        <f>IF(A128="","",CONCATENATE(YEAR(A128),"-",VLOOKUP(MONTH(A128),INFO_CALENDRIER!$I$1:$J$13,2,FALSE)))</f>
        <v>2018-05</v>
      </c>
      <c r="D128" s="52" t="str">
        <f>IF(A128="","",IF(OR(A128&lt;INFO_CALENDRIER!$O$42,A128&gt;INFO_CALENDRIER!$Q$42),"",VLOOKUP(A128,INFO_CALENDRIER!$M$3:'INFO_CALENDRIER'!$Q$42,4,TRUE)))</f>
        <v>scolaire</v>
      </c>
      <c r="E128" s="60" t="str">
        <f>IF(A128="","",IF(OR(A128&lt;INFO_CALENDRIER!$R$77,A128&gt;INFO_CALENDRIER!$T$77),"",VLOOKUP(A128,INFO_CALENDRIER!$R$3:$T$77,3,TRUE)))</f>
        <v>non ferié</v>
      </c>
    </row>
    <row r="129" spans="1:5">
      <c r="A129" s="59">
        <v>43227</v>
      </c>
      <c r="B129" s="52" t="str">
        <f>IF(A129="","",VLOOKUP(WEEKDAY(A129,2),INFO_CALENDRIER!$C$1:$D$8,2,FALSE))</f>
        <v>1 - Lundi</v>
      </c>
      <c r="C129" s="53" t="str">
        <f>IF(A129="","",CONCATENATE(YEAR(A129),"-",VLOOKUP(MONTH(A129),INFO_CALENDRIER!$I$1:$J$13,2,FALSE)))</f>
        <v>2018-05</v>
      </c>
      <c r="D129" s="52" t="str">
        <f>IF(A129="","",IF(OR(A129&lt;INFO_CALENDRIER!$O$42,A129&gt;INFO_CALENDRIER!$Q$42),"",VLOOKUP(A129,INFO_CALENDRIER!$M$3:'INFO_CALENDRIER'!$Q$42,4,TRUE)))</f>
        <v>scolaire</v>
      </c>
      <c r="E129" s="60" t="str">
        <f>IF(A129="","",IF(OR(A129&lt;INFO_CALENDRIER!$R$77,A129&gt;INFO_CALENDRIER!$T$77),"",VLOOKUP(A129,INFO_CALENDRIER!$R$3:$T$77,3,TRUE)))</f>
        <v>non ferié</v>
      </c>
    </row>
    <row r="130" spans="1:5">
      <c r="A130" s="59">
        <v>43228</v>
      </c>
      <c r="B130" s="52" t="str">
        <f>IF(A130="","",VLOOKUP(WEEKDAY(A130,2),INFO_CALENDRIER!$C$1:$D$8,2,FALSE))</f>
        <v>2 - Mardi</v>
      </c>
      <c r="C130" s="53" t="str">
        <f>IF(A130="","",CONCATENATE(YEAR(A130),"-",VLOOKUP(MONTH(A130),INFO_CALENDRIER!$I$1:$J$13,2,FALSE)))</f>
        <v>2018-05</v>
      </c>
      <c r="D130" s="52" t="str">
        <f>IF(A130="","",IF(OR(A130&lt;INFO_CALENDRIER!$O$42,A130&gt;INFO_CALENDRIER!$Q$42),"",VLOOKUP(A130,INFO_CALENDRIER!$M$3:'INFO_CALENDRIER'!$Q$42,4,TRUE)))</f>
        <v>scolaire</v>
      </c>
      <c r="E130" s="60" t="str">
        <f>IF(A130="","",IF(OR(A130&lt;INFO_CALENDRIER!$R$77,A130&gt;INFO_CALENDRIER!$T$77),"",VLOOKUP(A130,INFO_CALENDRIER!$R$3:$T$77,3,TRUE)))</f>
        <v>férié</v>
      </c>
    </row>
    <row r="131" spans="1:5">
      <c r="A131" s="59">
        <v>43229</v>
      </c>
      <c r="B131" s="52" t="str">
        <f>IF(A131="","",VLOOKUP(WEEKDAY(A131,2),INFO_CALENDRIER!$C$1:$D$8,2,FALSE))</f>
        <v>3 - Mercredi</v>
      </c>
      <c r="C131" s="53" t="str">
        <f>IF(A131="","",CONCATENATE(YEAR(A131),"-",VLOOKUP(MONTH(A131),INFO_CALENDRIER!$I$1:$J$13,2,FALSE)))</f>
        <v>2018-05</v>
      </c>
      <c r="D131" s="52" t="str">
        <f>IF(A131="","",IF(OR(A131&lt;INFO_CALENDRIER!$O$42,A131&gt;INFO_CALENDRIER!$Q$42),"",VLOOKUP(A131,INFO_CALENDRIER!$M$3:'INFO_CALENDRIER'!$Q$42,4,TRUE)))</f>
        <v>scolaire</v>
      </c>
      <c r="E131" s="60" t="str">
        <f>IF(A131="","",IF(OR(A131&lt;INFO_CALENDRIER!$R$77,A131&gt;INFO_CALENDRIER!$T$77),"",VLOOKUP(A131,INFO_CALENDRIER!$R$3:$T$77,3,TRUE)))</f>
        <v>non ferié</v>
      </c>
    </row>
    <row r="132" spans="1:5">
      <c r="A132" s="59">
        <v>43230</v>
      </c>
      <c r="B132" s="52" t="str">
        <f>IF(A132="","",VLOOKUP(WEEKDAY(A132,2),INFO_CALENDRIER!$C$1:$D$8,2,FALSE))</f>
        <v>4 - Jeudi</v>
      </c>
      <c r="C132" s="53" t="str">
        <f>IF(A132="","",CONCATENATE(YEAR(A132),"-",VLOOKUP(MONTH(A132),INFO_CALENDRIER!$I$1:$J$13,2,FALSE)))</f>
        <v>2018-05</v>
      </c>
      <c r="D132" s="52" t="str">
        <f>IF(A132="","",IF(OR(A132&lt;INFO_CALENDRIER!$O$42,A132&gt;INFO_CALENDRIER!$Q$42),"",VLOOKUP(A132,INFO_CALENDRIER!$M$3:'INFO_CALENDRIER'!$Q$42,4,TRUE)))</f>
        <v>scolaire</v>
      </c>
      <c r="E132" s="60" t="str">
        <f>IF(A132="","",IF(OR(A132&lt;INFO_CALENDRIER!$R$77,A132&gt;INFO_CALENDRIER!$T$77),"",VLOOKUP(A132,INFO_CALENDRIER!$R$3:$T$77,3,TRUE)))</f>
        <v>férié</v>
      </c>
    </row>
    <row r="133" spans="1:5">
      <c r="A133" s="59">
        <v>43231</v>
      </c>
      <c r="B133" s="52" t="str">
        <f>IF(A133="","",VLOOKUP(WEEKDAY(A133,2),INFO_CALENDRIER!$C$1:$D$8,2,FALSE))</f>
        <v>5 - Vendredi</v>
      </c>
      <c r="C133" s="53" t="str">
        <f>IF(A133="","",CONCATENATE(YEAR(A133),"-",VLOOKUP(MONTH(A133),INFO_CALENDRIER!$I$1:$J$13,2,FALSE)))</f>
        <v>2018-05</v>
      </c>
      <c r="D133" s="52" t="str">
        <f>IF(A133="","",IF(OR(A133&lt;INFO_CALENDRIER!$O$42,A133&gt;INFO_CALENDRIER!$Q$42),"",VLOOKUP(A133,INFO_CALENDRIER!$M$3:'INFO_CALENDRIER'!$Q$42,4,TRUE)))</f>
        <v>scolaire</v>
      </c>
      <c r="E133" s="60" t="str">
        <f>IF(A133="","",IF(OR(A133&lt;INFO_CALENDRIER!$R$77,A133&gt;INFO_CALENDRIER!$T$77),"",VLOOKUP(A133,INFO_CALENDRIER!$R$3:$T$77,3,TRUE)))</f>
        <v>non ferié</v>
      </c>
    </row>
    <row r="134" spans="1:5">
      <c r="A134" s="59">
        <v>43232</v>
      </c>
      <c r="B134" s="52" t="str">
        <f>IF(A134="","",VLOOKUP(WEEKDAY(A134,2),INFO_CALENDRIER!$C$1:$D$8,2,FALSE))</f>
        <v>6 - Samedi</v>
      </c>
      <c r="C134" s="53" t="str">
        <f>IF(A134="","",CONCATENATE(YEAR(A134),"-",VLOOKUP(MONTH(A134),INFO_CALENDRIER!$I$1:$J$13,2,FALSE)))</f>
        <v>2018-05</v>
      </c>
      <c r="D134" s="52" t="str">
        <f>IF(A134="","",IF(OR(A134&lt;INFO_CALENDRIER!$O$42,A134&gt;INFO_CALENDRIER!$Q$42),"",VLOOKUP(A134,INFO_CALENDRIER!$M$3:'INFO_CALENDRIER'!$Q$42,4,TRUE)))</f>
        <v>scolaire</v>
      </c>
      <c r="E134" s="60" t="str">
        <f>IF(A134="","",IF(OR(A134&lt;INFO_CALENDRIER!$R$77,A134&gt;INFO_CALENDRIER!$T$77),"",VLOOKUP(A134,INFO_CALENDRIER!$R$3:$T$77,3,TRUE)))</f>
        <v>non ferié</v>
      </c>
    </row>
    <row r="135" spans="1:5">
      <c r="A135" s="59">
        <v>43233</v>
      </c>
      <c r="B135" s="52" t="str">
        <f>IF(A135="","",VLOOKUP(WEEKDAY(A135,2),INFO_CALENDRIER!$C$1:$D$8,2,FALSE))</f>
        <v>7 - Dimanche</v>
      </c>
      <c r="C135" s="53" t="str">
        <f>IF(A135="","",CONCATENATE(YEAR(A135),"-",VLOOKUP(MONTH(A135),INFO_CALENDRIER!$I$1:$J$13,2,FALSE)))</f>
        <v>2018-05</v>
      </c>
      <c r="D135" s="52" t="str">
        <f>IF(A135="","",IF(OR(A135&lt;INFO_CALENDRIER!$O$42,A135&gt;INFO_CALENDRIER!$Q$42),"",VLOOKUP(A135,INFO_CALENDRIER!$M$3:'INFO_CALENDRIER'!$Q$42,4,TRUE)))</f>
        <v>scolaire</v>
      </c>
      <c r="E135" s="60" t="str">
        <f>IF(A135="","",IF(OR(A135&lt;INFO_CALENDRIER!$R$77,A135&gt;INFO_CALENDRIER!$T$77),"",VLOOKUP(A135,INFO_CALENDRIER!$R$3:$T$77,3,TRUE)))</f>
        <v>non ferié</v>
      </c>
    </row>
    <row r="136" spans="1:5">
      <c r="A136" s="59">
        <v>43234</v>
      </c>
      <c r="B136" s="52" t="str">
        <f>IF(A136="","",VLOOKUP(WEEKDAY(A136,2),INFO_CALENDRIER!$C$1:$D$8,2,FALSE))</f>
        <v>1 - Lundi</v>
      </c>
      <c r="C136" s="53" t="str">
        <f>IF(A136="","",CONCATENATE(YEAR(A136),"-",VLOOKUP(MONTH(A136),INFO_CALENDRIER!$I$1:$J$13,2,FALSE)))</f>
        <v>2018-05</v>
      </c>
      <c r="D136" s="52" t="str">
        <f>IF(A136="","",IF(OR(A136&lt;INFO_CALENDRIER!$O$42,A136&gt;INFO_CALENDRIER!$Q$42),"",VLOOKUP(A136,INFO_CALENDRIER!$M$3:'INFO_CALENDRIER'!$Q$42,4,TRUE)))</f>
        <v>scolaire</v>
      </c>
      <c r="E136" s="60" t="str">
        <f>IF(A136="","",IF(OR(A136&lt;INFO_CALENDRIER!$R$77,A136&gt;INFO_CALENDRIER!$T$77),"",VLOOKUP(A136,INFO_CALENDRIER!$R$3:$T$77,3,TRUE)))</f>
        <v>non ferié</v>
      </c>
    </row>
    <row r="137" spans="1:5">
      <c r="A137" s="59">
        <v>43235</v>
      </c>
      <c r="B137" s="52" t="str">
        <f>IF(A137="","",VLOOKUP(WEEKDAY(A137,2),INFO_CALENDRIER!$C$1:$D$8,2,FALSE))</f>
        <v>2 - Mardi</v>
      </c>
      <c r="C137" s="53" t="str">
        <f>IF(A137="","",CONCATENATE(YEAR(A137),"-",VLOOKUP(MONTH(A137),INFO_CALENDRIER!$I$1:$J$13,2,FALSE)))</f>
        <v>2018-05</v>
      </c>
      <c r="D137" s="52" t="str">
        <f>IF(A137="","",IF(OR(A137&lt;INFO_CALENDRIER!$O$42,A137&gt;INFO_CALENDRIER!$Q$42),"",VLOOKUP(A137,INFO_CALENDRIER!$M$3:'INFO_CALENDRIER'!$Q$42,4,TRUE)))</f>
        <v>scolaire</v>
      </c>
      <c r="E137" s="60" t="str">
        <f>IF(A137="","",IF(OR(A137&lt;INFO_CALENDRIER!$R$77,A137&gt;INFO_CALENDRIER!$T$77),"",VLOOKUP(A137,INFO_CALENDRIER!$R$3:$T$77,3,TRUE)))</f>
        <v>non ferié</v>
      </c>
    </row>
    <row r="138" spans="1:5">
      <c r="A138" s="59">
        <v>43236</v>
      </c>
      <c r="B138" s="52" t="str">
        <f>IF(A138="","",VLOOKUP(WEEKDAY(A138,2),INFO_CALENDRIER!$C$1:$D$8,2,FALSE))</f>
        <v>3 - Mercredi</v>
      </c>
      <c r="C138" s="53" t="str">
        <f>IF(A138="","",CONCATENATE(YEAR(A138),"-",VLOOKUP(MONTH(A138),INFO_CALENDRIER!$I$1:$J$13,2,FALSE)))</f>
        <v>2018-05</v>
      </c>
      <c r="D138" s="52" t="str">
        <f>IF(A138="","",IF(OR(A138&lt;INFO_CALENDRIER!$O$42,A138&gt;INFO_CALENDRIER!$Q$42),"",VLOOKUP(A138,INFO_CALENDRIER!$M$3:'INFO_CALENDRIER'!$Q$42,4,TRUE)))</f>
        <v>scolaire</v>
      </c>
      <c r="E138" s="60" t="str">
        <f>IF(A138="","",IF(OR(A138&lt;INFO_CALENDRIER!$R$77,A138&gt;INFO_CALENDRIER!$T$77),"",VLOOKUP(A138,INFO_CALENDRIER!$R$3:$T$77,3,TRUE)))</f>
        <v>non ferié</v>
      </c>
    </row>
    <row r="139" spans="1:5">
      <c r="A139" s="59">
        <v>43237</v>
      </c>
      <c r="B139" s="52" t="str">
        <f>IF(A139="","",VLOOKUP(WEEKDAY(A139,2),INFO_CALENDRIER!$C$1:$D$8,2,FALSE))</f>
        <v>4 - Jeudi</v>
      </c>
      <c r="C139" s="53" t="str">
        <f>IF(A139="","",CONCATENATE(YEAR(A139),"-",VLOOKUP(MONTH(A139),INFO_CALENDRIER!$I$1:$J$13,2,FALSE)))</f>
        <v>2018-05</v>
      </c>
      <c r="D139" s="52" t="str">
        <f>IF(A139="","",IF(OR(A139&lt;INFO_CALENDRIER!$O$42,A139&gt;INFO_CALENDRIER!$Q$42),"",VLOOKUP(A139,INFO_CALENDRIER!$M$3:'INFO_CALENDRIER'!$Q$42,4,TRUE)))</f>
        <v>scolaire</v>
      </c>
      <c r="E139" s="60" t="str">
        <f>IF(A139="","",IF(OR(A139&lt;INFO_CALENDRIER!$R$77,A139&gt;INFO_CALENDRIER!$T$77),"",VLOOKUP(A139,INFO_CALENDRIER!$R$3:$T$77,3,TRUE)))</f>
        <v>non ferié</v>
      </c>
    </row>
    <row r="140" spans="1:5">
      <c r="A140" s="59">
        <v>43238</v>
      </c>
      <c r="B140" s="52" t="str">
        <f>IF(A140="","",VLOOKUP(WEEKDAY(A140,2),INFO_CALENDRIER!$C$1:$D$8,2,FALSE))</f>
        <v>5 - Vendredi</v>
      </c>
      <c r="C140" s="53" t="str">
        <f>IF(A140="","",CONCATENATE(YEAR(A140),"-",VLOOKUP(MONTH(A140),INFO_CALENDRIER!$I$1:$J$13,2,FALSE)))</f>
        <v>2018-05</v>
      </c>
      <c r="D140" s="52" t="str">
        <f>IF(A140="","",IF(OR(A140&lt;INFO_CALENDRIER!$O$42,A140&gt;INFO_CALENDRIER!$Q$42),"",VLOOKUP(A140,INFO_CALENDRIER!$M$3:'INFO_CALENDRIER'!$Q$42,4,TRUE)))</f>
        <v>scolaire</v>
      </c>
      <c r="E140" s="60" t="str">
        <f>IF(A140="","",IF(OR(A140&lt;INFO_CALENDRIER!$R$77,A140&gt;INFO_CALENDRIER!$T$77),"",VLOOKUP(A140,INFO_CALENDRIER!$R$3:$T$77,3,TRUE)))</f>
        <v>non ferié</v>
      </c>
    </row>
    <row r="141" spans="1:5">
      <c r="A141" s="59">
        <v>43239</v>
      </c>
      <c r="B141" s="52" t="str">
        <f>IF(A141="","",VLOOKUP(WEEKDAY(A141,2),INFO_CALENDRIER!$C$1:$D$8,2,FALSE))</f>
        <v>6 - Samedi</v>
      </c>
      <c r="C141" s="53" t="str">
        <f>IF(A141="","",CONCATENATE(YEAR(A141),"-",VLOOKUP(MONTH(A141),INFO_CALENDRIER!$I$1:$J$13,2,FALSE)))</f>
        <v>2018-05</v>
      </c>
      <c r="D141" s="52" t="str">
        <f>IF(A141="","",IF(OR(A141&lt;INFO_CALENDRIER!$O$42,A141&gt;INFO_CALENDRIER!$Q$42),"",VLOOKUP(A141,INFO_CALENDRIER!$M$3:'INFO_CALENDRIER'!$Q$42,4,TRUE)))</f>
        <v>scolaire</v>
      </c>
      <c r="E141" s="60" t="str">
        <f>IF(A141="","",IF(OR(A141&lt;INFO_CALENDRIER!$R$77,A141&gt;INFO_CALENDRIER!$T$77),"",VLOOKUP(A141,INFO_CALENDRIER!$R$3:$T$77,3,TRUE)))</f>
        <v>non ferié</v>
      </c>
    </row>
    <row r="142" spans="1:5">
      <c r="A142" s="59">
        <v>43240</v>
      </c>
      <c r="B142" s="52" t="str">
        <f>IF(A142="","",VLOOKUP(WEEKDAY(A142,2),INFO_CALENDRIER!$C$1:$D$8,2,FALSE))</f>
        <v>7 - Dimanche</v>
      </c>
      <c r="C142" s="53" t="str">
        <f>IF(A142="","",CONCATENATE(YEAR(A142),"-",VLOOKUP(MONTH(A142),INFO_CALENDRIER!$I$1:$J$13,2,FALSE)))</f>
        <v>2018-05</v>
      </c>
      <c r="D142" s="52" t="str">
        <f>IF(A142="","",IF(OR(A142&lt;INFO_CALENDRIER!$O$42,A142&gt;INFO_CALENDRIER!$Q$42),"",VLOOKUP(A142,INFO_CALENDRIER!$M$3:'INFO_CALENDRIER'!$Q$42,4,TRUE)))</f>
        <v>scolaire</v>
      </c>
      <c r="E142" s="60" t="str">
        <f>IF(A142="","",IF(OR(A142&lt;INFO_CALENDRIER!$R$77,A142&gt;INFO_CALENDRIER!$T$77),"",VLOOKUP(A142,INFO_CALENDRIER!$R$3:$T$77,3,TRUE)))</f>
        <v>non ferié</v>
      </c>
    </row>
    <row r="143" spans="1:5">
      <c r="A143" s="59">
        <v>43241</v>
      </c>
      <c r="B143" s="52" t="str">
        <f>IF(A143="","",VLOOKUP(WEEKDAY(A143,2),INFO_CALENDRIER!$C$1:$D$8,2,FALSE))</f>
        <v>1 - Lundi</v>
      </c>
      <c r="C143" s="53" t="str">
        <f>IF(A143="","",CONCATENATE(YEAR(A143),"-",VLOOKUP(MONTH(A143),INFO_CALENDRIER!$I$1:$J$13,2,FALSE)))</f>
        <v>2018-05</v>
      </c>
      <c r="D143" s="52" t="str">
        <f>IF(A143="","",IF(OR(A143&lt;INFO_CALENDRIER!$O$42,A143&gt;INFO_CALENDRIER!$Q$42),"",VLOOKUP(A143,INFO_CALENDRIER!$M$3:'INFO_CALENDRIER'!$Q$42,4,TRUE)))</f>
        <v>scolaire</v>
      </c>
      <c r="E143" s="60" t="str">
        <f>IF(A143="","",IF(OR(A143&lt;INFO_CALENDRIER!$R$77,A143&gt;INFO_CALENDRIER!$T$77),"",VLOOKUP(A143,INFO_CALENDRIER!$R$3:$T$77,3,TRUE)))</f>
        <v>férié</v>
      </c>
    </row>
    <row r="144" spans="1:5">
      <c r="A144" s="59">
        <v>43242</v>
      </c>
      <c r="B144" s="52" t="str">
        <f>IF(A144="","",VLOOKUP(WEEKDAY(A144,2),INFO_CALENDRIER!$C$1:$D$8,2,FALSE))</f>
        <v>2 - Mardi</v>
      </c>
      <c r="C144" s="53" t="str">
        <f>IF(A144="","",CONCATENATE(YEAR(A144),"-",VLOOKUP(MONTH(A144),INFO_CALENDRIER!$I$1:$J$13,2,FALSE)))</f>
        <v>2018-05</v>
      </c>
      <c r="D144" s="52" t="str">
        <f>IF(A144="","",IF(OR(A144&lt;INFO_CALENDRIER!$O$42,A144&gt;INFO_CALENDRIER!$Q$42),"",VLOOKUP(A144,INFO_CALENDRIER!$M$3:'INFO_CALENDRIER'!$Q$42,4,TRUE)))</f>
        <v>scolaire</v>
      </c>
      <c r="E144" s="60" t="str">
        <f>IF(A144="","",IF(OR(A144&lt;INFO_CALENDRIER!$R$77,A144&gt;INFO_CALENDRIER!$T$77),"",VLOOKUP(A144,INFO_CALENDRIER!$R$3:$T$77,3,TRUE)))</f>
        <v>non ferié</v>
      </c>
    </row>
    <row r="145" spans="1:5">
      <c r="A145" s="59">
        <v>43243</v>
      </c>
      <c r="B145" s="52" t="str">
        <f>IF(A145="","",VLOOKUP(WEEKDAY(A145,2),INFO_CALENDRIER!$C$1:$D$8,2,FALSE))</f>
        <v>3 - Mercredi</v>
      </c>
      <c r="C145" s="53" t="str">
        <f>IF(A145="","",CONCATENATE(YEAR(A145),"-",VLOOKUP(MONTH(A145),INFO_CALENDRIER!$I$1:$J$13,2,FALSE)))</f>
        <v>2018-05</v>
      </c>
      <c r="D145" s="52" t="str">
        <f>IF(A145="","",IF(OR(A145&lt;INFO_CALENDRIER!$O$42,A145&gt;INFO_CALENDRIER!$Q$42),"",VLOOKUP(A145,INFO_CALENDRIER!$M$3:'INFO_CALENDRIER'!$Q$42,4,TRUE)))</f>
        <v>scolaire</v>
      </c>
      <c r="E145" s="60" t="str">
        <f>IF(A145="","",IF(OR(A145&lt;INFO_CALENDRIER!$R$77,A145&gt;INFO_CALENDRIER!$T$77),"",VLOOKUP(A145,INFO_CALENDRIER!$R$3:$T$77,3,TRUE)))</f>
        <v>non ferié</v>
      </c>
    </row>
    <row r="146" spans="1:5">
      <c r="A146" s="59">
        <v>43244</v>
      </c>
      <c r="B146" s="52" t="str">
        <f>IF(A146="","",VLOOKUP(WEEKDAY(A146,2),INFO_CALENDRIER!$C$1:$D$8,2,FALSE))</f>
        <v>4 - Jeudi</v>
      </c>
      <c r="C146" s="53" t="str">
        <f>IF(A146="","",CONCATENATE(YEAR(A146),"-",VLOOKUP(MONTH(A146),INFO_CALENDRIER!$I$1:$J$13,2,FALSE)))</f>
        <v>2018-05</v>
      </c>
      <c r="D146" s="52" t="str">
        <f>IF(A146="","",IF(OR(A146&lt;INFO_CALENDRIER!$O$42,A146&gt;INFO_CALENDRIER!$Q$42),"",VLOOKUP(A146,INFO_CALENDRIER!$M$3:'INFO_CALENDRIER'!$Q$42,4,TRUE)))</f>
        <v>scolaire</v>
      </c>
      <c r="E146" s="60" t="str">
        <f>IF(A146="","",IF(OR(A146&lt;INFO_CALENDRIER!$R$77,A146&gt;INFO_CALENDRIER!$T$77),"",VLOOKUP(A146,INFO_CALENDRIER!$R$3:$T$77,3,TRUE)))</f>
        <v>non ferié</v>
      </c>
    </row>
    <row r="147" spans="1:5">
      <c r="A147" s="59">
        <v>43245</v>
      </c>
      <c r="B147" s="52" t="str">
        <f>IF(A147="","",VLOOKUP(WEEKDAY(A147,2),INFO_CALENDRIER!$C$1:$D$8,2,FALSE))</f>
        <v>5 - Vendredi</v>
      </c>
      <c r="C147" s="53" t="str">
        <f>IF(A147="","",CONCATENATE(YEAR(A147),"-",VLOOKUP(MONTH(A147),INFO_CALENDRIER!$I$1:$J$13,2,FALSE)))</f>
        <v>2018-05</v>
      </c>
      <c r="D147" s="52" t="str">
        <f>IF(A147="","",IF(OR(A147&lt;INFO_CALENDRIER!$O$42,A147&gt;INFO_CALENDRIER!$Q$42),"",VLOOKUP(A147,INFO_CALENDRIER!$M$3:'INFO_CALENDRIER'!$Q$42,4,TRUE)))</f>
        <v>scolaire</v>
      </c>
      <c r="E147" s="60" t="str">
        <f>IF(A147="","",IF(OR(A147&lt;INFO_CALENDRIER!$R$77,A147&gt;INFO_CALENDRIER!$T$77),"",VLOOKUP(A147,INFO_CALENDRIER!$R$3:$T$77,3,TRUE)))</f>
        <v>non ferié</v>
      </c>
    </row>
    <row r="148" spans="1:5">
      <c r="A148" s="59">
        <v>43246</v>
      </c>
      <c r="B148" s="52" t="str">
        <f>IF(A148="","",VLOOKUP(WEEKDAY(A148,2),INFO_CALENDRIER!$C$1:$D$8,2,FALSE))</f>
        <v>6 - Samedi</v>
      </c>
      <c r="C148" s="53" t="str">
        <f>IF(A148="","",CONCATENATE(YEAR(A148),"-",VLOOKUP(MONTH(A148),INFO_CALENDRIER!$I$1:$J$13,2,FALSE)))</f>
        <v>2018-05</v>
      </c>
      <c r="D148" s="52" t="str">
        <f>IF(A148="","",IF(OR(A148&lt;INFO_CALENDRIER!$O$42,A148&gt;INFO_CALENDRIER!$Q$42),"",VLOOKUP(A148,INFO_CALENDRIER!$M$3:'INFO_CALENDRIER'!$Q$42,4,TRUE)))</f>
        <v>scolaire</v>
      </c>
      <c r="E148" s="60" t="str">
        <f>IF(A148="","",IF(OR(A148&lt;INFO_CALENDRIER!$R$77,A148&gt;INFO_CALENDRIER!$T$77),"",VLOOKUP(A148,INFO_CALENDRIER!$R$3:$T$77,3,TRUE)))</f>
        <v>non ferié</v>
      </c>
    </row>
    <row r="149" spans="1:5">
      <c r="A149" s="59">
        <v>43247</v>
      </c>
      <c r="B149" s="52" t="str">
        <f>IF(A149="","",VLOOKUP(WEEKDAY(A149,2),INFO_CALENDRIER!$C$1:$D$8,2,FALSE))</f>
        <v>7 - Dimanche</v>
      </c>
      <c r="C149" s="53" t="str">
        <f>IF(A149="","",CONCATENATE(YEAR(A149),"-",VLOOKUP(MONTH(A149),INFO_CALENDRIER!$I$1:$J$13,2,FALSE)))</f>
        <v>2018-05</v>
      </c>
      <c r="D149" s="52" t="str">
        <f>IF(A149="","",IF(OR(A149&lt;INFO_CALENDRIER!$O$42,A149&gt;INFO_CALENDRIER!$Q$42),"",VLOOKUP(A149,INFO_CALENDRIER!$M$3:'INFO_CALENDRIER'!$Q$42,4,TRUE)))</f>
        <v>scolaire</v>
      </c>
      <c r="E149" s="60" t="str">
        <f>IF(A149="","",IF(OR(A149&lt;INFO_CALENDRIER!$R$77,A149&gt;INFO_CALENDRIER!$T$77),"",VLOOKUP(A149,INFO_CALENDRIER!$R$3:$T$77,3,TRUE)))</f>
        <v>non ferié</v>
      </c>
    </row>
    <row r="150" spans="1:5">
      <c r="A150" s="59">
        <v>43248</v>
      </c>
      <c r="B150" s="52" t="str">
        <f>IF(A150="","",VLOOKUP(WEEKDAY(A150,2),INFO_CALENDRIER!$C$1:$D$8,2,FALSE))</f>
        <v>1 - Lundi</v>
      </c>
      <c r="C150" s="53" t="str">
        <f>IF(A150="","",CONCATENATE(YEAR(A150),"-",VLOOKUP(MONTH(A150),INFO_CALENDRIER!$I$1:$J$13,2,FALSE)))</f>
        <v>2018-05</v>
      </c>
      <c r="D150" s="52" t="str">
        <f>IF(A150="","",IF(OR(A150&lt;INFO_CALENDRIER!$O$42,A150&gt;INFO_CALENDRIER!$Q$42),"",VLOOKUP(A150,INFO_CALENDRIER!$M$3:'INFO_CALENDRIER'!$Q$42,4,TRUE)))</f>
        <v>scolaire</v>
      </c>
      <c r="E150" s="60" t="str">
        <f>IF(A150="","",IF(OR(A150&lt;INFO_CALENDRIER!$R$77,A150&gt;INFO_CALENDRIER!$T$77),"",VLOOKUP(A150,INFO_CALENDRIER!$R$3:$T$77,3,TRUE)))</f>
        <v>non ferié</v>
      </c>
    </row>
    <row r="151" spans="1:5">
      <c r="A151" s="59">
        <v>43249</v>
      </c>
      <c r="B151" s="52" t="str">
        <f>IF(A151="","",VLOOKUP(WEEKDAY(A151,2),INFO_CALENDRIER!$C$1:$D$8,2,FALSE))</f>
        <v>2 - Mardi</v>
      </c>
      <c r="C151" s="53" t="str">
        <f>IF(A151="","",CONCATENATE(YEAR(A151),"-",VLOOKUP(MONTH(A151),INFO_CALENDRIER!$I$1:$J$13,2,FALSE)))</f>
        <v>2018-05</v>
      </c>
      <c r="D151" s="52" t="str">
        <f>IF(A151="","",IF(OR(A151&lt;INFO_CALENDRIER!$O$42,A151&gt;INFO_CALENDRIER!$Q$42),"",VLOOKUP(A151,INFO_CALENDRIER!$M$3:'INFO_CALENDRIER'!$Q$42,4,TRUE)))</f>
        <v>scolaire</v>
      </c>
      <c r="E151" s="60" t="str">
        <f>IF(A151="","",IF(OR(A151&lt;INFO_CALENDRIER!$R$77,A151&gt;INFO_CALENDRIER!$T$77),"",VLOOKUP(A151,INFO_CALENDRIER!$R$3:$T$77,3,TRUE)))</f>
        <v>non ferié</v>
      </c>
    </row>
    <row r="152" spans="1:5">
      <c r="A152" s="59">
        <v>43250</v>
      </c>
      <c r="B152" s="52" t="str">
        <f>IF(A152="","",VLOOKUP(WEEKDAY(A152,2),INFO_CALENDRIER!$C$1:$D$8,2,FALSE))</f>
        <v>3 - Mercredi</v>
      </c>
      <c r="C152" s="53" t="str">
        <f>IF(A152="","",CONCATENATE(YEAR(A152),"-",VLOOKUP(MONTH(A152),INFO_CALENDRIER!$I$1:$J$13,2,FALSE)))</f>
        <v>2018-05</v>
      </c>
      <c r="D152" s="52" t="str">
        <f>IF(A152="","",IF(OR(A152&lt;INFO_CALENDRIER!$O$42,A152&gt;INFO_CALENDRIER!$Q$42),"",VLOOKUP(A152,INFO_CALENDRIER!$M$3:'INFO_CALENDRIER'!$Q$42,4,TRUE)))</f>
        <v>scolaire</v>
      </c>
      <c r="E152" s="60" t="str">
        <f>IF(A152="","",IF(OR(A152&lt;INFO_CALENDRIER!$R$77,A152&gt;INFO_CALENDRIER!$T$77),"",VLOOKUP(A152,INFO_CALENDRIER!$R$3:$T$77,3,TRUE)))</f>
        <v>non ferié</v>
      </c>
    </row>
    <row r="153" spans="1:5">
      <c r="A153" s="59">
        <v>43251</v>
      </c>
      <c r="B153" s="52" t="str">
        <f>IF(A153="","",VLOOKUP(WEEKDAY(A153,2),INFO_CALENDRIER!$C$1:$D$8,2,FALSE))</f>
        <v>4 - Jeudi</v>
      </c>
      <c r="C153" s="53" t="str">
        <f>IF(A153="","",CONCATENATE(YEAR(A153),"-",VLOOKUP(MONTH(A153),INFO_CALENDRIER!$I$1:$J$13,2,FALSE)))</f>
        <v>2018-05</v>
      </c>
      <c r="D153" s="52" t="str">
        <f>IF(A153="","",IF(OR(A153&lt;INFO_CALENDRIER!$O$42,A153&gt;INFO_CALENDRIER!$Q$42),"",VLOOKUP(A153,INFO_CALENDRIER!$M$3:'INFO_CALENDRIER'!$Q$42,4,TRUE)))</f>
        <v>scolaire</v>
      </c>
      <c r="E153" s="60" t="str">
        <f>IF(A153="","",IF(OR(A153&lt;INFO_CALENDRIER!$R$77,A153&gt;INFO_CALENDRIER!$T$77),"",VLOOKUP(A153,INFO_CALENDRIER!$R$3:$T$77,3,TRUE)))</f>
        <v>non ferié</v>
      </c>
    </row>
    <row r="154" spans="1:5">
      <c r="A154" s="59">
        <v>43252</v>
      </c>
      <c r="B154" s="52" t="str">
        <f>IF(A154="","",VLOOKUP(WEEKDAY(A154,2),INFO_CALENDRIER!$C$1:$D$8,2,FALSE))</f>
        <v>5 - Vendredi</v>
      </c>
      <c r="C154" s="53" t="str">
        <f>IF(A154="","",CONCATENATE(YEAR(A154),"-",VLOOKUP(MONTH(A154),INFO_CALENDRIER!$I$1:$J$13,2,FALSE)))</f>
        <v>2018-06</v>
      </c>
      <c r="D154" s="52" t="str">
        <f>IF(A154="","",IF(OR(A154&lt;INFO_CALENDRIER!$O$42,A154&gt;INFO_CALENDRIER!$Q$42),"",VLOOKUP(A154,INFO_CALENDRIER!$M$3:'INFO_CALENDRIER'!$Q$42,4,TRUE)))</f>
        <v>scolaire</v>
      </c>
      <c r="E154" s="60" t="str">
        <f>IF(A154="","",IF(OR(A154&lt;INFO_CALENDRIER!$R$77,A154&gt;INFO_CALENDRIER!$T$77),"",VLOOKUP(A154,INFO_CALENDRIER!$R$3:$T$77,3,TRUE)))</f>
        <v>non ferié</v>
      </c>
    </row>
    <row r="155" spans="1:5">
      <c r="A155" s="59">
        <v>43253</v>
      </c>
      <c r="B155" s="52" t="str">
        <f>IF(A155="","",VLOOKUP(WEEKDAY(A155,2),INFO_CALENDRIER!$C$1:$D$8,2,FALSE))</f>
        <v>6 - Samedi</v>
      </c>
      <c r="C155" s="53" t="str">
        <f>IF(A155="","",CONCATENATE(YEAR(A155),"-",VLOOKUP(MONTH(A155),INFO_CALENDRIER!$I$1:$J$13,2,FALSE)))</f>
        <v>2018-06</v>
      </c>
      <c r="D155" s="52" t="str">
        <f>IF(A155="","",IF(OR(A155&lt;INFO_CALENDRIER!$O$42,A155&gt;INFO_CALENDRIER!$Q$42),"",VLOOKUP(A155,INFO_CALENDRIER!$M$3:'INFO_CALENDRIER'!$Q$42,4,TRUE)))</f>
        <v>scolaire</v>
      </c>
      <c r="E155" s="60" t="str">
        <f>IF(A155="","",IF(OR(A155&lt;INFO_CALENDRIER!$R$77,A155&gt;INFO_CALENDRIER!$T$77),"",VLOOKUP(A155,INFO_CALENDRIER!$R$3:$T$77,3,TRUE)))</f>
        <v>non ferié</v>
      </c>
    </row>
    <row r="156" spans="1:5">
      <c r="A156" s="59">
        <v>43254</v>
      </c>
      <c r="B156" s="52" t="str">
        <f>IF(A156="","",VLOOKUP(WEEKDAY(A156,2),INFO_CALENDRIER!$C$1:$D$8,2,FALSE))</f>
        <v>7 - Dimanche</v>
      </c>
      <c r="C156" s="53" t="str">
        <f>IF(A156="","",CONCATENATE(YEAR(A156),"-",VLOOKUP(MONTH(A156),INFO_CALENDRIER!$I$1:$J$13,2,FALSE)))</f>
        <v>2018-06</v>
      </c>
      <c r="D156" s="52" t="str">
        <f>IF(A156="","",IF(OR(A156&lt;INFO_CALENDRIER!$O$42,A156&gt;INFO_CALENDRIER!$Q$42),"",VLOOKUP(A156,INFO_CALENDRIER!$M$3:'INFO_CALENDRIER'!$Q$42,4,TRUE)))</f>
        <v>scolaire</v>
      </c>
      <c r="E156" s="60" t="str">
        <f>IF(A156="","",IF(OR(A156&lt;INFO_CALENDRIER!$R$77,A156&gt;INFO_CALENDRIER!$T$77),"",VLOOKUP(A156,INFO_CALENDRIER!$R$3:$T$77,3,TRUE)))</f>
        <v>non ferié</v>
      </c>
    </row>
    <row r="157" spans="1:5">
      <c r="A157" s="59">
        <v>43255</v>
      </c>
      <c r="B157" s="52" t="str">
        <f>IF(A157="","",VLOOKUP(WEEKDAY(A157,2),INFO_CALENDRIER!$C$1:$D$8,2,FALSE))</f>
        <v>1 - Lundi</v>
      </c>
      <c r="C157" s="53" t="str">
        <f>IF(A157="","",CONCATENATE(YEAR(A157),"-",VLOOKUP(MONTH(A157),INFO_CALENDRIER!$I$1:$J$13,2,FALSE)))</f>
        <v>2018-06</v>
      </c>
      <c r="D157" s="52" t="str">
        <f>IF(A157="","",IF(OR(A157&lt;INFO_CALENDRIER!$O$42,A157&gt;INFO_CALENDRIER!$Q$42),"",VLOOKUP(A157,INFO_CALENDRIER!$M$3:'INFO_CALENDRIER'!$Q$42,4,TRUE)))</f>
        <v>scolaire</v>
      </c>
      <c r="E157" s="60" t="str">
        <f>IF(A157="","",IF(OR(A157&lt;INFO_CALENDRIER!$R$77,A157&gt;INFO_CALENDRIER!$T$77),"",VLOOKUP(A157,INFO_CALENDRIER!$R$3:$T$77,3,TRUE)))</f>
        <v>non ferié</v>
      </c>
    </row>
    <row r="158" spans="1:5">
      <c r="A158" s="59">
        <v>43256</v>
      </c>
      <c r="B158" s="52" t="str">
        <f>IF(A158="","",VLOOKUP(WEEKDAY(A158,2),INFO_CALENDRIER!$C$1:$D$8,2,FALSE))</f>
        <v>2 - Mardi</v>
      </c>
      <c r="C158" s="53" t="str">
        <f>IF(A158="","",CONCATENATE(YEAR(A158),"-",VLOOKUP(MONTH(A158),INFO_CALENDRIER!$I$1:$J$13,2,FALSE)))</f>
        <v>2018-06</v>
      </c>
      <c r="D158" s="52" t="str">
        <f>IF(A158="","",IF(OR(A158&lt;INFO_CALENDRIER!$O$42,A158&gt;INFO_CALENDRIER!$Q$42),"",VLOOKUP(A158,INFO_CALENDRIER!$M$3:'INFO_CALENDRIER'!$Q$42,4,TRUE)))</f>
        <v>scolaire</v>
      </c>
      <c r="E158" s="60" t="str">
        <f>IF(A158="","",IF(OR(A158&lt;INFO_CALENDRIER!$R$77,A158&gt;INFO_CALENDRIER!$T$77),"",VLOOKUP(A158,INFO_CALENDRIER!$R$3:$T$77,3,TRUE)))</f>
        <v>non ferié</v>
      </c>
    </row>
    <row r="159" spans="1:5">
      <c r="A159" s="59">
        <v>43257</v>
      </c>
      <c r="B159" s="52" t="str">
        <f>IF(A159="","",VLOOKUP(WEEKDAY(A159,2),INFO_CALENDRIER!$C$1:$D$8,2,FALSE))</f>
        <v>3 - Mercredi</v>
      </c>
      <c r="C159" s="53" t="str">
        <f>IF(A159="","",CONCATENATE(YEAR(A159),"-",VLOOKUP(MONTH(A159),INFO_CALENDRIER!$I$1:$J$13,2,FALSE)))</f>
        <v>2018-06</v>
      </c>
      <c r="D159" s="52" t="str">
        <f>IF(A159="","",IF(OR(A159&lt;INFO_CALENDRIER!$O$42,A159&gt;INFO_CALENDRIER!$Q$42),"",VLOOKUP(A159,INFO_CALENDRIER!$M$3:'INFO_CALENDRIER'!$Q$42,4,TRUE)))</f>
        <v>scolaire</v>
      </c>
      <c r="E159" s="60" t="str">
        <f>IF(A159="","",IF(OR(A159&lt;INFO_CALENDRIER!$R$77,A159&gt;INFO_CALENDRIER!$T$77),"",VLOOKUP(A159,INFO_CALENDRIER!$R$3:$T$77,3,TRUE)))</f>
        <v>non ferié</v>
      </c>
    </row>
    <row r="160" spans="1:5">
      <c r="A160" s="59">
        <v>43258</v>
      </c>
      <c r="B160" s="52" t="str">
        <f>IF(A160="","",VLOOKUP(WEEKDAY(A160,2),INFO_CALENDRIER!$C$1:$D$8,2,FALSE))</f>
        <v>4 - Jeudi</v>
      </c>
      <c r="C160" s="53" t="str">
        <f>IF(A160="","",CONCATENATE(YEAR(A160),"-",VLOOKUP(MONTH(A160),INFO_CALENDRIER!$I$1:$J$13,2,FALSE)))</f>
        <v>2018-06</v>
      </c>
      <c r="D160" s="52" t="str">
        <f>IF(A160="","",IF(OR(A160&lt;INFO_CALENDRIER!$O$42,A160&gt;INFO_CALENDRIER!$Q$42),"",VLOOKUP(A160,INFO_CALENDRIER!$M$3:'INFO_CALENDRIER'!$Q$42,4,TRUE)))</f>
        <v>scolaire</v>
      </c>
      <c r="E160" s="60" t="str">
        <f>IF(A160="","",IF(OR(A160&lt;INFO_CALENDRIER!$R$77,A160&gt;INFO_CALENDRIER!$T$77),"",VLOOKUP(A160,INFO_CALENDRIER!$R$3:$T$77,3,TRUE)))</f>
        <v>non ferié</v>
      </c>
    </row>
    <row r="161" spans="1:5">
      <c r="A161" s="59">
        <v>43259</v>
      </c>
      <c r="B161" s="52" t="str">
        <f>IF(A161="","",VLOOKUP(WEEKDAY(A161,2),INFO_CALENDRIER!$C$1:$D$8,2,FALSE))</f>
        <v>5 - Vendredi</v>
      </c>
      <c r="C161" s="53" t="str">
        <f>IF(A161="","",CONCATENATE(YEAR(A161),"-",VLOOKUP(MONTH(A161),INFO_CALENDRIER!$I$1:$J$13,2,FALSE)))</f>
        <v>2018-06</v>
      </c>
      <c r="D161" s="52" t="str">
        <f>IF(A161="","",IF(OR(A161&lt;INFO_CALENDRIER!$O$42,A161&gt;INFO_CALENDRIER!$Q$42),"",VLOOKUP(A161,INFO_CALENDRIER!$M$3:'INFO_CALENDRIER'!$Q$42,4,TRUE)))</f>
        <v>scolaire</v>
      </c>
      <c r="E161" s="60" t="str">
        <f>IF(A161="","",IF(OR(A161&lt;INFO_CALENDRIER!$R$77,A161&gt;INFO_CALENDRIER!$T$77),"",VLOOKUP(A161,INFO_CALENDRIER!$R$3:$T$77,3,TRUE)))</f>
        <v>non ferié</v>
      </c>
    </row>
    <row r="162" spans="1:5">
      <c r="A162" s="59">
        <v>43260</v>
      </c>
      <c r="B162" s="52" t="str">
        <f>IF(A162="","",VLOOKUP(WEEKDAY(A162,2),INFO_CALENDRIER!$C$1:$D$8,2,FALSE))</f>
        <v>6 - Samedi</v>
      </c>
      <c r="C162" s="53" t="str">
        <f>IF(A162="","",CONCATENATE(YEAR(A162),"-",VLOOKUP(MONTH(A162),INFO_CALENDRIER!$I$1:$J$13,2,FALSE)))</f>
        <v>2018-06</v>
      </c>
      <c r="D162" s="52" t="str">
        <f>IF(A162="","",IF(OR(A162&lt;INFO_CALENDRIER!$O$42,A162&gt;INFO_CALENDRIER!$Q$42),"",VLOOKUP(A162,INFO_CALENDRIER!$M$3:'INFO_CALENDRIER'!$Q$42,4,TRUE)))</f>
        <v>scolaire</v>
      </c>
      <c r="E162" s="60" t="str">
        <f>IF(A162="","",IF(OR(A162&lt;INFO_CALENDRIER!$R$77,A162&gt;INFO_CALENDRIER!$T$77),"",VLOOKUP(A162,INFO_CALENDRIER!$R$3:$T$77,3,TRUE)))</f>
        <v>non ferié</v>
      </c>
    </row>
    <row r="163" spans="1:5">
      <c r="A163" s="59">
        <v>43261</v>
      </c>
      <c r="B163" s="52" t="str">
        <f>IF(A163="","",VLOOKUP(WEEKDAY(A163,2),INFO_CALENDRIER!$C$1:$D$8,2,FALSE))</f>
        <v>7 - Dimanche</v>
      </c>
      <c r="C163" s="53" t="str">
        <f>IF(A163="","",CONCATENATE(YEAR(A163),"-",VLOOKUP(MONTH(A163),INFO_CALENDRIER!$I$1:$J$13,2,FALSE)))</f>
        <v>2018-06</v>
      </c>
      <c r="D163" s="52" t="str">
        <f>IF(A163="","",IF(OR(A163&lt;INFO_CALENDRIER!$O$42,A163&gt;INFO_CALENDRIER!$Q$42),"",VLOOKUP(A163,INFO_CALENDRIER!$M$3:'INFO_CALENDRIER'!$Q$42,4,TRUE)))</f>
        <v>scolaire</v>
      </c>
      <c r="E163" s="60" t="str">
        <f>IF(A163="","",IF(OR(A163&lt;INFO_CALENDRIER!$R$77,A163&gt;INFO_CALENDRIER!$T$77),"",VLOOKUP(A163,INFO_CALENDRIER!$R$3:$T$77,3,TRUE)))</f>
        <v>non ferié</v>
      </c>
    </row>
    <row r="164" spans="1:5">
      <c r="A164" s="59">
        <v>43262</v>
      </c>
      <c r="B164" s="52" t="str">
        <f>IF(A164="","",VLOOKUP(WEEKDAY(A164,2),INFO_CALENDRIER!$C$1:$D$8,2,FALSE))</f>
        <v>1 - Lundi</v>
      </c>
      <c r="C164" s="53" t="str">
        <f>IF(A164="","",CONCATENATE(YEAR(A164),"-",VLOOKUP(MONTH(A164),INFO_CALENDRIER!$I$1:$J$13,2,FALSE)))</f>
        <v>2018-06</v>
      </c>
      <c r="D164" s="52" t="str">
        <f>IF(A164="","",IF(OR(A164&lt;INFO_CALENDRIER!$O$42,A164&gt;INFO_CALENDRIER!$Q$42),"",VLOOKUP(A164,INFO_CALENDRIER!$M$3:'INFO_CALENDRIER'!$Q$42,4,TRUE)))</f>
        <v>scolaire</v>
      </c>
      <c r="E164" s="60" t="str">
        <f>IF(A164="","",IF(OR(A164&lt;INFO_CALENDRIER!$R$77,A164&gt;INFO_CALENDRIER!$T$77),"",VLOOKUP(A164,INFO_CALENDRIER!$R$3:$T$77,3,TRUE)))</f>
        <v>non ferié</v>
      </c>
    </row>
    <row r="165" spans="1:5">
      <c r="A165" s="59">
        <v>43263</v>
      </c>
      <c r="B165" s="52" t="str">
        <f>IF(A165="","",VLOOKUP(WEEKDAY(A165,2),INFO_CALENDRIER!$C$1:$D$8,2,FALSE))</f>
        <v>2 - Mardi</v>
      </c>
      <c r="C165" s="53" t="str">
        <f>IF(A165="","",CONCATENATE(YEAR(A165),"-",VLOOKUP(MONTH(A165),INFO_CALENDRIER!$I$1:$J$13,2,FALSE)))</f>
        <v>2018-06</v>
      </c>
      <c r="D165" s="52" t="str">
        <f>IF(A165="","",IF(OR(A165&lt;INFO_CALENDRIER!$O$42,A165&gt;INFO_CALENDRIER!$Q$42),"",VLOOKUP(A165,INFO_CALENDRIER!$M$3:'INFO_CALENDRIER'!$Q$42,4,TRUE)))</f>
        <v>scolaire</v>
      </c>
      <c r="E165" s="60" t="str">
        <f>IF(A165="","",IF(OR(A165&lt;INFO_CALENDRIER!$R$77,A165&gt;INFO_CALENDRIER!$T$77),"",VLOOKUP(A165,INFO_CALENDRIER!$R$3:$T$77,3,TRUE)))</f>
        <v>non ferié</v>
      </c>
    </row>
    <row r="166" spans="1:5">
      <c r="A166" s="59">
        <v>43264</v>
      </c>
      <c r="B166" s="52" t="str">
        <f>IF(A166="","",VLOOKUP(WEEKDAY(A166,2),INFO_CALENDRIER!$C$1:$D$8,2,FALSE))</f>
        <v>3 - Mercredi</v>
      </c>
      <c r="C166" s="53" t="str">
        <f>IF(A166="","",CONCATENATE(YEAR(A166),"-",VLOOKUP(MONTH(A166),INFO_CALENDRIER!$I$1:$J$13,2,FALSE)))</f>
        <v>2018-06</v>
      </c>
      <c r="D166" s="52" t="str">
        <f>IF(A166="","",IF(OR(A166&lt;INFO_CALENDRIER!$O$42,A166&gt;INFO_CALENDRIER!$Q$42),"",VLOOKUP(A166,INFO_CALENDRIER!$M$3:'INFO_CALENDRIER'!$Q$42,4,TRUE)))</f>
        <v>scolaire</v>
      </c>
      <c r="E166" s="60" t="str">
        <f>IF(A166="","",IF(OR(A166&lt;INFO_CALENDRIER!$R$77,A166&gt;INFO_CALENDRIER!$T$77),"",VLOOKUP(A166,INFO_CALENDRIER!$R$3:$T$77,3,TRUE)))</f>
        <v>non ferié</v>
      </c>
    </row>
    <row r="167" spans="1:5">
      <c r="A167" s="59">
        <v>43265</v>
      </c>
      <c r="B167" s="52" t="str">
        <f>IF(A167="","",VLOOKUP(WEEKDAY(A167,2),INFO_CALENDRIER!$C$1:$D$8,2,FALSE))</f>
        <v>4 - Jeudi</v>
      </c>
      <c r="C167" s="53" t="str">
        <f>IF(A167="","",CONCATENATE(YEAR(A167),"-",VLOOKUP(MONTH(A167),INFO_CALENDRIER!$I$1:$J$13,2,FALSE)))</f>
        <v>2018-06</v>
      </c>
      <c r="D167" s="52" t="str">
        <f>IF(A167="","",IF(OR(A167&lt;INFO_CALENDRIER!$O$42,A167&gt;INFO_CALENDRIER!$Q$42),"",VLOOKUP(A167,INFO_CALENDRIER!$M$3:'INFO_CALENDRIER'!$Q$42,4,TRUE)))</f>
        <v>scolaire</v>
      </c>
      <c r="E167" s="60" t="str">
        <f>IF(A167="","",IF(OR(A167&lt;INFO_CALENDRIER!$R$77,A167&gt;INFO_CALENDRIER!$T$77),"",VLOOKUP(A167,INFO_CALENDRIER!$R$3:$T$77,3,TRUE)))</f>
        <v>non ferié</v>
      </c>
    </row>
    <row r="168" spans="1:5">
      <c r="A168" s="59">
        <v>43266</v>
      </c>
      <c r="B168" s="52" t="str">
        <f>IF(A168="","",VLOOKUP(WEEKDAY(A168,2),INFO_CALENDRIER!$C$1:$D$8,2,FALSE))</f>
        <v>5 - Vendredi</v>
      </c>
      <c r="C168" s="53" t="str">
        <f>IF(A168="","",CONCATENATE(YEAR(A168),"-",VLOOKUP(MONTH(A168),INFO_CALENDRIER!$I$1:$J$13,2,FALSE)))</f>
        <v>2018-06</v>
      </c>
      <c r="D168" s="52" t="str">
        <f>IF(A168="","",IF(OR(A168&lt;INFO_CALENDRIER!$O$42,A168&gt;INFO_CALENDRIER!$Q$42),"",VLOOKUP(A168,INFO_CALENDRIER!$M$3:'INFO_CALENDRIER'!$Q$42,4,TRUE)))</f>
        <v>scolaire</v>
      </c>
      <c r="E168" s="60" t="str">
        <f>IF(A168="","",IF(OR(A168&lt;INFO_CALENDRIER!$R$77,A168&gt;INFO_CALENDRIER!$T$77),"",VLOOKUP(A168,INFO_CALENDRIER!$R$3:$T$77,3,TRUE)))</f>
        <v>non ferié</v>
      </c>
    </row>
    <row r="169" spans="1:5">
      <c r="A169" s="59">
        <v>43267</v>
      </c>
      <c r="B169" s="52" t="str">
        <f>IF(A169="","",VLOOKUP(WEEKDAY(A169,2),INFO_CALENDRIER!$C$1:$D$8,2,FALSE))</f>
        <v>6 - Samedi</v>
      </c>
      <c r="C169" s="53" t="str">
        <f>IF(A169="","",CONCATENATE(YEAR(A169),"-",VLOOKUP(MONTH(A169),INFO_CALENDRIER!$I$1:$J$13,2,FALSE)))</f>
        <v>2018-06</v>
      </c>
      <c r="D169" s="52" t="str">
        <f>IF(A169="","",IF(OR(A169&lt;INFO_CALENDRIER!$O$42,A169&gt;INFO_CALENDRIER!$Q$42),"",VLOOKUP(A169,INFO_CALENDRIER!$M$3:'INFO_CALENDRIER'!$Q$42,4,TRUE)))</f>
        <v>scolaire</v>
      </c>
      <c r="E169" s="60" t="str">
        <f>IF(A169="","",IF(OR(A169&lt;INFO_CALENDRIER!$R$77,A169&gt;INFO_CALENDRIER!$T$77),"",VLOOKUP(A169,INFO_CALENDRIER!$R$3:$T$77,3,TRUE)))</f>
        <v>non ferié</v>
      </c>
    </row>
    <row r="170" spans="1:5">
      <c r="A170" s="59">
        <v>43268</v>
      </c>
      <c r="B170" s="52" t="str">
        <f>IF(A170="","",VLOOKUP(WEEKDAY(A170,2),INFO_CALENDRIER!$C$1:$D$8,2,FALSE))</f>
        <v>7 - Dimanche</v>
      </c>
      <c r="C170" s="53" t="str">
        <f>IF(A170="","",CONCATENATE(YEAR(A170),"-",VLOOKUP(MONTH(A170),INFO_CALENDRIER!$I$1:$J$13,2,FALSE)))</f>
        <v>2018-06</v>
      </c>
      <c r="D170" s="52" t="str">
        <f>IF(A170="","",IF(OR(A170&lt;INFO_CALENDRIER!$O$42,A170&gt;INFO_CALENDRIER!$Q$42),"",VLOOKUP(A170,INFO_CALENDRIER!$M$3:'INFO_CALENDRIER'!$Q$42,4,TRUE)))</f>
        <v>scolaire</v>
      </c>
      <c r="E170" s="60" t="str">
        <f>IF(A170="","",IF(OR(A170&lt;INFO_CALENDRIER!$R$77,A170&gt;INFO_CALENDRIER!$T$77),"",VLOOKUP(A170,INFO_CALENDRIER!$R$3:$T$77,3,TRUE)))</f>
        <v>non ferié</v>
      </c>
    </row>
    <row r="171" spans="1:5">
      <c r="A171" s="59">
        <v>43269</v>
      </c>
      <c r="B171" s="52" t="str">
        <f>IF(A171="","",VLOOKUP(WEEKDAY(A171,2),INFO_CALENDRIER!$C$1:$D$8,2,FALSE))</f>
        <v>1 - Lundi</v>
      </c>
      <c r="C171" s="53" t="str">
        <f>IF(A171="","",CONCATENATE(YEAR(A171),"-",VLOOKUP(MONTH(A171),INFO_CALENDRIER!$I$1:$J$13,2,FALSE)))</f>
        <v>2018-06</v>
      </c>
      <c r="D171" s="52" t="str">
        <f>IF(A171="","",IF(OR(A171&lt;INFO_CALENDRIER!$O$42,A171&gt;INFO_CALENDRIER!$Q$42),"",VLOOKUP(A171,INFO_CALENDRIER!$M$3:'INFO_CALENDRIER'!$Q$42,4,TRUE)))</f>
        <v>scolaire</v>
      </c>
      <c r="E171" s="60" t="str">
        <f>IF(A171="","",IF(OR(A171&lt;INFO_CALENDRIER!$R$77,A171&gt;INFO_CALENDRIER!$T$77),"",VLOOKUP(A171,INFO_CALENDRIER!$R$3:$T$77,3,TRUE)))</f>
        <v>non ferié</v>
      </c>
    </row>
    <row r="172" spans="1:5">
      <c r="A172" s="59">
        <v>43270</v>
      </c>
      <c r="B172" s="52" t="str">
        <f>IF(A172="","",VLOOKUP(WEEKDAY(A172,2),INFO_CALENDRIER!$C$1:$D$8,2,FALSE))</f>
        <v>2 - Mardi</v>
      </c>
      <c r="C172" s="53" t="str">
        <f>IF(A172="","",CONCATENATE(YEAR(A172),"-",VLOOKUP(MONTH(A172),INFO_CALENDRIER!$I$1:$J$13,2,FALSE)))</f>
        <v>2018-06</v>
      </c>
      <c r="D172" s="52" t="str">
        <f>IF(A172="","",IF(OR(A172&lt;INFO_CALENDRIER!$O$42,A172&gt;INFO_CALENDRIER!$Q$42),"",VLOOKUP(A172,INFO_CALENDRIER!$M$3:'INFO_CALENDRIER'!$Q$42,4,TRUE)))</f>
        <v>scolaire</v>
      </c>
      <c r="E172" s="60" t="str">
        <f>IF(A172="","",IF(OR(A172&lt;INFO_CALENDRIER!$R$77,A172&gt;INFO_CALENDRIER!$T$77),"",VLOOKUP(A172,INFO_CALENDRIER!$R$3:$T$77,3,TRUE)))</f>
        <v>non ferié</v>
      </c>
    </row>
    <row r="173" spans="1:5">
      <c r="A173" s="59">
        <v>43271</v>
      </c>
      <c r="B173" s="52" t="str">
        <f>IF(A173="","",VLOOKUP(WEEKDAY(A173,2),INFO_CALENDRIER!$C$1:$D$8,2,FALSE))</f>
        <v>3 - Mercredi</v>
      </c>
      <c r="C173" s="53" t="str">
        <f>IF(A173="","",CONCATENATE(YEAR(A173),"-",VLOOKUP(MONTH(A173),INFO_CALENDRIER!$I$1:$J$13,2,FALSE)))</f>
        <v>2018-06</v>
      </c>
      <c r="D173" s="52" t="str">
        <f>IF(A173="","",IF(OR(A173&lt;INFO_CALENDRIER!$O$42,A173&gt;INFO_CALENDRIER!$Q$42),"",VLOOKUP(A173,INFO_CALENDRIER!$M$3:'INFO_CALENDRIER'!$Q$42,4,TRUE)))</f>
        <v>scolaire</v>
      </c>
      <c r="E173" s="60" t="str">
        <f>IF(A173="","",IF(OR(A173&lt;INFO_CALENDRIER!$R$77,A173&gt;INFO_CALENDRIER!$T$77),"",VLOOKUP(A173,INFO_CALENDRIER!$R$3:$T$77,3,TRUE)))</f>
        <v>non ferié</v>
      </c>
    </row>
    <row r="174" spans="1:5">
      <c r="A174" s="59">
        <v>43272</v>
      </c>
      <c r="B174" s="52" t="str">
        <f>IF(A174="","",VLOOKUP(WEEKDAY(A174,2),INFO_CALENDRIER!$C$1:$D$8,2,FALSE))</f>
        <v>4 - Jeudi</v>
      </c>
      <c r="C174" s="53" t="str">
        <f>IF(A174="","",CONCATENATE(YEAR(A174),"-",VLOOKUP(MONTH(A174),INFO_CALENDRIER!$I$1:$J$13,2,FALSE)))</f>
        <v>2018-06</v>
      </c>
      <c r="D174" s="52" t="str">
        <f>IF(A174="","",IF(OR(A174&lt;INFO_CALENDRIER!$O$42,A174&gt;INFO_CALENDRIER!$Q$42),"",VLOOKUP(A174,INFO_CALENDRIER!$M$3:'INFO_CALENDRIER'!$Q$42,4,TRUE)))</f>
        <v>scolaire</v>
      </c>
      <c r="E174" s="60" t="str">
        <f>IF(A174="","",IF(OR(A174&lt;INFO_CALENDRIER!$R$77,A174&gt;INFO_CALENDRIER!$T$77),"",VLOOKUP(A174,INFO_CALENDRIER!$R$3:$T$77,3,TRUE)))</f>
        <v>non ferié</v>
      </c>
    </row>
    <row r="175" spans="1:5">
      <c r="A175" s="59">
        <v>43273</v>
      </c>
      <c r="B175" s="52" t="str">
        <f>IF(A175="","",VLOOKUP(WEEKDAY(A175,2),INFO_CALENDRIER!$C$1:$D$8,2,FALSE))</f>
        <v>5 - Vendredi</v>
      </c>
      <c r="C175" s="53" t="str">
        <f>IF(A175="","",CONCATENATE(YEAR(A175),"-",VLOOKUP(MONTH(A175),INFO_CALENDRIER!$I$1:$J$13,2,FALSE)))</f>
        <v>2018-06</v>
      </c>
      <c r="D175" s="52" t="str">
        <f>IF(A175="","",IF(OR(A175&lt;INFO_CALENDRIER!$O$42,A175&gt;INFO_CALENDRIER!$Q$42),"",VLOOKUP(A175,INFO_CALENDRIER!$M$3:'INFO_CALENDRIER'!$Q$42,4,TRUE)))</f>
        <v>scolaire</v>
      </c>
      <c r="E175" s="60" t="str">
        <f>IF(A175="","",IF(OR(A175&lt;INFO_CALENDRIER!$R$77,A175&gt;INFO_CALENDRIER!$T$77),"",VLOOKUP(A175,INFO_CALENDRIER!$R$3:$T$77,3,TRUE)))</f>
        <v>non ferié</v>
      </c>
    </row>
    <row r="176" spans="1:5">
      <c r="A176" s="59">
        <v>43274</v>
      </c>
      <c r="B176" s="52" t="str">
        <f>IF(A176="","",VLOOKUP(WEEKDAY(A176,2),INFO_CALENDRIER!$C$1:$D$8,2,FALSE))</f>
        <v>6 - Samedi</v>
      </c>
      <c r="C176" s="53" t="str">
        <f>IF(A176="","",CONCATENATE(YEAR(A176),"-",VLOOKUP(MONTH(A176),INFO_CALENDRIER!$I$1:$J$13,2,FALSE)))</f>
        <v>2018-06</v>
      </c>
      <c r="D176" s="52" t="str">
        <f>IF(A176="","",IF(OR(A176&lt;INFO_CALENDRIER!$O$42,A176&gt;INFO_CALENDRIER!$Q$42),"",VLOOKUP(A176,INFO_CALENDRIER!$M$3:'INFO_CALENDRIER'!$Q$42,4,TRUE)))</f>
        <v>scolaire</v>
      </c>
      <c r="E176" s="60" t="str">
        <f>IF(A176="","",IF(OR(A176&lt;INFO_CALENDRIER!$R$77,A176&gt;INFO_CALENDRIER!$T$77),"",VLOOKUP(A176,INFO_CALENDRIER!$R$3:$T$77,3,TRUE)))</f>
        <v>non ferié</v>
      </c>
    </row>
    <row r="177" spans="1:5">
      <c r="A177" s="59">
        <v>43275</v>
      </c>
      <c r="B177" s="52" t="str">
        <f>IF(A177="","",VLOOKUP(WEEKDAY(A177,2),INFO_CALENDRIER!$C$1:$D$8,2,FALSE))</f>
        <v>7 - Dimanche</v>
      </c>
      <c r="C177" s="53" t="str">
        <f>IF(A177="","",CONCATENATE(YEAR(A177),"-",VLOOKUP(MONTH(A177),INFO_CALENDRIER!$I$1:$J$13,2,FALSE)))</f>
        <v>2018-06</v>
      </c>
      <c r="D177" s="52" t="str">
        <f>IF(A177="","",IF(OR(A177&lt;INFO_CALENDRIER!$O$42,A177&gt;INFO_CALENDRIER!$Q$42),"",VLOOKUP(A177,INFO_CALENDRIER!$M$3:'INFO_CALENDRIER'!$Q$42,4,TRUE)))</f>
        <v>scolaire</v>
      </c>
      <c r="E177" s="60" t="str">
        <f>IF(A177="","",IF(OR(A177&lt;INFO_CALENDRIER!$R$77,A177&gt;INFO_CALENDRIER!$T$77),"",VLOOKUP(A177,INFO_CALENDRIER!$R$3:$T$77,3,TRUE)))</f>
        <v>non ferié</v>
      </c>
    </row>
    <row r="178" spans="1:5">
      <c r="A178" s="59">
        <v>43276</v>
      </c>
      <c r="B178" s="52" t="str">
        <f>IF(A178="","",VLOOKUP(WEEKDAY(A178,2),INFO_CALENDRIER!$C$1:$D$8,2,FALSE))</f>
        <v>1 - Lundi</v>
      </c>
      <c r="C178" s="53" t="str">
        <f>IF(A178="","",CONCATENATE(YEAR(A178),"-",VLOOKUP(MONTH(A178),INFO_CALENDRIER!$I$1:$J$13,2,FALSE)))</f>
        <v>2018-06</v>
      </c>
      <c r="D178" s="52" t="str">
        <f>IF(A178="","",IF(OR(A178&lt;INFO_CALENDRIER!$O$42,A178&gt;INFO_CALENDRIER!$Q$42),"",VLOOKUP(A178,INFO_CALENDRIER!$M$3:'INFO_CALENDRIER'!$Q$42,4,TRUE)))</f>
        <v>scolaire</v>
      </c>
      <c r="E178" s="60" t="str">
        <f>IF(A178="","",IF(OR(A178&lt;INFO_CALENDRIER!$R$77,A178&gt;INFO_CALENDRIER!$T$77),"",VLOOKUP(A178,INFO_CALENDRIER!$R$3:$T$77,3,TRUE)))</f>
        <v>non ferié</v>
      </c>
    </row>
    <row r="179" spans="1:5">
      <c r="A179" s="59">
        <v>43277</v>
      </c>
      <c r="B179" s="52" t="str">
        <f>IF(A179="","",VLOOKUP(WEEKDAY(A179,2),INFO_CALENDRIER!$C$1:$D$8,2,FALSE))</f>
        <v>2 - Mardi</v>
      </c>
      <c r="C179" s="53" t="str">
        <f>IF(A179="","",CONCATENATE(YEAR(A179),"-",VLOOKUP(MONTH(A179),INFO_CALENDRIER!$I$1:$J$13,2,FALSE)))</f>
        <v>2018-06</v>
      </c>
      <c r="D179" s="52" t="str">
        <f>IF(A179="","",IF(OR(A179&lt;INFO_CALENDRIER!$O$42,A179&gt;INFO_CALENDRIER!$Q$42),"",VLOOKUP(A179,INFO_CALENDRIER!$M$3:'INFO_CALENDRIER'!$Q$42,4,TRUE)))</f>
        <v>scolaire</v>
      </c>
      <c r="E179" s="60" t="str">
        <f>IF(A179="","",IF(OR(A179&lt;INFO_CALENDRIER!$R$77,A179&gt;INFO_CALENDRIER!$T$77),"",VLOOKUP(A179,INFO_CALENDRIER!$R$3:$T$77,3,TRUE)))</f>
        <v>non ferié</v>
      </c>
    </row>
    <row r="180" spans="1:5">
      <c r="A180" s="59">
        <v>43278</v>
      </c>
      <c r="B180" s="52" t="str">
        <f>IF(A180="","",VLOOKUP(WEEKDAY(A180,2),INFO_CALENDRIER!$C$1:$D$8,2,FALSE))</f>
        <v>3 - Mercredi</v>
      </c>
      <c r="C180" s="53" t="str">
        <f>IF(A180="","",CONCATENATE(YEAR(A180),"-",VLOOKUP(MONTH(A180),INFO_CALENDRIER!$I$1:$J$13,2,FALSE)))</f>
        <v>2018-06</v>
      </c>
      <c r="D180" s="52" t="str">
        <f>IF(A180="","",IF(OR(A180&lt;INFO_CALENDRIER!$O$42,A180&gt;INFO_CALENDRIER!$Q$42),"",VLOOKUP(A180,INFO_CALENDRIER!$M$3:'INFO_CALENDRIER'!$Q$42,4,TRUE)))</f>
        <v>scolaire</v>
      </c>
      <c r="E180" s="60" t="str">
        <f>IF(A180="","",IF(OR(A180&lt;INFO_CALENDRIER!$R$77,A180&gt;INFO_CALENDRIER!$T$77),"",VLOOKUP(A180,INFO_CALENDRIER!$R$3:$T$77,3,TRUE)))</f>
        <v>non ferié</v>
      </c>
    </row>
    <row r="181" spans="1:5">
      <c r="A181" s="59">
        <v>43279</v>
      </c>
      <c r="B181" s="52" t="str">
        <f>IF(A181="","",VLOOKUP(WEEKDAY(A181,2),INFO_CALENDRIER!$C$1:$D$8,2,FALSE))</f>
        <v>4 - Jeudi</v>
      </c>
      <c r="C181" s="53" t="str">
        <f>IF(A181="","",CONCATENATE(YEAR(A181),"-",VLOOKUP(MONTH(A181),INFO_CALENDRIER!$I$1:$J$13,2,FALSE)))</f>
        <v>2018-06</v>
      </c>
      <c r="D181" s="52" t="str">
        <f>IF(A181="","",IF(OR(A181&lt;INFO_CALENDRIER!$O$42,A181&gt;INFO_CALENDRIER!$Q$42),"",VLOOKUP(A181,INFO_CALENDRIER!$M$3:'INFO_CALENDRIER'!$Q$42,4,TRUE)))</f>
        <v>scolaire</v>
      </c>
      <c r="E181" s="60" t="str">
        <f>IF(A181="","",IF(OR(A181&lt;INFO_CALENDRIER!$R$77,A181&gt;INFO_CALENDRIER!$T$77),"",VLOOKUP(A181,INFO_CALENDRIER!$R$3:$T$77,3,TRUE)))</f>
        <v>non ferié</v>
      </c>
    </row>
    <row r="182" spans="1:5">
      <c r="A182" s="59">
        <v>43280</v>
      </c>
      <c r="B182" s="52" t="str">
        <f>IF(A182="","",VLOOKUP(WEEKDAY(A182,2),INFO_CALENDRIER!$C$1:$D$8,2,FALSE))</f>
        <v>5 - Vendredi</v>
      </c>
      <c r="C182" s="53" t="str">
        <f>IF(A182="","",CONCATENATE(YEAR(A182),"-",VLOOKUP(MONTH(A182),INFO_CALENDRIER!$I$1:$J$13,2,FALSE)))</f>
        <v>2018-06</v>
      </c>
      <c r="D182" s="52" t="str">
        <f>IF(A182="","",IF(OR(A182&lt;INFO_CALENDRIER!$O$42,A182&gt;INFO_CALENDRIER!$Q$42),"",VLOOKUP(A182,INFO_CALENDRIER!$M$3:'INFO_CALENDRIER'!$Q$42,4,TRUE)))</f>
        <v>scolaire</v>
      </c>
      <c r="E182" s="60" t="str">
        <f>IF(A182="","",IF(OR(A182&lt;INFO_CALENDRIER!$R$77,A182&gt;INFO_CALENDRIER!$T$77),"",VLOOKUP(A182,INFO_CALENDRIER!$R$3:$T$77,3,TRUE)))</f>
        <v>non ferié</v>
      </c>
    </row>
    <row r="183" spans="1:5">
      <c r="A183" s="59">
        <v>43281</v>
      </c>
      <c r="B183" s="52" t="str">
        <f>IF(A183="","",VLOOKUP(WEEKDAY(A183,2),INFO_CALENDRIER!$C$1:$D$8,2,FALSE))</f>
        <v>6 - Samedi</v>
      </c>
      <c r="C183" s="53" t="str">
        <f>IF(A183="","",CONCATENATE(YEAR(A183),"-",VLOOKUP(MONTH(A183),INFO_CALENDRIER!$I$1:$J$13,2,FALSE)))</f>
        <v>2018-06</v>
      </c>
      <c r="D183" s="52" t="str">
        <f>IF(A183="","",IF(OR(A183&lt;INFO_CALENDRIER!$O$42,A183&gt;INFO_CALENDRIER!$Q$42),"",VLOOKUP(A183,INFO_CALENDRIER!$M$3:'INFO_CALENDRIER'!$Q$42,4,TRUE)))</f>
        <v>scolaire</v>
      </c>
      <c r="E183" s="60" t="str">
        <f>IF(A183="","",IF(OR(A183&lt;INFO_CALENDRIER!$R$77,A183&gt;INFO_CALENDRIER!$T$77),"",VLOOKUP(A183,INFO_CALENDRIER!$R$3:$T$77,3,TRUE)))</f>
        <v>non ferié</v>
      </c>
    </row>
    <row r="184" spans="1:5">
      <c r="A184" s="59">
        <v>43282</v>
      </c>
      <c r="B184" s="52" t="str">
        <f>IF(A184="","",VLOOKUP(WEEKDAY(A184,2),INFO_CALENDRIER!$C$1:$D$8,2,FALSE))</f>
        <v>7 - Dimanche</v>
      </c>
      <c r="C184" s="53" t="str">
        <f>IF(A184="","",CONCATENATE(YEAR(A184),"-",VLOOKUP(MONTH(A184),INFO_CALENDRIER!$I$1:$J$13,2,FALSE)))</f>
        <v>2018-07</v>
      </c>
      <c r="D184" s="52" t="str">
        <f>IF(A184="","",IF(OR(A184&lt;INFO_CALENDRIER!$O$42,A184&gt;INFO_CALENDRIER!$Q$42),"",VLOOKUP(A184,INFO_CALENDRIER!$M$3:'INFO_CALENDRIER'!$Q$42,4,TRUE)))</f>
        <v>scolaire</v>
      </c>
      <c r="E184" s="60" t="str">
        <f>IF(A184="","",IF(OR(A184&lt;INFO_CALENDRIER!$R$77,A184&gt;INFO_CALENDRIER!$T$77),"",VLOOKUP(A184,INFO_CALENDRIER!$R$3:$T$77,3,TRUE)))</f>
        <v>non ferié</v>
      </c>
    </row>
    <row r="185" spans="1:5">
      <c r="A185" s="59">
        <v>43283</v>
      </c>
      <c r="B185" s="52" t="str">
        <f>IF(A185="","",VLOOKUP(WEEKDAY(A185,2),INFO_CALENDRIER!$C$1:$D$8,2,FALSE))</f>
        <v>1 - Lundi</v>
      </c>
      <c r="C185" s="53" t="str">
        <f>IF(A185="","",CONCATENATE(YEAR(A185),"-",VLOOKUP(MONTH(A185),INFO_CALENDRIER!$I$1:$J$13,2,FALSE)))</f>
        <v>2018-07</v>
      </c>
      <c r="D185" s="52" t="str">
        <f>IF(A185="","",IF(OR(A185&lt;INFO_CALENDRIER!$O$42,A185&gt;INFO_CALENDRIER!$Q$42),"",VLOOKUP(A185,INFO_CALENDRIER!$M$3:'INFO_CALENDRIER'!$Q$42,4,TRUE)))</f>
        <v>scolaire</v>
      </c>
      <c r="E185" s="60" t="str">
        <f>IF(A185="","",IF(OR(A185&lt;INFO_CALENDRIER!$R$77,A185&gt;INFO_CALENDRIER!$T$77),"",VLOOKUP(A185,INFO_CALENDRIER!$R$3:$T$77,3,TRUE)))</f>
        <v>non ferié</v>
      </c>
    </row>
    <row r="186" spans="1:5">
      <c r="A186" s="59">
        <v>43284</v>
      </c>
      <c r="B186" s="52" t="str">
        <f>IF(A186="","",VLOOKUP(WEEKDAY(A186,2),INFO_CALENDRIER!$C$1:$D$8,2,FALSE))</f>
        <v>2 - Mardi</v>
      </c>
      <c r="C186" s="53" t="str">
        <f>IF(A186="","",CONCATENATE(YEAR(A186),"-",VLOOKUP(MONTH(A186),INFO_CALENDRIER!$I$1:$J$13,2,FALSE)))</f>
        <v>2018-07</v>
      </c>
      <c r="D186" s="52" t="str">
        <f>IF(A186="","",IF(OR(A186&lt;INFO_CALENDRIER!$O$42,A186&gt;INFO_CALENDRIER!$Q$42),"",VLOOKUP(A186,INFO_CALENDRIER!$M$3:'INFO_CALENDRIER'!$Q$42,4,TRUE)))</f>
        <v>scolaire</v>
      </c>
      <c r="E186" s="60" t="str">
        <f>IF(A186="","",IF(OR(A186&lt;INFO_CALENDRIER!$R$77,A186&gt;INFO_CALENDRIER!$T$77),"",VLOOKUP(A186,INFO_CALENDRIER!$R$3:$T$77,3,TRUE)))</f>
        <v>non ferié</v>
      </c>
    </row>
    <row r="187" spans="1:5">
      <c r="A187" s="59">
        <v>43285</v>
      </c>
      <c r="B187" s="52" t="str">
        <f>IF(A187="","",VLOOKUP(WEEKDAY(A187,2),INFO_CALENDRIER!$C$1:$D$8,2,FALSE))</f>
        <v>3 - Mercredi</v>
      </c>
      <c r="C187" s="53" t="str">
        <f>IF(A187="","",CONCATENATE(YEAR(A187),"-",VLOOKUP(MONTH(A187),INFO_CALENDRIER!$I$1:$J$13,2,FALSE)))</f>
        <v>2018-07</v>
      </c>
      <c r="D187" s="52" t="str">
        <f>IF(A187="","",IF(OR(A187&lt;INFO_CALENDRIER!$O$42,A187&gt;INFO_CALENDRIER!$Q$42),"",VLOOKUP(A187,INFO_CALENDRIER!$M$3:'INFO_CALENDRIER'!$Q$42,4,TRUE)))</f>
        <v>scolaire</v>
      </c>
      <c r="E187" s="60" t="str">
        <f>IF(A187="","",IF(OR(A187&lt;INFO_CALENDRIER!$R$77,A187&gt;INFO_CALENDRIER!$T$77),"",VLOOKUP(A187,INFO_CALENDRIER!$R$3:$T$77,3,TRUE)))</f>
        <v>non ferié</v>
      </c>
    </row>
    <row r="188" spans="1:5">
      <c r="A188" s="59">
        <v>43286</v>
      </c>
      <c r="B188" s="52" t="str">
        <f>IF(A188="","",VLOOKUP(WEEKDAY(A188,2),INFO_CALENDRIER!$C$1:$D$8,2,FALSE))</f>
        <v>4 - Jeudi</v>
      </c>
      <c r="C188" s="53" t="str">
        <f>IF(A188="","",CONCATENATE(YEAR(A188),"-",VLOOKUP(MONTH(A188),INFO_CALENDRIER!$I$1:$J$13,2,FALSE)))</f>
        <v>2018-07</v>
      </c>
      <c r="D188" s="52" t="str">
        <f>IF(A188="","",IF(OR(A188&lt;INFO_CALENDRIER!$O$42,A188&gt;INFO_CALENDRIER!$Q$42),"",VLOOKUP(A188,INFO_CALENDRIER!$M$3:'INFO_CALENDRIER'!$Q$42,4,TRUE)))</f>
        <v>scolaire</v>
      </c>
      <c r="E188" s="60" t="str">
        <f>IF(A188="","",IF(OR(A188&lt;INFO_CALENDRIER!$R$77,A188&gt;INFO_CALENDRIER!$T$77),"",VLOOKUP(A188,INFO_CALENDRIER!$R$3:$T$77,3,TRUE)))</f>
        <v>non ferié</v>
      </c>
    </row>
    <row r="189" spans="1:5">
      <c r="A189" s="59">
        <v>43287</v>
      </c>
      <c r="B189" s="52" t="str">
        <f>IF(A189="","",VLOOKUP(WEEKDAY(A189,2),INFO_CALENDRIER!$C$1:$D$8,2,FALSE))</f>
        <v>5 - Vendredi</v>
      </c>
      <c r="C189" s="53" t="str">
        <f>IF(A189="","",CONCATENATE(YEAR(A189),"-",VLOOKUP(MONTH(A189),INFO_CALENDRIER!$I$1:$J$13,2,FALSE)))</f>
        <v>2018-07</v>
      </c>
      <c r="D189" s="52" t="str">
        <f>IF(A189="","",IF(OR(A189&lt;INFO_CALENDRIER!$O$42,A189&gt;INFO_CALENDRIER!$Q$42),"",VLOOKUP(A189,INFO_CALENDRIER!$M$3:'INFO_CALENDRIER'!$Q$42,4,TRUE)))</f>
        <v>scolaire</v>
      </c>
      <c r="E189" s="60" t="str">
        <f>IF(A189="","",IF(OR(A189&lt;INFO_CALENDRIER!$R$77,A189&gt;INFO_CALENDRIER!$T$77),"",VLOOKUP(A189,INFO_CALENDRIER!$R$3:$T$77,3,TRUE)))</f>
        <v>non ferié</v>
      </c>
    </row>
    <row r="190" spans="1:5">
      <c r="A190" s="59">
        <v>43288</v>
      </c>
      <c r="B190" s="52" t="str">
        <f>IF(A190="","",VLOOKUP(WEEKDAY(A190,2),INFO_CALENDRIER!$C$1:$D$8,2,FALSE))</f>
        <v>6 - Samedi</v>
      </c>
      <c r="C190" s="53" t="str">
        <f>IF(A190="","",CONCATENATE(YEAR(A190),"-",VLOOKUP(MONTH(A190),INFO_CALENDRIER!$I$1:$J$13,2,FALSE)))</f>
        <v>2018-07</v>
      </c>
      <c r="D190" s="52" t="str">
        <f>IF(A190="","",IF(OR(A190&lt;INFO_CALENDRIER!$O$42,A190&gt;INFO_CALENDRIER!$Q$42),"",VLOOKUP(A190,INFO_CALENDRIER!$M$3:'INFO_CALENDRIER'!$Q$42,4,TRUE)))</f>
        <v>Vacances scolaires</v>
      </c>
      <c r="E190" s="60" t="str">
        <f>IF(A190="","",IF(OR(A190&lt;INFO_CALENDRIER!$R$77,A190&gt;INFO_CALENDRIER!$T$77),"",VLOOKUP(A190,INFO_CALENDRIER!$R$3:$T$77,3,TRUE)))</f>
        <v>non ferié</v>
      </c>
    </row>
    <row r="191" spans="1:5">
      <c r="A191" s="59">
        <v>43289</v>
      </c>
      <c r="B191" s="52" t="str">
        <f>IF(A191="","",VLOOKUP(WEEKDAY(A191,2),INFO_CALENDRIER!$C$1:$D$8,2,FALSE))</f>
        <v>7 - Dimanche</v>
      </c>
      <c r="C191" s="53" t="str">
        <f>IF(A191="","",CONCATENATE(YEAR(A191),"-",VLOOKUP(MONTH(A191),INFO_CALENDRIER!$I$1:$J$13,2,FALSE)))</f>
        <v>2018-07</v>
      </c>
      <c r="D191" s="52" t="str">
        <f>IF(A191="","",IF(OR(A191&lt;INFO_CALENDRIER!$O$42,A191&gt;INFO_CALENDRIER!$Q$42),"",VLOOKUP(A191,INFO_CALENDRIER!$M$3:'INFO_CALENDRIER'!$Q$42,4,TRUE)))</f>
        <v>Vacances scolaires</v>
      </c>
      <c r="E191" s="60" t="str">
        <f>IF(A191="","",IF(OR(A191&lt;INFO_CALENDRIER!$R$77,A191&gt;INFO_CALENDRIER!$T$77),"",VLOOKUP(A191,INFO_CALENDRIER!$R$3:$T$77,3,TRUE)))</f>
        <v>non ferié</v>
      </c>
    </row>
    <row r="192" spans="1:5">
      <c r="A192" s="59">
        <v>43290</v>
      </c>
      <c r="B192" s="52" t="str">
        <f>IF(A192="","",VLOOKUP(WEEKDAY(A192,2),INFO_CALENDRIER!$C$1:$D$8,2,FALSE))</f>
        <v>1 - Lundi</v>
      </c>
      <c r="C192" s="53" t="str">
        <f>IF(A192="","",CONCATENATE(YEAR(A192),"-",VLOOKUP(MONTH(A192),INFO_CALENDRIER!$I$1:$J$13,2,FALSE)))</f>
        <v>2018-07</v>
      </c>
      <c r="D192" s="52" t="str">
        <f>IF(A192="","",IF(OR(A192&lt;INFO_CALENDRIER!$O$42,A192&gt;INFO_CALENDRIER!$Q$42),"",VLOOKUP(A192,INFO_CALENDRIER!$M$3:'INFO_CALENDRIER'!$Q$42,4,TRUE)))</f>
        <v>Vacances scolaires</v>
      </c>
      <c r="E192" s="60" t="str">
        <f>IF(A192="","",IF(OR(A192&lt;INFO_CALENDRIER!$R$77,A192&gt;INFO_CALENDRIER!$T$77),"",VLOOKUP(A192,INFO_CALENDRIER!$R$3:$T$77,3,TRUE)))</f>
        <v>non ferié</v>
      </c>
    </row>
    <row r="193" spans="1:5">
      <c r="A193" s="59">
        <v>43291</v>
      </c>
      <c r="B193" s="52" t="str">
        <f>IF(A193="","",VLOOKUP(WEEKDAY(A193,2),INFO_CALENDRIER!$C$1:$D$8,2,FALSE))</f>
        <v>2 - Mardi</v>
      </c>
      <c r="C193" s="53" t="str">
        <f>IF(A193="","",CONCATENATE(YEAR(A193),"-",VLOOKUP(MONTH(A193),INFO_CALENDRIER!$I$1:$J$13,2,FALSE)))</f>
        <v>2018-07</v>
      </c>
      <c r="D193" s="52" t="str">
        <f>IF(A193="","",IF(OR(A193&lt;INFO_CALENDRIER!$O$42,A193&gt;INFO_CALENDRIER!$Q$42),"",VLOOKUP(A193,INFO_CALENDRIER!$M$3:'INFO_CALENDRIER'!$Q$42,4,TRUE)))</f>
        <v>Vacances scolaires</v>
      </c>
      <c r="E193" s="60" t="str">
        <f>IF(A193="","",IF(OR(A193&lt;INFO_CALENDRIER!$R$77,A193&gt;INFO_CALENDRIER!$T$77),"",VLOOKUP(A193,INFO_CALENDRIER!$R$3:$T$77,3,TRUE)))</f>
        <v>non ferié</v>
      </c>
    </row>
    <row r="194" spans="1:5">
      <c r="A194" s="59">
        <v>43292</v>
      </c>
      <c r="B194" s="52" t="str">
        <f>IF(A194="","",VLOOKUP(WEEKDAY(A194,2),INFO_CALENDRIER!$C$1:$D$8,2,FALSE))</f>
        <v>3 - Mercredi</v>
      </c>
      <c r="C194" s="53" t="str">
        <f>IF(A194="","",CONCATENATE(YEAR(A194),"-",VLOOKUP(MONTH(A194),INFO_CALENDRIER!$I$1:$J$13,2,FALSE)))</f>
        <v>2018-07</v>
      </c>
      <c r="D194" s="52" t="str">
        <f>IF(A194="","",IF(OR(A194&lt;INFO_CALENDRIER!$O$42,A194&gt;INFO_CALENDRIER!$Q$42),"",VLOOKUP(A194,INFO_CALENDRIER!$M$3:'INFO_CALENDRIER'!$Q$42,4,TRUE)))</f>
        <v>Vacances scolaires</v>
      </c>
      <c r="E194" s="60" t="str">
        <f>IF(A194="","",IF(OR(A194&lt;INFO_CALENDRIER!$R$77,A194&gt;INFO_CALENDRIER!$T$77),"",VLOOKUP(A194,INFO_CALENDRIER!$R$3:$T$77,3,TRUE)))</f>
        <v>non ferié</v>
      </c>
    </row>
    <row r="195" spans="1:5">
      <c r="A195" s="59">
        <v>43293</v>
      </c>
      <c r="B195" s="52" t="str">
        <f>IF(A195="","",VLOOKUP(WEEKDAY(A195,2),INFO_CALENDRIER!$C$1:$D$8,2,FALSE))</f>
        <v>4 - Jeudi</v>
      </c>
      <c r="C195" s="53" t="str">
        <f>IF(A195="","",CONCATENATE(YEAR(A195),"-",VLOOKUP(MONTH(A195),INFO_CALENDRIER!$I$1:$J$13,2,FALSE)))</f>
        <v>2018-07</v>
      </c>
      <c r="D195" s="52" t="str">
        <f>IF(A195="","",IF(OR(A195&lt;INFO_CALENDRIER!$O$42,A195&gt;INFO_CALENDRIER!$Q$42),"",VLOOKUP(A195,INFO_CALENDRIER!$M$3:'INFO_CALENDRIER'!$Q$42,4,TRUE)))</f>
        <v>Vacances scolaires</v>
      </c>
      <c r="E195" s="60" t="str">
        <f>IF(A195="","",IF(OR(A195&lt;INFO_CALENDRIER!$R$77,A195&gt;INFO_CALENDRIER!$T$77),"",VLOOKUP(A195,INFO_CALENDRIER!$R$3:$T$77,3,TRUE)))</f>
        <v>non ferié</v>
      </c>
    </row>
    <row r="196" spans="1:5">
      <c r="A196" s="59">
        <v>43294</v>
      </c>
      <c r="B196" s="52" t="str">
        <f>IF(A196="","",VLOOKUP(WEEKDAY(A196,2),INFO_CALENDRIER!$C$1:$D$8,2,FALSE))</f>
        <v>5 - Vendredi</v>
      </c>
      <c r="C196" s="53" t="str">
        <f>IF(A196="","",CONCATENATE(YEAR(A196),"-",VLOOKUP(MONTH(A196),INFO_CALENDRIER!$I$1:$J$13,2,FALSE)))</f>
        <v>2018-07</v>
      </c>
      <c r="D196" s="52" t="str">
        <f>IF(A196="","",IF(OR(A196&lt;INFO_CALENDRIER!$O$42,A196&gt;INFO_CALENDRIER!$Q$42),"",VLOOKUP(A196,INFO_CALENDRIER!$M$3:'INFO_CALENDRIER'!$Q$42,4,TRUE)))</f>
        <v>Vacances scolaires</v>
      </c>
      <c r="E196" s="60" t="str">
        <f>IF(A196="","",IF(OR(A196&lt;INFO_CALENDRIER!$R$77,A196&gt;INFO_CALENDRIER!$T$77),"",VLOOKUP(A196,INFO_CALENDRIER!$R$3:$T$77,3,TRUE)))</f>
        <v>non ferié</v>
      </c>
    </row>
    <row r="197" spans="1:5">
      <c r="A197" s="59">
        <v>43295</v>
      </c>
      <c r="B197" s="52" t="str">
        <f>IF(A197="","",VLOOKUP(WEEKDAY(A197,2),INFO_CALENDRIER!$C$1:$D$8,2,FALSE))</f>
        <v>6 - Samedi</v>
      </c>
      <c r="C197" s="53" t="str">
        <f>IF(A197="","",CONCATENATE(YEAR(A197),"-",VLOOKUP(MONTH(A197),INFO_CALENDRIER!$I$1:$J$13,2,FALSE)))</f>
        <v>2018-07</v>
      </c>
      <c r="D197" s="52" t="str">
        <f>IF(A197="","",IF(OR(A197&lt;INFO_CALENDRIER!$O$42,A197&gt;INFO_CALENDRIER!$Q$42),"",VLOOKUP(A197,INFO_CALENDRIER!$M$3:'INFO_CALENDRIER'!$Q$42,4,TRUE)))</f>
        <v>Vacances scolaires</v>
      </c>
      <c r="E197" s="60" t="str">
        <f>IF(A197="","",IF(OR(A197&lt;INFO_CALENDRIER!$R$77,A197&gt;INFO_CALENDRIER!$T$77),"",VLOOKUP(A197,INFO_CALENDRIER!$R$3:$T$77,3,TRUE)))</f>
        <v>férié</v>
      </c>
    </row>
    <row r="198" spans="1:5">
      <c r="A198" s="59">
        <v>43296</v>
      </c>
      <c r="B198" s="52" t="str">
        <f>IF(A198="","",VLOOKUP(WEEKDAY(A198,2),INFO_CALENDRIER!$C$1:$D$8,2,FALSE))</f>
        <v>7 - Dimanche</v>
      </c>
      <c r="C198" s="53" t="str">
        <f>IF(A198="","",CONCATENATE(YEAR(A198),"-",VLOOKUP(MONTH(A198),INFO_CALENDRIER!$I$1:$J$13,2,FALSE)))</f>
        <v>2018-07</v>
      </c>
      <c r="D198" s="52" t="str">
        <f>IF(A198="","",IF(OR(A198&lt;INFO_CALENDRIER!$O$42,A198&gt;INFO_CALENDRIER!$Q$42),"",VLOOKUP(A198,INFO_CALENDRIER!$M$3:'INFO_CALENDRIER'!$Q$42,4,TRUE)))</f>
        <v>Vacances scolaires</v>
      </c>
      <c r="E198" s="60" t="str">
        <f>IF(A198="","",IF(OR(A198&lt;INFO_CALENDRIER!$R$77,A198&gt;INFO_CALENDRIER!$T$77),"",VLOOKUP(A198,INFO_CALENDRIER!$R$3:$T$77,3,TRUE)))</f>
        <v>non ferié</v>
      </c>
    </row>
    <row r="199" spans="1:5">
      <c r="A199" s="59">
        <v>43297</v>
      </c>
      <c r="B199" s="52" t="str">
        <f>IF(A199="","",VLOOKUP(WEEKDAY(A199,2),INFO_CALENDRIER!$C$1:$D$8,2,FALSE))</f>
        <v>1 - Lundi</v>
      </c>
      <c r="C199" s="53" t="str">
        <f>IF(A199="","",CONCATENATE(YEAR(A199),"-",VLOOKUP(MONTH(A199),INFO_CALENDRIER!$I$1:$J$13,2,FALSE)))</f>
        <v>2018-07</v>
      </c>
      <c r="D199" s="52" t="str">
        <f>IF(A199="","",IF(OR(A199&lt;INFO_CALENDRIER!$O$42,A199&gt;INFO_CALENDRIER!$Q$42),"",VLOOKUP(A199,INFO_CALENDRIER!$M$3:'INFO_CALENDRIER'!$Q$42,4,TRUE)))</f>
        <v>Vacances scolaires</v>
      </c>
      <c r="E199" s="60" t="str">
        <f>IF(A199="","",IF(OR(A199&lt;INFO_CALENDRIER!$R$77,A199&gt;INFO_CALENDRIER!$T$77),"",VLOOKUP(A199,INFO_CALENDRIER!$R$3:$T$77,3,TRUE)))</f>
        <v>non ferié</v>
      </c>
    </row>
    <row r="200" spans="1:5">
      <c r="A200" s="59">
        <v>43298</v>
      </c>
      <c r="B200" s="52" t="str">
        <f>IF(A200="","",VLOOKUP(WEEKDAY(A200,2),INFO_CALENDRIER!$C$1:$D$8,2,FALSE))</f>
        <v>2 - Mardi</v>
      </c>
      <c r="C200" s="53" t="str">
        <f>IF(A200="","",CONCATENATE(YEAR(A200),"-",VLOOKUP(MONTH(A200),INFO_CALENDRIER!$I$1:$J$13,2,FALSE)))</f>
        <v>2018-07</v>
      </c>
      <c r="D200" s="52" t="str">
        <f>IF(A200="","",IF(OR(A200&lt;INFO_CALENDRIER!$O$42,A200&gt;INFO_CALENDRIER!$Q$42),"",VLOOKUP(A200,INFO_CALENDRIER!$M$3:'INFO_CALENDRIER'!$Q$42,4,TRUE)))</f>
        <v>Vacances scolaires</v>
      </c>
      <c r="E200" s="60" t="str">
        <f>IF(A200="","",IF(OR(A200&lt;INFO_CALENDRIER!$R$77,A200&gt;INFO_CALENDRIER!$T$77),"",VLOOKUP(A200,INFO_CALENDRIER!$R$3:$T$77,3,TRUE)))</f>
        <v>non ferié</v>
      </c>
    </row>
    <row r="201" spans="1:5">
      <c r="A201" s="59">
        <v>43299</v>
      </c>
      <c r="B201" s="52" t="str">
        <f>IF(A201="","",VLOOKUP(WEEKDAY(A201,2),INFO_CALENDRIER!$C$1:$D$8,2,FALSE))</f>
        <v>3 - Mercredi</v>
      </c>
      <c r="C201" s="53" t="str">
        <f>IF(A201="","",CONCATENATE(YEAR(A201),"-",VLOOKUP(MONTH(A201),INFO_CALENDRIER!$I$1:$J$13,2,FALSE)))</f>
        <v>2018-07</v>
      </c>
      <c r="D201" s="52" t="str">
        <f>IF(A201="","",IF(OR(A201&lt;INFO_CALENDRIER!$O$42,A201&gt;INFO_CALENDRIER!$Q$42),"",VLOOKUP(A201,INFO_CALENDRIER!$M$3:'INFO_CALENDRIER'!$Q$42,4,TRUE)))</f>
        <v>Vacances scolaires</v>
      </c>
      <c r="E201" s="60" t="str">
        <f>IF(A201="","",IF(OR(A201&lt;INFO_CALENDRIER!$R$77,A201&gt;INFO_CALENDRIER!$T$77),"",VLOOKUP(A201,INFO_CALENDRIER!$R$3:$T$77,3,TRUE)))</f>
        <v>non ferié</v>
      </c>
    </row>
    <row r="202" spans="1:5">
      <c r="A202" s="59">
        <v>43300</v>
      </c>
      <c r="B202" s="52" t="str">
        <f>IF(A202="","",VLOOKUP(WEEKDAY(A202,2),INFO_CALENDRIER!$C$1:$D$8,2,FALSE))</f>
        <v>4 - Jeudi</v>
      </c>
      <c r="C202" s="53" t="str">
        <f>IF(A202="","",CONCATENATE(YEAR(A202),"-",VLOOKUP(MONTH(A202),INFO_CALENDRIER!$I$1:$J$13,2,FALSE)))</f>
        <v>2018-07</v>
      </c>
      <c r="D202" s="52" t="str">
        <f>IF(A202="","",IF(OR(A202&lt;INFO_CALENDRIER!$O$42,A202&gt;INFO_CALENDRIER!$Q$42),"",VLOOKUP(A202,INFO_CALENDRIER!$M$3:'INFO_CALENDRIER'!$Q$42,4,TRUE)))</f>
        <v>Vacances scolaires</v>
      </c>
      <c r="E202" s="60" t="str">
        <f>IF(A202="","",IF(OR(A202&lt;INFO_CALENDRIER!$R$77,A202&gt;INFO_CALENDRIER!$T$77),"",VLOOKUP(A202,INFO_CALENDRIER!$R$3:$T$77,3,TRUE)))</f>
        <v>non ferié</v>
      </c>
    </row>
    <row r="203" spans="1:5">
      <c r="A203" s="59">
        <v>43301</v>
      </c>
      <c r="B203" s="52" t="str">
        <f>IF(A203="","",VLOOKUP(WEEKDAY(A203,2),INFO_CALENDRIER!$C$1:$D$8,2,FALSE))</f>
        <v>5 - Vendredi</v>
      </c>
      <c r="C203" s="53" t="str">
        <f>IF(A203="","",CONCATENATE(YEAR(A203),"-",VLOOKUP(MONTH(A203),INFO_CALENDRIER!$I$1:$J$13,2,FALSE)))</f>
        <v>2018-07</v>
      </c>
      <c r="D203" s="52" t="str">
        <f>IF(A203="","",IF(OR(A203&lt;INFO_CALENDRIER!$O$42,A203&gt;INFO_CALENDRIER!$Q$42),"",VLOOKUP(A203,INFO_CALENDRIER!$M$3:'INFO_CALENDRIER'!$Q$42,4,TRUE)))</f>
        <v>Vacances scolaires</v>
      </c>
      <c r="E203" s="60" t="str">
        <f>IF(A203="","",IF(OR(A203&lt;INFO_CALENDRIER!$R$77,A203&gt;INFO_CALENDRIER!$T$77),"",VLOOKUP(A203,INFO_CALENDRIER!$R$3:$T$77,3,TRUE)))</f>
        <v>non ferié</v>
      </c>
    </row>
    <row r="204" spans="1:5">
      <c r="A204" s="59">
        <v>43302</v>
      </c>
      <c r="B204" s="52" t="str">
        <f>IF(A204="","",VLOOKUP(WEEKDAY(A204,2),INFO_CALENDRIER!$C$1:$D$8,2,FALSE))</f>
        <v>6 - Samedi</v>
      </c>
      <c r="C204" s="53" t="str">
        <f>IF(A204="","",CONCATENATE(YEAR(A204),"-",VLOOKUP(MONTH(A204),INFO_CALENDRIER!$I$1:$J$13,2,FALSE)))</f>
        <v>2018-07</v>
      </c>
      <c r="D204" s="52" t="str">
        <f>IF(A204="","",IF(OR(A204&lt;INFO_CALENDRIER!$O$42,A204&gt;INFO_CALENDRIER!$Q$42),"",VLOOKUP(A204,INFO_CALENDRIER!$M$3:'INFO_CALENDRIER'!$Q$42,4,TRUE)))</f>
        <v>Vacances scolaires</v>
      </c>
      <c r="E204" s="60" t="str">
        <f>IF(A204="","",IF(OR(A204&lt;INFO_CALENDRIER!$R$77,A204&gt;INFO_CALENDRIER!$T$77),"",VLOOKUP(A204,INFO_CALENDRIER!$R$3:$T$77,3,TRUE)))</f>
        <v>non ferié</v>
      </c>
    </row>
    <row r="205" spans="1:5">
      <c r="A205" s="59">
        <v>43303</v>
      </c>
      <c r="B205" s="52" t="str">
        <f>IF(A205="","",VLOOKUP(WEEKDAY(A205,2),INFO_CALENDRIER!$C$1:$D$8,2,FALSE))</f>
        <v>7 - Dimanche</v>
      </c>
      <c r="C205" s="53" t="str">
        <f>IF(A205="","",CONCATENATE(YEAR(A205),"-",VLOOKUP(MONTH(A205),INFO_CALENDRIER!$I$1:$J$13,2,FALSE)))</f>
        <v>2018-07</v>
      </c>
      <c r="D205" s="52" t="str">
        <f>IF(A205="","",IF(OR(A205&lt;INFO_CALENDRIER!$O$42,A205&gt;INFO_CALENDRIER!$Q$42),"",VLOOKUP(A205,INFO_CALENDRIER!$M$3:'INFO_CALENDRIER'!$Q$42,4,TRUE)))</f>
        <v>Vacances scolaires</v>
      </c>
      <c r="E205" s="60" t="str">
        <f>IF(A205="","",IF(OR(A205&lt;INFO_CALENDRIER!$R$77,A205&gt;INFO_CALENDRIER!$T$77),"",VLOOKUP(A205,INFO_CALENDRIER!$R$3:$T$77,3,TRUE)))</f>
        <v>non ferié</v>
      </c>
    </row>
    <row r="206" spans="1:5">
      <c r="A206" s="59">
        <v>43304</v>
      </c>
      <c r="B206" s="52" t="str">
        <f>IF(A206="","",VLOOKUP(WEEKDAY(A206,2),INFO_CALENDRIER!$C$1:$D$8,2,FALSE))</f>
        <v>1 - Lundi</v>
      </c>
      <c r="C206" s="53" t="str">
        <f>IF(A206="","",CONCATENATE(YEAR(A206),"-",VLOOKUP(MONTH(A206),INFO_CALENDRIER!$I$1:$J$13,2,FALSE)))</f>
        <v>2018-07</v>
      </c>
      <c r="D206" s="52" t="str">
        <f>IF(A206="","",IF(OR(A206&lt;INFO_CALENDRIER!$O$42,A206&gt;INFO_CALENDRIER!$Q$42),"",VLOOKUP(A206,INFO_CALENDRIER!$M$3:'INFO_CALENDRIER'!$Q$42,4,TRUE)))</f>
        <v>Vacances scolaires</v>
      </c>
      <c r="E206" s="60" t="str">
        <f>IF(A206="","",IF(OR(A206&lt;INFO_CALENDRIER!$R$77,A206&gt;INFO_CALENDRIER!$T$77),"",VLOOKUP(A206,INFO_CALENDRIER!$R$3:$T$77,3,TRUE)))</f>
        <v>non ferié</v>
      </c>
    </row>
    <row r="207" spans="1:5">
      <c r="A207" s="59">
        <v>43305</v>
      </c>
      <c r="B207" s="52" t="str">
        <f>IF(A207="","",VLOOKUP(WEEKDAY(A207,2),INFO_CALENDRIER!$C$1:$D$8,2,FALSE))</f>
        <v>2 - Mardi</v>
      </c>
      <c r="C207" s="53" t="str">
        <f>IF(A207="","",CONCATENATE(YEAR(A207),"-",VLOOKUP(MONTH(A207),INFO_CALENDRIER!$I$1:$J$13,2,FALSE)))</f>
        <v>2018-07</v>
      </c>
      <c r="D207" s="52" t="str">
        <f>IF(A207="","",IF(OR(A207&lt;INFO_CALENDRIER!$O$42,A207&gt;INFO_CALENDRIER!$Q$42),"",VLOOKUP(A207,INFO_CALENDRIER!$M$3:'INFO_CALENDRIER'!$Q$42,4,TRUE)))</f>
        <v>Vacances scolaires</v>
      </c>
      <c r="E207" s="60" t="str">
        <f>IF(A207="","",IF(OR(A207&lt;INFO_CALENDRIER!$R$77,A207&gt;INFO_CALENDRIER!$T$77),"",VLOOKUP(A207,INFO_CALENDRIER!$R$3:$T$77,3,TRUE)))</f>
        <v>non ferié</v>
      </c>
    </row>
    <row r="208" spans="1:5">
      <c r="A208" s="59">
        <v>43306</v>
      </c>
      <c r="B208" s="52" t="str">
        <f>IF(A208="","",VLOOKUP(WEEKDAY(A208,2),INFO_CALENDRIER!$C$1:$D$8,2,FALSE))</f>
        <v>3 - Mercredi</v>
      </c>
      <c r="C208" s="53" t="str">
        <f>IF(A208="","",CONCATENATE(YEAR(A208),"-",VLOOKUP(MONTH(A208),INFO_CALENDRIER!$I$1:$J$13,2,FALSE)))</f>
        <v>2018-07</v>
      </c>
      <c r="D208" s="52" t="str">
        <f>IF(A208="","",IF(OR(A208&lt;INFO_CALENDRIER!$O$42,A208&gt;INFO_CALENDRIER!$Q$42),"",VLOOKUP(A208,INFO_CALENDRIER!$M$3:'INFO_CALENDRIER'!$Q$42,4,TRUE)))</f>
        <v>Vacances scolaires</v>
      </c>
      <c r="E208" s="60" t="str">
        <f>IF(A208="","",IF(OR(A208&lt;INFO_CALENDRIER!$R$77,A208&gt;INFO_CALENDRIER!$T$77),"",VLOOKUP(A208,INFO_CALENDRIER!$R$3:$T$77,3,TRUE)))</f>
        <v>non ferié</v>
      </c>
    </row>
    <row r="209" spans="1:5">
      <c r="A209" s="59">
        <v>43307</v>
      </c>
      <c r="B209" s="52" t="str">
        <f>IF(A209="","",VLOOKUP(WEEKDAY(A209,2),INFO_CALENDRIER!$C$1:$D$8,2,FALSE))</f>
        <v>4 - Jeudi</v>
      </c>
      <c r="C209" s="53" t="str">
        <f>IF(A209="","",CONCATENATE(YEAR(A209),"-",VLOOKUP(MONTH(A209),INFO_CALENDRIER!$I$1:$J$13,2,FALSE)))</f>
        <v>2018-07</v>
      </c>
      <c r="D209" s="52" t="str">
        <f>IF(A209="","",IF(OR(A209&lt;INFO_CALENDRIER!$O$42,A209&gt;INFO_CALENDRIER!$Q$42),"",VLOOKUP(A209,INFO_CALENDRIER!$M$3:'INFO_CALENDRIER'!$Q$42,4,TRUE)))</f>
        <v>Vacances scolaires</v>
      </c>
      <c r="E209" s="60" t="str">
        <f>IF(A209="","",IF(OR(A209&lt;INFO_CALENDRIER!$R$77,A209&gt;INFO_CALENDRIER!$T$77),"",VLOOKUP(A209,INFO_CALENDRIER!$R$3:$T$77,3,TRUE)))</f>
        <v>non ferié</v>
      </c>
    </row>
    <row r="210" spans="1:5">
      <c r="A210" s="59">
        <v>43308</v>
      </c>
      <c r="B210" s="52" t="str">
        <f>IF(A210="","",VLOOKUP(WEEKDAY(A210,2),INFO_CALENDRIER!$C$1:$D$8,2,FALSE))</f>
        <v>5 - Vendredi</v>
      </c>
      <c r="C210" s="53" t="str">
        <f>IF(A210="","",CONCATENATE(YEAR(A210),"-",VLOOKUP(MONTH(A210),INFO_CALENDRIER!$I$1:$J$13,2,FALSE)))</f>
        <v>2018-07</v>
      </c>
      <c r="D210" s="52" t="str">
        <f>IF(A210="","",IF(OR(A210&lt;INFO_CALENDRIER!$O$42,A210&gt;INFO_CALENDRIER!$Q$42),"",VLOOKUP(A210,INFO_CALENDRIER!$M$3:'INFO_CALENDRIER'!$Q$42,4,TRUE)))</f>
        <v>Vacances scolaires</v>
      </c>
      <c r="E210" s="60" t="str">
        <f>IF(A210="","",IF(OR(A210&lt;INFO_CALENDRIER!$R$77,A210&gt;INFO_CALENDRIER!$T$77),"",VLOOKUP(A210,INFO_CALENDRIER!$R$3:$T$77,3,TRUE)))</f>
        <v>non ferié</v>
      </c>
    </row>
    <row r="211" spans="1:5">
      <c r="A211" s="59">
        <v>43309</v>
      </c>
      <c r="B211" s="52" t="str">
        <f>IF(A211="","",VLOOKUP(WEEKDAY(A211,2),INFO_CALENDRIER!$C$1:$D$8,2,FALSE))</f>
        <v>6 - Samedi</v>
      </c>
      <c r="C211" s="53" t="str">
        <f>IF(A211="","",CONCATENATE(YEAR(A211),"-",VLOOKUP(MONTH(A211),INFO_CALENDRIER!$I$1:$J$13,2,FALSE)))</f>
        <v>2018-07</v>
      </c>
      <c r="D211" s="52" t="str">
        <f>IF(A211="","",IF(OR(A211&lt;INFO_CALENDRIER!$O$42,A211&gt;INFO_CALENDRIER!$Q$42),"",VLOOKUP(A211,INFO_CALENDRIER!$M$3:'INFO_CALENDRIER'!$Q$42,4,TRUE)))</f>
        <v>Vacances scolaires</v>
      </c>
      <c r="E211" s="60" t="str">
        <f>IF(A211="","",IF(OR(A211&lt;INFO_CALENDRIER!$R$77,A211&gt;INFO_CALENDRIER!$T$77),"",VLOOKUP(A211,INFO_CALENDRIER!$R$3:$T$77,3,TRUE)))</f>
        <v>non ferié</v>
      </c>
    </row>
    <row r="212" spans="1:5">
      <c r="A212" s="59">
        <v>43310</v>
      </c>
      <c r="B212" s="52" t="str">
        <f>IF(A212="","",VLOOKUP(WEEKDAY(A212,2),INFO_CALENDRIER!$C$1:$D$8,2,FALSE))</f>
        <v>7 - Dimanche</v>
      </c>
      <c r="C212" s="53" t="str">
        <f>IF(A212="","",CONCATENATE(YEAR(A212),"-",VLOOKUP(MONTH(A212),INFO_CALENDRIER!$I$1:$J$13,2,FALSE)))</f>
        <v>2018-07</v>
      </c>
      <c r="D212" s="52" t="str">
        <f>IF(A212="","",IF(OR(A212&lt;INFO_CALENDRIER!$O$42,A212&gt;INFO_CALENDRIER!$Q$42),"",VLOOKUP(A212,INFO_CALENDRIER!$M$3:'INFO_CALENDRIER'!$Q$42,4,TRUE)))</f>
        <v>Vacances scolaires</v>
      </c>
      <c r="E212" s="60" t="str">
        <f>IF(A212="","",IF(OR(A212&lt;INFO_CALENDRIER!$R$77,A212&gt;INFO_CALENDRIER!$T$77),"",VLOOKUP(A212,INFO_CALENDRIER!$R$3:$T$77,3,TRUE)))</f>
        <v>non ferié</v>
      </c>
    </row>
    <row r="213" spans="1:5">
      <c r="A213" s="59">
        <v>43311</v>
      </c>
      <c r="B213" s="52" t="str">
        <f>IF(A213="","",VLOOKUP(WEEKDAY(A213,2),INFO_CALENDRIER!$C$1:$D$8,2,FALSE))</f>
        <v>1 - Lundi</v>
      </c>
      <c r="C213" s="53" t="str">
        <f>IF(A213="","",CONCATENATE(YEAR(A213),"-",VLOOKUP(MONTH(A213),INFO_CALENDRIER!$I$1:$J$13,2,FALSE)))</f>
        <v>2018-07</v>
      </c>
      <c r="D213" s="52" t="str">
        <f>IF(A213="","",IF(OR(A213&lt;INFO_CALENDRIER!$O$42,A213&gt;INFO_CALENDRIER!$Q$42),"",VLOOKUP(A213,INFO_CALENDRIER!$M$3:'INFO_CALENDRIER'!$Q$42,4,TRUE)))</f>
        <v>Vacances scolaires</v>
      </c>
      <c r="E213" s="60" t="str">
        <f>IF(A213="","",IF(OR(A213&lt;INFO_CALENDRIER!$R$77,A213&gt;INFO_CALENDRIER!$T$77),"",VLOOKUP(A213,INFO_CALENDRIER!$R$3:$T$77,3,TRUE)))</f>
        <v>non ferié</v>
      </c>
    </row>
    <row r="214" spans="1:5">
      <c r="A214" s="59">
        <v>43312</v>
      </c>
      <c r="B214" s="52" t="str">
        <f>IF(A214="","",VLOOKUP(WEEKDAY(A214,2),INFO_CALENDRIER!$C$1:$D$8,2,FALSE))</f>
        <v>2 - Mardi</v>
      </c>
      <c r="C214" s="53" t="str">
        <f>IF(A214="","",CONCATENATE(YEAR(A214),"-",VLOOKUP(MONTH(A214),INFO_CALENDRIER!$I$1:$J$13,2,FALSE)))</f>
        <v>2018-07</v>
      </c>
      <c r="D214" s="52" t="str">
        <f>IF(A214="","",IF(OR(A214&lt;INFO_CALENDRIER!$O$42,A214&gt;INFO_CALENDRIER!$Q$42),"",VLOOKUP(A214,INFO_CALENDRIER!$M$3:'INFO_CALENDRIER'!$Q$42,4,TRUE)))</f>
        <v>Vacances scolaires</v>
      </c>
      <c r="E214" s="60" t="str">
        <f>IF(A214="","",IF(OR(A214&lt;INFO_CALENDRIER!$R$77,A214&gt;INFO_CALENDRIER!$T$77),"",VLOOKUP(A214,INFO_CALENDRIER!$R$3:$T$77,3,TRUE)))</f>
        <v>non ferié</v>
      </c>
    </row>
    <row r="215" spans="1:5">
      <c r="A215" s="59">
        <v>43313</v>
      </c>
      <c r="B215" s="52" t="str">
        <f>IF(A215="","",VLOOKUP(WEEKDAY(A215,2),INFO_CALENDRIER!$C$1:$D$8,2,FALSE))</f>
        <v>3 - Mercredi</v>
      </c>
      <c r="C215" s="53" t="str">
        <f>IF(A215="","",CONCATENATE(YEAR(A215),"-",VLOOKUP(MONTH(A215),INFO_CALENDRIER!$I$1:$J$13,2,FALSE)))</f>
        <v>2018-08</v>
      </c>
      <c r="D215" s="52" t="str">
        <f>IF(A215="","",IF(OR(A215&lt;INFO_CALENDRIER!$O$42,A215&gt;INFO_CALENDRIER!$Q$42),"",VLOOKUP(A215,INFO_CALENDRIER!$M$3:'INFO_CALENDRIER'!$Q$42,4,TRUE)))</f>
        <v>Vacances scolaires</v>
      </c>
      <c r="E215" s="60" t="str">
        <f>IF(A215="","",IF(OR(A215&lt;INFO_CALENDRIER!$R$77,A215&gt;INFO_CALENDRIER!$T$77),"",VLOOKUP(A215,INFO_CALENDRIER!$R$3:$T$77,3,TRUE)))</f>
        <v>non ferié</v>
      </c>
    </row>
    <row r="216" spans="1:5">
      <c r="A216" s="59">
        <v>43314</v>
      </c>
      <c r="B216" s="52" t="str">
        <f>IF(A216="","",VLOOKUP(WEEKDAY(A216,2),INFO_CALENDRIER!$C$1:$D$8,2,FALSE))</f>
        <v>4 - Jeudi</v>
      </c>
      <c r="C216" s="53" t="str">
        <f>IF(A216="","",CONCATENATE(YEAR(A216),"-",VLOOKUP(MONTH(A216),INFO_CALENDRIER!$I$1:$J$13,2,FALSE)))</f>
        <v>2018-08</v>
      </c>
      <c r="D216" s="52" t="str">
        <f>IF(A216="","",IF(OR(A216&lt;INFO_CALENDRIER!$O$42,A216&gt;INFO_CALENDRIER!$Q$42),"",VLOOKUP(A216,INFO_CALENDRIER!$M$3:'INFO_CALENDRIER'!$Q$42,4,TRUE)))</f>
        <v>Vacances scolaires</v>
      </c>
      <c r="E216" s="60" t="str">
        <f>IF(A216="","",IF(OR(A216&lt;INFO_CALENDRIER!$R$77,A216&gt;INFO_CALENDRIER!$T$77),"",VLOOKUP(A216,INFO_CALENDRIER!$R$3:$T$77,3,TRUE)))</f>
        <v>non ferié</v>
      </c>
    </row>
    <row r="217" spans="1:5">
      <c r="A217" s="59">
        <v>43315</v>
      </c>
      <c r="B217" s="52" t="str">
        <f>IF(A217="","",VLOOKUP(WEEKDAY(A217,2),INFO_CALENDRIER!$C$1:$D$8,2,FALSE))</f>
        <v>5 - Vendredi</v>
      </c>
      <c r="C217" s="53" t="str">
        <f>IF(A217="","",CONCATENATE(YEAR(A217),"-",VLOOKUP(MONTH(A217),INFO_CALENDRIER!$I$1:$J$13,2,FALSE)))</f>
        <v>2018-08</v>
      </c>
      <c r="D217" s="52" t="str">
        <f>IF(A217="","",IF(OR(A217&lt;INFO_CALENDRIER!$O$42,A217&gt;INFO_CALENDRIER!$Q$42),"",VLOOKUP(A217,INFO_CALENDRIER!$M$3:'INFO_CALENDRIER'!$Q$42,4,TRUE)))</f>
        <v>Vacances scolaires</v>
      </c>
      <c r="E217" s="60" t="str">
        <f>IF(A217="","",IF(OR(A217&lt;INFO_CALENDRIER!$R$77,A217&gt;INFO_CALENDRIER!$T$77),"",VLOOKUP(A217,INFO_CALENDRIER!$R$3:$T$77,3,TRUE)))</f>
        <v>non ferié</v>
      </c>
    </row>
    <row r="218" spans="1:5">
      <c r="A218" s="59">
        <v>43316</v>
      </c>
      <c r="B218" s="52" t="str">
        <f>IF(A218="","",VLOOKUP(WEEKDAY(A218,2),INFO_CALENDRIER!$C$1:$D$8,2,FALSE))</f>
        <v>6 - Samedi</v>
      </c>
      <c r="C218" s="53" t="str">
        <f>IF(A218="","",CONCATENATE(YEAR(A218),"-",VLOOKUP(MONTH(A218),INFO_CALENDRIER!$I$1:$J$13,2,FALSE)))</f>
        <v>2018-08</v>
      </c>
      <c r="D218" s="52" t="str">
        <f>IF(A218="","",IF(OR(A218&lt;INFO_CALENDRIER!$O$42,A218&gt;INFO_CALENDRIER!$Q$42),"",VLOOKUP(A218,INFO_CALENDRIER!$M$3:'INFO_CALENDRIER'!$Q$42,4,TRUE)))</f>
        <v>Vacances scolaires</v>
      </c>
      <c r="E218" s="60" t="str">
        <f>IF(A218="","",IF(OR(A218&lt;INFO_CALENDRIER!$R$77,A218&gt;INFO_CALENDRIER!$T$77),"",VLOOKUP(A218,INFO_CALENDRIER!$R$3:$T$77,3,TRUE)))</f>
        <v>non ferié</v>
      </c>
    </row>
    <row r="219" spans="1:5">
      <c r="A219" s="59">
        <v>43317</v>
      </c>
      <c r="B219" s="52" t="str">
        <f>IF(A219="","",VLOOKUP(WEEKDAY(A219,2),INFO_CALENDRIER!$C$1:$D$8,2,FALSE))</f>
        <v>7 - Dimanche</v>
      </c>
      <c r="C219" s="53" t="str">
        <f>IF(A219="","",CONCATENATE(YEAR(A219),"-",VLOOKUP(MONTH(A219),INFO_CALENDRIER!$I$1:$J$13,2,FALSE)))</f>
        <v>2018-08</v>
      </c>
      <c r="D219" s="52" t="str">
        <f>IF(A219="","",IF(OR(A219&lt;INFO_CALENDRIER!$O$42,A219&gt;INFO_CALENDRIER!$Q$42),"",VLOOKUP(A219,INFO_CALENDRIER!$M$3:'INFO_CALENDRIER'!$Q$42,4,TRUE)))</f>
        <v>Vacances scolaires</v>
      </c>
      <c r="E219" s="60" t="str">
        <f>IF(A219="","",IF(OR(A219&lt;INFO_CALENDRIER!$R$77,A219&gt;INFO_CALENDRIER!$T$77),"",VLOOKUP(A219,INFO_CALENDRIER!$R$3:$T$77,3,TRUE)))</f>
        <v>non ferié</v>
      </c>
    </row>
    <row r="220" spans="1:5">
      <c r="A220" s="59">
        <v>43318</v>
      </c>
      <c r="B220" s="52" t="str">
        <f>IF(A220="","",VLOOKUP(WEEKDAY(A220,2),INFO_CALENDRIER!$C$1:$D$8,2,FALSE))</f>
        <v>1 - Lundi</v>
      </c>
      <c r="C220" s="53" t="str">
        <f>IF(A220="","",CONCATENATE(YEAR(A220),"-",VLOOKUP(MONTH(A220),INFO_CALENDRIER!$I$1:$J$13,2,FALSE)))</f>
        <v>2018-08</v>
      </c>
      <c r="D220" s="52" t="str">
        <f>IF(A220="","",IF(OR(A220&lt;INFO_CALENDRIER!$O$42,A220&gt;INFO_CALENDRIER!$Q$42),"",VLOOKUP(A220,INFO_CALENDRIER!$M$3:'INFO_CALENDRIER'!$Q$42,4,TRUE)))</f>
        <v>Vacances scolaires</v>
      </c>
      <c r="E220" s="60" t="str">
        <f>IF(A220="","",IF(OR(A220&lt;INFO_CALENDRIER!$R$77,A220&gt;INFO_CALENDRIER!$T$77),"",VLOOKUP(A220,INFO_CALENDRIER!$R$3:$T$77,3,TRUE)))</f>
        <v>non ferié</v>
      </c>
    </row>
    <row r="221" spans="1:5">
      <c r="A221" s="59">
        <v>43319</v>
      </c>
      <c r="B221" s="52" t="str">
        <f>IF(A221="","",VLOOKUP(WEEKDAY(A221,2),INFO_CALENDRIER!$C$1:$D$8,2,FALSE))</f>
        <v>2 - Mardi</v>
      </c>
      <c r="C221" s="53" t="str">
        <f>IF(A221="","",CONCATENATE(YEAR(A221),"-",VLOOKUP(MONTH(A221),INFO_CALENDRIER!$I$1:$J$13,2,FALSE)))</f>
        <v>2018-08</v>
      </c>
      <c r="D221" s="52" t="str">
        <f>IF(A221="","",IF(OR(A221&lt;INFO_CALENDRIER!$O$42,A221&gt;INFO_CALENDRIER!$Q$42),"",VLOOKUP(A221,INFO_CALENDRIER!$M$3:'INFO_CALENDRIER'!$Q$42,4,TRUE)))</f>
        <v>Vacances scolaires</v>
      </c>
      <c r="E221" s="60" t="str">
        <f>IF(A221="","",IF(OR(A221&lt;INFO_CALENDRIER!$R$77,A221&gt;INFO_CALENDRIER!$T$77),"",VLOOKUP(A221,INFO_CALENDRIER!$R$3:$T$77,3,TRUE)))</f>
        <v>non ferié</v>
      </c>
    </row>
    <row r="222" spans="1:5">
      <c r="A222" s="59">
        <v>43320</v>
      </c>
      <c r="B222" s="52" t="str">
        <f>IF(A222="","",VLOOKUP(WEEKDAY(A222,2),INFO_CALENDRIER!$C$1:$D$8,2,FALSE))</f>
        <v>3 - Mercredi</v>
      </c>
      <c r="C222" s="53" t="str">
        <f>IF(A222="","",CONCATENATE(YEAR(A222),"-",VLOOKUP(MONTH(A222),INFO_CALENDRIER!$I$1:$J$13,2,FALSE)))</f>
        <v>2018-08</v>
      </c>
      <c r="D222" s="52" t="str">
        <f>IF(A222="","",IF(OR(A222&lt;INFO_CALENDRIER!$O$42,A222&gt;INFO_CALENDRIER!$Q$42),"",VLOOKUP(A222,INFO_CALENDRIER!$M$3:'INFO_CALENDRIER'!$Q$42,4,TRUE)))</f>
        <v>Vacances scolaires</v>
      </c>
      <c r="E222" s="60" t="str">
        <f>IF(A222="","",IF(OR(A222&lt;INFO_CALENDRIER!$R$77,A222&gt;INFO_CALENDRIER!$T$77),"",VLOOKUP(A222,INFO_CALENDRIER!$R$3:$T$77,3,TRUE)))</f>
        <v>non ferié</v>
      </c>
    </row>
    <row r="223" spans="1:5">
      <c r="A223" s="59">
        <v>43321</v>
      </c>
      <c r="B223" s="52" t="str">
        <f>IF(A223="","",VLOOKUP(WEEKDAY(A223,2),INFO_CALENDRIER!$C$1:$D$8,2,FALSE))</f>
        <v>4 - Jeudi</v>
      </c>
      <c r="C223" s="53" t="str">
        <f>IF(A223="","",CONCATENATE(YEAR(A223),"-",VLOOKUP(MONTH(A223),INFO_CALENDRIER!$I$1:$J$13,2,FALSE)))</f>
        <v>2018-08</v>
      </c>
      <c r="D223" s="52" t="str">
        <f>IF(A223="","",IF(OR(A223&lt;INFO_CALENDRIER!$O$42,A223&gt;INFO_CALENDRIER!$Q$42),"",VLOOKUP(A223,INFO_CALENDRIER!$M$3:'INFO_CALENDRIER'!$Q$42,4,TRUE)))</f>
        <v>Vacances scolaires</v>
      </c>
      <c r="E223" s="60" t="str">
        <f>IF(A223="","",IF(OR(A223&lt;INFO_CALENDRIER!$R$77,A223&gt;INFO_CALENDRIER!$T$77),"",VLOOKUP(A223,INFO_CALENDRIER!$R$3:$T$77,3,TRUE)))</f>
        <v>non ferié</v>
      </c>
    </row>
    <row r="224" spans="1:5">
      <c r="A224" s="59">
        <v>43322</v>
      </c>
      <c r="B224" s="52" t="str">
        <f>IF(A224="","",VLOOKUP(WEEKDAY(A224,2),INFO_CALENDRIER!$C$1:$D$8,2,FALSE))</f>
        <v>5 - Vendredi</v>
      </c>
      <c r="C224" s="53" t="str">
        <f>IF(A224="","",CONCATENATE(YEAR(A224),"-",VLOOKUP(MONTH(A224),INFO_CALENDRIER!$I$1:$J$13,2,FALSE)))</f>
        <v>2018-08</v>
      </c>
      <c r="D224" s="52" t="str">
        <f>IF(A224="","",IF(OR(A224&lt;INFO_CALENDRIER!$O$42,A224&gt;INFO_CALENDRIER!$Q$42),"",VLOOKUP(A224,INFO_CALENDRIER!$M$3:'INFO_CALENDRIER'!$Q$42,4,TRUE)))</f>
        <v>Vacances scolaires</v>
      </c>
      <c r="E224" s="60" t="str">
        <f>IF(A224="","",IF(OR(A224&lt;INFO_CALENDRIER!$R$77,A224&gt;INFO_CALENDRIER!$T$77),"",VLOOKUP(A224,INFO_CALENDRIER!$R$3:$T$77,3,TRUE)))</f>
        <v>non ferié</v>
      </c>
    </row>
    <row r="225" spans="1:5">
      <c r="A225" s="59">
        <v>43323</v>
      </c>
      <c r="B225" s="52" t="str">
        <f>IF(A225="","",VLOOKUP(WEEKDAY(A225,2),INFO_CALENDRIER!$C$1:$D$8,2,FALSE))</f>
        <v>6 - Samedi</v>
      </c>
      <c r="C225" s="53" t="str">
        <f>IF(A225="","",CONCATENATE(YEAR(A225),"-",VLOOKUP(MONTH(A225),INFO_CALENDRIER!$I$1:$J$13,2,FALSE)))</f>
        <v>2018-08</v>
      </c>
      <c r="D225" s="52" t="str">
        <f>IF(A225="","",IF(OR(A225&lt;INFO_CALENDRIER!$O$42,A225&gt;INFO_CALENDRIER!$Q$42),"",VLOOKUP(A225,INFO_CALENDRIER!$M$3:'INFO_CALENDRIER'!$Q$42,4,TRUE)))</f>
        <v>Vacances scolaires</v>
      </c>
      <c r="E225" s="60" t="str">
        <f>IF(A225="","",IF(OR(A225&lt;INFO_CALENDRIER!$R$77,A225&gt;INFO_CALENDRIER!$T$77),"",VLOOKUP(A225,INFO_CALENDRIER!$R$3:$T$77,3,TRUE)))</f>
        <v>non ferié</v>
      </c>
    </row>
    <row r="226" spans="1:5">
      <c r="A226" s="59">
        <v>43324</v>
      </c>
      <c r="B226" s="52" t="str">
        <f>IF(A226="","",VLOOKUP(WEEKDAY(A226,2),INFO_CALENDRIER!$C$1:$D$8,2,FALSE))</f>
        <v>7 - Dimanche</v>
      </c>
      <c r="C226" s="53" t="str">
        <f>IF(A226="","",CONCATENATE(YEAR(A226),"-",VLOOKUP(MONTH(A226),INFO_CALENDRIER!$I$1:$J$13,2,FALSE)))</f>
        <v>2018-08</v>
      </c>
      <c r="D226" s="52" t="str">
        <f>IF(A226="","",IF(OR(A226&lt;INFO_CALENDRIER!$O$42,A226&gt;INFO_CALENDRIER!$Q$42),"",VLOOKUP(A226,INFO_CALENDRIER!$M$3:'INFO_CALENDRIER'!$Q$42,4,TRUE)))</f>
        <v>Vacances scolaires</v>
      </c>
      <c r="E226" s="60" t="str">
        <f>IF(A226="","",IF(OR(A226&lt;INFO_CALENDRIER!$R$77,A226&gt;INFO_CALENDRIER!$T$77),"",VLOOKUP(A226,INFO_CALENDRIER!$R$3:$T$77,3,TRUE)))</f>
        <v>non ferié</v>
      </c>
    </row>
    <row r="227" spans="1:5">
      <c r="A227" s="59">
        <v>43325</v>
      </c>
      <c r="B227" s="52" t="str">
        <f>IF(A227="","",VLOOKUP(WEEKDAY(A227,2),INFO_CALENDRIER!$C$1:$D$8,2,FALSE))</f>
        <v>1 - Lundi</v>
      </c>
      <c r="C227" s="53" t="str">
        <f>IF(A227="","",CONCATENATE(YEAR(A227),"-",VLOOKUP(MONTH(A227),INFO_CALENDRIER!$I$1:$J$13,2,FALSE)))</f>
        <v>2018-08</v>
      </c>
      <c r="D227" s="52" t="str">
        <f>IF(A227="","",IF(OR(A227&lt;INFO_CALENDRIER!$O$42,A227&gt;INFO_CALENDRIER!$Q$42),"",VLOOKUP(A227,INFO_CALENDRIER!$M$3:'INFO_CALENDRIER'!$Q$42,4,TRUE)))</f>
        <v>Vacances scolaires</v>
      </c>
      <c r="E227" s="60" t="str">
        <f>IF(A227="","",IF(OR(A227&lt;INFO_CALENDRIER!$R$77,A227&gt;INFO_CALENDRIER!$T$77),"",VLOOKUP(A227,INFO_CALENDRIER!$R$3:$T$77,3,TRUE)))</f>
        <v>non ferié</v>
      </c>
    </row>
    <row r="228" spans="1:5">
      <c r="A228" s="59">
        <v>43326</v>
      </c>
      <c r="B228" s="52" t="str">
        <f>IF(A228="","",VLOOKUP(WEEKDAY(A228,2),INFO_CALENDRIER!$C$1:$D$8,2,FALSE))</f>
        <v>2 - Mardi</v>
      </c>
      <c r="C228" s="53" t="str">
        <f>IF(A228="","",CONCATENATE(YEAR(A228),"-",VLOOKUP(MONTH(A228),INFO_CALENDRIER!$I$1:$J$13,2,FALSE)))</f>
        <v>2018-08</v>
      </c>
      <c r="D228" s="52" t="str">
        <f>IF(A228="","",IF(OR(A228&lt;INFO_CALENDRIER!$O$42,A228&gt;INFO_CALENDRIER!$Q$42),"",VLOOKUP(A228,INFO_CALENDRIER!$M$3:'INFO_CALENDRIER'!$Q$42,4,TRUE)))</f>
        <v>Vacances scolaires</v>
      </c>
      <c r="E228" s="60" t="str">
        <f>IF(A228="","",IF(OR(A228&lt;INFO_CALENDRIER!$R$77,A228&gt;INFO_CALENDRIER!$T$77),"",VLOOKUP(A228,INFO_CALENDRIER!$R$3:$T$77,3,TRUE)))</f>
        <v>non ferié</v>
      </c>
    </row>
    <row r="229" spans="1:5">
      <c r="A229" s="59">
        <v>43327</v>
      </c>
      <c r="B229" s="52" t="str">
        <f>IF(A229="","",VLOOKUP(WEEKDAY(A229,2),INFO_CALENDRIER!$C$1:$D$8,2,FALSE))</f>
        <v>3 - Mercredi</v>
      </c>
      <c r="C229" s="53" t="str">
        <f>IF(A229="","",CONCATENATE(YEAR(A229),"-",VLOOKUP(MONTH(A229),INFO_CALENDRIER!$I$1:$J$13,2,FALSE)))</f>
        <v>2018-08</v>
      </c>
      <c r="D229" s="52" t="str">
        <f>IF(A229="","",IF(OR(A229&lt;INFO_CALENDRIER!$O$42,A229&gt;INFO_CALENDRIER!$Q$42),"",VLOOKUP(A229,INFO_CALENDRIER!$M$3:'INFO_CALENDRIER'!$Q$42,4,TRUE)))</f>
        <v>Vacances scolaires</v>
      </c>
      <c r="E229" s="60" t="str">
        <f>IF(A229="","",IF(OR(A229&lt;INFO_CALENDRIER!$R$77,A229&gt;INFO_CALENDRIER!$T$77),"",VLOOKUP(A229,INFO_CALENDRIER!$R$3:$T$77,3,TRUE)))</f>
        <v>férié</v>
      </c>
    </row>
    <row r="230" spans="1:5">
      <c r="A230" s="59">
        <v>43328</v>
      </c>
      <c r="B230" s="52" t="str">
        <f>IF(A230="","",VLOOKUP(WEEKDAY(A230,2),INFO_CALENDRIER!$C$1:$D$8,2,FALSE))</f>
        <v>4 - Jeudi</v>
      </c>
      <c r="C230" s="53" t="str">
        <f>IF(A230="","",CONCATENATE(YEAR(A230),"-",VLOOKUP(MONTH(A230),INFO_CALENDRIER!$I$1:$J$13,2,FALSE)))</f>
        <v>2018-08</v>
      </c>
      <c r="D230" s="52" t="str">
        <f>IF(A230="","",IF(OR(A230&lt;INFO_CALENDRIER!$O$42,A230&gt;INFO_CALENDRIER!$Q$42),"",VLOOKUP(A230,INFO_CALENDRIER!$M$3:'INFO_CALENDRIER'!$Q$42,4,TRUE)))</f>
        <v>Vacances scolaires</v>
      </c>
      <c r="E230" s="60" t="str">
        <f>IF(A230="","",IF(OR(A230&lt;INFO_CALENDRIER!$R$77,A230&gt;INFO_CALENDRIER!$T$77),"",VLOOKUP(A230,INFO_CALENDRIER!$R$3:$T$77,3,TRUE)))</f>
        <v>non ferié</v>
      </c>
    </row>
    <row r="231" spans="1:5">
      <c r="A231" s="59">
        <v>43329</v>
      </c>
      <c r="B231" s="52" t="str">
        <f>IF(A231="","",VLOOKUP(WEEKDAY(A231,2),INFO_CALENDRIER!$C$1:$D$8,2,FALSE))</f>
        <v>5 - Vendredi</v>
      </c>
      <c r="C231" s="53" t="str">
        <f>IF(A231="","",CONCATENATE(YEAR(A231),"-",VLOOKUP(MONTH(A231),INFO_CALENDRIER!$I$1:$J$13,2,FALSE)))</f>
        <v>2018-08</v>
      </c>
      <c r="D231" s="52" t="str">
        <f>IF(A231="","",IF(OR(A231&lt;INFO_CALENDRIER!$O$42,A231&gt;INFO_CALENDRIER!$Q$42),"",VLOOKUP(A231,INFO_CALENDRIER!$M$3:'INFO_CALENDRIER'!$Q$42,4,TRUE)))</f>
        <v>Vacances scolaires</v>
      </c>
      <c r="E231" s="60" t="str">
        <f>IF(A231="","",IF(OR(A231&lt;INFO_CALENDRIER!$R$77,A231&gt;INFO_CALENDRIER!$T$77),"",VLOOKUP(A231,INFO_CALENDRIER!$R$3:$T$77,3,TRUE)))</f>
        <v>non ferié</v>
      </c>
    </row>
    <row r="232" spans="1:5">
      <c r="A232" s="59">
        <v>43330</v>
      </c>
      <c r="B232" s="52" t="str">
        <f>IF(A232="","",VLOOKUP(WEEKDAY(A232,2),INFO_CALENDRIER!$C$1:$D$8,2,FALSE))</f>
        <v>6 - Samedi</v>
      </c>
      <c r="C232" s="53" t="str">
        <f>IF(A232="","",CONCATENATE(YEAR(A232),"-",VLOOKUP(MONTH(A232),INFO_CALENDRIER!$I$1:$J$13,2,FALSE)))</f>
        <v>2018-08</v>
      </c>
      <c r="D232" s="52" t="str">
        <f>IF(A232="","",IF(OR(A232&lt;INFO_CALENDRIER!$O$42,A232&gt;INFO_CALENDRIER!$Q$42),"",VLOOKUP(A232,INFO_CALENDRIER!$M$3:'INFO_CALENDRIER'!$Q$42,4,TRUE)))</f>
        <v>Vacances scolaires</v>
      </c>
      <c r="E232" s="60" t="str">
        <f>IF(A232="","",IF(OR(A232&lt;INFO_CALENDRIER!$R$77,A232&gt;INFO_CALENDRIER!$T$77),"",VLOOKUP(A232,INFO_CALENDRIER!$R$3:$T$77,3,TRUE)))</f>
        <v>non ferié</v>
      </c>
    </row>
    <row r="233" spans="1:5">
      <c r="A233" s="59">
        <v>43331</v>
      </c>
      <c r="B233" s="52" t="str">
        <f>IF(A233="","",VLOOKUP(WEEKDAY(A233,2),INFO_CALENDRIER!$C$1:$D$8,2,FALSE))</f>
        <v>7 - Dimanche</v>
      </c>
      <c r="C233" s="53" t="str">
        <f>IF(A233="","",CONCATENATE(YEAR(A233),"-",VLOOKUP(MONTH(A233),INFO_CALENDRIER!$I$1:$J$13,2,FALSE)))</f>
        <v>2018-08</v>
      </c>
      <c r="D233" s="52" t="str">
        <f>IF(A233="","",IF(OR(A233&lt;INFO_CALENDRIER!$O$42,A233&gt;INFO_CALENDRIER!$Q$42),"",VLOOKUP(A233,INFO_CALENDRIER!$M$3:'INFO_CALENDRIER'!$Q$42,4,TRUE)))</f>
        <v>Vacances scolaires</v>
      </c>
      <c r="E233" s="60" t="str">
        <f>IF(A233="","",IF(OR(A233&lt;INFO_CALENDRIER!$R$77,A233&gt;INFO_CALENDRIER!$T$77),"",VLOOKUP(A233,INFO_CALENDRIER!$R$3:$T$77,3,TRUE)))</f>
        <v>non ferié</v>
      </c>
    </row>
    <row r="234" spans="1:5">
      <c r="A234" s="59">
        <v>43332</v>
      </c>
      <c r="B234" s="52" t="str">
        <f>IF(A234="","",VLOOKUP(WEEKDAY(A234,2),INFO_CALENDRIER!$C$1:$D$8,2,FALSE))</f>
        <v>1 - Lundi</v>
      </c>
      <c r="C234" s="53" t="str">
        <f>IF(A234="","",CONCATENATE(YEAR(A234),"-",VLOOKUP(MONTH(A234),INFO_CALENDRIER!$I$1:$J$13,2,FALSE)))</f>
        <v>2018-08</v>
      </c>
      <c r="D234" s="52" t="str">
        <f>IF(A234="","",IF(OR(A234&lt;INFO_CALENDRIER!$O$42,A234&gt;INFO_CALENDRIER!$Q$42),"",VLOOKUP(A234,INFO_CALENDRIER!$M$3:'INFO_CALENDRIER'!$Q$42,4,TRUE)))</f>
        <v>Vacances scolaires</v>
      </c>
      <c r="E234" s="60" t="str">
        <f>IF(A234="","",IF(OR(A234&lt;INFO_CALENDRIER!$R$77,A234&gt;INFO_CALENDRIER!$T$77),"",VLOOKUP(A234,INFO_CALENDRIER!$R$3:$T$77,3,TRUE)))</f>
        <v>non ferié</v>
      </c>
    </row>
    <row r="235" spans="1:5">
      <c r="A235" s="59">
        <v>43333</v>
      </c>
      <c r="B235" s="52" t="str">
        <f>IF(A235="","",VLOOKUP(WEEKDAY(A235,2),INFO_CALENDRIER!$C$1:$D$8,2,FALSE))</f>
        <v>2 - Mardi</v>
      </c>
      <c r="C235" s="53" t="str">
        <f>IF(A235="","",CONCATENATE(YEAR(A235),"-",VLOOKUP(MONTH(A235),INFO_CALENDRIER!$I$1:$J$13,2,FALSE)))</f>
        <v>2018-08</v>
      </c>
      <c r="D235" s="52" t="str">
        <f>IF(A235="","",IF(OR(A235&lt;INFO_CALENDRIER!$O$42,A235&gt;INFO_CALENDRIER!$Q$42),"",VLOOKUP(A235,INFO_CALENDRIER!$M$3:'INFO_CALENDRIER'!$Q$42,4,TRUE)))</f>
        <v>Vacances scolaires</v>
      </c>
      <c r="E235" s="60" t="str">
        <f>IF(A235="","",IF(OR(A235&lt;INFO_CALENDRIER!$R$77,A235&gt;INFO_CALENDRIER!$T$77),"",VLOOKUP(A235,INFO_CALENDRIER!$R$3:$T$77,3,TRUE)))</f>
        <v>non ferié</v>
      </c>
    </row>
    <row r="236" spans="1:5">
      <c r="A236" s="59">
        <v>43334</v>
      </c>
      <c r="B236" s="52" t="str">
        <f>IF(A236="","",VLOOKUP(WEEKDAY(A236,2),INFO_CALENDRIER!$C$1:$D$8,2,FALSE))</f>
        <v>3 - Mercredi</v>
      </c>
      <c r="C236" s="53" t="str">
        <f>IF(A236="","",CONCATENATE(YEAR(A236),"-",VLOOKUP(MONTH(A236),INFO_CALENDRIER!$I$1:$J$13,2,FALSE)))</f>
        <v>2018-08</v>
      </c>
      <c r="D236" s="52" t="str">
        <f>IF(A236="","",IF(OR(A236&lt;INFO_CALENDRIER!$O$42,A236&gt;INFO_CALENDRIER!$Q$42),"",VLOOKUP(A236,INFO_CALENDRIER!$M$3:'INFO_CALENDRIER'!$Q$42,4,TRUE)))</f>
        <v>Vacances scolaires</v>
      </c>
      <c r="E236" s="60" t="str">
        <f>IF(A236="","",IF(OR(A236&lt;INFO_CALENDRIER!$R$77,A236&gt;INFO_CALENDRIER!$T$77),"",VLOOKUP(A236,INFO_CALENDRIER!$R$3:$T$77,3,TRUE)))</f>
        <v>non ferié</v>
      </c>
    </row>
    <row r="237" spans="1:5">
      <c r="A237" s="59">
        <v>43335</v>
      </c>
      <c r="B237" s="52" t="str">
        <f>IF(A237="","",VLOOKUP(WEEKDAY(A237,2),INFO_CALENDRIER!$C$1:$D$8,2,FALSE))</f>
        <v>4 - Jeudi</v>
      </c>
      <c r="C237" s="53" t="str">
        <f>IF(A237="","",CONCATENATE(YEAR(A237),"-",VLOOKUP(MONTH(A237),INFO_CALENDRIER!$I$1:$J$13,2,FALSE)))</f>
        <v>2018-08</v>
      </c>
      <c r="D237" s="52" t="str">
        <f>IF(A237="","",IF(OR(A237&lt;INFO_CALENDRIER!$O$42,A237&gt;INFO_CALENDRIER!$Q$42),"",VLOOKUP(A237,INFO_CALENDRIER!$M$3:'INFO_CALENDRIER'!$Q$42,4,TRUE)))</f>
        <v>Vacances scolaires</v>
      </c>
      <c r="E237" s="60" t="str">
        <f>IF(A237="","",IF(OR(A237&lt;INFO_CALENDRIER!$R$77,A237&gt;INFO_CALENDRIER!$T$77),"",VLOOKUP(A237,INFO_CALENDRIER!$R$3:$T$77,3,TRUE)))</f>
        <v>non ferié</v>
      </c>
    </row>
    <row r="238" spans="1:5">
      <c r="A238" s="59">
        <v>43336</v>
      </c>
      <c r="B238" s="52" t="str">
        <f>IF(A238="","",VLOOKUP(WEEKDAY(A238,2),INFO_CALENDRIER!$C$1:$D$8,2,FALSE))</f>
        <v>5 - Vendredi</v>
      </c>
      <c r="C238" s="53" t="str">
        <f>IF(A238="","",CONCATENATE(YEAR(A238),"-",VLOOKUP(MONTH(A238),INFO_CALENDRIER!$I$1:$J$13,2,FALSE)))</f>
        <v>2018-08</v>
      </c>
      <c r="D238" s="52" t="str">
        <f>IF(A238="","",IF(OR(A238&lt;INFO_CALENDRIER!$O$42,A238&gt;INFO_CALENDRIER!$Q$42),"",VLOOKUP(A238,INFO_CALENDRIER!$M$3:'INFO_CALENDRIER'!$Q$42,4,TRUE)))</f>
        <v>Vacances scolaires</v>
      </c>
      <c r="E238" s="60" t="str">
        <f>IF(A238="","",IF(OR(A238&lt;INFO_CALENDRIER!$R$77,A238&gt;INFO_CALENDRIER!$T$77),"",VLOOKUP(A238,INFO_CALENDRIER!$R$3:$T$77,3,TRUE)))</f>
        <v>non ferié</v>
      </c>
    </row>
    <row r="239" spans="1:5">
      <c r="A239" s="59">
        <v>43337</v>
      </c>
      <c r="B239" s="52" t="str">
        <f>IF(A239="","",VLOOKUP(WEEKDAY(A239,2),INFO_CALENDRIER!$C$1:$D$8,2,FALSE))</f>
        <v>6 - Samedi</v>
      </c>
      <c r="C239" s="53" t="str">
        <f>IF(A239="","",CONCATENATE(YEAR(A239),"-",VLOOKUP(MONTH(A239),INFO_CALENDRIER!$I$1:$J$13,2,FALSE)))</f>
        <v>2018-08</v>
      </c>
      <c r="D239" s="52" t="str">
        <f>IF(A239="","",IF(OR(A239&lt;INFO_CALENDRIER!$O$42,A239&gt;INFO_CALENDRIER!$Q$42),"",VLOOKUP(A239,INFO_CALENDRIER!$M$3:'INFO_CALENDRIER'!$Q$42,4,TRUE)))</f>
        <v>Vacances scolaires</v>
      </c>
      <c r="E239" s="60" t="str">
        <f>IF(A239="","",IF(OR(A239&lt;INFO_CALENDRIER!$R$77,A239&gt;INFO_CALENDRIER!$T$77),"",VLOOKUP(A239,INFO_CALENDRIER!$R$3:$T$77,3,TRUE)))</f>
        <v>non ferié</v>
      </c>
    </row>
    <row r="240" spans="1:5">
      <c r="A240" s="59">
        <v>43338</v>
      </c>
      <c r="B240" s="52" t="str">
        <f>IF(A240="","",VLOOKUP(WEEKDAY(A240,2),INFO_CALENDRIER!$C$1:$D$8,2,FALSE))</f>
        <v>7 - Dimanche</v>
      </c>
      <c r="C240" s="53" t="str">
        <f>IF(A240="","",CONCATENATE(YEAR(A240),"-",VLOOKUP(MONTH(A240),INFO_CALENDRIER!$I$1:$J$13,2,FALSE)))</f>
        <v>2018-08</v>
      </c>
      <c r="D240" s="52" t="str">
        <f>IF(A240="","",IF(OR(A240&lt;INFO_CALENDRIER!$O$42,A240&gt;INFO_CALENDRIER!$Q$42),"",VLOOKUP(A240,INFO_CALENDRIER!$M$3:'INFO_CALENDRIER'!$Q$42,4,TRUE)))</f>
        <v>Vacances scolaires</v>
      </c>
      <c r="E240" s="60" t="str">
        <f>IF(A240="","",IF(OR(A240&lt;INFO_CALENDRIER!$R$77,A240&gt;INFO_CALENDRIER!$T$77),"",VLOOKUP(A240,INFO_CALENDRIER!$R$3:$T$77,3,TRUE)))</f>
        <v>non ferié</v>
      </c>
    </row>
    <row r="241" spans="1:5">
      <c r="A241" s="59">
        <v>43339</v>
      </c>
      <c r="B241" s="52" t="str">
        <f>IF(A241="","",VLOOKUP(WEEKDAY(A241,2),INFO_CALENDRIER!$C$1:$D$8,2,FALSE))</f>
        <v>1 - Lundi</v>
      </c>
      <c r="C241" s="53" t="str">
        <f>IF(A241="","",CONCATENATE(YEAR(A241),"-",VLOOKUP(MONTH(A241),INFO_CALENDRIER!$I$1:$J$13,2,FALSE)))</f>
        <v>2018-08</v>
      </c>
      <c r="D241" s="52" t="str">
        <f>IF(A241="","",IF(OR(A241&lt;INFO_CALENDRIER!$O$42,A241&gt;INFO_CALENDRIER!$Q$42),"",VLOOKUP(A241,INFO_CALENDRIER!$M$3:'INFO_CALENDRIER'!$Q$42,4,TRUE)))</f>
        <v>Vacances scolaires</v>
      </c>
      <c r="E241" s="60" t="str">
        <f>IF(A241="","",IF(OR(A241&lt;INFO_CALENDRIER!$R$77,A241&gt;INFO_CALENDRIER!$T$77),"",VLOOKUP(A241,INFO_CALENDRIER!$R$3:$T$77,3,TRUE)))</f>
        <v>non ferié</v>
      </c>
    </row>
    <row r="242" spans="1:5">
      <c r="A242" s="59">
        <v>43340</v>
      </c>
      <c r="B242" s="52" t="str">
        <f>IF(A242="","",VLOOKUP(WEEKDAY(A242,2),INFO_CALENDRIER!$C$1:$D$8,2,FALSE))</f>
        <v>2 - Mardi</v>
      </c>
      <c r="C242" s="53" t="str">
        <f>IF(A242="","",CONCATENATE(YEAR(A242),"-",VLOOKUP(MONTH(A242),INFO_CALENDRIER!$I$1:$J$13,2,FALSE)))</f>
        <v>2018-08</v>
      </c>
      <c r="D242" s="52" t="str">
        <f>IF(A242="","",IF(OR(A242&lt;INFO_CALENDRIER!$O$42,A242&gt;INFO_CALENDRIER!$Q$42),"",VLOOKUP(A242,INFO_CALENDRIER!$M$3:'INFO_CALENDRIER'!$Q$42,4,TRUE)))</f>
        <v>Vacances scolaires</v>
      </c>
      <c r="E242" s="60" t="str">
        <f>IF(A242="","",IF(OR(A242&lt;INFO_CALENDRIER!$R$77,A242&gt;INFO_CALENDRIER!$T$77),"",VLOOKUP(A242,INFO_CALENDRIER!$R$3:$T$77,3,TRUE)))</f>
        <v>non ferié</v>
      </c>
    </row>
    <row r="243" spans="1:5">
      <c r="A243" s="59">
        <v>43341</v>
      </c>
      <c r="B243" s="52" t="str">
        <f>IF(A243="","",VLOOKUP(WEEKDAY(A243,2),INFO_CALENDRIER!$C$1:$D$8,2,FALSE))</f>
        <v>3 - Mercredi</v>
      </c>
      <c r="C243" s="53" t="str">
        <f>IF(A243="","",CONCATENATE(YEAR(A243),"-",VLOOKUP(MONTH(A243),INFO_CALENDRIER!$I$1:$J$13,2,FALSE)))</f>
        <v>2018-08</v>
      </c>
      <c r="D243" s="52" t="str">
        <f>IF(A243="","",IF(OR(A243&lt;INFO_CALENDRIER!$O$42,A243&gt;INFO_CALENDRIER!$Q$42),"",VLOOKUP(A243,INFO_CALENDRIER!$M$3:'INFO_CALENDRIER'!$Q$42,4,TRUE)))</f>
        <v>Vacances scolaires</v>
      </c>
      <c r="E243" s="60" t="str">
        <f>IF(A243="","",IF(OR(A243&lt;INFO_CALENDRIER!$R$77,A243&gt;INFO_CALENDRIER!$T$77),"",VLOOKUP(A243,INFO_CALENDRIER!$R$3:$T$77,3,TRUE)))</f>
        <v>non ferié</v>
      </c>
    </row>
    <row r="244" spans="1:5">
      <c r="A244" s="59">
        <v>43342</v>
      </c>
      <c r="B244" s="52" t="str">
        <f>IF(A244="","",VLOOKUP(WEEKDAY(A244,2),INFO_CALENDRIER!$C$1:$D$8,2,FALSE))</f>
        <v>4 - Jeudi</v>
      </c>
      <c r="C244" s="53" t="str">
        <f>IF(A244="","",CONCATENATE(YEAR(A244),"-",VLOOKUP(MONTH(A244),INFO_CALENDRIER!$I$1:$J$13,2,FALSE)))</f>
        <v>2018-08</v>
      </c>
      <c r="D244" s="52" t="str">
        <f>IF(A244="","",IF(OR(A244&lt;INFO_CALENDRIER!$O$42,A244&gt;INFO_CALENDRIER!$Q$42),"",VLOOKUP(A244,INFO_CALENDRIER!$M$3:'INFO_CALENDRIER'!$Q$42,4,TRUE)))</f>
        <v>Vacances scolaires</v>
      </c>
      <c r="E244" s="60" t="str">
        <f>IF(A244="","",IF(OR(A244&lt;INFO_CALENDRIER!$R$77,A244&gt;INFO_CALENDRIER!$T$77),"",VLOOKUP(A244,INFO_CALENDRIER!$R$3:$T$77,3,TRUE)))</f>
        <v>non ferié</v>
      </c>
    </row>
    <row r="245" spans="1:5">
      <c r="A245" s="59">
        <v>43343</v>
      </c>
      <c r="B245" s="52" t="str">
        <f>IF(A245="","",VLOOKUP(WEEKDAY(A245,2),INFO_CALENDRIER!$C$1:$D$8,2,FALSE))</f>
        <v>5 - Vendredi</v>
      </c>
      <c r="C245" s="53" t="str">
        <f>IF(A245="","",CONCATENATE(YEAR(A245),"-",VLOOKUP(MONTH(A245),INFO_CALENDRIER!$I$1:$J$13,2,FALSE)))</f>
        <v>2018-08</v>
      </c>
      <c r="D245" s="52" t="str">
        <f>IF(A245="","",IF(OR(A245&lt;INFO_CALENDRIER!$O$42,A245&gt;INFO_CALENDRIER!$Q$42),"",VLOOKUP(A245,INFO_CALENDRIER!$M$3:'INFO_CALENDRIER'!$Q$42,4,TRUE)))</f>
        <v>Vacances scolaires</v>
      </c>
      <c r="E245" s="60" t="str">
        <f>IF(A245="","",IF(OR(A245&lt;INFO_CALENDRIER!$R$77,A245&gt;INFO_CALENDRIER!$T$77),"",VLOOKUP(A245,INFO_CALENDRIER!$R$3:$T$77,3,TRUE)))</f>
        <v>non ferié</v>
      </c>
    </row>
    <row r="246" spans="1:5">
      <c r="A246" s="59">
        <v>43344</v>
      </c>
      <c r="B246" s="52" t="str">
        <f>IF(A246="","",VLOOKUP(WEEKDAY(A246,2),INFO_CALENDRIER!$C$1:$D$8,2,FALSE))</f>
        <v>6 - Samedi</v>
      </c>
      <c r="C246" s="53" t="str">
        <f>IF(A246="","",CONCATENATE(YEAR(A246),"-",VLOOKUP(MONTH(A246),INFO_CALENDRIER!$I$1:$J$13,2,FALSE)))</f>
        <v>2018-09</v>
      </c>
      <c r="D246" s="52" t="str">
        <f>IF(A246="","",IF(OR(A246&lt;INFO_CALENDRIER!$O$42,A246&gt;INFO_CALENDRIER!$Q$42),"",VLOOKUP(A246,INFO_CALENDRIER!$M$3:'INFO_CALENDRIER'!$Q$42,4,TRUE)))</f>
        <v>Vacances scolaires</v>
      </c>
      <c r="E246" s="60" t="str">
        <f>IF(A246="","",IF(OR(A246&lt;INFO_CALENDRIER!$R$77,A246&gt;INFO_CALENDRIER!$T$77),"",VLOOKUP(A246,INFO_CALENDRIER!$R$3:$T$77,3,TRUE)))</f>
        <v>non ferié</v>
      </c>
    </row>
    <row r="247" spans="1:5">
      <c r="A247" s="59">
        <v>43345</v>
      </c>
      <c r="B247" s="52" t="str">
        <f>IF(A247="","",VLOOKUP(WEEKDAY(A247,2),INFO_CALENDRIER!$C$1:$D$8,2,FALSE))</f>
        <v>7 - Dimanche</v>
      </c>
      <c r="C247" s="53" t="str">
        <f>IF(A247="","",CONCATENATE(YEAR(A247),"-",VLOOKUP(MONTH(A247),INFO_CALENDRIER!$I$1:$J$13,2,FALSE)))</f>
        <v>2018-09</v>
      </c>
      <c r="D247" s="52" t="str">
        <f>IF(A247="","",IF(OR(A247&lt;INFO_CALENDRIER!$O$42,A247&gt;INFO_CALENDRIER!$Q$42),"",VLOOKUP(A247,INFO_CALENDRIER!$M$3:'INFO_CALENDRIER'!$Q$42,4,TRUE)))</f>
        <v>scolaire</v>
      </c>
      <c r="E247" s="60" t="str">
        <f>IF(A247="","",IF(OR(A247&lt;INFO_CALENDRIER!$R$77,A247&gt;INFO_CALENDRIER!$T$77),"",VLOOKUP(A247,INFO_CALENDRIER!$R$3:$T$77,3,TRUE)))</f>
        <v>non ferié</v>
      </c>
    </row>
    <row r="248" spans="1:5">
      <c r="A248" s="59">
        <v>43346</v>
      </c>
      <c r="B248" s="52" t="str">
        <f>IF(A248="","",VLOOKUP(WEEKDAY(A248,2),INFO_CALENDRIER!$C$1:$D$8,2,FALSE))</f>
        <v>1 - Lundi</v>
      </c>
      <c r="C248" s="53" t="str">
        <f>IF(A248="","",CONCATENATE(YEAR(A248),"-",VLOOKUP(MONTH(A248),INFO_CALENDRIER!$I$1:$J$13,2,FALSE)))</f>
        <v>2018-09</v>
      </c>
      <c r="D248" s="52" t="str">
        <f>IF(A248="","",IF(OR(A248&lt;INFO_CALENDRIER!$O$42,A248&gt;INFO_CALENDRIER!$Q$42),"",VLOOKUP(A248,INFO_CALENDRIER!$M$3:'INFO_CALENDRIER'!$Q$42,4,TRUE)))</f>
        <v>scolaire</v>
      </c>
      <c r="E248" s="60" t="str">
        <f>IF(A248="","",IF(OR(A248&lt;INFO_CALENDRIER!$R$77,A248&gt;INFO_CALENDRIER!$T$77),"",VLOOKUP(A248,INFO_CALENDRIER!$R$3:$T$77,3,TRUE)))</f>
        <v>non ferié</v>
      </c>
    </row>
    <row r="249" spans="1:5">
      <c r="A249" s="59">
        <v>43347</v>
      </c>
      <c r="B249" s="52" t="str">
        <f>IF(A249="","",VLOOKUP(WEEKDAY(A249,2),INFO_CALENDRIER!$C$1:$D$8,2,FALSE))</f>
        <v>2 - Mardi</v>
      </c>
      <c r="C249" s="53" t="str">
        <f>IF(A249="","",CONCATENATE(YEAR(A249),"-",VLOOKUP(MONTH(A249),INFO_CALENDRIER!$I$1:$J$13,2,FALSE)))</f>
        <v>2018-09</v>
      </c>
      <c r="D249" s="52" t="str">
        <f>IF(A249="","",IF(OR(A249&lt;INFO_CALENDRIER!$O$42,A249&gt;INFO_CALENDRIER!$Q$42),"",VLOOKUP(A249,INFO_CALENDRIER!$M$3:'INFO_CALENDRIER'!$Q$42,4,TRUE)))</f>
        <v>scolaire</v>
      </c>
      <c r="E249" s="60" t="str">
        <f>IF(A249="","",IF(OR(A249&lt;INFO_CALENDRIER!$R$77,A249&gt;INFO_CALENDRIER!$T$77),"",VLOOKUP(A249,INFO_CALENDRIER!$R$3:$T$77,3,TRUE)))</f>
        <v>non ferié</v>
      </c>
    </row>
    <row r="250" spans="1:5">
      <c r="A250" s="59">
        <v>43348</v>
      </c>
      <c r="B250" s="52" t="str">
        <f>IF(A250="","",VLOOKUP(WEEKDAY(A250,2),INFO_CALENDRIER!$C$1:$D$8,2,FALSE))</f>
        <v>3 - Mercredi</v>
      </c>
      <c r="C250" s="53" t="str">
        <f>IF(A250="","",CONCATENATE(YEAR(A250),"-",VLOOKUP(MONTH(A250),INFO_CALENDRIER!$I$1:$J$13,2,FALSE)))</f>
        <v>2018-09</v>
      </c>
      <c r="D250" s="52" t="str">
        <f>IF(A250="","",IF(OR(A250&lt;INFO_CALENDRIER!$O$42,A250&gt;INFO_CALENDRIER!$Q$42),"",VLOOKUP(A250,INFO_CALENDRIER!$M$3:'INFO_CALENDRIER'!$Q$42,4,TRUE)))</f>
        <v>scolaire</v>
      </c>
      <c r="E250" s="60" t="str">
        <f>IF(A250="","",IF(OR(A250&lt;INFO_CALENDRIER!$R$77,A250&gt;INFO_CALENDRIER!$T$77),"",VLOOKUP(A250,INFO_CALENDRIER!$R$3:$T$77,3,TRUE)))</f>
        <v>non ferié</v>
      </c>
    </row>
    <row r="251" spans="1:5">
      <c r="A251" s="59">
        <v>43349</v>
      </c>
      <c r="B251" s="52" t="str">
        <f>IF(A251="","",VLOOKUP(WEEKDAY(A251,2),INFO_CALENDRIER!$C$1:$D$8,2,FALSE))</f>
        <v>4 - Jeudi</v>
      </c>
      <c r="C251" s="53" t="str">
        <f>IF(A251="","",CONCATENATE(YEAR(A251),"-",VLOOKUP(MONTH(A251),INFO_CALENDRIER!$I$1:$J$13,2,FALSE)))</f>
        <v>2018-09</v>
      </c>
      <c r="D251" s="52" t="str">
        <f>IF(A251="","",IF(OR(A251&lt;INFO_CALENDRIER!$O$42,A251&gt;INFO_CALENDRIER!$Q$42),"",VLOOKUP(A251,INFO_CALENDRIER!$M$3:'INFO_CALENDRIER'!$Q$42,4,TRUE)))</f>
        <v>scolaire</v>
      </c>
      <c r="E251" s="60" t="str">
        <f>IF(A251="","",IF(OR(A251&lt;INFO_CALENDRIER!$R$77,A251&gt;INFO_CALENDRIER!$T$77),"",VLOOKUP(A251,INFO_CALENDRIER!$R$3:$T$77,3,TRUE)))</f>
        <v>non ferié</v>
      </c>
    </row>
    <row r="252" spans="1:5">
      <c r="A252" s="59">
        <v>43350</v>
      </c>
      <c r="B252" s="52" t="str">
        <f>IF(A252="","",VLOOKUP(WEEKDAY(A252,2),INFO_CALENDRIER!$C$1:$D$8,2,FALSE))</f>
        <v>5 - Vendredi</v>
      </c>
      <c r="C252" s="53" t="str">
        <f>IF(A252="","",CONCATENATE(YEAR(A252),"-",VLOOKUP(MONTH(A252),INFO_CALENDRIER!$I$1:$J$13,2,FALSE)))</f>
        <v>2018-09</v>
      </c>
      <c r="D252" s="52" t="str">
        <f>IF(A252="","",IF(OR(A252&lt;INFO_CALENDRIER!$O$42,A252&gt;INFO_CALENDRIER!$Q$42),"",VLOOKUP(A252,INFO_CALENDRIER!$M$3:'INFO_CALENDRIER'!$Q$42,4,TRUE)))</f>
        <v>scolaire</v>
      </c>
      <c r="E252" s="60" t="str">
        <f>IF(A252="","",IF(OR(A252&lt;INFO_CALENDRIER!$R$77,A252&gt;INFO_CALENDRIER!$T$77),"",VLOOKUP(A252,INFO_CALENDRIER!$R$3:$T$77,3,TRUE)))</f>
        <v>non ferié</v>
      </c>
    </row>
    <row r="253" spans="1:5">
      <c r="A253" s="59">
        <v>43351</v>
      </c>
      <c r="B253" s="52" t="str">
        <f>IF(A253="","",VLOOKUP(WEEKDAY(A253,2),INFO_CALENDRIER!$C$1:$D$8,2,FALSE))</f>
        <v>6 - Samedi</v>
      </c>
      <c r="C253" s="53" t="str">
        <f>IF(A253="","",CONCATENATE(YEAR(A253),"-",VLOOKUP(MONTH(A253),INFO_CALENDRIER!$I$1:$J$13,2,FALSE)))</f>
        <v>2018-09</v>
      </c>
      <c r="D253" s="52" t="str">
        <f>IF(A253="","",IF(OR(A253&lt;INFO_CALENDRIER!$O$42,A253&gt;INFO_CALENDRIER!$Q$42),"",VLOOKUP(A253,INFO_CALENDRIER!$M$3:'INFO_CALENDRIER'!$Q$42,4,TRUE)))</f>
        <v>scolaire</v>
      </c>
      <c r="E253" s="60" t="str">
        <f>IF(A253="","",IF(OR(A253&lt;INFO_CALENDRIER!$R$77,A253&gt;INFO_CALENDRIER!$T$77),"",VLOOKUP(A253,INFO_CALENDRIER!$R$3:$T$77,3,TRUE)))</f>
        <v>non ferié</v>
      </c>
    </row>
    <row r="254" spans="1:5">
      <c r="A254" s="59">
        <v>43352</v>
      </c>
      <c r="B254" s="52" t="str">
        <f>IF(A254="","",VLOOKUP(WEEKDAY(A254,2),INFO_CALENDRIER!$C$1:$D$8,2,FALSE))</f>
        <v>7 - Dimanche</v>
      </c>
      <c r="C254" s="53" t="str">
        <f>IF(A254="","",CONCATENATE(YEAR(A254),"-",VLOOKUP(MONTH(A254),INFO_CALENDRIER!$I$1:$J$13,2,FALSE)))</f>
        <v>2018-09</v>
      </c>
      <c r="D254" s="52" t="str">
        <f>IF(A254="","",IF(OR(A254&lt;INFO_CALENDRIER!$O$42,A254&gt;INFO_CALENDRIER!$Q$42),"",VLOOKUP(A254,INFO_CALENDRIER!$M$3:'INFO_CALENDRIER'!$Q$42,4,TRUE)))</f>
        <v>scolaire</v>
      </c>
      <c r="E254" s="60" t="str">
        <f>IF(A254="","",IF(OR(A254&lt;INFO_CALENDRIER!$R$77,A254&gt;INFO_CALENDRIER!$T$77),"",VLOOKUP(A254,INFO_CALENDRIER!$R$3:$T$77,3,TRUE)))</f>
        <v>non ferié</v>
      </c>
    </row>
    <row r="255" spans="1:5">
      <c r="A255" s="59">
        <v>43353</v>
      </c>
      <c r="B255" s="52" t="str">
        <f>IF(A255="","",VLOOKUP(WEEKDAY(A255,2),INFO_CALENDRIER!$C$1:$D$8,2,FALSE))</f>
        <v>1 - Lundi</v>
      </c>
      <c r="C255" s="53" t="str">
        <f>IF(A255="","",CONCATENATE(YEAR(A255),"-",VLOOKUP(MONTH(A255),INFO_CALENDRIER!$I$1:$J$13,2,FALSE)))</f>
        <v>2018-09</v>
      </c>
      <c r="D255" s="52" t="str">
        <f>IF(A255="","",IF(OR(A255&lt;INFO_CALENDRIER!$O$42,A255&gt;INFO_CALENDRIER!$Q$42),"",VLOOKUP(A255,INFO_CALENDRIER!$M$3:'INFO_CALENDRIER'!$Q$42,4,TRUE)))</f>
        <v>scolaire</v>
      </c>
      <c r="E255" s="60" t="str">
        <f>IF(A255="","",IF(OR(A255&lt;INFO_CALENDRIER!$R$77,A255&gt;INFO_CALENDRIER!$T$77),"",VLOOKUP(A255,INFO_CALENDRIER!$R$3:$T$77,3,TRUE)))</f>
        <v>non ferié</v>
      </c>
    </row>
    <row r="256" spans="1:5">
      <c r="A256" s="59">
        <v>43354</v>
      </c>
      <c r="B256" s="52" t="str">
        <f>IF(A256="","",VLOOKUP(WEEKDAY(A256,2),INFO_CALENDRIER!$C$1:$D$8,2,FALSE))</f>
        <v>2 - Mardi</v>
      </c>
      <c r="C256" s="53" t="str">
        <f>IF(A256="","",CONCATENATE(YEAR(A256),"-",VLOOKUP(MONTH(A256),INFO_CALENDRIER!$I$1:$J$13,2,FALSE)))</f>
        <v>2018-09</v>
      </c>
      <c r="D256" s="52" t="str">
        <f>IF(A256="","",IF(OR(A256&lt;INFO_CALENDRIER!$O$42,A256&gt;INFO_CALENDRIER!$Q$42),"",VLOOKUP(A256,INFO_CALENDRIER!$M$3:'INFO_CALENDRIER'!$Q$42,4,TRUE)))</f>
        <v>scolaire</v>
      </c>
      <c r="E256" s="60" t="str">
        <f>IF(A256="","",IF(OR(A256&lt;INFO_CALENDRIER!$R$77,A256&gt;INFO_CALENDRIER!$T$77),"",VLOOKUP(A256,INFO_CALENDRIER!$R$3:$T$77,3,TRUE)))</f>
        <v>non ferié</v>
      </c>
    </row>
    <row r="257" spans="1:5">
      <c r="A257" s="59">
        <v>43355</v>
      </c>
      <c r="B257" s="52" t="str">
        <f>IF(A257="","",VLOOKUP(WEEKDAY(A257,2),INFO_CALENDRIER!$C$1:$D$8,2,FALSE))</f>
        <v>3 - Mercredi</v>
      </c>
      <c r="C257" s="53" t="str">
        <f>IF(A257="","",CONCATENATE(YEAR(A257),"-",VLOOKUP(MONTH(A257),INFO_CALENDRIER!$I$1:$J$13,2,FALSE)))</f>
        <v>2018-09</v>
      </c>
      <c r="D257" s="52" t="str">
        <f>IF(A257="","",IF(OR(A257&lt;INFO_CALENDRIER!$O$42,A257&gt;INFO_CALENDRIER!$Q$42),"",VLOOKUP(A257,INFO_CALENDRIER!$M$3:'INFO_CALENDRIER'!$Q$42,4,TRUE)))</f>
        <v>scolaire</v>
      </c>
      <c r="E257" s="60" t="str">
        <f>IF(A257="","",IF(OR(A257&lt;INFO_CALENDRIER!$R$77,A257&gt;INFO_CALENDRIER!$T$77),"",VLOOKUP(A257,INFO_CALENDRIER!$R$3:$T$77,3,TRUE)))</f>
        <v>non ferié</v>
      </c>
    </row>
    <row r="258" spans="1:5">
      <c r="A258" s="59">
        <v>43356</v>
      </c>
      <c r="B258" s="52" t="str">
        <f>IF(A258="","",VLOOKUP(WEEKDAY(A258,2),INFO_CALENDRIER!$C$1:$D$8,2,FALSE))</f>
        <v>4 - Jeudi</v>
      </c>
      <c r="C258" s="53" t="str">
        <f>IF(A258="","",CONCATENATE(YEAR(A258),"-",VLOOKUP(MONTH(A258),INFO_CALENDRIER!$I$1:$J$13,2,FALSE)))</f>
        <v>2018-09</v>
      </c>
      <c r="D258" s="52" t="str">
        <f>IF(A258="","",IF(OR(A258&lt;INFO_CALENDRIER!$O$42,A258&gt;INFO_CALENDRIER!$Q$42),"",VLOOKUP(A258,INFO_CALENDRIER!$M$3:'INFO_CALENDRIER'!$Q$42,4,TRUE)))</f>
        <v>scolaire</v>
      </c>
      <c r="E258" s="60" t="str">
        <f>IF(A258="","",IF(OR(A258&lt;INFO_CALENDRIER!$R$77,A258&gt;INFO_CALENDRIER!$T$77),"",VLOOKUP(A258,INFO_CALENDRIER!$R$3:$T$77,3,TRUE)))</f>
        <v>non ferié</v>
      </c>
    </row>
    <row r="259" spans="1:5">
      <c r="A259" s="59">
        <v>43357</v>
      </c>
      <c r="B259" s="52" t="str">
        <f>IF(A259="","",VLOOKUP(WEEKDAY(A259,2),INFO_CALENDRIER!$C$1:$D$8,2,FALSE))</f>
        <v>5 - Vendredi</v>
      </c>
      <c r="C259" s="53" t="str">
        <f>IF(A259="","",CONCATENATE(YEAR(A259),"-",VLOOKUP(MONTH(A259),INFO_CALENDRIER!$I$1:$J$13,2,FALSE)))</f>
        <v>2018-09</v>
      </c>
      <c r="D259" s="52" t="str">
        <f>IF(A259="","",IF(OR(A259&lt;INFO_CALENDRIER!$O$42,A259&gt;INFO_CALENDRIER!$Q$42),"",VLOOKUP(A259,INFO_CALENDRIER!$M$3:'INFO_CALENDRIER'!$Q$42,4,TRUE)))</f>
        <v>scolaire</v>
      </c>
      <c r="E259" s="60" t="str">
        <f>IF(A259="","",IF(OR(A259&lt;INFO_CALENDRIER!$R$77,A259&gt;INFO_CALENDRIER!$T$77),"",VLOOKUP(A259,INFO_CALENDRIER!$R$3:$T$77,3,TRUE)))</f>
        <v>non ferié</v>
      </c>
    </row>
    <row r="260" spans="1:5">
      <c r="A260" s="59">
        <v>43358</v>
      </c>
      <c r="B260" s="52" t="str">
        <f>IF(A260="","",VLOOKUP(WEEKDAY(A260,2),INFO_CALENDRIER!$C$1:$D$8,2,FALSE))</f>
        <v>6 - Samedi</v>
      </c>
      <c r="C260" s="53" t="str">
        <f>IF(A260="","",CONCATENATE(YEAR(A260),"-",VLOOKUP(MONTH(A260),INFO_CALENDRIER!$I$1:$J$13,2,FALSE)))</f>
        <v>2018-09</v>
      </c>
      <c r="D260" s="52" t="str">
        <f>IF(A260="","",IF(OR(A260&lt;INFO_CALENDRIER!$O$42,A260&gt;INFO_CALENDRIER!$Q$42),"",VLOOKUP(A260,INFO_CALENDRIER!$M$3:'INFO_CALENDRIER'!$Q$42,4,TRUE)))</f>
        <v>scolaire</v>
      </c>
      <c r="E260" s="60" t="str">
        <f>IF(A260="","",IF(OR(A260&lt;INFO_CALENDRIER!$R$77,A260&gt;INFO_CALENDRIER!$T$77),"",VLOOKUP(A260,INFO_CALENDRIER!$R$3:$T$77,3,TRUE)))</f>
        <v>non ferié</v>
      </c>
    </row>
    <row r="261" spans="1:5">
      <c r="A261" s="59">
        <v>43359</v>
      </c>
      <c r="B261" s="52" t="str">
        <f>IF(A261="","",VLOOKUP(WEEKDAY(A261,2),INFO_CALENDRIER!$C$1:$D$8,2,FALSE))</f>
        <v>7 - Dimanche</v>
      </c>
      <c r="C261" s="53" t="str">
        <f>IF(A261="","",CONCATENATE(YEAR(A261),"-",VLOOKUP(MONTH(A261),INFO_CALENDRIER!$I$1:$J$13,2,FALSE)))</f>
        <v>2018-09</v>
      </c>
      <c r="D261" s="52" t="str">
        <f>IF(A261="","",IF(OR(A261&lt;INFO_CALENDRIER!$O$42,A261&gt;INFO_CALENDRIER!$Q$42),"",VLOOKUP(A261,INFO_CALENDRIER!$M$3:'INFO_CALENDRIER'!$Q$42,4,TRUE)))</f>
        <v>scolaire</v>
      </c>
      <c r="E261" s="60" t="str">
        <f>IF(A261="","",IF(OR(A261&lt;INFO_CALENDRIER!$R$77,A261&gt;INFO_CALENDRIER!$T$77),"",VLOOKUP(A261,INFO_CALENDRIER!$R$3:$T$77,3,TRUE)))</f>
        <v>non ferié</v>
      </c>
    </row>
    <row r="262" spans="1:5">
      <c r="A262" s="59">
        <v>43360</v>
      </c>
      <c r="B262" s="52" t="str">
        <f>IF(A262="","",VLOOKUP(WEEKDAY(A262,2),INFO_CALENDRIER!$C$1:$D$8,2,FALSE))</f>
        <v>1 - Lundi</v>
      </c>
      <c r="C262" s="53" t="str">
        <f>IF(A262="","",CONCATENATE(YEAR(A262),"-",VLOOKUP(MONTH(A262),INFO_CALENDRIER!$I$1:$J$13,2,FALSE)))</f>
        <v>2018-09</v>
      </c>
      <c r="D262" s="52" t="str">
        <f>IF(A262="","",IF(OR(A262&lt;INFO_CALENDRIER!$O$42,A262&gt;INFO_CALENDRIER!$Q$42),"",VLOOKUP(A262,INFO_CALENDRIER!$M$3:'INFO_CALENDRIER'!$Q$42,4,TRUE)))</f>
        <v>scolaire</v>
      </c>
      <c r="E262" s="60" t="str">
        <f>IF(A262="","",IF(OR(A262&lt;INFO_CALENDRIER!$R$77,A262&gt;INFO_CALENDRIER!$T$77),"",VLOOKUP(A262,INFO_CALENDRIER!$R$3:$T$77,3,TRUE)))</f>
        <v>non ferié</v>
      </c>
    </row>
    <row r="263" spans="1:5">
      <c r="A263" s="59">
        <v>43361</v>
      </c>
      <c r="B263" s="52" t="str">
        <f>IF(A263="","",VLOOKUP(WEEKDAY(A263,2),INFO_CALENDRIER!$C$1:$D$8,2,FALSE))</f>
        <v>2 - Mardi</v>
      </c>
      <c r="C263" s="53" t="str">
        <f>IF(A263="","",CONCATENATE(YEAR(A263),"-",VLOOKUP(MONTH(A263),INFO_CALENDRIER!$I$1:$J$13,2,FALSE)))</f>
        <v>2018-09</v>
      </c>
      <c r="D263" s="52" t="str">
        <f>IF(A263="","",IF(OR(A263&lt;INFO_CALENDRIER!$O$42,A263&gt;INFO_CALENDRIER!$Q$42),"",VLOOKUP(A263,INFO_CALENDRIER!$M$3:'INFO_CALENDRIER'!$Q$42,4,TRUE)))</f>
        <v>scolaire</v>
      </c>
      <c r="E263" s="60" t="str">
        <f>IF(A263="","",IF(OR(A263&lt;INFO_CALENDRIER!$R$77,A263&gt;INFO_CALENDRIER!$T$77),"",VLOOKUP(A263,INFO_CALENDRIER!$R$3:$T$77,3,TRUE)))</f>
        <v>non ferié</v>
      </c>
    </row>
    <row r="264" spans="1:5">
      <c r="A264" s="59">
        <v>43362</v>
      </c>
      <c r="B264" s="52" t="str">
        <f>IF(A264="","",VLOOKUP(WEEKDAY(A264,2),INFO_CALENDRIER!$C$1:$D$8,2,FALSE))</f>
        <v>3 - Mercredi</v>
      </c>
      <c r="C264" s="53" t="str">
        <f>IF(A264="","",CONCATENATE(YEAR(A264),"-",VLOOKUP(MONTH(A264),INFO_CALENDRIER!$I$1:$J$13,2,FALSE)))</f>
        <v>2018-09</v>
      </c>
      <c r="D264" s="52" t="str">
        <f>IF(A264="","",IF(OR(A264&lt;INFO_CALENDRIER!$O$42,A264&gt;INFO_CALENDRIER!$Q$42),"",VLOOKUP(A264,INFO_CALENDRIER!$M$3:'INFO_CALENDRIER'!$Q$42,4,TRUE)))</f>
        <v>scolaire</v>
      </c>
      <c r="E264" s="60" t="str">
        <f>IF(A264="","",IF(OR(A264&lt;INFO_CALENDRIER!$R$77,A264&gt;INFO_CALENDRIER!$T$77),"",VLOOKUP(A264,INFO_CALENDRIER!$R$3:$T$77,3,TRUE)))</f>
        <v>non ferié</v>
      </c>
    </row>
    <row r="265" spans="1:5">
      <c r="A265" s="59">
        <v>43363</v>
      </c>
      <c r="B265" s="52" t="str">
        <f>IF(A265="","",VLOOKUP(WEEKDAY(A265,2),INFO_CALENDRIER!$C$1:$D$8,2,FALSE))</f>
        <v>4 - Jeudi</v>
      </c>
      <c r="C265" s="53" t="str">
        <f>IF(A265="","",CONCATENATE(YEAR(A265),"-",VLOOKUP(MONTH(A265),INFO_CALENDRIER!$I$1:$J$13,2,FALSE)))</f>
        <v>2018-09</v>
      </c>
      <c r="D265" s="52" t="str">
        <f>IF(A265="","",IF(OR(A265&lt;INFO_CALENDRIER!$O$42,A265&gt;INFO_CALENDRIER!$Q$42),"",VLOOKUP(A265,INFO_CALENDRIER!$M$3:'INFO_CALENDRIER'!$Q$42,4,TRUE)))</f>
        <v>scolaire</v>
      </c>
      <c r="E265" s="60" t="str">
        <f>IF(A265="","",IF(OR(A265&lt;INFO_CALENDRIER!$R$77,A265&gt;INFO_CALENDRIER!$T$77),"",VLOOKUP(A265,INFO_CALENDRIER!$R$3:$T$77,3,TRUE)))</f>
        <v>non ferié</v>
      </c>
    </row>
    <row r="266" spans="1:5">
      <c r="A266" s="59">
        <v>43364</v>
      </c>
      <c r="B266" s="52" t="str">
        <f>IF(A266="","",VLOOKUP(WEEKDAY(A266,2),INFO_CALENDRIER!$C$1:$D$8,2,FALSE))</f>
        <v>5 - Vendredi</v>
      </c>
      <c r="C266" s="53" t="str">
        <f>IF(A266="","",CONCATENATE(YEAR(A266),"-",VLOOKUP(MONTH(A266),INFO_CALENDRIER!$I$1:$J$13,2,FALSE)))</f>
        <v>2018-09</v>
      </c>
      <c r="D266" s="52" t="str">
        <f>IF(A266="","",IF(OR(A266&lt;INFO_CALENDRIER!$O$42,A266&gt;INFO_CALENDRIER!$Q$42),"",VLOOKUP(A266,INFO_CALENDRIER!$M$3:'INFO_CALENDRIER'!$Q$42,4,TRUE)))</f>
        <v>scolaire</v>
      </c>
      <c r="E266" s="60" t="str">
        <f>IF(A266="","",IF(OR(A266&lt;INFO_CALENDRIER!$R$77,A266&gt;INFO_CALENDRIER!$T$77),"",VLOOKUP(A266,INFO_CALENDRIER!$R$3:$T$77,3,TRUE)))</f>
        <v>non ferié</v>
      </c>
    </row>
    <row r="267" spans="1:5">
      <c r="A267" s="59">
        <v>43365</v>
      </c>
      <c r="B267" s="52" t="str">
        <f>IF(A267="","",VLOOKUP(WEEKDAY(A267,2),INFO_CALENDRIER!$C$1:$D$8,2,FALSE))</f>
        <v>6 - Samedi</v>
      </c>
      <c r="C267" s="53" t="str">
        <f>IF(A267="","",CONCATENATE(YEAR(A267),"-",VLOOKUP(MONTH(A267),INFO_CALENDRIER!$I$1:$J$13,2,FALSE)))</f>
        <v>2018-09</v>
      </c>
      <c r="D267" s="52" t="str">
        <f>IF(A267="","",IF(OR(A267&lt;INFO_CALENDRIER!$O$42,A267&gt;INFO_CALENDRIER!$Q$42),"",VLOOKUP(A267,INFO_CALENDRIER!$M$3:'INFO_CALENDRIER'!$Q$42,4,TRUE)))</f>
        <v>scolaire</v>
      </c>
      <c r="E267" s="60" t="str">
        <f>IF(A267="","",IF(OR(A267&lt;INFO_CALENDRIER!$R$77,A267&gt;INFO_CALENDRIER!$T$77),"",VLOOKUP(A267,INFO_CALENDRIER!$R$3:$T$77,3,TRUE)))</f>
        <v>non ferié</v>
      </c>
    </row>
    <row r="268" spans="1:5">
      <c r="A268" s="59">
        <v>43366</v>
      </c>
      <c r="B268" s="52" t="str">
        <f>IF(A268="","",VLOOKUP(WEEKDAY(A268,2),INFO_CALENDRIER!$C$1:$D$8,2,FALSE))</f>
        <v>7 - Dimanche</v>
      </c>
      <c r="C268" s="53" t="str">
        <f>IF(A268="","",CONCATENATE(YEAR(A268),"-",VLOOKUP(MONTH(A268),INFO_CALENDRIER!$I$1:$J$13,2,FALSE)))</f>
        <v>2018-09</v>
      </c>
      <c r="D268" s="52" t="str">
        <f>IF(A268="","",IF(OR(A268&lt;INFO_CALENDRIER!$O$42,A268&gt;INFO_CALENDRIER!$Q$42),"",VLOOKUP(A268,INFO_CALENDRIER!$M$3:'INFO_CALENDRIER'!$Q$42,4,TRUE)))</f>
        <v>scolaire</v>
      </c>
      <c r="E268" s="60" t="str">
        <f>IF(A268="","",IF(OR(A268&lt;INFO_CALENDRIER!$R$77,A268&gt;INFO_CALENDRIER!$T$77),"",VLOOKUP(A268,INFO_CALENDRIER!$R$3:$T$77,3,TRUE)))</f>
        <v>non ferié</v>
      </c>
    </row>
    <row r="269" spans="1:5">
      <c r="A269" s="59">
        <v>43367</v>
      </c>
      <c r="B269" s="52" t="str">
        <f>IF(A269="","",VLOOKUP(WEEKDAY(A269,2),INFO_CALENDRIER!$C$1:$D$8,2,FALSE))</f>
        <v>1 - Lundi</v>
      </c>
      <c r="C269" s="53" t="str">
        <f>IF(A269="","",CONCATENATE(YEAR(A269),"-",VLOOKUP(MONTH(A269),INFO_CALENDRIER!$I$1:$J$13,2,FALSE)))</f>
        <v>2018-09</v>
      </c>
      <c r="D269" s="52" t="str">
        <f>IF(A269="","",IF(OR(A269&lt;INFO_CALENDRIER!$O$42,A269&gt;INFO_CALENDRIER!$Q$42),"",VLOOKUP(A269,INFO_CALENDRIER!$M$3:'INFO_CALENDRIER'!$Q$42,4,TRUE)))</f>
        <v>scolaire</v>
      </c>
      <c r="E269" s="60" t="str">
        <f>IF(A269="","",IF(OR(A269&lt;INFO_CALENDRIER!$R$77,A269&gt;INFO_CALENDRIER!$T$77),"",VLOOKUP(A269,INFO_CALENDRIER!$R$3:$T$77,3,TRUE)))</f>
        <v>non ferié</v>
      </c>
    </row>
    <row r="270" spans="1:5">
      <c r="A270" s="59">
        <v>43368</v>
      </c>
      <c r="B270" s="52" t="str">
        <f>IF(A270="","",VLOOKUP(WEEKDAY(A270,2),INFO_CALENDRIER!$C$1:$D$8,2,FALSE))</f>
        <v>2 - Mardi</v>
      </c>
      <c r="C270" s="53" t="str">
        <f>IF(A270="","",CONCATENATE(YEAR(A270),"-",VLOOKUP(MONTH(A270),INFO_CALENDRIER!$I$1:$J$13,2,FALSE)))</f>
        <v>2018-09</v>
      </c>
      <c r="D270" s="52" t="str">
        <f>IF(A270="","",IF(OR(A270&lt;INFO_CALENDRIER!$O$42,A270&gt;INFO_CALENDRIER!$Q$42),"",VLOOKUP(A270,INFO_CALENDRIER!$M$3:'INFO_CALENDRIER'!$Q$42,4,TRUE)))</f>
        <v>scolaire</v>
      </c>
      <c r="E270" s="60" t="str">
        <f>IF(A270="","",IF(OR(A270&lt;INFO_CALENDRIER!$R$77,A270&gt;INFO_CALENDRIER!$T$77),"",VLOOKUP(A270,INFO_CALENDRIER!$R$3:$T$77,3,TRUE)))</f>
        <v>non ferié</v>
      </c>
    </row>
    <row r="271" spans="1:5">
      <c r="A271" s="59">
        <v>43369</v>
      </c>
      <c r="B271" s="52" t="str">
        <f>IF(A271="","",VLOOKUP(WEEKDAY(A271,2),INFO_CALENDRIER!$C$1:$D$8,2,FALSE))</f>
        <v>3 - Mercredi</v>
      </c>
      <c r="C271" s="53" t="str">
        <f>IF(A271="","",CONCATENATE(YEAR(A271),"-",VLOOKUP(MONTH(A271),INFO_CALENDRIER!$I$1:$J$13,2,FALSE)))</f>
        <v>2018-09</v>
      </c>
      <c r="D271" s="52" t="str">
        <f>IF(A271="","",IF(OR(A271&lt;INFO_CALENDRIER!$O$42,A271&gt;INFO_CALENDRIER!$Q$42),"",VLOOKUP(A271,INFO_CALENDRIER!$M$3:'INFO_CALENDRIER'!$Q$42,4,TRUE)))</f>
        <v>scolaire</v>
      </c>
      <c r="E271" s="60" t="str">
        <f>IF(A271="","",IF(OR(A271&lt;INFO_CALENDRIER!$R$77,A271&gt;INFO_CALENDRIER!$T$77),"",VLOOKUP(A271,INFO_CALENDRIER!$R$3:$T$77,3,TRUE)))</f>
        <v>non ferié</v>
      </c>
    </row>
    <row r="272" spans="1:5">
      <c r="A272" s="59">
        <v>43370</v>
      </c>
      <c r="B272" s="52" t="str">
        <f>IF(A272="","",VLOOKUP(WEEKDAY(A272,2),INFO_CALENDRIER!$C$1:$D$8,2,FALSE))</f>
        <v>4 - Jeudi</v>
      </c>
      <c r="C272" s="53" t="str">
        <f>IF(A272="","",CONCATENATE(YEAR(A272),"-",VLOOKUP(MONTH(A272),INFO_CALENDRIER!$I$1:$J$13,2,FALSE)))</f>
        <v>2018-09</v>
      </c>
      <c r="D272" s="52" t="str">
        <f>IF(A272="","",IF(OR(A272&lt;INFO_CALENDRIER!$O$42,A272&gt;INFO_CALENDRIER!$Q$42),"",VLOOKUP(A272,INFO_CALENDRIER!$M$3:'INFO_CALENDRIER'!$Q$42,4,TRUE)))</f>
        <v>scolaire</v>
      </c>
      <c r="E272" s="60" t="str">
        <f>IF(A272="","",IF(OR(A272&lt;INFO_CALENDRIER!$R$77,A272&gt;INFO_CALENDRIER!$T$77),"",VLOOKUP(A272,INFO_CALENDRIER!$R$3:$T$77,3,TRUE)))</f>
        <v>non ferié</v>
      </c>
    </row>
    <row r="273" spans="1:5">
      <c r="A273" s="59">
        <v>43371</v>
      </c>
      <c r="B273" s="52" t="str">
        <f>IF(A273="","",VLOOKUP(WEEKDAY(A273,2),INFO_CALENDRIER!$C$1:$D$8,2,FALSE))</f>
        <v>5 - Vendredi</v>
      </c>
      <c r="C273" s="53" t="str">
        <f>IF(A273="","",CONCATENATE(YEAR(A273),"-",VLOOKUP(MONTH(A273),INFO_CALENDRIER!$I$1:$J$13,2,FALSE)))</f>
        <v>2018-09</v>
      </c>
      <c r="D273" s="52" t="str">
        <f>IF(A273="","",IF(OR(A273&lt;INFO_CALENDRIER!$O$42,A273&gt;INFO_CALENDRIER!$Q$42),"",VLOOKUP(A273,INFO_CALENDRIER!$M$3:'INFO_CALENDRIER'!$Q$42,4,TRUE)))</f>
        <v>scolaire</v>
      </c>
      <c r="E273" s="60" t="str">
        <f>IF(A273="","",IF(OR(A273&lt;INFO_CALENDRIER!$R$77,A273&gt;INFO_CALENDRIER!$T$77),"",VLOOKUP(A273,INFO_CALENDRIER!$R$3:$T$77,3,TRUE)))</f>
        <v>non ferié</v>
      </c>
    </row>
    <row r="274" spans="1:5">
      <c r="A274" s="59">
        <v>43372</v>
      </c>
      <c r="B274" s="52" t="str">
        <f>IF(A274="","",VLOOKUP(WEEKDAY(A274,2),INFO_CALENDRIER!$C$1:$D$8,2,FALSE))</f>
        <v>6 - Samedi</v>
      </c>
      <c r="C274" s="53" t="str">
        <f>IF(A274="","",CONCATENATE(YEAR(A274),"-",VLOOKUP(MONTH(A274),INFO_CALENDRIER!$I$1:$J$13,2,FALSE)))</f>
        <v>2018-09</v>
      </c>
      <c r="D274" s="52" t="str">
        <f>IF(A274="","",IF(OR(A274&lt;INFO_CALENDRIER!$O$42,A274&gt;INFO_CALENDRIER!$Q$42),"",VLOOKUP(A274,INFO_CALENDRIER!$M$3:'INFO_CALENDRIER'!$Q$42,4,TRUE)))</f>
        <v>scolaire</v>
      </c>
      <c r="E274" s="60" t="str">
        <f>IF(A274="","",IF(OR(A274&lt;INFO_CALENDRIER!$R$77,A274&gt;INFO_CALENDRIER!$T$77),"",VLOOKUP(A274,INFO_CALENDRIER!$R$3:$T$77,3,TRUE)))</f>
        <v>non ferié</v>
      </c>
    </row>
    <row r="275" spans="1:5">
      <c r="A275" s="59">
        <v>43373</v>
      </c>
      <c r="B275" s="52" t="str">
        <f>IF(A275="","",VLOOKUP(WEEKDAY(A275,2),INFO_CALENDRIER!$C$1:$D$8,2,FALSE))</f>
        <v>7 - Dimanche</v>
      </c>
      <c r="C275" s="53" t="str">
        <f>IF(A275="","",CONCATENATE(YEAR(A275),"-",VLOOKUP(MONTH(A275),INFO_CALENDRIER!$I$1:$J$13,2,FALSE)))</f>
        <v>2018-09</v>
      </c>
      <c r="D275" s="52" t="str">
        <f>IF(A275="","",IF(OR(A275&lt;INFO_CALENDRIER!$O$42,A275&gt;INFO_CALENDRIER!$Q$42),"",VLOOKUP(A275,INFO_CALENDRIER!$M$3:'INFO_CALENDRIER'!$Q$42,4,TRUE)))</f>
        <v>scolaire</v>
      </c>
      <c r="E275" s="60" t="str">
        <f>IF(A275="","",IF(OR(A275&lt;INFO_CALENDRIER!$R$77,A275&gt;INFO_CALENDRIER!$T$77),"",VLOOKUP(A275,INFO_CALENDRIER!$R$3:$T$77,3,TRUE)))</f>
        <v>non ferié</v>
      </c>
    </row>
    <row r="276" spans="1:5">
      <c r="A276" s="59">
        <v>43374</v>
      </c>
      <c r="B276" s="52" t="str">
        <f>IF(A276="","",VLOOKUP(WEEKDAY(A276,2),INFO_CALENDRIER!$C$1:$D$8,2,FALSE))</f>
        <v>1 - Lundi</v>
      </c>
      <c r="C276" s="53" t="str">
        <f>IF(A276="","",CONCATENATE(YEAR(A276),"-",VLOOKUP(MONTH(A276),INFO_CALENDRIER!$I$1:$J$13,2,FALSE)))</f>
        <v>2018-10</v>
      </c>
      <c r="D276" s="52" t="str">
        <f>IF(A276="","",IF(OR(A276&lt;INFO_CALENDRIER!$O$42,A276&gt;INFO_CALENDRIER!$Q$42),"",VLOOKUP(A276,INFO_CALENDRIER!$M$3:'INFO_CALENDRIER'!$Q$42,4,TRUE)))</f>
        <v>scolaire</v>
      </c>
      <c r="E276" s="60" t="str">
        <f>IF(A276="","",IF(OR(A276&lt;INFO_CALENDRIER!$R$77,A276&gt;INFO_CALENDRIER!$T$77),"",VLOOKUP(A276,INFO_CALENDRIER!$R$3:$T$77,3,TRUE)))</f>
        <v>non ferié</v>
      </c>
    </row>
    <row r="277" spans="1:5">
      <c r="A277" s="59">
        <v>43375</v>
      </c>
      <c r="B277" s="52" t="str">
        <f>IF(A277="","",VLOOKUP(WEEKDAY(A277,2),INFO_CALENDRIER!$C$1:$D$8,2,FALSE))</f>
        <v>2 - Mardi</v>
      </c>
      <c r="C277" s="53" t="str">
        <f>IF(A277="","",CONCATENATE(YEAR(A277),"-",VLOOKUP(MONTH(A277),INFO_CALENDRIER!$I$1:$J$13,2,FALSE)))</f>
        <v>2018-10</v>
      </c>
      <c r="D277" s="52" t="str">
        <f>IF(A277="","",IF(OR(A277&lt;INFO_CALENDRIER!$O$42,A277&gt;INFO_CALENDRIER!$Q$42),"",VLOOKUP(A277,INFO_CALENDRIER!$M$3:'INFO_CALENDRIER'!$Q$42,4,TRUE)))</f>
        <v>scolaire</v>
      </c>
      <c r="E277" s="60" t="str">
        <f>IF(A277="","",IF(OR(A277&lt;INFO_CALENDRIER!$R$77,A277&gt;INFO_CALENDRIER!$T$77),"",VLOOKUP(A277,INFO_CALENDRIER!$R$3:$T$77,3,TRUE)))</f>
        <v>non ferié</v>
      </c>
    </row>
    <row r="278" spans="1:5">
      <c r="A278" s="59">
        <v>43376</v>
      </c>
      <c r="B278" s="52" t="str">
        <f>IF(A278="","",VLOOKUP(WEEKDAY(A278,2),INFO_CALENDRIER!$C$1:$D$8,2,FALSE))</f>
        <v>3 - Mercredi</v>
      </c>
      <c r="C278" s="53" t="str">
        <f>IF(A278="","",CONCATENATE(YEAR(A278),"-",VLOOKUP(MONTH(A278),INFO_CALENDRIER!$I$1:$J$13,2,FALSE)))</f>
        <v>2018-10</v>
      </c>
      <c r="D278" s="52" t="str">
        <f>IF(A278="","",IF(OR(A278&lt;INFO_CALENDRIER!$O$42,A278&gt;INFO_CALENDRIER!$Q$42),"",VLOOKUP(A278,INFO_CALENDRIER!$M$3:'INFO_CALENDRIER'!$Q$42,4,TRUE)))</f>
        <v>scolaire</v>
      </c>
      <c r="E278" s="60" t="str">
        <f>IF(A278="","",IF(OR(A278&lt;INFO_CALENDRIER!$R$77,A278&gt;INFO_CALENDRIER!$T$77),"",VLOOKUP(A278,INFO_CALENDRIER!$R$3:$T$77,3,TRUE)))</f>
        <v>non ferié</v>
      </c>
    </row>
    <row r="279" spans="1:5">
      <c r="A279" s="59">
        <v>43377</v>
      </c>
      <c r="B279" s="52" t="str">
        <f>IF(A279="","",VLOOKUP(WEEKDAY(A279,2),INFO_CALENDRIER!$C$1:$D$8,2,FALSE))</f>
        <v>4 - Jeudi</v>
      </c>
      <c r="C279" s="53" t="str">
        <f>IF(A279="","",CONCATENATE(YEAR(A279),"-",VLOOKUP(MONTH(A279),INFO_CALENDRIER!$I$1:$J$13,2,FALSE)))</f>
        <v>2018-10</v>
      </c>
      <c r="D279" s="52" t="str">
        <f>IF(A279="","",IF(OR(A279&lt;INFO_CALENDRIER!$O$42,A279&gt;INFO_CALENDRIER!$Q$42),"",VLOOKUP(A279,INFO_CALENDRIER!$M$3:'INFO_CALENDRIER'!$Q$42,4,TRUE)))</f>
        <v>scolaire</v>
      </c>
      <c r="E279" s="60" t="str">
        <f>IF(A279="","",IF(OR(A279&lt;INFO_CALENDRIER!$R$77,A279&gt;INFO_CALENDRIER!$T$77),"",VLOOKUP(A279,INFO_CALENDRIER!$R$3:$T$77,3,TRUE)))</f>
        <v>non ferié</v>
      </c>
    </row>
    <row r="280" spans="1:5">
      <c r="A280" s="59">
        <v>43378</v>
      </c>
      <c r="B280" s="52" t="str">
        <f>IF(A280="","",VLOOKUP(WEEKDAY(A280,2),INFO_CALENDRIER!$C$1:$D$8,2,FALSE))</f>
        <v>5 - Vendredi</v>
      </c>
      <c r="C280" s="53" t="str">
        <f>IF(A280="","",CONCATENATE(YEAR(A280),"-",VLOOKUP(MONTH(A280),INFO_CALENDRIER!$I$1:$J$13,2,FALSE)))</f>
        <v>2018-10</v>
      </c>
      <c r="D280" s="52" t="str">
        <f>IF(A280="","",IF(OR(A280&lt;INFO_CALENDRIER!$O$42,A280&gt;INFO_CALENDRIER!$Q$42),"",VLOOKUP(A280,INFO_CALENDRIER!$M$3:'INFO_CALENDRIER'!$Q$42,4,TRUE)))</f>
        <v>scolaire</v>
      </c>
      <c r="E280" s="60" t="str">
        <f>IF(A280="","",IF(OR(A280&lt;INFO_CALENDRIER!$R$77,A280&gt;INFO_CALENDRIER!$T$77),"",VLOOKUP(A280,INFO_CALENDRIER!$R$3:$T$77,3,TRUE)))</f>
        <v>non ferié</v>
      </c>
    </row>
    <row r="281" spans="1:5">
      <c r="A281" s="59">
        <v>43379</v>
      </c>
      <c r="B281" s="52" t="str">
        <f>IF(A281="","",VLOOKUP(WEEKDAY(A281,2),INFO_CALENDRIER!$C$1:$D$8,2,FALSE))</f>
        <v>6 - Samedi</v>
      </c>
      <c r="C281" s="53" t="str">
        <f>IF(A281="","",CONCATENATE(YEAR(A281),"-",VLOOKUP(MONTH(A281),INFO_CALENDRIER!$I$1:$J$13,2,FALSE)))</f>
        <v>2018-10</v>
      </c>
      <c r="D281" s="52" t="str">
        <f>IF(A281="","",IF(OR(A281&lt;INFO_CALENDRIER!$O$42,A281&gt;INFO_CALENDRIER!$Q$42),"",VLOOKUP(A281,INFO_CALENDRIER!$M$3:'INFO_CALENDRIER'!$Q$42,4,TRUE)))</f>
        <v>scolaire</v>
      </c>
      <c r="E281" s="60" t="str">
        <f>IF(A281="","",IF(OR(A281&lt;INFO_CALENDRIER!$R$77,A281&gt;INFO_CALENDRIER!$T$77),"",VLOOKUP(A281,INFO_CALENDRIER!$R$3:$T$77,3,TRUE)))</f>
        <v>non ferié</v>
      </c>
    </row>
    <row r="282" spans="1:5">
      <c r="A282" s="59">
        <v>43380</v>
      </c>
      <c r="B282" s="52" t="str">
        <f>IF(A282="","",VLOOKUP(WEEKDAY(A282,2),INFO_CALENDRIER!$C$1:$D$8,2,FALSE))</f>
        <v>7 - Dimanche</v>
      </c>
      <c r="C282" s="53" t="str">
        <f>IF(A282="","",CONCATENATE(YEAR(A282),"-",VLOOKUP(MONTH(A282),INFO_CALENDRIER!$I$1:$J$13,2,FALSE)))</f>
        <v>2018-10</v>
      </c>
      <c r="D282" s="52" t="str">
        <f>IF(A282="","",IF(OR(A282&lt;INFO_CALENDRIER!$O$42,A282&gt;INFO_CALENDRIER!$Q$42),"",VLOOKUP(A282,INFO_CALENDRIER!$M$3:'INFO_CALENDRIER'!$Q$42,4,TRUE)))</f>
        <v>scolaire</v>
      </c>
      <c r="E282" s="60" t="str">
        <f>IF(A282="","",IF(OR(A282&lt;INFO_CALENDRIER!$R$77,A282&gt;INFO_CALENDRIER!$T$77),"",VLOOKUP(A282,INFO_CALENDRIER!$R$3:$T$77,3,TRUE)))</f>
        <v>non ferié</v>
      </c>
    </row>
    <row r="283" spans="1:5">
      <c r="A283" s="59">
        <v>43381</v>
      </c>
      <c r="B283" s="52" t="str">
        <f>IF(A283="","",VLOOKUP(WEEKDAY(A283,2),INFO_CALENDRIER!$C$1:$D$8,2,FALSE))</f>
        <v>1 - Lundi</v>
      </c>
      <c r="C283" s="53" t="str">
        <f>IF(A283="","",CONCATENATE(YEAR(A283),"-",VLOOKUP(MONTH(A283),INFO_CALENDRIER!$I$1:$J$13,2,FALSE)))</f>
        <v>2018-10</v>
      </c>
      <c r="D283" s="52" t="str">
        <f>IF(A283="","",IF(OR(A283&lt;INFO_CALENDRIER!$O$42,A283&gt;INFO_CALENDRIER!$Q$42),"",VLOOKUP(A283,INFO_CALENDRIER!$M$3:'INFO_CALENDRIER'!$Q$42,4,TRUE)))</f>
        <v>scolaire</v>
      </c>
      <c r="E283" s="60" t="str">
        <f>IF(A283="","",IF(OR(A283&lt;INFO_CALENDRIER!$R$77,A283&gt;INFO_CALENDRIER!$T$77),"",VLOOKUP(A283,INFO_CALENDRIER!$R$3:$T$77,3,TRUE)))</f>
        <v>non ferié</v>
      </c>
    </row>
    <row r="284" spans="1:5">
      <c r="A284" s="59">
        <v>43382</v>
      </c>
      <c r="B284" s="52" t="str">
        <f>IF(A284="","",VLOOKUP(WEEKDAY(A284,2),INFO_CALENDRIER!$C$1:$D$8,2,FALSE))</f>
        <v>2 - Mardi</v>
      </c>
      <c r="C284" s="53" t="str">
        <f>IF(A284="","",CONCATENATE(YEAR(A284),"-",VLOOKUP(MONTH(A284),INFO_CALENDRIER!$I$1:$J$13,2,FALSE)))</f>
        <v>2018-10</v>
      </c>
      <c r="D284" s="52" t="str">
        <f>IF(A284="","",IF(OR(A284&lt;INFO_CALENDRIER!$O$42,A284&gt;INFO_CALENDRIER!$Q$42),"",VLOOKUP(A284,INFO_CALENDRIER!$M$3:'INFO_CALENDRIER'!$Q$42,4,TRUE)))</f>
        <v>scolaire</v>
      </c>
      <c r="E284" s="60" t="str">
        <f>IF(A284="","",IF(OR(A284&lt;INFO_CALENDRIER!$R$77,A284&gt;INFO_CALENDRIER!$T$77),"",VLOOKUP(A284,INFO_CALENDRIER!$R$3:$T$77,3,TRUE)))</f>
        <v>non ferié</v>
      </c>
    </row>
    <row r="285" spans="1:5">
      <c r="A285" s="59">
        <v>43383</v>
      </c>
      <c r="B285" s="52" t="str">
        <f>IF(A285="","",VLOOKUP(WEEKDAY(A285,2),INFO_CALENDRIER!$C$1:$D$8,2,FALSE))</f>
        <v>3 - Mercredi</v>
      </c>
      <c r="C285" s="53" t="str">
        <f>IF(A285="","",CONCATENATE(YEAR(A285),"-",VLOOKUP(MONTH(A285),INFO_CALENDRIER!$I$1:$J$13,2,FALSE)))</f>
        <v>2018-10</v>
      </c>
      <c r="D285" s="52" t="str">
        <f>IF(A285="","",IF(OR(A285&lt;INFO_CALENDRIER!$O$42,A285&gt;INFO_CALENDRIER!$Q$42),"",VLOOKUP(A285,INFO_CALENDRIER!$M$3:'INFO_CALENDRIER'!$Q$42,4,TRUE)))</f>
        <v>scolaire</v>
      </c>
      <c r="E285" s="60" t="str">
        <f>IF(A285="","",IF(OR(A285&lt;INFO_CALENDRIER!$R$77,A285&gt;INFO_CALENDRIER!$T$77),"",VLOOKUP(A285,INFO_CALENDRIER!$R$3:$T$77,3,TRUE)))</f>
        <v>non ferié</v>
      </c>
    </row>
    <row r="286" spans="1:5">
      <c r="A286" s="59">
        <v>43384</v>
      </c>
      <c r="B286" s="52" t="str">
        <f>IF(A286="","",VLOOKUP(WEEKDAY(A286,2),INFO_CALENDRIER!$C$1:$D$8,2,FALSE))</f>
        <v>4 - Jeudi</v>
      </c>
      <c r="C286" s="53" t="str">
        <f>IF(A286="","",CONCATENATE(YEAR(A286),"-",VLOOKUP(MONTH(A286),INFO_CALENDRIER!$I$1:$J$13,2,FALSE)))</f>
        <v>2018-10</v>
      </c>
      <c r="D286" s="52" t="str">
        <f>IF(A286="","",IF(OR(A286&lt;INFO_CALENDRIER!$O$42,A286&gt;INFO_CALENDRIER!$Q$42),"",VLOOKUP(A286,INFO_CALENDRIER!$M$3:'INFO_CALENDRIER'!$Q$42,4,TRUE)))</f>
        <v>scolaire</v>
      </c>
      <c r="E286" s="60" t="str">
        <f>IF(A286="","",IF(OR(A286&lt;INFO_CALENDRIER!$R$77,A286&gt;INFO_CALENDRIER!$T$77),"",VLOOKUP(A286,INFO_CALENDRIER!$R$3:$T$77,3,TRUE)))</f>
        <v>non ferié</v>
      </c>
    </row>
    <row r="287" spans="1:5">
      <c r="A287" s="59">
        <v>43385</v>
      </c>
      <c r="B287" s="52" t="str">
        <f>IF(A287="","",VLOOKUP(WEEKDAY(A287,2),INFO_CALENDRIER!$C$1:$D$8,2,FALSE))</f>
        <v>5 - Vendredi</v>
      </c>
      <c r="C287" s="53" t="str">
        <f>IF(A287="","",CONCATENATE(YEAR(A287),"-",VLOOKUP(MONTH(A287),INFO_CALENDRIER!$I$1:$J$13,2,FALSE)))</f>
        <v>2018-10</v>
      </c>
      <c r="D287" s="52" t="str">
        <f>IF(A287="","",IF(OR(A287&lt;INFO_CALENDRIER!$O$42,A287&gt;INFO_CALENDRIER!$Q$42),"",VLOOKUP(A287,INFO_CALENDRIER!$M$3:'INFO_CALENDRIER'!$Q$42,4,TRUE)))</f>
        <v>scolaire</v>
      </c>
      <c r="E287" s="60" t="str">
        <f>IF(A287="","",IF(OR(A287&lt;INFO_CALENDRIER!$R$77,A287&gt;INFO_CALENDRIER!$T$77),"",VLOOKUP(A287,INFO_CALENDRIER!$R$3:$T$77,3,TRUE)))</f>
        <v>non ferié</v>
      </c>
    </row>
    <row r="288" spans="1:5">
      <c r="A288" s="59">
        <v>43386</v>
      </c>
      <c r="B288" s="52" t="str">
        <f>IF(A288="","",VLOOKUP(WEEKDAY(A288,2),INFO_CALENDRIER!$C$1:$D$8,2,FALSE))</f>
        <v>6 - Samedi</v>
      </c>
      <c r="C288" s="53" t="str">
        <f>IF(A288="","",CONCATENATE(YEAR(A288),"-",VLOOKUP(MONTH(A288),INFO_CALENDRIER!$I$1:$J$13,2,FALSE)))</f>
        <v>2018-10</v>
      </c>
      <c r="D288" s="52" t="str">
        <f>IF(A288="","",IF(OR(A288&lt;INFO_CALENDRIER!$O$42,A288&gt;INFO_CALENDRIER!$Q$42),"",VLOOKUP(A288,INFO_CALENDRIER!$M$3:'INFO_CALENDRIER'!$Q$42,4,TRUE)))</f>
        <v>scolaire</v>
      </c>
      <c r="E288" s="60" t="str">
        <f>IF(A288="","",IF(OR(A288&lt;INFO_CALENDRIER!$R$77,A288&gt;INFO_CALENDRIER!$T$77),"",VLOOKUP(A288,INFO_CALENDRIER!$R$3:$T$77,3,TRUE)))</f>
        <v>non ferié</v>
      </c>
    </row>
    <row r="289" spans="1:5">
      <c r="A289" s="59">
        <v>43387</v>
      </c>
      <c r="B289" s="52" t="str">
        <f>IF(A289="","",VLOOKUP(WEEKDAY(A289,2),INFO_CALENDRIER!$C$1:$D$8,2,FALSE))</f>
        <v>7 - Dimanche</v>
      </c>
      <c r="C289" s="53" t="str">
        <f>IF(A289="","",CONCATENATE(YEAR(A289),"-",VLOOKUP(MONTH(A289),INFO_CALENDRIER!$I$1:$J$13,2,FALSE)))</f>
        <v>2018-10</v>
      </c>
      <c r="D289" s="52" t="str">
        <f>IF(A289="","",IF(OR(A289&lt;INFO_CALENDRIER!$O$42,A289&gt;INFO_CALENDRIER!$Q$42),"",VLOOKUP(A289,INFO_CALENDRIER!$M$3:'INFO_CALENDRIER'!$Q$42,4,TRUE)))</f>
        <v>scolaire</v>
      </c>
      <c r="E289" s="60" t="str">
        <f>IF(A289="","",IF(OR(A289&lt;INFO_CALENDRIER!$R$77,A289&gt;INFO_CALENDRIER!$T$77),"",VLOOKUP(A289,INFO_CALENDRIER!$R$3:$T$77,3,TRUE)))</f>
        <v>non ferié</v>
      </c>
    </row>
    <row r="290" spans="1:5">
      <c r="A290" s="59">
        <v>43388</v>
      </c>
      <c r="B290" s="52" t="str">
        <f>IF(A290="","",VLOOKUP(WEEKDAY(A290,2),INFO_CALENDRIER!$C$1:$D$8,2,FALSE))</f>
        <v>1 - Lundi</v>
      </c>
      <c r="C290" s="53" t="str">
        <f>IF(A290="","",CONCATENATE(YEAR(A290),"-",VLOOKUP(MONTH(A290),INFO_CALENDRIER!$I$1:$J$13,2,FALSE)))</f>
        <v>2018-10</v>
      </c>
      <c r="D290" s="52" t="str">
        <f>IF(A290="","",IF(OR(A290&lt;INFO_CALENDRIER!$O$42,A290&gt;INFO_CALENDRIER!$Q$42),"",VLOOKUP(A290,INFO_CALENDRIER!$M$3:'INFO_CALENDRIER'!$Q$42,4,TRUE)))</f>
        <v>scolaire</v>
      </c>
      <c r="E290" s="60" t="str">
        <f>IF(A290="","",IF(OR(A290&lt;INFO_CALENDRIER!$R$77,A290&gt;INFO_CALENDRIER!$T$77),"",VLOOKUP(A290,INFO_CALENDRIER!$R$3:$T$77,3,TRUE)))</f>
        <v>non ferié</v>
      </c>
    </row>
    <row r="291" spans="1:5">
      <c r="A291" s="59">
        <v>43389</v>
      </c>
      <c r="B291" s="52" t="str">
        <f>IF(A291="","",VLOOKUP(WEEKDAY(A291,2),INFO_CALENDRIER!$C$1:$D$8,2,FALSE))</f>
        <v>2 - Mardi</v>
      </c>
      <c r="C291" s="53" t="str">
        <f>IF(A291="","",CONCATENATE(YEAR(A291),"-",VLOOKUP(MONTH(A291),INFO_CALENDRIER!$I$1:$J$13,2,FALSE)))</f>
        <v>2018-10</v>
      </c>
      <c r="D291" s="52" t="str">
        <f>IF(A291="","",IF(OR(A291&lt;INFO_CALENDRIER!$O$42,A291&gt;INFO_CALENDRIER!$Q$42),"",VLOOKUP(A291,INFO_CALENDRIER!$M$3:'INFO_CALENDRIER'!$Q$42,4,TRUE)))</f>
        <v>scolaire</v>
      </c>
      <c r="E291" s="60" t="str">
        <f>IF(A291="","",IF(OR(A291&lt;INFO_CALENDRIER!$R$77,A291&gt;INFO_CALENDRIER!$T$77),"",VLOOKUP(A291,INFO_CALENDRIER!$R$3:$T$77,3,TRUE)))</f>
        <v>non ferié</v>
      </c>
    </row>
    <row r="292" spans="1:5">
      <c r="A292" s="59">
        <v>43390</v>
      </c>
      <c r="B292" s="52" t="str">
        <f>IF(A292="","",VLOOKUP(WEEKDAY(A292,2),INFO_CALENDRIER!$C$1:$D$8,2,FALSE))</f>
        <v>3 - Mercredi</v>
      </c>
      <c r="C292" s="53" t="str">
        <f>IF(A292="","",CONCATENATE(YEAR(A292),"-",VLOOKUP(MONTH(A292),INFO_CALENDRIER!$I$1:$J$13,2,FALSE)))</f>
        <v>2018-10</v>
      </c>
      <c r="D292" s="52" t="str">
        <f>IF(A292="","",IF(OR(A292&lt;INFO_CALENDRIER!$O$42,A292&gt;INFO_CALENDRIER!$Q$42),"",VLOOKUP(A292,INFO_CALENDRIER!$M$3:'INFO_CALENDRIER'!$Q$42,4,TRUE)))</f>
        <v>scolaire</v>
      </c>
      <c r="E292" s="60" t="str">
        <f>IF(A292="","",IF(OR(A292&lt;INFO_CALENDRIER!$R$77,A292&gt;INFO_CALENDRIER!$T$77),"",VLOOKUP(A292,INFO_CALENDRIER!$R$3:$T$77,3,TRUE)))</f>
        <v>non ferié</v>
      </c>
    </row>
    <row r="293" spans="1:5">
      <c r="A293" s="59">
        <v>43391</v>
      </c>
      <c r="B293" s="52" t="str">
        <f>IF(A293="","",VLOOKUP(WEEKDAY(A293,2),INFO_CALENDRIER!$C$1:$D$8,2,FALSE))</f>
        <v>4 - Jeudi</v>
      </c>
      <c r="C293" s="53" t="str">
        <f>IF(A293="","",CONCATENATE(YEAR(A293),"-",VLOOKUP(MONTH(A293),INFO_CALENDRIER!$I$1:$J$13,2,FALSE)))</f>
        <v>2018-10</v>
      </c>
      <c r="D293" s="52" t="str">
        <f>IF(A293="","",IF(OR(A293&lt;INFO_CALENDRIER!$O$42,A293&gt;INFO_CALENDRIER!$Q$42),"",VLOOKUP(A293,INFO_CALENDRIER!$M$3:'INFO_CALENDRIER'!$Q$42,4,TRUE)))</f>
        <v>scolaire</v>
      </c>
      <c r="E293" s="60" t="str">
        <f>IF(A293="","",IF(OR(A293&lt;INFO_CALENDRIER!$R$77,A293&gt;INFO_CALENDRIER!$T$77),"",VLOOKUP(A293,INFO_CALENDRIER!$R$3:$T$77,3,TRUE)))</f>
        <v>non ferié</v>
      </c>
    </row>
    <row r="294" spans="1:5">
      <c r="A294" s="59">
        <v>43392</v>
      </c>
      <c r="B294" s="52" t="str">
        <f>IF(A294="","",VLOOKUP(WEEKDAY(A294,2),INFO_CALENDRIER!$C$1:$D$8,2,FALSE))</f>
        <v>5 - Vendredi</v>
      </c>
      <c r="C294" s="53" t="str">
        <f>IF(A294="","",CONCATENATE(YEAR(A294),"-",VLOOKUP(MONTH(A294),INFO_CALENDRIER!$I$1:$J$13,2,FALSE)))</f>
        <v>2018-10</v>
      </c>
      <c r="D294" s="52" t="str">
        <f>IF(A294="","",IF(OR(A294&lt;INFO_CALENDRIER!$O$42,A294&gt;INFO_CALENDRIER!$Q$42),"",VLOOKUP(A294,INFO_CALENDRIER!$M$3:'INFO_CALENDRIER'!$Q$42,4,TRUE)))</f>
        <v>scolaire</v>
      </c>
      <c r="E294" s="60" t="str">
        <f>IF(A294="","",IF(OR(A294&lt;INFO_CALENDRIER!$R$77,A294&gt;INFO_CALENDRIER!$T$77),"",VLOOKUP(A294,INFO_CALENDRIER!$R$3:$T$77,3,TRUE)))</f>
        <v>non ferié</v>
      </c>
    </row>
    <row r="295" spans="1:5">
      <c r="A295" s="59">
        <v>43393</v>
      </c>
      <c r="B295" s="52" t="str">
        <f>IF(A295="","",VLOOKUP(WEEKDAY(A295,2),INFO_CALENDRIER!$C$1:$D$8,2,FALSE))</f>
        <v>6 - Samedi</v>
      </c>
      <c r="C295" s="53" t="str">
        <f>IF(A295="","",CONCATENATE(YEAR(A295),"-",VLOOKUP(MONTH(A295),INFO_CALENDRIER!$I$1:$J$13,2,FALSE)))</f>
        <v>2018-10</v>
      </c>
      <c r="D295" s="52" t="str">
        <f>IF(A295="","",IF(OR(A295&lt;INFO_CALENDRIER!$O$42,A295&gt;INFO_CALENDRIER!$Q$42),"",VLOOKUP(A295,INFO_CALENDRIER!$M$3:'INFO_CALENDRIER'!$Q$42,4,TRUE)))</f>
        <v>Vacances scolaires</v>
      </c>
      <c r="E295" s="60" t="str">
        <f>IF(A295="","",IF(OR(A295&lt;INFO_CALENDRIER!$R$77,A295&gt;INFO_CALENDRIER!$T$77),"",VLOOKUP(A295,INFO_CALENDRIER!$R$3:$T$77,3,TRUE)))</f>
        <v>non ferié</v>
      </c>
    </row>
    <row r="296" spans="1:5">
      <c r="A296" s="59">
        <v>43394</v>
      </c>
      <c r="B296" s="52" t="str">
        <f>IF(A296="","",VLOOKUP(WEEKDAY(A296,2),INFO_CALENDRIER!$C$1:$D$8,2,FALSE))</f>
        <v>7 - Dimanche</v>
      </c>
      <c r="C296" s="53" t="str">
        <f>IF(A296="","",CONCATENATE(YEAR(A296),"-",VLOOKUP(MONTH(A296),INFO_CALENDRIER!$I$1:$J$13,2,FALSE)))</f>
        <v>2018-10</v>
      </c>
      <c r="D296" s="52" t="str">
        <f>IF(A296="","",IF(OR(A296&lt;INFO_CALENDRIER!$O$42,A296&gt;INFO_CALENDRIER!$Q$42),"",VLOOKUP(A296,INFO_CALENDRIER!$M$3:'INFO_CALENDRIER'!$Q$42,4,TRUE)))</f>
        <v>Vacances scolaires</v>
      </c>
      <c r="E296" s="60" t="str">
        <f>IF(A296="","",IF(OR(A296&lt;INFO_CALENDRIER!$R$77,A296&gt;INFO_CALENDRIER!$T$77),"",VLOOKUP(A296,INFO_CALENDRIER!$R$3:$T$77,3,TRUE)))</f>
        <v>non ferié</v>
      </c>
    </row>
    <row r="297" spans="1:5">
      <c r="A297" s="59">
        <v>43395</v>
      </c>
      <c r="B297" s="52" t="str">
        <f>IF(A297="","",VLOOKUP(WEEKDAY(A297,2),INFO_CALENDRIER!$C$1:$D$8,2,FALSE))</f>
        <v>1 - Lundi</v>
      </c>
      <c r="C297" s="53" t="str">
        <f>IF(A297="","",CONCATENATE(YEAR(A297),"-",VLOOKUP(MONTH(A297),INFO_CALENDRIER!$I$1:$J$13,2,FALSE)))</f>
        <v>2018-10</v>
      </c>
      <c r="D297" s="52" t="str">
        <f>IF(A297="","",IF(OR(A297&lt;INFO_CALENDRIER!$O$42,A297&gt;INFO_CALENDRIER!$Q$42),"",VLOOKUP(A297,INFO_CALENDRIER!$M$3:'INFO_CALENDRIER'!$Q$42,4,TRUE)))</f>
        <v>Vacances scolaires</v>
      </c>
      <c r="E297" s="60" t="str">
        <f>IF(A297="","",IF(OR(A297&lt;INFO_CALENDRIER!$R$77,A297&gt;INFO_CALENDRIER!$T$77),"",VLOOKUP(A297,INFO_CALENDRIER!$R$3:$T$77,3,TRUE)))</f>
        <v>non ferié</v>
      </c>
    </row>
    <row r="298" spans="1:5">
      <c r="A298" s="59">
        <v>43396</v>
      </c>
      <c r="B298" s="52" t="str">
        <f>IF(A298="","",VLOOKUP(WEEKDAY(A298,2),INFO_CALENDRIER!$C$1:$D$8,2,FALSE))</f>
        <v>2 - Mardi</v>
      </c>
      <c r="C298" s="53" t="str">
        <f>IF(A298="","",CONCATENATE(YEAR(A298),"-",VLOOKUP(MONTH(A298),INFO_CALENDRIER!$I$1:$J$13,2,FALSE)))</f>
        <v>2018-10</v>
      </c>
      <c r="D298" s="52" t="str">
        <f>IF(A298="","",IF(OR(A298&lt;INFO_CALENDRIER!$O$42,A298&gt;INFO_CALENDRIER!$Q$42),"",VLOOKUP(A298,INFO_CALENDRIER!$M$3:'INFO_CALENDRIER'!$Q$42,4,TRUE)))</f>
        <v>Vacances scolaires</v>
      </c>
      <c r="E298" s="60" t="str">
        <f>IF(A298="","",IF(OR(A298&lt;INFO_CALENDRIER!$R$77,A298&gt;INFO_CALENDRIER!$T$77),"",VLOOKUP(A298,INFO_CALENDRIER!$R$3:$T$77,3,TRUE)))</f>
        <v>non ferié</v>
      </c>
    </row>
    <row r="299" spans="1:5">
      <c r="A299" s="59">
        <v>43397</v>
      </c>
      <c r="B299" s="52" t="str">
        <f>IF(A299="","",VLOOKUP(WEEKDAY(A299,2),INFO_CALENDRIER!$C$1:$D$8,2,FALSE))</f>
        <v>3 - Mercredi</v>
      </c>
      <c r="C299" s="53" t="str">
        <f>IF(A299="","",CONCATENATE(YEAR(A299),"-",VLOOKUP(MONTH(A299),INFO_CALENDRIER!$I$1:$J$13,2,FALSE)))</f>
        <v>2018-10</v>
      </c>
      <c r="D299" s="52" t="str">
        <f>IF(A299="","",IF(OR(A299&lt;INFO_CALENDRIER!$O$42,A299&gt;INFO_CALENDRIER!$Q$42),"",VLOOKUP(A299,INFO_CALENDRIER!$M$3:'INFO_CALENDRIER'!$Q$42,4,TRUE)))</f>
        <v>Vacances scolaires</v>
      </c>
      <c r="E299" s="60" t="str">
        <f>IF(A299="","",IF(OR(A299&lt;INFO_CALENDRIER!$R$77,A299&gt;INFO_CALENDRIER!$T$77),"",VLOOKUP(A299,INFO_CALENDRIER!$R$3:$T$77,3,TRUE)))</f>
        <v>non ferié</v>
      </c>
    </row>
    <row r="300" spans="1:5">
      <c r="A300" s="59">
        <v>43398</v>
      </c>
      <c r="B300" s="52" t="str">
        <f>IF(A300="","",VLOOKUP(WEEKDAY(A300,2),INFO_CALENDRIER!$C$1:$D$8,2,FALSE))</f>
        <v>4 - Jeudi</v>
      </c>
      <c r="C300" s="53" t="str">
        <f>IF(A300="","",CONCATENATE(YEAR(A300),"-",VLOOKUP(MONTH(A300),INFO_CALENDRIER!$I$1:$J$13,2,FALSE)))</f>
        <v>2018-10</v>
      </c>
      <c r="D300" s="52" t="str">
        <f>IF(A300="","",IF(OR(A300&lt;INFO_CALENDRIER!$O$42,A300&gt;INFO_CALENDRIER!$Q$42),"",VLOOKUP(A300,INFO_CALENDRIER!$M$3:'INFO_CALENDRIER'!$Q$42,4,TRUE)))</f>
        <v>Vacances scolaires</v>
      </c>
      <c r="E300" s="60" t="str">
        <f>IF(A300="","",IF(OR(A300&lt;INFO_CALENDRIER!$R$77,A300&gt;INFO_CALENDRIER!$T$77),"",VLOOKUP(A300,INFO_CALENDRIER!$R$3:$T$77,3,TRUE)))</f>
        <v>non ferié</v>
      </c>
    </row>
    <row r="301" spans="1:5">
      <c r="A301" s="59">
        <v>43399</v>
      </c>
      <c r="B301" s="52" t="str">
        <f>IF(A301="","",VLOOKUP(WEEKDAY(A301,2),INFO_CALENDRIER!$C$1:$D$8,2,FALSE))</f>
        <v>5 - Vendredi</v>
      </c>
      <c r="C301" s="53" t="str">
        <f>IF(A301="","",CONCATENATE(YEAR(A301),"-",VLOOKUP(MONTH(A301),INFO_CALENDRIER!$I$1:$J$13,2,FALSE)))</f>
        <v>2018-10</v>
      </c>
      <c r="D301" s="52" t="str">
        <f>IF(A301="","",IF(OR(A301&lt;INFO_CALENDRIER!$O$42,A301&gt;INFO_CALENDRIER!$Q$42),"",VLOOKUP(A301,INFO_CALENDRIER!$M$3:'INFO_CALENDRIER'!$Q$42,4,TRUE)))</f>
        <v>Vacances scolaires</v>
      </c>
      <c r="E301" s="60" t="str">
        <f>IF(A301="","",IF(OR(A301&lt;INFO_CALENDRIER!$R$77,A301&gt;INFO_CALENDRIER!$T$77),"",VLOOKUP(A301,INFO_CALENDRIER!$R$3:$T$77,3,TRUE)))</f>
        <v>non ferié</v>
      </c>
    </row>
    <row r="302" spans="1:5">
      <c r="A302" s="59">
        <v>43400</v>
      </c>
      <c r="B302" s="52" t="str">
        <f>IF(A302="","",VLOOKUP(WEEKDAY(A302,2),INFO_CALENDRIER!$C$1:$D$8,2,FALSE))</f>
        <v>6 - Samedi</v>
      </c>
      <c r="C302" s="53" t="str">
        <f>IF(A302="","",CONCATENATE(YEAR(A302),"-",VLOOKUP(MONTH(A302),INFO_CALENDRIER!$I$1:$J$13,2,FALSE)))</f>
        <v>2018-10</v>
      </c>
      <c r="D302" s="52" t="str">
        <f>IF(A302="","",IF(OR(A302&lt;INFO_CALENDRIER!$O$42,A302&gt;INFO_CALENDRIER!$Q$42),"",VLOOKUP(A302,INFO_CALENDRIER!$M$3:'INFO_CALENDRIER'!$Q$42,4,TRUE)))</f>
        <v>Vacances scolaires</v>
      </c>
      <c r="E302" s="60" t="str">
        <f>IF(A302="","",IF(OR(A302&lt;INFO_CALENDRIER!$R$77,A302&gt;INFO_CALENDRIER!$T$77),"",VLOOKUP(A302,INFO_CALENDRIER!$R$3:$T$77,3,TRUE)))</f>
        <v>non ferié</v>
      </c>
    </row>
    <row r="303" spans="1:5">
      <c r="A303" s="59">
        <v>43401</v>
      </c>
      <c r="B303" s="52" t="str">
        <f>IF(A303="","",VLOOKUP(WEEKDAY(A303,2),INFO_CALENDRIER!$C$1:$D$8,2,FALSE))</f>
        <v>7 - Dimanche</v>
      </c>
      <c r="C303" s="53" t="str">
        <f>IF(A303="","",CONCATENATE(YEAR(A303),"-",VLOOKUP(MONTH(A303),INFO_CALENDRIER!$I$1:$J$13,2,FALSE)))</f>
        <v>2018-10</v>
      </c>
      <c r="D303" s="52" t="str">
        <f>IF(A303="","",IF(OR(A303&lt;INFO_CALENDRIER!$O$42,A303&gt;INFO_CALENDRIER!$Q$42),"",VLOOKUP(A303,INFO_CALENDRIER!$M$3:'INFO_CALENDRIER'!$Q$42,4,TRUE)))</f>
        <v>Vacances scolaires</v>
      </c>
      <c r="E303" s="60" t="str">
        <f>IF(A303="","",IF(OR(A303&lt;INFO_CALENDRIER!$R$77,A303&gt;INFO_CALENDRIER!$T$77),"",VLOOKUP(A303,INFO_CALENDRIER!$R$3:$T$77,3,TRUE)))</f>
        <v>non ferié</v>
      </c>
    </row>
    <row r="304" spans="1:5">
      <c r="A304" s="59">
        <v>43402</v>
      </c>
      <c r="B304" s="52" t="str">
        <f>IF(A304="","",VLOOKUP(WEEKDAY(A304,2),INFO_CALENDRIER!$C$1:$D$8,2,FALSE))</f>
        <v>1 - Lundi</v>
      </c>
      <c r="C304" s="53" t="str">
        <f>IF(A304="","",CONCATENATE(YEAR(A304),"-",VLOOKUP(MONTH(A304),INFO_CALENDRIER!$I$1:$J$13,2,FALSE)))</f>
        <v>2018-10</v>
      </c>
      <c r="D304" s="52" t="str">
        <f>IF(A304="","",IF(OR(A304&lt;INFO_CALENDRIER!$O$42,A304&gt;INFO_CALENDRIER!$Q$42),"",VLOOKUP(A304,INFO_CALENDRIER!$M$3:'INFO_CALENDRIER'!$Q$42,4,TRUE)))</f>
        <v>Vacances scolaires</v>
      </c>
      <c r="E304" s="60" t="str">
        <f>IF(A304="","",IF(OR(A304&lt;INFO_CALENDRIER!$R$77,A304&gt;INFO_CALENDRIER!$T$77),"",VLOOKUP(A304,INFO_CALENDRIER!$R$3:$T$77,3,TRUE)))</f>
        <v>non ferié</v>
      </c>
    </row>
    <row r="305" spans="1:5">
      <c r="A305" s="59">
        <v>43403</v>
      </c>
      <c r="B305" s="52" t="str">
        <f>IF(A305="","",VLOOKUP(WEEKDAY(A305,2),INFO_CALENDRIER!$C$1:$D$8,2,FALSE))</f>
        <v>2 - Mardi</v>
      </c>
      <c r="C305" s="53" t="str">
        <f>IF(A305="","",CONCATENATE(YEAR(A305),"-",VLOOKUP(MONTH(A305),INFO_CALENDRIER!$I$1:$J$13,2,FALSE)))</f>
        <v>2018-10</v>
      </c>
      <c r="D305" s="52" t="str">
        <f>IF(A305="","",IF(OR(A305&lt;INFO_CALENDRIER!$O$42,A305&gt;INFO_CALENDRIER!$Q$42),"",VLOOKUP(A305,INFO_CALENDRIER!$M$3:'INFO_CALENDRIER'!$Q$42,4,TRUE)))</f>
        <v>Vacances scolaires</v>
      </c>
      <c r="E305" s="60" t="str">
        <f>IF(A305="","",IF(OR(A305&lt;INFO_CALENDRIER!$R$77,A305&gt;INFO_CALENDRIER!$T$77),"",VLOOKUP(A305,INFO_CALENDRIER!$R$3:$T$77,3,TRUE)))</f>
        <v>non ferié</v>
      </c>
    </row>
    <row r="306" spans="1:5">
      <c r="A306" s="59">
        <v>43404</v>
      </c>
      <c r="B306" s="52" t="str">
        <f>IF(A306="","",VLOOKUP(WEEKDAY(A306,2),INFO_CALENDRIER!$C$1:$D$8,2,FALSE))</f>
        <v>3 - Mercredi</v>
      </c>
      <c r="C306" s="53" t="str">
        <f>IF(A306="","",CONCATENATE(YEAR(A306),"-",VLOOKUP(MONTH(A306),INFO_CALENDRIER!$I$1:$J$13,2,FALSE)))</f>
        <v>2018-10</v>
      </c>
      <c r="D306" s="52" t="str">
        <f>IF(A306="","",IF(OR(A306&lt;INFO_CALENDRIER!$O$42,A306&gt;INFO_CALENDRIER!$Q$42),"",VLOOKUP(A306,INFO_CALENDRIER!$M$3:'INFO_CALENDRIER'!$Q$42,4,TRUE)))</f>
        <v>Vacances scolaires</v>
      </c>
      <c r="E306" s="60" t="str">
        <f>IF(A306="","",IF(OR(A306&lt;INFO_CALENDRIER!$R$77,A306&gt;INFO_CALENDRIER!$T$77),"",VLOOKUP(A306,INFO_CALENDRIER!$R$3:$T$77,3,TRUE)))</f>
        <v>non ferié</v>
      </c>
    </row>
    <row r="307" spans="1:5">
      <c r="A307" s="59">
        <v>43405</v>
      </c>
      <c r="B307" s="52" t="str">
        <f>IF(A307="","",VLOOKUP(WEEKDAY(A307,2),INFO_CALENDRIER!$C$1:$D$8,2,FALSE))</f>
        <v>4 - Jeudi</v>
      </c>
      <c r="C307" s="53" t="str">
        <f>IF(A307="","",CONCATENATE(YEAR(A307),"-",VLOOKUP(MONTH(A307),INFO_CALENDRIER!$I$1:$J$13,2,FALSE)))</f>
        <v>2018-11</v>
      </c>
      <c r="D307" s="52" t="str">
        <f>IF(A307="","",IF(OR(A307&lt;INFO_CALENDRIER!$O$42,A307&gt;INFO_CALENDRIER!$Q$42),"",VLOOKUP(A307,INFO_CALENDRIER!$M$3:'INFO_CALENDRIER'!$Q$42,4,TRUE)))</f>
        <v>Vacances scolaires</v>
      </c>
      <c r="E307" s="60" t="str">
        <f>IF(A307="","",IF(OR(A307&lt;INFO_CALENDRIER!$R$77,A307&gt;INFO_CALENDRIER!$T$77),"",VLOOKUP(A307,INFO_CALENDRIER!$R$3:$T$77,3,TRUE)))</f>
        <v>férié</v>
      </c>
    </row>
    <row r="308" spans="1:5">
      <c r="A308" s="59">
        <v>43406</v>
      </c>
      <c r="B308" s="52" t="str">
        <f>IF(A308="","",VLOOKUP(WEEKDAY(A308,2),INFO_CALENDRIER!$C$1:$D$8,2,FALSE))</f>
        <v>5 - Vendredi</v>
      </c>
      <c r="C308" s="53" t="str">
        <f>IF(A308="","",CONCATENATE(YEAR(A308),"-",VLOOKUP(MONTH(A308),INFO_CALENDRIER!$I$1:$J$13,2,FALSE)))</f>
        <v>2018-11</v>
      </c>
      <c r="D308" s="52" t="str">
        <f>IF(A308="","",IF(OR(A308&lt;INFO_CALENDRIER!$O$42,A308&gt;INFO_CALENDRIER!$Q$42),"",VLOOKUP(A308,INFO_CALENDRIER!$M$3:'INFO_CALENDRIER'!$Q$42,4,TRUE)))</f>
        <v>Vacances scolaires</v>
      </c>
      <c r="E308" s="60" t="str">
        <f>IF(A308="","",IF(OR(A308&lt;INFO_CALENDRIER!$R$77,A308&gt;INFO_CALENDRIER!$T$77),"",VLOOKUP(A308,INFO_CALENDRIER!$R$3:$T$77,3,TRUE)))</f>
        <v>non ferié</v>
      </c>
    </row>
    <row r="309" spans="1:5">
      <c r="A309" s="59">
        <v>43407</v>
      </c>
      <c r="B309" s="52" t="str">
        <f>IF(A309="","",VLOOKUP(WEEKDAY(A309,2),INFO_CALENDRIER!$C$1:$D$8,2,FALSE))</f>
        <v>6 - Samedi</v>
      </c>
      <c r="C309" s="53" t="str">
        <f>IF(A309="","",CONCATENATE(YEAR(A309),"-",VLOOKUP(MONTH(A309),INFO_CALENDRIER!$I$1:$J$13,2,FALSE)))</f>
        <v>2018-11</v>
      </c>
      <c r="D309" s="52" t="str">
        <f>IF(A309="","",IF(OR(A309&lt;INFO_CALENDRIER!$O$42,A309&gt;INFO_CALENDRIER!$Q$42),"",VLOOKUP(A309,INFO_CALENDRIER!$M$3:'INFO_CALENDRIER'!$Q$42,4,TRUE)))</f>
        <v>Vacances scolaires</v>
      </c>
      <c r="E309" s="60" t="str">
        <f>IF(A309="","",IF(OR(A309&lt;INFO_CALENDRIER!$R$77,A309&gt;INFO_CALENDRIER!$T$77),"",VLOOKUP(A309,INFO_CALENDRIER!$R$3:$T$77,3,TRUE)))</f>
        <v>non ferié</v>
      </c>
    </row>
    <row r="310" spans="1:5">
      <c r="A310" s="59">
        <v>43408</v>
      </c>
      <c r="B310" s="52" t="str">
        <f>IF(A310="","",VLOOKUP(WEEKDAY(A310,2),INFO_CALENDRIER!$C$1:$D$8,2,FALSE))</f>
        <v>7 - Dimanche</v>
      </c>
      <c r="C310" s="53" t="str">
        <f>IF(A310="","",CONCATENATE(YEAR(A310),"-",VLOOKUP(MONTH(A310),INFO_CALENDRIER!$I$1:$J$13,2,FALSE)))</f>
        <v>2018-11</v>
      </c>
      <c r="D310" s="52" t="str">
        <f>IF(A310="","",IF(OR(A310&lt;INFO_CALENDRIER!$O$42,A310&gt;INFO_CALENDRIER!$Q$42),"",VLOOKUP(A310,INFO_CALENDRIER!$M$3:'INFO_CALENDRIER'!$Q$42,4,TRUE)))</f>
        <v>scolaire</v>
      </c>
      <c r="E310" s="60" t="str">
        <f>IF(A310="","",IF(OR(A310&lt;INFO_CALENDRIER!$R$77,A310&gt;INFO_CALENDRIER!$T$77),"",VLOOKUP(A310,INFO_CALENDRIER!$R$3:$T$77,3,TRUE)))</f>
        <v>non ferié</v>
      </c>
    </row>
    <row r="311" spans="1:5">
      <c r="A311" s="59">
        <v>43409</v>
      </c>
      <c r="B311" s="52" t="str">
        <f>IF(A311="","",VLOOKUP(WEEKDAY(A311,2),INFO_CALENDRIER!$C$1:$D$8,2,FALSE))</f>
        <v>1 - Lundi</v>
      </c>
      <c r="C311" s="53" t="str">
        <f>IF(A311="","",CONCATENATE(YEAR(A311),"-",VLOOKUP(MONTH(A311),INFO_CALENDRIER!$I$1:$J$13,2,FALSE)))</f>
        <v>2018-11</v>
      </c>
      <c r="D311" s="52" t="str">
        <f>IF(A311="","",IF(OR(A311&lt;INFO_CALENDRIER!$O$42,A311&gt;INFO_CALENDRIER!$Q$42),"",VLOOKUP(A311,INFO_CALENDRIER!$M$3:'INFO_CALENDRIER'!$Q$42,4,TRUE)))</f>
        <v>scolaire</v>
      </c>
      <c r="E311" s="60" t="str">
        <f>IF(A311="","",IF(OR(A311&lt;INFO_CALENDRIER!$R$77,A311&gt;INFO_CALENDRIER!$T$77),"",VLOOKUP(A311,INFO_CALENDRIER!$R$3:$T$77,3,TRUE)))</f>
        <v>non ferié</v>
      </c>
    </row>
    <row r="312" spans="1:5">
      <c r="A312" s="59">
        <v>43410</v>
      </c>
      <c r="B312" s="52" t="str">
        <f>IF(A312="","",VLOOKUP(WEEKDAY(A312,2),INFO_CALENDRIER!$C$1:$D$8,2,FALSE))</f>
        <v>2 - Mardi</v>
      </c>
      <c r="C312" s="53" t="str">
        <f>IF(A312="","",CONCATENATE(YEAR(A312),"-",VLOOKUP(MONTH(A312),INFO_CALENDRIER!$I$1:$J$13,2,FALSE)))</f>
        <v>2018-11</v>
      </c>
      <c r="D312" s="52" t="str">
        <f>IF(A312="","",IF(OR(A312&lt;INFO_CALENDRIER!$O$42,A312&gt;INFO_CALENDRIER!$Q$42),"",VLOOKUP(A312,INFO_CALENDRIER!$M$3:'INFO_CALENDRIER'!$Q$42,4,TRUE)))</f>
        <v>scolaire</v>
      </c>
      <c r="E312" s="60" t="str">
        <f>IF(A312="","",IF(OR(A312&lt;INFO_CALENDRIER!$R$77,A312&gt;INFO_CALENDRIER!$T$77),"",VLOOKUP(A312,INFO_CALENDRIER!$R$3:$T$77,3,TRUE)))</f>
        <v>non ferié</v>
      </c>
    </row>
    <row r="313" spans="1:5">
      <c r="A313" s="59">
        <v>43411</v>
      </c>
      <c r="B313" s="52" t="str">
        <f>IF(A313="","",VLOOKUP(WEEKDAY(A313,2),INFO_CALENDRIER!$C$1:$D$8,2,FALSE))</f>
        <v>3 - Mercredi</v>
      </c>
      <c r="C313" s="53" t="str">
        <f>IF(A313="","",CONCATENATE(YEAR(A313),"-",VLOOKUP(MONTH(A313),INFO_CALENDRIER!$I$1:$J$13,2,FALSE)))</f>
        <v>2018-11</v>
      </c>
      <c r="D313" s="52" t="str">
        <f>IF(A313="","",IF(OR(A313&lt;INFO_CALENDRIER!$O$42,A313&gt;INFO_CALENDRIER!$Q$42),"",VLOOKUP(A313,INFO_CALENDRIER!$M$3:'INFO_CALENDRIER'!$Q$42,4,TRUE)))</f>
        <v>scolaire</v>
      </c>
      <c r="E313" s="60" t="str">
        <f>IF(A313="","",IF(OR(A313&lt;INFO_CALENDRIER!$R$77,A313&gt;INFO_CALENDRIER!$T$77),"",VLOOKUP(A313,INFO_CALENDRIER!$R$3:$T$77,3,TRUE)))</f>
        <v>non ferié</v>
      </c>
    </row>
    <row r="314" spans="1:5">
      <c r="A314" s="59">
        <v>43412</v>
      </c>
      <c r="B314" s="52" t="str">
        <f>IF(A314="","",VLOOKUP(WEEKDAY(A314,2),INFO_CALENDRIER!$C$1:$D$8,2,FALSE))</f>
        <v>4 - Jeudi</v>
      </c>
      <c r="C314" s="53" t="str">
        <f>IF(A314="","",CONCATENATE(YEAR(A314),"-",VLOOKUP(MONTH(A314),INFO_CALENDRIER!$I$1:$J$13,2,FALSE)))</f>
        <v>2018-11</v>
      </c>
      <c r="D314" s="52" t="str">
        <f>IF(A314="","",IF(OR(A314&lt;INFO_CALENDRIER!$O$42,A314&gt;INFO_CALENDRIER!$Q$42),"",VLOOKUP(A314,INFO_CALENDRIER!$M$3:'INFO_CALENDRIER'!$Q$42,4,TRUE)))</f>
        <v>scolaire</v>
      </c>
      <c r="E314" s="60" t="str">
        <f>IF(A314="","",IF(OR(A314&lt;INFO_CALENDRIER!$R$77,A314&gt;INFO_CALENDRIER!$T$77),"",VLOOKUP(A314,INFO_CALENDRIER!$R$3:$T$77,3,TRUE)))</f>
        <v>non ferié</v>
      </c>
    </row>
    <row r="315" spans="1:5">
      <c r="A315" s="59">
        <v>43413</v>
      </c>
      <c r="B315" s="52" t="str">
        <f>IF(A315="","",VLOOKUP(WEEKDAY(A315,2),INFO_CALENDRIER!$C$1:$D$8,2,FALSE))</f>
        <v>5 - Vendredi</v>
      </c>
      <c r="C315" s="53" t="str">
        <f>IF(A315="","",CONCATENATE(YEAR(A315),"-",VLOOKUP(MONTH(A315),INFO_CALENDRIER!$I$1:$J$13,2,FALSE)))</f>
        <v>2018-11</v>
      </c>
      <c r="D315" s="52" t="str">
        <f>IF(A315="","",IF(OR(A315&lt;INFO_CALENDRIER!$O$42,A315&gt;INFO_CALENDRIER!$Q$42),"",VLOOKUP(A315,INFO_CALENDRIER!$M$3:'INFO_CALENDRIER'!$Q$42,4,TRUE)))</f>
        <v>scolaire</v>
      </c>
      <c r="E315" s="60" t="str">
        <f>IF(A315="","",IF(OR(A315&lt;INFO_CALENDRIER!$R$77,A315&gt;INFO_CALENDRIER!$T$77),"",VLOOKUP(A315,INFO_CALENDRIER!$R$3:$T$77,3,TRUE)))</f>
        <v>non ferié</v>
      </c>
    </row>
    <row r="316" spans="1:5">
      <c r="A316" s="59">
        <v>43414</v>
      </c>
      <c r="B316" s="52" t="str">
        <f>IF(A316="","",VLOOKUP(WEEKDAY(A316,2),INFO_CALENDRIER!$C$1:$D$8,2,FALSE))</f>
        <v>6 - Samedi</v>
      </c>
      <c r="C316" s="53" t="str">
        <f>IF(A316="","",CONCATENATE(YEAR(A316),"-",VLOOKUP(MONTH(A316),INFO_CALENDRIER!$I$1:$J$13,2,FALSE)))</f>
        <v>2018-11</v>
      </c>
      <c r="D316" s="52" t="str">
        <f>IF(A316="","",IF(OR(A316&lt;INFO_CALENDRIER!$O$42,A316&gt;INFO_CALENDRIER!$Q$42),"",VLOOKUP(A316,INFO_CALENDRIER!$M$3:'INFO_CALENDRIER'!$Q$42,4,TRUE)))</f>
        <v>scolaire</v>
      </c>
      <c r="E316" s="60" t="str">
        <f>IF(A316="","",IF(OR(A316&lt;INFO_CALENDRIER!$R$77,A316&gt;INFO_CALENDRIER!$T$77),"",VLOOKUP(A316,INFO_CALENDRIER!$R$3:$T$77,3,TRUE)))</f>
        <v>non ferié</v>
      </c>
    </row>
    <row r="317" spans="1:5">
      <c r="A317" s="59">
        <v>43415</v>
      </c>
      <c r="B317" s="52" t="str">
        <f>IF(A317="","",VLOOKUP(WEEKDAY(A317,2),INFO_CALENDRIER!$C$1:$D$8,2,FALSE))</f>
        <v>7 - Dimanche</v>
      </c>
      <c r="C317" s="53" t="str">
        <f>IF(A317="","",CONCATENATE(YEAR(A317),"-",VLOOKUP(MONTH(A317),INFO_CALENDRIER!$I$1:$J$13,2,FALSE)))</f>
        <v>2018-11</v>
      </c>
      <c r="D317" s="52" t="str">
        <f>IF(A317="","",IF(OR(A317&lt;INFO_CALENDRIER!$O$42,A317&gt;INFO_CALENDRIER!$Q$42),"",VLOOKUP(A317,INFO_CALENDRIER!$M$3:'INFO_CALENDRIER'!$Q$42,4,TRUE)))</f>
        <v>scolaire</v>
      </c>
      <c r="E317" s="60" t="str">
        <f>IF(A317="","",IF(OR(A317&lt;INFO_CALENDRIER!$R$77,A317&gt;INFO_CALENDRIER!$T$77),"",VLOOKUP(A317,INFO_CALENDRIER!$R$3:$T$77,3,TRUE)))</f>
        <v>férié</v>
      </c>
    </row>
    <row r="318" spans="1:5">
      <c r="A318" s="59">
        <v>43416</v>
      </c>
      <c r="B318" s="52" t="str">
        <f>IF(A318="","",VLOOKUP(WEEKDAY(A318,2),INFO_CALENDRIER!$C$1:$D$8,2,FALSE))</f>
        <v>1 - Lundi</v>
      </c>
      <c r="C318" s="53" t="str">
        <f>IF(A318="","",CONCATENATE(YEAR(A318),"-",VLOOKUP(MONTH(A318),INFO_CALENDRIER!$I$1:$J$13,2,FALSE)))</f>
        <v>2018-11</v>
      </c>
      <c r="D318" s="52" t="str">
        <f>IF(A318="","",IF(OR(A318&lt;INFO_CALENDRIER!$O$42,A318&gt;INFO_CALENDRIER!$Q$42),"",VLOOKUP(A318,INFO_CALENDRIER!$M$3:'INFO_CALENDRIER'!$Q$42,4,TRUE)))</f>
        <v>scolaire</v>
      </c>
      <c r="E318" s="60" t="str">
        <f>IF(A318="","",IF(OR(A318&lt;INFO_CALENDRIER!$R$77,A318&gt;INFO_CALENDRIER!$T$77),"",VLOOKUP(A318,INFO_CALENDRIER!$R$3:$T$77,3,TRUE)))</f>
        <v>non ferié</v>
      </c>
    </row>
    <row r="319" spans="1:5">
      <c r="A319" s="59">
        <v>43417</v>
      </c>
      <c r="B319" s="52" t="str">
        <f>IF(A319="","",VLOOKUP(WEEKDAY(A319,2),INFO_CALENDRIER!$C$1:$D$8,2,FALSE))</f>
        <v>2 - Mardi</v>
      </c>
      <c r="C319" s="53" t="str">
        <f>IF(A319="","",CONCATENATE(YEAR(A319),"-",VLOOKUP(MONTH(A319),INFO_CALENDRIER!$I$1:$J$13,2,FALSE)))</f>
        <v>2018-11</v>
      </c>
      <c r="D319" s="52" t="str">
        <f>IF(A319="","",IF(OR(A319&lt;INFO_CALENDRIER!$O$42,A319&gt;INFO_CALENDRIER!$Q$42),"",VLOOKUP(A319,INFO_CALENDRIER!$M$3:'INFO_CALENDRIER'!$Q$42,4,TRUE)))</f>
        <v>scolaire</v>
      </c>
      <c r="E319" s="60" t="str">
        <f>IF(A319="","",IF(OR(A319&lt;INFO_CALENDRIER!$R$77,A319&gt;INFO_CALENDRIER!$T$77),"",VLOOKUP(A319,INFO_CALENDRIER!$R$3:$T$77,3,TRUE)))</f>
        <v>non ferié</v>
      </c>
    </row>
    <row r="320" spans="1:5">
      <c r="A320" s="59">
        <v>43418</v>
      </c>
      <c r="B320" s="52" t="str">
        <f>IF(A320="","",VLOOKUP(WEEKDAY(A320,2),INFO_CALENDRIER!$C$1:$D$8,2,FALSE))</f>
        <v>3 - Mercredi</v>
      </c>
      <c r="C320" s="53" t="str">
        <f>IF(A320="","",CONCATENATE(YEAR(A320),"-",VLOOKUP(MONTH(A320),INFO_CALENDRIER!$I$1:$J$13,2,FALSE)))</f>
        <v>2018-11</v>
      </c>
      <c r="D320" s="52" t="str">
        <f>IF(A320="","",IF(OR(A320&lt;INFO_CALENDRIER!$O$42,A320&gt;INFO_CALENDRIER!$Q$42),"",VLOOKUP(A320,INFO_CALENDRIER!$M$3:'INFO_CALENDRIER'!$Q$42,4,TRUE)))</f>
        <v>scolaire</v>
      </c>
      <c r="E320" s="60" t="str">
        <f>IF(A320="","",IF(OR(A320&lt;INFO_CALENDRIER!$R$77,A320&gt;INFO_CALENDRIER!$T$77),"",VLOOKUP(A320,INFO_CALENDRIER!$R$3:$T$77,3,TRUE)))</f>
        <v>non ferié</v>
      </c>
    </row>
    <row r="321" spans="1:5">
      <c r="A321" s="59">
        <v>43419</v>
      </c>
      <c r="B321" s="52" t="str">
        <f>IF(A321="","",VLOOKUP(WEEKDAY(A321,2),INFO_CALENDRIER!$C$1:$D$8,2,FALSE))</f>
        <v>4 - Jeudi</v>
      </c>
      <c r="C321" s="53" t="str">
        <f>IF(A321="","",CONCATENATE(YEAR(A321),"-",VLOOKUP(MONTH(A321),INFO_CALENDRIER!$I$1:$J$13,2,FALSE)))</f>
        <v>2018-11</v>
      </c>
      <c r="D321" s="52" t="str">
        <f>IF(A321="","",IF(OR(A321&lt;INFO_CALENDRIER!$O$42,A321&gt;INFO_CALENDRIER!$Q$42),"",VLOOKUP(A321,INFO_CALENDRIER!$M$3:'INFO_CALENDRIER'!$Q$42,4,TRUE)))</f>
        <v>scolaire</v>
      </c>
      <c r="E321" s="60" t="str">
        <f>IF(A321="","",IF(OR(A321&lt;INFO_CALENDRIER!$R$77,A321&gt;INFO_CALENDRIER!$T$77),"",VLOOKUP(A321,INFO_CALENDRIER!$R$3:$T$77,3,TRUE)))</f>
        <v>non ferié</v>
      </c>
    </row>
    <row r="322" spans="1:5">
      <c r="A322" s="59">
        <v>43420</v>
      </c>
      <c r="B322" s="52" t="str">
        <f>IF(A322="","",VLOOKUP(WEEKDAY(A322,2),INFO_CALENDRIER!$C$1:$D$8,2,FALSE))</f>
        <v>5 - Vendredi</v>
      </c>
      <c r="C322" s="53" t="str">
        <f>IF(A322="","",CONCATENATE(YEAR(A322),"-",VLOOKUP(MONTH(A322),INFO_CALENDRIER!$I$1:$J$13,2,FALSE)))</f>
        <v>2018-11</v>
      </c>
      <c r="D322" s="52" t="str">
        <f>IF(A322="","",IF(OR(A322&lt;INFO_CALENDRIER!$O$42,A322&gt;INFO_CALENDRIER!$Q$42),"",VLOOKUP(A322,INFO_CALENDRIER!$M$3:'INFO_CALENDRIER'!$Q$42,4,TRUE)))</f>
        <v>scolaire</v>
      </c>
      <c r="E322" s="60" t="str">
        <f>IF(A322="","",IF(OR(A322&lt;INFO_CALENDRIER!$R$77,A322&gt;INFO_CALENDRIER!$T$77),"",VLOOKUP(A322,INFO_CALENDRIER!$R$3:$T$77,3,TRUE)))</f>
        <v>non ferié</v>
      </c>
    </row>
    <row r="323" spans="1:5">
      <c r="A323" s="59">
        <v>43421</v>
      </c>
      <c r="B323" s="52" t="str">
        <f>IF(A323="","",VLOOKUP(WEEKDAY(A323,2),INFO_CALENDRIER!$C$1:$D$8,2,FALSE))</f>
        <v>6 - Samedi</v>
      </c>
      <c r="C323" s="53" t="str">
        <f>IF(A323="","",CONCATENATE(YEAR(A323),"-",VLOOKUP(MONTH(A323),INFO_CALENDRIER!$I$1:$J$13,2,FALSE)))</f>
        <v>2018-11</v>
      </c>
      <c r="D323" s="52" t="str">
        <f>IF(A323="","",IF(OR(A323&lt;INFO_CALENDRIER!$O$42,A323&gt;INFO_CALENDRIER!$Q$42),"",VLOOKUP(A323,INFO_CALENDRIER!$M$3:'INFO_CALENDRIER'!$Q$42,4,TRUE)))</f>
        <v>scolaire</v>
      </c>
      <c r="E323" s="60" t="str">
        <f>IF(A323="","",IF(OR(A323&lt;INFO_CALENDRIER!$R$77,A323&gt;INFO_CALENDRIER!$T$77),"",VLOOKUP(A323,INFO_CALENDRIER!$R$3:$T$77,3,TRUE)))</f>
        <v>non ferié</v>
      </c>
    </row>
    <row r="324" spans="1:5">
      <c r="A324" s="59">
        <v>43422</v>
      </c>
      <c r="B324" s="52" t="str">
        <f>IF(A324="","",VLOOKUP(WEEKDAY(A324,2),INFO_CALENDRIER!$C$1:$D$8,2,FALSE))</f>
        <v>7 - Dimanche</v>
      </c>
      <c r="C324" s="53" t="str">
        <f>IF(A324="","",CONCATENATE(YEAR(A324),"-",VLOOKUP(MONTH(A324),INFO_CALENDRIER!$I$1:$J$13,2,FALSE)))</f>
        <v>2018-11</v>
      </c>
      <c r="D324" s="52" t="str">
        <f>IF(A324="","",IF(OR(A324&lt;INFO_CALENDRIER!$O$42,A324&gt;INFO_CALENDRIER!$Q$42),"",VLOOKUP(A324,INFO_CALENDRIER!$M$3:'INFO_CALENDRIER'!$Q$42,4,TRUE)))</f>
        <v>scolaire</v>
      </c>
      <c r="E324" s="60" t="str">
        <f>IF(A324="","",IF(OR(A324&lt;INFO_CALENDRIER!$R$77,A324&gt;INFO_CALENDRIER!$T$77),"",VLOOKUP(A324,INFO_CALENDRIER!$R$3:$T$77,3,TRUE)))</f>
        <v>non ferié</v>
      </c>
    </row>
    <row r="325" spans="1:5">
      <c r="A325" s="59">
        <v>43423</v>
      </c>
      <c r="B325" s="52" t="str">
        <f>IF(A325="","",VLOOKUP(WEEKDAY(A325,2),INFO_CALENDRIER!$C$1:$D$8,2,FALSE))</f>
        <v>1 - Lundi</v>
      </c>
      <c r="C325" s="53" t="str">
        <f>IF(A325="","",CONCATENATE(YEAR(A325),"-",VLOOKUP(MONTH(A325),INFO_CALENDRIER!$I$1:$J$13,2,FALSE)))</f>
        <v>2018-11</v>
      </c>
      <c r="D325" s="52" t="str">
        <f>IF(A325="","",IF(OR(A325&lt;INFO_CALENDRIER!$O$42,A325&gt;INFO_CALENDRIER!$Q$42),"",VLOOKUP(A325,INFO_CALENDRIER!$M$3:'INFO_CALENDRIER'!$Q$42,4,TRUE)))</f>
        <v>scolaire</v>
      </c>
      <c r="E325" s="60" t="str">
        <f>IF(A325="","",IF(OR(A325&lt;INFO_CALENDRIER!$R$77,A325&gt;INFO_CALENDRIER!$T$77),"",VLOOKUP(A325,INFO_CALENDRIER!$R$3:$T$77,3,TRUE)))</f>
        <v>non ferié</v>
      </c>
    </row>
    <row r="326" spans="1:5">
      <c r="A326" s="59">
        <v>43424</v>
      </c>
      <c r="B326" s="52" t="str">
        <f>IF(A326="","",VLOOKUP(WEEKDAY(A326,2),INFO_CALENDRIER!$C$1:$D$8,2,FALSE))</f>
        <v>2 - Mardi</v>
      </c>
      <c r="C326" s="53" t="str">
        <f>IF(A326="","",CONCATENATE(YEAR(A326),"-",VLOOKUP(MONTH(A326),INFO_CALENDRIER!$I$1:$J$13,2,FALSE)))</f>
        <v>2018-11</v>
      </c>
      <c r="D326" s="52" t="str">
        <f>IF(A326="","",IF(OR(A326&lt;INFO_CALENDRIER!$O$42,A326&gt;INFO_CALENDRIER!$Q$42),"",VLOOKUP(A326,INFO_CALENDRIER!$M$3:'INFO_CALENDRIER'!$Q$42,4,TRUE)))</f>
        <v>scolaire</v>
      </c>
      <c r="E326" s="60" t="str">
        <f>IF(A326="","",IF(OR(A326&lt;INFO_CALENDRIER!$R$77,A326&gt;INFO_CALENDRIER!$T$77),"",VLOOKUP(A326,INFO_CALENDRIER!$R$3:$T$77,3,TRUE)))</f>
        <v>non ferié</v>
      </c>
    </row>
    <row r="327" spans="1:5">
      <c r="A327" s="59">
        <v>43425</v>
      </c>
      <c r="B327" s="52" t="str">
        <f>IF(A327="","",VLOOKUP(WEEKDAY(A327,2),INFO_CALENDRIER!$C$1:$D$8,2,FALSE))</f>
        <v>3 - Mercredi</v>
      </c>
      <c r="C327" s="53" t="str">
        <f>IF(A327="","",CONCATENATE(YEAR(A327),"-",VLOOKUP(MONTH(A327),INFO_CALENDRIER!$I$1:$J$13,2,FALSE)))</f>
        <v>2018-11</v>
      </c>
      <c r="D327" s="52" t="str">
        <f>IF(A327="","",IF(OR(A327&lt;INFO_CALENDRIER!$O$42,A327&gt;INFO_CALENDRIER!$Q$42),"",VLOOKUP(A327,INFO_CALENDRIER!$M$3:'INFO_CALENDRIER'!$Q$42,4,TRUE)))</f>
        <v>scolaire</v>
      </c>
      <c r="E327" s="60" t="str">
        <f>IF(A327="","",IF(OR(A327&lt;INFO_CALENDRIER!$R$77,A327&gt;INFO_CALENDRIER!$T$77),"",VLOOKUP(A327,INFO_CALENDRIER!$R$3:$T$77,3,TRUE)))</f>
        <v>non ferié</v>
      </c>
    </row>
    <row r="328" spans="1:5">
      <c r="A328" s="59">
        <v>43426</v>
      </c>
      <c r="B328" s="52" t="str">
        <f>IF(A328="","",VLOOKUP(WEEKDAY(A328,2),INFO_CALENDRIER!$C$1:$D$8,2,FALSE))</f>
        <v>4 - Jeudi</v>
      </c>
      <c r="C328" s="53" t="str">
        <f>IF(A328="","",CONCATENATE(YEAR(A328),"-",VLOOKUP(MONTH(A328),INFO_CALENDRIER!$I$1:$J$13,2,FALSE)))</f>
        <v>2018-11</v>
      </c>
      <c r="D328" s="52" t="str">
        <f>IF(A328="","",IF(OR(A328&lt;INFO_CALENDRIER!$O$42,A328&gt;INFO_CALENDRIER!$Q$42),"",VLOOKUP(A328,INFO_CALENDRIER!$M$3:'INFO_CALENDRIER'!$Q$42,4,TRUE)))</f>
        <v>scolaire</v>
      </c>
      <c r="E328" s="60" t="str">
        <f>IF(A328="","",IF(OR(A328&lt;INFO_CALENDRIER!$R$77,A328&gt;INFO_CALENDRIER!$T$77),"",VLOOKUP(A328,INFO_CALENDRIER!$R$3:$T$77,3,TRUE)))</f>
        <v>non ferié</v>
      </c>
    </row>
    <row r="329" spans="1:5">
      <c r="A329" s="59">
        <v>43427</v>
      </c>
      <c r="B329" s="52" t="str">
        <f>IF(A329="","",VLOOKUP(WEEKDAY(A329,2),INFO_CALENDRIER!$C$1:$D$8,2,FALSE))</f>
        <v>5 - Vendredi</v>
      </c>
      <c r="C329" s="53" t="str">
        <f>IF(A329="","",CONCATENATE(YEAR(A329),"-",VLOOKUP(MONTH(A329),INFO_CALENDRIER!$I$1:$J$13,2,FALSE)))</f>
        <v>2018-11</v>
      </c>
      <c r="D329" s="52" t="str">
        <f>IF(A329="","",IF(OR(A329&lt;INFO_CALENDRIER!$O$42,A329&gt;INFO_CALENDRIER!$Q$42),"",VLOOKUP(A329,INFO_CALENDRIER!$M$3:'INFO_CALENDRIER'!$Q$42,4,TRUE)))</f>
        <v>scolaire</v>
      </c>
      <c r="E329" s="60" t="str">
        <f>IF(A329="","",IF(OR(A329&lt;INFO_CALENDRIER!$R$77,A329&gt;INFO_CALENDRIER!$T$77),"",VLOOKUP(A329,INFO_CALENDRIER!$R$3:$T$77,3,TRUE)))</f>
        <v>non ferié</v>
      </c>
    </row>
    <row r="330" spans="1:5">
      <c r="A330" s="59">
        <v>43428</v>
      </c>
      <c r="B330" s="52" t="str">
        <f>IF(A330="","",VLOOKUP(WEEKDAY(A330,2),INFO_CALENDRIER!$C$1:$D$8,2,FALSE))</f>
        <v>6 - Samedi</v>
      </c>
      <c r="C330" s="53" t="str">
        <f>IF(A330="","",CONCATENATE(YEAR(A330),"-",VLOOKUP(MONTH(A330),INFO_CALENDRIER!$I$1:$J$13,2,FALSE)))</f>
        <v>2018-11</v>
      </c>
      <c r="D330" s="52" t="str">
        <f>IF(A330="","",IF(OR(A330&lt;INFO_CALENDRIER!$O$42,A330&gt;INFO_CALENDRIER!$Q$42),"",VLOOKUP(A330,INFO_CALENDRIER!$M$3:'INFO_CALENDRIER'!$Q$42,4,TRUE)))</f>
        <v>scolaire</v>
      </c>
      <c r="E330" s="60" t="str">
        <f>IF(A330="","",IF(OR(A330&lt;INFO_CALENDRIER!$R$77,A330&gt;INFO_CALENDRIER!$T$77),"",VLOOKUP(A330,INFO_CALENDRIER!$R$3:$T$77,3,TRUE)))</f>
        <v>non ferié</v>
      </c>
    </row>
    <row r="331" spans="1:5">
      <c r="A331" s="59">
        <v>43429</v>
      </c>
      <c r="B331" s="52" t="str">
        <f>IF(A331="","",VLOOKUP(WEEKDAY(A331,2),INFO_CALENDRIER!$C$1:$D$8,2,FALSE))</f>
        <v>7 - Dimanche</v>
      </c>
      <c r="C331" s="53" t="str">
        <f>IF(A331="","",CONCATENATE(YEAR(A331),"-",VLOOKUP(MONTH(A331),INFO_CALENDRIER!$I$1:$J$13,2,FALSE)))</f>
        <v>2018-11</v>
      </c>
      <c r="D331" s="52" t="str">
        <f>IF(A331="","",IF(OR(A331&lt;INFO_CALENDRIER!$O$42,A331&gt;INFO_CALENDRIER!$Q$42),"",VLOOKUP(A331,INFO_CALENDRIER!$M$3:'INFO_CALENDRIER'!$Q$42,4,TRUE)))</f>
        <v>scolaire</v>
      </c>
      <c r="E331" s="60" t="str">
        <f>IF(A331="","",IF(OR(A331&lt;INFO_CALENDRIER!$R$77,A331&gt;INFO_CALENDRIER!$T$77),"",VLOOKUP(A331,INFO_CALENDRIER!$R$3:$T$77,3,TRUE)))</f>
        <v>non ferié</v>
      </c>
    </row>
    <row r="332" spans="1:5">
      <c r="A332" s="59">
        <v>43430</v>
      </c>
      <c r="B332" s="52" t="str">
        <f>IF(A332="","",VLOOKUP(WEEKDAY(A332,2),INFO_CALENDRIER!$C$1:$D$8,2,FALSE))</f>
        <v>1 - Lundi</v>
      </c>
      <c r="C332" s="53" t="str">
        <f>IF(A332="","",CONCATENATE(YEAR(A332),"-",VLOOKUP(MONTH(A332),INFO_CALENDRIER!$I$1:$J$13,2,FALSE)))</f>
        <v>2018-11</v>
      </c>
      <c r="D332" s="52" t="str">
        <f>IF(A332="","",IF(OR(A332&lt;INFO_CALENDRIER!$O$42,A332&gt;INFO_CALENDRIER!$Q$42),"",VLOOKUP(A332,INFO_CALENDRIER!$M$3:'INFO_CALENDRIER'!$Q$42,4,TRUE)))</f>
        <v>scolaire</v>
      </c>
      <c r="E332" s="60" t="str">
        <f>IF(A332="","",IF(OR(A332&lt;INFO_CALENDRIER!$R$77,A332&gt;INFO_CALENDRIER!$T$77),"",VLOOKUP(A332,INFO_CALENDRIER!$R$3:$T$77,3,TRUE)))</f>
        <v>non ferié</v>
      </c>
    </row>
    <row r="333" spans="1:5">
      <c r="A333" s="59">
        <v>43431</v>
      </c>
      <c r="B333" s="52" t="str">
        <f>IF(A333="","",VLOOKUP(WEEKDAY(A333,2),INFO_CALENDRIER!$C$1:$D$8,2,FALSE))</f>
        <v>2 - Mardi</v>
      </c>
      <c r="C333" s="53" t="str">
        <f>IF(A333="","",CONCATENATE(YEAR(A333),"-",VLOOKUP(MONTH(A333),INFO_CALENDRIER!$I$1:$J$13,2,FALSE)))</f>
        <v>2018-11</v>
      </c>
      <c r="D333" s="52" t="str">
        <f>IF(A333="","",IF(OR(A333&lt;INFO_CALENDRIER!$O$42,A333&gt;INFO_CALENDRIER!$Q$42),"",VLOOKUP(A333,INFO_CALENDRIER!$M$3:'INFO_CALENDRIER'!$Q$42,4,TRUE)))</f>
        <v>scolaire</v>
      </c>
      <c r="E333" s="60" t="str">
        <f>IF(A333="","",IF(OR(A333&lt;INFO_CALENDRIER!$R$77,A333&gt;INFO_CALENDRIER!$T$77),"",VLOOKUP(A333,INFO_CALENDRIER!$R$3:$T$77,3,TRUE)))</f>
        <v>non ferié</v>
      </c>
    </row>
    <row r="334" spans="1:5">
      <c r="A334" s="59">
        <v>43432</v>
      </c>
      <c r="B334" s="52" t="str">
        <f>IF(A334="","",VLOOKUP(WEEKDAY(A334,2),INFO_CALENDRIER!$C$1:$D$8,2,FALSE))</f>
        <v>3 - Mercredi</v>
      </c>
      <c r="C334" s="53" t="str">
        <f>IF(A334="","",CONCATENATE(YEAR(A334),"-",VLOOKUP(MONTH(A334),INFO_CALENDRIER!$I$1:$J$13,2,FALSE)))</f>
        <v>2018-11</v>
      </c>
      <c r="D334" s="52" t="str">
        <f>IF(A334="","",IF(OR(A334&lt;INFO_CALENDRIER!$O$42,A334&gt;INFO_CALENDRIER!$Q$42),"",VLOOKUP(A334,INFO_CALENDRIER!$M$3:'INFO_CALENDRIER'!$Q$42,4,TRUE)))</f>
        <v>scolaire</v>
      </c>
      <c r="E334" s="60" t="str">
        <f>IF(A334="","",IF(OR(A334&lt;INFO_CALENDRIER!$R$77,A334&gt;INFO_CALENDRIER!$T$77),"",VLOOKUP(A334,INFO_CALENDRIER!$R$3:$T$77,3,TRUE)))</f>
        <v>non ferié</v>
      </c>
    </row>
    <row r="335" spans="1:5">
      <c r="A335" s="59">
        <v>43433</v>
      </c>
      <c r="B335" s="52" t="str">
        <f>IF(A335="","",VLOOKUP(WEEKDAY(A335,2),INFO_CALENDRIER!$C$1:$D$8,2,FALSE))</f>
        <v>4 - Jeudi</v>
      </c>
      <c r="C335" s="53" t="str">
        <f>IF(A335="","",CONCATENATE(YEAR(A335),"-",VLOOKUP(MONTH(A335),INFO_CALENDRIER!$I$1:$J$13,2,FALSE)))</f>
        <v>2018-11</v>
      </c>
      <c r="D335" s="52" t="str">
        <f>IF(A335="","",IF(OR(A335&lt;INFO_CALENDRIER!$O$42,A335&gt;INFO_CALENDRIER!$Q$42),"",VLOOKUP(A335,INFO_CALENDRIER!$M$3:'INFO_CALENDRIER'!$Q$42,4,TRUE)))</f>
        <v>scolaire</v>
      </c>
      <c r="E335" s="60" t="str">
        <f>IF(A335="","",IF(OR(A335&lt;INFO_CALENDRIER!$R$77,A335&gt;INFO_CALENDRIER!$T$77),"",VLOOKUP(A335,INFO_CALENDRIER!$R$3:$T$77,3,TRUE)))</f>
        <v>non ferié</v>
      </c>
    </row>
    <row r="336" spans="1:5">
      <c r="A336" s="59">
        <v>43434</v>
      </c>
      <c r="B336" s="52" t="str">
        <f>IF(A336="","",VLOOKUP(WEEKDAY(A336,2),INFO_CALENDRIER!$C$1:$D$8,2,FALSE))</f>
        <v>5 - Vendredi</v>
      </c>
      <c r="C336" s="53" t="str">
        <f>IF(A336="","",CONCATENATE(YEAR(A336),"-",VLOOKUP(MONTH(A336),INFO_CALENDRIER!$I$1:$J$13,2,FALSE)))</f>
        <v>2018-11</v>
      </c>
      <c r="D336" s="52" t="str">
        <f>IF(A336="","",IF(OR(A336&lt;INFO_CALENDRIER!$O$42,A336&gt;INFO_CALENDRIER!$Q$42),"",VLOOKUP(A336,INFO_CALENDRIER!$M$3:'INFO_CALENDRIER'!$Q$42,4,TRUE)))</f>
        <v>scolaire</v>
      </c>
      <c r="E336" s="60" t="str">
        <f>IF(A336="","",IF(OR(A336&lt;INFO_CALENDRIER!$R$77,A336&gt;INFO_CALENDRIER!$T$77),"",VLOOKUP(A336,INFO_CALENDRIER!$R$3:$T$77,3,TRUE)))</f>
        <v>non ferié</v>
      </c>
    </row>
    <row r="337" spans="1:5">
      <c r="A337" s="59">
        <v>43435</v>
      </c>
      <c r="B337" s="52" t="str">
        <f>IF(A337="","",VLOOKUP(WEEKDAY(A337,2),INFO_CALENDRIER!$C$1:$D$8,2,FALSE))</f>
        <v>6 - Samedi</v>
      </c>
      <c r="C337" s="53" t="str">
        <f>IF(A337="","",CONCATENATE(YEAR(A337),"-",VLOOKUP(MONTH(A337),INFO_CALENDRIER!$I$1:$J$13,2,FALSE)))</f>
        <v>2018-12</v>
      </c>
      <c r="D337" s="52" t="str">
        <f>IF(A337="","",IF(OR(A337&lt;INFO_CALENDRIER!$O$42,A337&gt;INFO_CALENDRIER!$Q$42),"",VLOOKUP(A337,INFO_CALENDRIER!$M$3:'INFO_CALENDRIER'!$Q$42,4,TRUE)))</f>
        <v>scolaire</v>
      </c>
      <c r="E337" s="60" t="str">
        <f>IF(A337="","",IF(OR(A337&lt;INFO_CALENDRIER!$R$77,A337&gt;INFO_CALENDRIER!$T$77),"",VLOOKUP(A337,INFO_CALENDRIER!$R$3:$T$77,3,TRUE)))</f>
        <v>non ferié</v>
      </c>
    </row>
    <row r="338" spans="1:5">
      <c r="A338" s="59">
        <v>43436</v>
      </c>
      <c r="B338" s="52" t="str">
        <f>IF(A338="","",VLOOKUP(WEEKDAY(A338,2),INFO_CALENDRIER!$C$1:$D$8,2,FALSE))</f>
        <v>7 - Dimanche</v>
      </c>
      <c r="C338" s="53" t="str">
        <f>IF(A338="","",CONCATENATE(YEAR(A338),"-",VLOOKUP(MONTH(A338),INFO_CALENDRIER!$I$1:$J$13,2,FALSE)))</f>
        <v>2018-12</v>
      </c>
      <c r="D338" s="52" t="str">
        <f>IF(A338="","",IF(OR(A338&lt;INFO_CALENDRIER!$O$42,A338&gt;INFO_CALENDRIER!$Q$42),"",VLOOKUP(A338,INFO_CALENDRIER!$M$3:'INFO_CALENDRIER'!$Q$42,4,TRUE)))</f>
        <v>scolaire</v>
      </c>
      <c r="E338" s="60" t="str">
        <f>IF(A338="","",IF(OR(A338&lt;INFO_CALENDRIER!$R$77,A338&gt;INFO_CALENDRIER!$T$77),"",VLOOKUP(A338,INFO_CALENDRIER!$R$3:$T$77,3,TRUE)))</f>
        <v>non ferié</v>
      </c>
    </row>
    <row r="339" spans="1:5">
      <c r="A339" s="59">
        <v>43437</v>
      </c>
      <c r="B339" s="52" t="str">
        <f>IF(A339="","",VLOOKUP(WEEKDAY(A339,2),INFO_CALENDRIER!$C$1:$D$8,2,FALSE))</f>
        <v>1 - Lundi</v>
      </c>
      <c r="C339" s="53" t="str">
        <f>IF(A339="","",CONCATENATE(YEAR(A339),"-",VLOOKUP(MONTH(A339),INFO_CALENDRIER!$I$1:$J$13,2,FALSE)))</f>
        <v>2018-12</v>
      </c>
      <c r="D339" s="52" t="str">
        <f>IF(A339="","",IF(OR(A339&lt;INFO_CALENDRIER!$O$42,A339&gt;INFO_CALENDRIER!$Q$42),"",VLOOKUP(A339,INFO_CALENDRIER!$M$3:'INFO_CALENDRIER'!$Q$42,4,TRUE)))</f>
        <v>scolaire</v>
      </c>
      <c r="E339" s="60" t="str">
        <f>IF(A339="","",IF(OR(A339&lt;INFO_CALENDRIER!$R$77,A339&gt;INFO_CALENDRIER!$T$77),"",VLOOKUP(A339,INFO_CALENDRIER!$R$3:$T$77,3,TRUE)))</f>
        <v>non ferié</v>
      </c>
    </row>
    <row r="340" spans="1:5">
      <c r="A340" s="59">
        <v>43438</v>
      </c>
      <c r="B340" s="52" t="str">
        <f>IF(A340="","",VLOOKUP(WEEKDAY(A340,2),INFO_CALENDRIER!$C$1:$D$8,2,FALSE))</f>
        <v>2 - Mardi</v>
      </c>
      <c r="C340" s="53" t="str">
        <f>IF(A340="","",CONCATENATE(YEAR(A340),"-",VLOOKUP(MONTH(A340),INFO_CALENDRIER!$I$1:$J$13,2,FALSE)))</f>
        <v>2018-12</v>
      </c>
      <c r="D340" s="52" t="str">
        <f>IF(A340="","",IF(OR(A340&lt;INFO_CALENDRIER!$O$42,A340&gt;INFO_CALENDRIER!$Q$42),"",VLOOKUP(A340,INFO_CALENDRIER!$M$3:'INFO_CALENDRIER'!$Q$42,4,TRUE)))</f>
        <v>scolaire</v>
      </c>
      <c r="E340" s="60" t="str">
        <f>IF(A340="","",IF(OR(A340&lt;INFO_CALENDRIER!$R$77,A340&gt;INFO_CALENDRIER!$T$77),"",VLOOKUP(A340,INFO_CALENDRIER!$R$3:$T$77,3,TRUE)))</f>
        <v>non ferié</v>
      </c>
    </row>
    <row r="341" spans="1:5">
      <c r="A341" s="59">
        <v>43439</v>
      </c>
      <c r="B341" s="52" t="str">
        <f>IF(A341="","",VLOOKUP(WEEKDAY(A341,2),INFO_CALENDRIER!$C$1:$D$8,2,FALSE))</f>
        <v>3 - Mercredi</v>
      </c>
      <c r="C341" s="53" t="str">
        <f>IF(A341="","",CONCATENATE(YEAR(A341),"-",VLOOKUP(MONTH(A341),INFO_CALENDRIER!$I$1:$J$13,2,FALSE)))</f>
        <v>2018-12</v>
      </c>
      <c r="D341" s="52" t="str">
        <f>IF(A341="","",IF(OR(A341&lt;INFO_CALENDRIER!$O$42,A341&gt;INFO_CALENDRIER!$Q$42),"",VLOOKUP(A341,INFO_CALENDRIER!$M$3:'INFO_CALENDRIER'!$Q$42,4,TRUE)))</f>
        <v>scolaire</v>
      </c>
      <c r="E341" s="60" t="str">
        <f>IF(A341="","",IF(OR(A341&lt;INFO_CALENDRIER!$R$77,A341&gt;INFO_CALENDRIER!$T$77),"",VLOOKUP(A341,INFO_CALENDRIER!$R$3:$T$77,3,TRUE)))</f>
        <v>non ferié</v>
      </c>
    </row>
    <row r="342" spans="1:5">
      <c r="A342" s="59">
        <v>43440</v>
      </c>
      <c r="B342" s="52" t="str">
        <f>IF(A342="","",VLOOKUP(WEEKDAY(A342,2),INFO_CALENDRIER!$C$1:$D$8,2,FALSE))</f>
        <v>4 - Jeudi</v>
      </c>
      <c r="C342" s="53" t="str">
        <f>IF(A342="","",CONCATENATE(YEAR(A342),"-",VLOOKUP(MONTH(A342),INFO_CALENDRIER!$I$1:$J$13,2,FALSE)))</f>
        <v>2018-12</v>
      </c>
      <c r="D342" s="52" t="str">
        <f>IF(A342="","",IF(OR(A342&lt;INFO_CALENDRIER!$O$42,A342&gt;INFO_CALENDRIER!$Q$42),"",VLOOKUP(A342,INFO_CALENDRIER!$M$3:'INFO_CALENDRIER'!$Q$42,4,TRUE)))</f>
        <v>scolaire</v>
      </c>
      <c r="E342" s="60" t="str">
        <f>IF(A342="","",IF(OR(A342&lt;INFO_CALENDRIER!$R$77,A342&gt;INFO_CALENDRIER!$T$77),"",VLOOKUP(A342,INFO_CALENDRIER!$R$3:$T$77,3,TRUE)))</f>
        <v>non ferié</v>
      </c>
    </row>
    <row r="343" spans="1:5">
      <c r="A343" s="59">
        <v>43441</v>
      </c>
      <c r="B343" s="52" t="str">
        <f>IF(A343="","",VLOOKUP(WEEKDAY(A343,2),INFO_CALENDRIER!$C$1:$D$8,2,FALSE))</f>
        <v>5 - Vendredi</v>
      </c>
      <c r="C343" s="53" t="str">
        <f>IF(A343="","",CONCATENATE(YEAR(A343),"-",VLOOKUP(MONTH(A343),INFO_CALENDRIER!$I$1:$J$13,2,FALSE)))</f>
        <v>2018-12</v>
      </c>
      <c r="D343" s="52" t="str">
        <f>IF(A343="","",IF(OR(A343&lt;INFO_CALENDRIER!$O$42,A343&gt;INFO_CALENDRIER!$Q$42),"",VLOOKUP(A343,INFO_CALENDRIER!$M$3:'INFO_CALENDRIER'!$Q$42,4,TRUE)))</f>
        <v>scolaire</v>
      </c>
      <c r="E343" s="60" t="str">
        <f>IF(A343="","",IF(OR(A343&lt;INFO_CALENDRIER!$R$77,A343&gt;INFO_CALENDRIER!$T$77),"",VLOOKUP(A343,INFO_CALENDRIER!$R$3:$T$77,3,TRUE)))</f>
        <v>non ferié</v>
      </c>
    </row>
    <row r="344" spans="1:5">
      <c r="A344" s="59">
        <v>43442</v>
      </c>
      <c r="B344" s="52" t="str">
        <f>IF(A344="","",VLOOKUP(WEEKDAY(A344,2),INFO_CALENDRIER!$C$1:$D$8,2,FALSE))</f>
        <v>6 - Samedi</v>
      </c>
      <c r="C344" s="53" t="str">
        <f>IF(A344="","",CONCATENATE(YEAR(A344),"-",VLOOKUP(MONTH(A344),INFO_CALENDRIER!$I$1:$J$13,2,FALSE)))</f>
        <v>2018-12</v>
      </c>
      <c r="D344" s="52" t="str">
        <f>IF(A344="","",IF(OR(A344&lt;INFO_CALENDRIER!$O$42,A344&gt;INFO_CALENDRIER!$Q$42),"",VLOOKUP(A344,INFO_CALENDRIER!$M$3:'INFO_CALENDRIER'!$Q$42,4,TRUE)))</f>
        <v>scolaire</v>
      </c>
      <c r="E344" s="60" t="str">
        <f>IF(A344="","",IF(OR(A344&lt;INFO_CALENDRIER!$R$77,A344&gt;INFO_CALENDRIER!$T$77),"",VLOOKUP(A344,INFO_CALENDRIER!$R$3:$T$77,3,TRUE)))</f>
        <v>non ferié</v>
      </c>
    </row>
    <row r="345" spans="1:5">
      <c r="A345" s="59">
        <v>43443</v>
      </c>
      <c r="B345" s="52" t="str">
        <f>IF(A345="","",VLOOKUP(WEEKDAY(A345,2),INFO_CALENDRIER!$C$1:$D$8,2,FALSE))</f>
        <v>7 - Dimanche</v>
      </c>
      <c r="C345" s="53" t="str">
        <f>IF(A345="","",CONCATENATE(YEAR(A345),"-",VLOOKUP(MONTH(A345),INFO_CALENDRIER!$I$1:$J$13,2,FALSE)))</f>
        <v>2018-12</v>
      </c>
      <c r="D345" s="52" t="str">
        <f>IF(A345="","",IF(OR(A345&lt;INFO_CALENDRIER!$O$42,A345&gt;INFO_CALENDRIER!$Q$42),"",VLOOKUP(A345,INFO_CALENDRIER!$M$3:'INFO_CALENDRIER'!$Q$42,4,TRUE)))</f>
        <v>scolaire</v>
      </c>
      <c r="E345" s="60" t="str">
        <f>IF(A345="","",IF(OR(A345&lt;INFO_CALENDRIER!$R$77,A345&gt;INFO_CALENDRIER!$T$77),"",VLOOKUP(A345,INFO_CALENDRIER!$R$3:$T$77,3,TRUE)))</f>
        <v>non ferié</v>
      </c>
    </row>
    <row r="346" spans="1:5">
      <c r="A346" s="59">
        <v>43444</v>
      </c>
      <c r="B346" s="52" t="str">
        <f>IF(A346="","",VLOOKUP(WEEKDAY(A346,2),INFO_CALENDRIER!$C$1:$D$8,2,FALSE))</f>
        <v>1 - Lundi</v>
      </c>
      <c r="C346" s="53" t="str">
        <f>IF(A346="","",CONCATENATE(YEAR(A346),"-",VLOOKUP(MONTH(A346),INFO_CALENDRIER!$I$1:$J$13,2,FALSE)))</f>
        <v>2018-12</v>
      </c>
      <c r="D346" s="52" t="str">
        <f>IF(A346="","",IF(OR(A346&lt;INFO_CALENDRIER!$O$42,A346&gt;INFO_CALENDRIER!$Q$42),"",VLOOKUP(A346,INFO_CALENDRIER!$M$3:'INFO_CALENDRIER'!$Q$42,4,TRUE)))</f>
        <v>scolaire</v>
      </c>
      <c r="E346" s="60" t="str">
        <f>IF(A346="","",IF(OR(A346&lt;INFO_CALENDRIER!$R$77,A346&gt;INFO_CALENDRIER!$T$77),"",VLOOKUP(A346,INFO_CALENDRIER!$R$3:$T$77,3,TRUE)))</f>
        <v>non ferié</v>
      </c>
    </row>
    <row r="347" spans="1:5">
      <c r="A347" s="59">
        <v>43445</v>
      </c>
      <c r="B347" s="52" t="str">
        <f>IF(A347="","",VLOOKUP(WEEKDAY(A347,2),INFO_CALENDRIER!$C$1:$D$8,2,FALSE))</f>
        <v>2 - Mardi</v>
      </c>
      <c r="C347" s="53" t="str">
        <f>IF(A347="","",CONCATENATE(YEAR(A347),"-",VLOOKUP(MONTH(A347),INFO_CALENDRIER!$I$1:$J$13,2,FALSE)))</f>
        <v>2018-12</v>
      </c>
      <c r="D347" s="52" t="str">
        <f>IF(A347="","",IF(OR(A347&lt;INFO_CALENDRIER!$O$42,A347&gt;INFO_CALENDRIER!$Q$42),"",VLOOKUP(A347,INFO_CALENDRIER!$M$3:'INFO_CALENDRIER'!$Q$42,4,TRUE)))</f>
        <v>scolaire</v>
      </c>
      <c r="E347" s="60" t="str">
        <f>IF(A347="","",IF(OR(A347&lt;INFO_CALENDRIER!$R$77,A347&gt;INFO_CALENDRIER!$T$77),"",VLOOKUP(A347,INFO_CALENDRIER!$R$3:$T$77,3,TRUE)))</f>
        <v>non ferié</v>
      </c>
    </row>
    <row r="348" spans="1:5">
      <c r="A348" s="59">
        <v>43446</v>
      </c>
      <c r="B348" s="52" t="str">
        <f>IF(A348="","",VLOOKUP(WEEKDAY(A348,2),INFO_CALENDRIER!$C$1:$D$8,2,FALSE))</f>
        <v>3 - Mercredi</v>
      </c>
      <c r="C348" s="53" t="str">
        <f>IF(A348="","",CONCATENATE(YEAR(A348),"-",VLOOKUP(MONTH(A348),INFO_CALENDRIER!$I$1:$J$13,2,FALSE)))</f>
        <v>2018-12</v>
      </c>
      <c r="D348" s="52" t="str">
        <f>IF(A348="","",IF(OR(A348&lt;INFO_CALENDRIER!$O$42,A348&gt;INFO_CALENDRIER!$Q$42),"",VLOOKUP(A348,INFO_CALENDRIER!$M$3:'INFO_CALENDRIER'!$Q$42,4,TRUE)))</f>
        <v>scolaire</v>
      </c>
      <c r="E348" s="60" t="str">
        <f>IF(A348="","",IF(OR(A348&lt;INFO_CALENDRIER!$R$77,A348&gt;INFO_CALENDRIER!$T$77),"",VLOOKUP(A348,INFO_CALENDRIER!$R$3:$T$77,3,TRUE)))</f>
        <v>non ferié</v>
      </c>
    </row>
    <row r="349" spans="1:5">
      <c r="A349" s="59">
        <v>43447</v>
      </c>
      <c r="B349" s="52" t="str">
        <f>IF(A349="","",VLOOKUP(WEEKDAY(A349,2),INFO_CALENDRIER!$C$1:$D$8,2,FALSE))</f>
        <v>4 - Jeudi</v>
      </c>
      <c r="C349" s="53" t="str">
        <f>IF(A349="","",CONCATENATE(YEAR(A349),"-",VLOOKUP(MONTH(A349),INFO_CALENDRIER!$I$1:$J$13,2,FALSE)))</f>
        <v>2018-12</v>
      </c>
      <c r="D349" s="52" t="str">
        <f>IF(A349="","",IF(OR(A349&lt;INFO_CALENDRIER!$O$42,A349&gt;INFO_CALENDRIER!$Q$42),"",VLOOKUP(A349,INFO_CALENDRIER!$M$3:'INFO_CALENDRIER'!$Q$42,4,TRUE)))</f>
        <v>scolaire</v>
      </c>
      <c r="E349" s="60" t="str">
        <f>IF(A349="","",IF(OR(A349&lt;INFO_CALENDRIER!$R$77,A349&gt;INFO_CALENDRIER!$T$77),"",VLOOKUP(A349,INFO_CALENDRIER!$R$3:$T$77,3,TRUE)))</f>
        <v>non ferié</v>
      </c>
    </row>
    <row r="350" spans="1:5">
      <c r="A350" s="59">
        <v>43448</v>
      </c>
      <c r="B350" s="52" t="str">
        <f>IF(A350="","",VLOOKUP(WEEKDAY(A350,2),INFO_CALENDRIER!$C$1:$D$8,2,FALSE))</f>
        <v>5 - Vendredi</v>
      </c>
      <c r="C350" s="53" t="str">
        <f>IF(A350="","",CONCATENATE(YEAR(A350),"-",VLOOKUP(MONTH(A350),INFO_CALENDRIER!$I$1:$J$13,2,FALSE)))</f>
        <v>2018-12</v>
      </c>
      <c r="D350" s="52" t="str">
        <f>IF(A350="","",IF(OR(A350&lt;INFO_CALENDRIER!$O$42,A350&gt;INFO_CALENDRIER!$Q$42),"",VLOOKUP(A350,INFO_CALENDRIER!$M$3:'INFO_CALENDRIER'!$Q$42,4,TRUE)))</f>
        <v>scolaire</v>
      </c>
      <c r="E350" s="60" t="str">
        <f>IF(A350="","",IF(OR(A350&lt;INFO_CALENDRIER!$R$77,A350&gt;INFO_CALENDRIER!$T$77),"",VLOOKUP(A350,INFO_CALENDRIER!$R$3:$T$77,3,TRUE)))</f>
        <v>non ferié</v>
      </c>
    </row>
    <row r="351" spans="1:5">
      <c r="A351" s="59">
        <v>43449</v>
      </c>
      <c r="B351" s="52" t="str">
        <f>IF(A351="","",VLOOKUP(WEEKDAY(A351,2),INFO_CALENDRIER!$C$1:$D$8,2,FALSE))</f>
        <v>6 - Samedi</v>
      </c>
      <c r="C351" s="53" t="str">
        <f>IF(A351="","",CONCATENATE(YEAR(A351),"-",VLOOKUP(MONTH(A351),INFO_CALENDRIER!$I$1:$J$13,2,FALSE)))</f>
        <v>2018-12</v>
      </c>
      <c r="D351" s="52" t="str">
        <f>IF(A351="","",IF(OR(A351&lt;INFO_CALENDRIER!$O$42,A351&gt;INFO_CALENDRIER!$Q$42),"",VLOOKUP(A351,INFO_CALENDRIER!$M$3:'INFO_CALENDRIER'!$Q$42,4,TRUE)))</f>
        <v>scolaire</v>
      </c>
      <c r="E351" s="60" t="str">
        <f>IF(A351="","",IF(OR(A351&lt;INFO_CALENDRIER!$R$77,A351&gt;INFO_CALENDRIER!$T$77),"",VLOOKUP(A351,INFO_CALENDRIER!$R$3:$T$77,3,TRUE)))</f>
        <v>non ferié</v>
      </c>
    </row>
    <row r="352" spans="1:5">
      <c r="A352" s="59">
        <v>43450</v>
      </c>
      <c r="B352" s="52" t="str">
        <f>IF(A352="","",VLOOKUP(WEEKDAY(A352,2),INFO_CALENDRIER!$C$1:$D$8,2,FALSE))</f>
        <v>7 - Dimanche</v>
      </c>
      <c r="C352" s="53" t="str">
        <f>IF(A352="","",CONCATENATE(YEAR(A352),"-",VLOOKUP(MONTH(A352),INFO_CALENDRIER!$I$1:$J$13,2,FALSE)))</f>
        <v>2018-12</v>
      </c>
      <c r="D352" s="52" t="str">
        <f>IF(A352="","",IF(OR(A352&lt;INFO_CALENDRIER!$O$42,A352&gt;INFO_CALENDRIER!$Q$42),"",VLOOKUP(A352,INFO_CALENDRIER!$M$3:'INFO_CALENDRIER'!$Q$42,4,TRUE)))</f>
        <v>scolaire</v>
      </c>
      <c r="E352" s="60" t="str">
        <f>IF(A352="","",IF(OR(A352&lt;INFO_CALENDRIER!$R$77,A352&gt;INFO_CALENDRIER!$T$77),"",VLOOKUP(A352,INFO_CALENDRIER!$R$3:$T$77,3,TRUE)))</f>
        <v>non ferié</v>
      </c>
    </row>
    <row r="353" spans="1:5">
      <c r="A353" s="59">
        <v>43451</v>
      </c>
      <c r="B353" s="52" t="str">
        <f>IF(A353="","",VLOOKUP(WEEKDAY(A353,2),INFO_CALENDRIER!$C$1:$D$8,2,FALSE))</f>
        <v>1 - Lundi</v>
      </c>
      <c r="C353" s="53" t="str">
        <f>IF(A353="","",CONCATENATE(YEAR(A353),"-",VLOOKUP(MONTH(A353),INFO_CALENDRIER!$I$1:$J$13,2,FALSE)))</f>
        <v>2018-12</v>
      </c>
      <c r="D353" s="52" t="str">
        <f>IF(A353="","",IF(OR(A353&lt;INFO_CALENDRIER!$O$42,A353&gt;INFO_CALENDRIER!$Q$42),"",VLOOKUP(A353,INFO_CALENDRIER!$M$3:'INFO_CALENDRIER'!$Q$42,4,TRUE)))</f>
        <v>scolaire</v>
      </c>
      <c r="E353" s="60" t="str">
        <f>IF(A353="","",IF(OR(A353&lt;INFO_CALENDRIER!$R$77,A353&gt;INFO_CALENDRIER!$T$77),"",VLOOKUP(A353,INFO_CALENDRIER!$R$3:$T$77,3,TRUE)))</f>
        <v>non ferié</v>
      </c>
    </row>
    <row r="354" spans="1:5">
      <c r="A354" s="59">
        <v>43452</v>
      </c>
      <c r="B354" s="52" t="str">
        <f>IF(A354="","",VLOOKUP(WEEKDAY(A354,2),INFO_CALENDRIER!$C$1:$D$8,2,FALSE))</f>
        <v>2 - Mardi</v>
      </c>
      <c r="C354" s="53" t="str">
        <f>IF(A354="","",CONCATENATE(YEAR(A354),"-",VLOOKUP(MONTH(A354),INFO_CALENDRIER!$I$1:$J$13,2,FALSE)))</f>
        <v>2018-12</v>
      </c>
      <c r="D354" s="52" t="str">
        <f>IF(A354="","",IF(OR(A354&lt;INFO_CALENDRIER!$O$42,A354&gt;INFO_CALENDRIER!$Q$42),"",VLOOKUP(A354,INFO_CALENDRIER!$M$3:'INFO_CALENDRIER'!$Q$42,4,TRUE)))</f>
        <v>scolaire</v>
      </c>
      <c r="E354" s="60" t="str">
        <f>IF(A354="","",IF(OR(A354&lt;INFO_CALENDRIER!$R$77,A354&gt;INFO_CALENDRIER!$T$77),"",VLOOKUP(A354,INFO_CALENDRIER!$R$3:$T$77,3,TRUE)))</f>
        <v>non ferié</v>
      </c>
    </row>
    <row r="355" spans="1:5">
      <c r="A355" s="59">
        <v>43453</v>
      </c>
      <c r="B355" s="52" t="str">
        <f>IF(A355="","",VLOOKUP(WEEKDAY(A355,2),INFO_CALENDRIER!$C$1:$D$8,2,FALSE))</f>
        <v>3 - Mercredi</v>
      </c>
      <c r="C355" s="53" t="str">
        <f>IF(A355="","",CONCATENATE(YEAR(A355),"-",VLOOKUP(MONTH(A355),INFO_CALENDRIER!$I$1:$J$13,2,FALSE)))</f>
        <v>2018-12</v>
      </c>
      <c r="D355" s="52" t="str">
        <f>IF(A355="","",IF(OR(A355&lt;INFO_CALENDRIER!$O$42,A355&gt;INFO_CALENDRIER!$Q$42),"",VLOOKUP(A355,INFO_CALENDRIER!$M$3:'INFO_CALENDRIER'!$Q$42,4,TRUE)))</f>
        <v>scolaire</v>
      </c>
      <c r="E355" s="60" t="str">
        <f>IF(A355="","",IF(OR(A355&lt;INFO_CALENDRIER!$R$77,A355&gt;INFO_CALENDRIER!$T$77),"",VLOOKUP(A355,INFO_CALENDRIER!$R$3:$T$77,3,TRUE)))</f>
        <v>non ferié</v>
      </c>
    </row>
    <row r="356" spans="1:5">
      <c r="A356" s="59">
        <v>43454</v>
      </c>
      <c r="B356" s="52" t="str">
        <f>IF(A356="","",VLOOKUP(WEEKDAY(A356,2),INFO_CALENDRIER!$C$1:$D$8,2,FALSE))</f>
        <v>4 - Jeudi</v>
      </c>
      <c r="C356" s="53" t="str">
        <f>IF(A356="","",CONCATENATE(YEAR(A356),"-",VLOOKUP(MONTH(A356),INFO_CALENDRIER!$I$1:$J$13,2,FALSE)))</f>
        <v>2018-12</v>
      </c>
      <c r="D356" s="52" t="str">
        <f>IF(A356="","",IF(OR(A356&lt;INFO_CALENDRIER!$O$42,A356&gt;INFO_CALENDRIER!$Q$42),"",VLOOKUP(A356,INFO_CALENDRIER!$M$3:'INFO_CALENDRIER'!$Q$42,4,TRUE)))</f>
        <v>scolaire</v>
      </c>
      <c r="E356" s="60" t="str">
        <f>IF(A356="","",IF(OR(A356&lt;INFO_CALENDRIER!$R$77,A356&gt;INFO_CALENDRIER!$T$77),"",VLOOKUP(A356,INFO_CALENDRIER!$R$3:$T$77,3,TRUE)))</f>
        <v>non ferié</v>
      </c>
    </row>
    <row r="357" spans="1:5">
      <c r="A357" s="59">
        <v>43455</v>
      </c>
      <c r="B357" s="52" t="str">
        <f>IF(A357="","",VLOOKUP(WEEKDAY(A357,2),INFO_CALENDRIER!$C$1:$D$8,2,FALSE))</f>
        <v>5 - Vendredi</v>
      </c>
      <c r="C357" s="53" t="str">
        <f>IF(A357="","",CONCATENATE(YEAR(A357),"-",VLOOKUP(MONTH(A357),INFO_CALENDRIER!$I$1:$J$13,2,FALSE)))</f>
        <v>2018-12</v>
      </c>
      <c r="D357" s="52" t="str">
        <f>IF(A357="","",IF(OR(A357&lt;INFO_CALENDRIER!$O$42,A357&gt;INFO_CALENDRIER!$Q$42),"",VLOOKUP(A357,INFO_CALENDRIER!$M$3:'INFO_CALENDRIER'!$Q$42,4,TRUE)))</f>
        <v>scolaire</v>
      </c>
      <c r="E357" s="60" t="str">
        <f>IF(A357="","",IF(OR(A357&lt;INFO_CALENDRIER!$R$77,A357&gt;INFO_CALENDRIER!$T$77),"",VLOOKUP(A357,INFO_CALENDRIER!$R$3:$T$77,3,TRUE)))</f>
        <v>non ferié</v>
      </c>
    </row>
    <row r="358" spans="1:5">
      <c r="A358" s="59">
        <v>43456</v>
      </c>
      <c r="B358" s="52" t="str">
        <f>IF(A358="","",VLOOKUP(WEEKDAY(A358,2),INFO_CALENDRIER!$C$1:$D$8,2,FALSE))</f>
        <v>6 - Samedi</v>
      </c>
      <c r="C358" s="53" t="str">
        <f>IF(A358="","",CONCATENATE(YEAR(A358),"-",VLOOKUP(MONTH(A358),INFO_CALENDRIER!$I$1:$J$13,2,FALSE)))</f>
        <v>2018-12</v>
      </c>
      <c r="D358" s="52" t="str">
        <f>IF(A358="","",IF(OR(A358&lt;INFO_CALENDRIER!$O$42,A358&gt;INFO_CALENDRIER!$Q$42),"",VLOOKUP(A358,INFO_CALENDRIER!$M$3:'INFO_CALENDRIER'!$Q$42,4,TRUE)))</f>
        <v/>
      </c>
      <c r="E358" s="60" t="str">
        <f>IF(A358="","",IF(OR(A358&lt;INFO_CALENDRIER!$R$77,A358&gt;INFO_CALENDRIER!$T$77),"",VLOOKUP(A358,INFO_CALENDRIER!$R$3:$T$77,3,TRUE)))</f>
        <v>non ferié</v>
      </c>
    </row>
    <row r="359" spans="1:5">
      <c r="A359" s="59">
        <v>43457</v>
      </c>
      <c r="B359" s="52" t="str">
        <f>IF(A359="","",VLOOKUP(WEEKDAY(A359,2),INFO_CALENDRIER!$C$1:$D$8,2,FALSE))</f>
        <v>7 - Dimanche</v>
      </c>
      <c r="C359" s="53" t="str">
        <f>IF(A359="","",CONCATENATE(YEAR(A359),"-",VLOOKUP(MONTH(A359),INFO_CALENDRIER!$I$1:$J$13,2,FALSE)))</f>
        <v>2018-12</v>
      </c>
      <c r="D359" s="52" t="str">
        <f>IF(A359="","",IF(OR(A359&lt;INFO_CALENDRIER!$O$42,A359&gt;INFO_CALENDRIER!$Q$42),"",VLOOKUP(A359,INFO_CALENDRIER!$M$3:'INFO_CALENDRIER'!$Q$42,4,TRUE)))</f>
        <v/>
      </c>
      <c r="E359" s="60" t="str">
        <f>IF(A359="","",IF(OR(A359&lt;INFO_CALENDRIER!$R$77,A359&gt;INFO_CALENDRIER!$T$77),"",VLOOKUP(A359,INFO_CALENDRIER!$R$3:$T$77,3,TRUE)))</f>
        <v>non ferié</v>
      </c>
    </row>
    <row r="360" spans="1:5">
      <c r="A360" s="59">
        <v>43458</v>
      </c>
      <c r="B360" s="52" t="str">
        <f>IF(A360="","",VLOOKUP(WEEKDAY(A360,2),INFO_CALENDRIER!$C$1:$D$8,2,FALSE))</f>
        <v>1 - Lundi</v>
      </c>
      <c r="C360" s="53" t="str">
        <f>IF(A360="","",CONCATENATE(YEAR(A360),"-",VLOOKUP(MONTH(A360),INFO_CALENDRIER!$I$1:$J$13,2,FALSE)))</f>
        <v>2018-12</v>
      </c>
      <c r="D360" s="52" t="str">
        <f>IF(A360="","",IF(OR(A360&lt;INFO_CALENDRIER!$O$42,A360&gt;INFO_CALENDRIER!$Q$42),"",VLOOKUP(A360,INFO_CALENDRIER!$M$3:'INFO_CALENDRIER'!$Q$42,4,TRUE)))</f>
        <v/>
      </c>
      <c r="E360" s="60" t="str">
        <f>IF(A360="","",IF(OR(A360&lt;INFO_CALENDRIER!$R$77,A360&gt;INFO_CALENDRIER!$T$77),"",VLOOKUP(A360,INFO_CALENDRIER!$R$3:$T$77,3,TRUE)))</f>
        <v>non ferié</v>
      </c>
    </row>
    <row r="361" spans="1:5">
      <c r="A361" s="59">
        <v>43459</v>
      </c>
      <c r="B361" s="52" t="str">
        <f>IF(A361="","",VLOOKUP(WEEKDAY(A361,2),INFO_CALENDRIER!$C$1:$D$8,2,FALSE))</f>
        <v>2 - Mardi</v>
      </c>
      <c r="C361" s="53" t="str">
        <f>IF(A361="","",CONCATENATE(YEAR(A361),"-",VLOOKUP(MONTH(A361),INFO_CALENDRIER!$I$1:$J$13,2,FALSE)))</f>
        <v>2018-12</v>
      </c>
      <c r="D361" s="52" t="str">
        <f>IF(A361="","",IF(OR(A361&lt;INFO_CALENDRIER!$O$42,A361&gt;INFO_CALENDRIER!$Q$42),"",VLOOKUP(A361,INFO_CALENDRIER!$M$3:'INFO_CALENDRIER'!$Q$42,4,TRUE)))</f>
        <v/>
      </c>
      <c r="E361" s="60" t="str">
        <f>IF(A361="","",IF(OR(A361&lt;INFO_CALENDRIER!$R$77,A361&gt;INFO_CALENDRIER!$T$77),"",VLOOKUP(A361,INFO_CALENDRIER!$R$3:$T$77,3,TRUE)))</f>
        <v>férié</v>
      </c>
    </row>
    <row r="362" spans="1:5">
      <c r="A362" s="59">
        <v>43460</v>
      </c>
      <c r="B362" s="52" t="str">
        <f>IF(A362="","",VLOOKUP(WEEKDAY(A362,2),INFO_CALENDRIER!$C$1:$D$8,2,FALSE))</f>
        <v>3 - Mercredi</v>
      </c>
      <c r="C362" s="53" t="str">
        <f>IF(A362="","",CONCATENATE(YEAR(A362),"-",VLOOKUP(MONTH(A362),INFO_CALENDRIER!$I$1:$J$13,2,FALSE)))</f>
        <v>2018-12</v>
      </c>
      <c r="D362" s="52" t="str">
        <f>IF(A362="","",IF(OR(A362&lt;INFO_CALENDRIER!$O$42,A362&gt;INFO_CALENDRIER!$Q$42),"",VLOOKUP(A362,INFO_CALENDRIER!$M$3:'INFO_CALENDRIER'!$Q$42,4,TRUE)))</f>
        <v/>
      </c>
      <c r="E362" s="60" t="str">
        <f>IF(A362="","",IF(OR(A362&lt;INFO_CALENDRIER!$R$77,A362&gt;INFO_CALENDRIER!$T$77),"",VLOOKUP(A362,INFO_CALENDRIER!$R$3:$T$77,3,TRUE)))</f>
        <v>non ferié</v>
      </c>
    </row>
    <row r="363" spans="1:5">
      <c r="A363" s="59">
        <v>43461</v>
      </c>
      <c r="B363" s="52" t="str">
        <f>IF(A363="","",VLOOKUP(WEEKDAY(A363,2),INFO_CALENDRIER!$C$1:$D$8,2,FALSE))</f>
        <v>4 - Jeudi</v>
      </c>
      <c r="C363" s="53" t="str">
        <f>IF(A363="","",CONCATENATE(YEAR(A363),"-",VLOOKUP(MONTH(A363),INFO_CALENDRIER!$I$1:$J$13,2,FALSE)))</f>
        <v>2018-12</v>
      </c>
      <c r="D363" s="52" t="str">
        <f>IF(A363="","",IF(OR(A363&lt;INFO_CALENDRIER!$O$42,A363&gt;INFO_CALENDRIER!$Q$42),"",VLOOKUP(A363,INFO_CALENDRIER!$M$3:'INFO_CALENDRIER'!$Q$42,4,TRUE)))</f>
        <v/>
      </c>
      <c r="E363" s="60" t="str">
        <f>IF(A363="","",IF(OR(A363&lt;INFO_CALENDRIER!$R$77,A363&gt;INFO_CALENDRIER!$T$77),"",VLOOKUP(A363,INFO_CALENDRIER!$R$3:$T$77,3,TRUE)))</f>
        <v>non ferié</v>
      </c>
    </row>
    <row r="364" spans="1:5">
      <c r="A364" s="59">
        <v>43462</v>
      </c>
      <c r="B364" s="52" t="str">
        <f>IF(A364="","",VLOOKUP(WEEKDAY(A364,2),INFO_CALENDRIER!$C$1:$D$8,2,FALSE))</f>
        <v>5 - Vendredi</v>
      </c>
      <c r="C364" s="53" t="str">
        <f>IF(A364="","",CONCATENATE(YEAR(A364),"-",VLOOKUP(MONTH(A364),INFO_CALENDRIER!$I$1:$J$13,2,FALSE)))</f>
        <v>2018-12</v>
      </c>
      <c r="D364" s="52" t="str">
        <f>IF(A364="","",IF(OR(A364&lt;INFO_CALENDRIER!$O$42,A364&gt;INFO_CALENDRIER!$Q$42),"",VLOOKUP(A364,INFO_CALENDRIER!$M$3:'INFO_CALENDRIER'!$Q$42,4,TRUE)))</f>
        <v/>
      </c>
      <c r="E364" s="60" t="str">
        <f>IF(A364="","",IF(OR(A364&lt;INFO_CALENDRIER!$R$77,A364&gt;INFO_CALENDRIER!$T$77),"",VLOOKUP(A364,INFO_CALENDRIER!$R$3:$T$77,3,TRUE)))</f>
        <v>non ferié</v>
      </c>
    </row>
    <row r="365" spans="1:5">
      <c r="A365" s="59">
        <v>43463</v>
      </c>
      <c r="B365" s="52" t="str">
        <f>IF(A365="","",VLOOKUP(WEEKDAY(A365,2),INFO_CALENDRIER!$C$1:$D$8,2,FALSE))</f>
        <v>6 - Samedi</v>
      </c>
      <c r="C365" s="53" t="str">
        <f>IF(A365="","",CONCATENATE(YEAR(A365),"-",VLOOKUP(MONTH(A365),INFO_CALENDRIER!$I$1:$J$13,2,FALSE)))</f>
        <v>2018-12</v>
      </c>
      <c r="D365" s="52" t="str">
        <f>IF(A365="","",IF(OR(A365&lt;INFO_CALENDRIER!$O$42,A365&gt;INFO_CALENDRIER!$Q$42),"",VLOOKUP(A365,INFO_CALENDRIER!$M$3:'INFO_CALENDRIER'!$Q$42,4,TRUE)))</f>
        <v/>
      </c>
      <c r="E365" s="60" t="str">
        <f>IF(A365="","",IF(OR(A365&lt;INFO_CALENDRIER!$R$77,A365&gt;INFO_CALENDRIER!$T$77),"",VLOOKUP(A365,INFO_CALENDRIER!$R$3:$T$77,3,TRUE)))</f>
        <v>non ferié</v>
      </c>
    </row>
    <row r="366" spans="1:5">
      <c r="A366" s="59">
        <v>43464</v>
      </c>
      <c r="B366" s="52" t="str">
        <f>IF(A366="","",VLOOKUP(WEEKDAY(A366,2),INFO_CALENDRIER!$C$1:$D$8,2,FALSE))</f>
        <v>7 - Dimanche</v>
      </c>
      <c r="C366" s="53" t="str">
        <f>IF(A366="","",CONCATENATE(YEAR(A366),"-",VLOOKUP(MONTH(A366),INFO_CALENDRIER!$I$1:$J$13,2,FALSE)))</f>
        <v>2018-12</v>
      </c>
      <c r="D366" s="52" t="str">
        <f>IF(A366="","",IF(OR(A366&lt;INFO_CALENDRIER!$O$42,A366&gt;INFO_CALENDRIER!$Q$42),"",VLOOKUP(A366,INFO_CALENDRIER!$M$3:'INFO_CALENDRIER'!$Q$42,4,TRUE)))</f>
        <v/>
      </c>
      <c r="E366" s="60" t="str">
        <f>IF(A366="","",IF(OR(A366&lt;INFO_CALENDRIER!$R$77,A366&gt;INFO_CALENDRIER!$T$77),"",VLOOKUP(A366,INFO_CALENDRIER!$R$3:$T$77,3,TRUE)))</f>
        <v>non ferié</v>
      </c>
    </row>
    <row r="367" spans="1:5">
      <c r="A367" s="59">
        <v>43465</v>
      </c>
      <c r="B367" s="52" t="str">
        <f>IF(A367="","",VLOOKUP(WEEKDAY(A367,2),INFO_CALENDRIER!$C$1:$D$8,2,FALSE))</f>
        <v>1 - Lundi</v>
      </c>
      <c r="C367" s="53" t="str">
        <f>IF(A367="","",CONCATENATE(YEAR(A367),"-",VLOOKUP(MONTH(A367),INFO_CALENDRIER!$I$1:$J$13,2,FALSE)))</f>
        <v>2018-12</v>
      </c>
      <c r="D367" s="52" t="str">
        <f>IF(A367="","",IF(OR(A367&lt;INFO_CALENDRIER!$O$42,A367&gt;INFO_CALENDRIER!$Q$42),"",VLOOKUP(A367,INFO_CALENDRIER!$M$3:'INFO_CALENDRIER'!$Q$42,4,TRUE)))</f>
        <v/>
      </c>
      <c r="E367" s="60" t="str">
        <f>IF(A367="","",IF(OR(A367&lt;INFO_CALENDRIER!$R$77,A367&gt;INFO_CALENDRIER!$T$77),"",VLOOKUP(A367,INFO_CALENDRIER!$R$3:$T$77,3,TRUE)))</f>
        <v>non ferié</v>
      </c>
    </row>
    <row r="368" spans="1:5">
      <c r="A368" s="59">
        <v>43466</v>
      </c>
      <c r="B368" s="52" t="str">
        <f>IF(A368="","",VLOOKUP(WEEKDAY(A368,2),INFO_CALENDRIER!$C$1:$D$8,2,FALSE))</f>
        <v>2 - Mardi</v>
      </c>
      <c r="C368" s="53" t="str">
        <f>IF(A368="","",CONCATENATE(YEAR(A368),"-",VLOOKUP(MONTH(A368),INFO_CALENDRIER!$I$1:$J$13,2,FALSE)))</f>
        <v>2019-01</v>
      </c>
      <c r="D368" s="52" t="str">
        <f>IF(A368="","",IF(OR(A368&lt;INFO_CALENDRIER!$O$42,A368&gt;INFO_CALENDRIER!$Q$42),"",VLOOKUP(A368,INFO_CALENDRIER!$M$3:'INFO_CALENDRIER'!$Q$42,4,TRUE)))</f>
        <v/>
      </c>
      <c r="E368" s="60" t="str">
        <f>IF(A368="","",IF(OR(A368&lt;INFO_CALENDRIER!$R$77,A368&gt;INFO_CALENDRIER!$T$77),"",VLOOKUP(A368,INFO_CALENDRIER!$R$3:$T$77,3,TRUE)))</f>
        <v>férié</v>
      </c>
    </row>
    <row r="369" spans="1:5">
      <c r="A369" s="59">
        <v>43467</v>
      </c>
      <c r="B369" s="52" t="str">
        <f>IF(A369="","",VLOOKUP(WEEKDAY(A369,2),INFO_CALENDRIER!$C$1:$D$8,2,FALSE))</f>
        <v>3 - Mercredi</v>
      </c>
      <c r="C369" s="53" t="str">
        <f>IF(A369="","",CONCATENATE(YEAR(A369),"-",VLOOKUP(MONTH(A369),INFO_CALENDRIER!$I$1:$J$13,2,FALSE)))</f>
        <v>2019-01</v>
      </c>
      <c r="D369" s="52" t="str">
        <f>IF(A369="","",IF(OR(A369&lt;INFO_CALENDRIER!$O$42,A369&gt;INFO_CALENDRIER!$Q$42),"",VLOOKUP(A369,INFO_CALENDRIER!$M$3:'INFO_CALENDRIER'!$Q$42,4,TRUE)))</f>
        <v/>
      </c>
      <c r="E369" s="60" t="str">
        <f>IF(A369="","",IF(OR(A369&lt;INFO_CALENDRIER!$R$77,A369&gt;INFO_CALENDRIER!$T$77),"",VLOOKUP(A369,INFO_CALENDRIER!$R$3:$T$77,3,TRUE)))</f>
        <v>non ferié</v>
      </c>
    </row>
    <row r="370" spans="1:5">
      <c r="A370" s="59">
        <v>43468</v>
      </c>
      <c r="B370" s="52" t="str">
        <f>IF(A370="","",VLOOKUP(WEEKDAY(A370,2),INFO_CALENDRIER!$C$1:$D$8,2,FALSE))</f>
        <v>4 - Jeudi</v>
      </c>
      <c r="C370" s="53" t="str">
        <f>IF(A370="","",CONCATENATE(YEAR(A370),"-",VLOOKUP(MONTH(A370),INFO_CALENDRIER!$I$1:$J$13,2,FALSE)))</f>
        <v>2019-01</v>
      </c>
      <c r="D370" s="52" t="str">
        <f>IF(A370="","",IF(OR(A370&lt;INFO_CALENDRIER!$O$42,A370&gt;INFO_CALENDRIER!$Q$42),"",VLOOKUP(A370,INFO_CALENDRIER!$M$3:'INFO_CALENDRIER'!$Q$42,4,TRUE)))</f>
        <v/>
      </c>
      <c r="E370" s="60" t="str">
        <f>IF(A370="","",IF(OR(A370&lt;INFO_CALENDRIER!$R$77,A370&gt;INFO_CALENDRIER!$T$77),"",VLOOKUP(A370,INFO_CALENDRIER!$R$3:$T$77,3,TRUE)))</f>
        <v>non ferié</v>
      </c>
    </row>
    <row r="371" spans="1:5">
      <c r="A371" s="59">
        <v>43469</v>
      </c>
      <c r="B371" s="52" t="str">
        <f>IF(A371="","",VLOOKUP(WEEKDAY(A371,2),INFO_CALENDRIER!$C$1:$D$8,2,FALSE))</f>
        <v>5 - Vendredi</v>
      </c>
      <c r="C371" s="53" t="str">
        <f>IF(A371="","",CONCATENATE(YEAR(A371),"-",VLOOKUP(MONTH(A371),INFO_CALENDRIER!$I$1:$J$13,2,FALSE)))</f>
        <v>2019-01</v>
      </c>
      <c r="D371" s="52" t="str">
        <f>IF(A371="","",IF(OR(A371&lt;INFO_CALENDRIER!$O$42,A371&gt;INFO_CALENDRIER!$Q$42),"",VLOOKUP(A371,INFO_CALENDRIER!$M$3:'INFO_CALENDRIER'!$Q$42,4,TRUE)))</f>
        <v/>
      </c>
      <c r="E371" s="60" t="str">
        <f>IF(A371="","",IF(OR(A371&lt;INFO_CALENDRIER!$R$77,A371&gt;INFO_CALENDRIER!$T$77),"",VLOOKUP(A371,INFO_CALENDRIER!$R$3:$T$77,3,TRUE)))</f>
        <v>non ferié</v>
      </c>
    </row>
    <row r="372" spans="1:5">
      <c r="A372" s="59">
        <v>43470</v>
      </c>
      <c r="B372" s="52" t="str">
        <f>IF(A372="","",VLOOKUP(WEEKDAY(A372,2),INFO_CALENDRIER!$C$1:$D$8,2,FALSE))</f>
        <v>6 - Samedi</v>
      </c>
      <c r="C372" s="53" t="str">
        <f>IF(A372="","",CONCATENATE(YEAR(A372),"-",VLOOKUP(MONTH(A372),INFO_CALENDRIER!$I$1:$J$13,2,FALSE)))</f>
        <v>2019-01</v>
      </c>
      <c r="D372" s="52" t="str">
        <f>IF(A372="","",IF(OR(A372&lt;INFO_CALENDRIER!$O$42,A372&gt;INFO_CALENDRIER!$Q$42),"",VLOOKUP(A372,INFO_CALENDRIER!$M$3:'INFO_CALENDRIER'!$Q$42,4,TRUE)))</f>
        <v/>
      </c>
      <c r="E372" s="60" t="str">
        <f>IF(A372="","",IF(OR(A372&lt;INFO_CALENDRIER!$R$77,A372&gt;INFO_CALENDRIER!$T$77),"",VLOOKUP(A372,INFO_CALENDRIER!$R$3:$T$77,3,TRUE)))</f>
        <v>non ferié</v>
      </c>
    </row>
    <row r="373" spans="1:5">
      <c r="A373" s="59">
        <v>43471</v>
      </c>
      <c r="B373" s="52" t="str">
        <f>IF(A373="","",VLOOKUP(WEEKDAY(A373,2),INFO_CALENDRIER!$C$1:$D$8,2,FALSE))</f>
        <v>7 - Dimanche</v>
      </c>
      <c r="C373" s="53" t="str">
        <f>IF(A373="","",CONCATENATE(YEAR(A373),"-",VLOOKUP(MONTH(A373),INFO_CALENDRIER!$I$1:$J$13,2,FALSE)))</f>
        <v>2019-01</v>
      </c>
      <c r="D373" s="52" t="str">
        <f>IF(A373="","",IF(OR(A373&lt;INFO_CALENDRIER!$O$42,A373&gt;INFO_CALENDRIER!$Q$42),"",VLOOKUP(A373,INFO_CALENDRIER!$M$3:'INFO_CALENDRIER'!$Q$42,4,TRUE)))</f>
        <v/>
      </c>
      <c r="E373" s="60" t="str">
        <f>IF(A373="","",IF(OR(A373&lt;INFO_CALENDRIER!$R$77,A373&gt;INFO_CALENDRIER!$T$77),"",VLOOKUP(A373,INFO_CALENDRIER!$R$3:$T$77,3,TRUE)))</f>
        <v>non ferié</v>
      </c>
    </row>
    <row r="374" spans="1:5">
      <c r="A374" s="59">
        <v>43472</v>
      </c>
      <c r="B374" s="52" t="str">
        <f>IF(A374="","",VLOOKUP(WEEKDAY(A374,2),INFO_CALENDRIER!$C$1:$D$8,2,FALSE))</f>
        <v>1 - Lundi</v>
      </c>
      <c r="C374" s="53" t="str">
        <f>IF(A374="","",CONCATENATE(YEAR(A374),"-",VLOOKUP(MONTH(A374),INFO_CALENDRIER!$I$1:$J$13,2,FALSE)))</f>
        <v>2019-01</v>
      </c>
      <c r="D374" s="52" t="str">
        <f>IF(A374="","",IF(OR(A374&lt;INFO_CALENDRIER!$O$42,A374&gt;INFO_CALENDRIER!$Q$42),"",VLOOKUP(A374,INFO_CALENDRIER!$M$3:'INFO_CALENDRIER'!$Q$42,4,TRUE)))</f>
        <v/>
      </c>
      <c r="E374" s="60" t="str">
        <f>IF(A374="","",IF(OR(A374&lt;INFO_CALENDRIER!$R$77,A374&gt;INFO_CALENDRIER!$T$77),"",VLOOKUP(A374,INFO_CALENDRIER!$R$3:$T$77,3,TRUE)))</f>
        <v>non ferié</v>
      </c>
    </row>
    <row r="375" spans="1:5">
      <c r="A375" s="59">
        <v>43473</v>
      </c>
      <c r="B375" s="52" t="str">
        <f>IF(A375="","",VLOOKUP(WEEKDAY(A375,2),INFO_CALENDRIER!$C$1:$D$8,2,FALSE))</f>
        <v>2 - Mardi</v>
      </c>
      <c r="C375" s="53" t="str">
        <f>IF(A375="","",CONCATENATE(YEAR(A375),"-",VLOOKUP(MONTH(A375),INFO_CALENDRIER!$I$1:$J$13,2,FALSE)))</f>
        <v>2019-01</v>
      </c>
      <c r="D375" s="52" t="str">
        <f>IF(A375="","",IF(OR(A375&lt;INFO_CALENDRIER!$O$42,A375&gt;INFO_CALENDRIER!$Q$42),"",VLOOKUP(A375,INFO_CALENDRIER!$M$3:'INFO_CALENDRIER'!$Q$42,4,TRUE)))</f>
        <v/>
      </c>
      <c r="E375" s="60" t="str">
        <f>IF(A375="","",IF(OR(A375&lt;INFO_CALENDRIER!$R$77,A375&gt;INFO_CALENDRIER!$T$77),"",VLOOKUP(A375,INFO_CALENDRIER!$R$3:$T$77,3,TRUE)))</f>
        <v>non ferié</v>
      </c>
    </row>
    <row r="376" spans="1:5">
      <c r="A376" s="59">
        <v>43474</v>
      </c>
      <c r="B376" s="52" t="str">
        <f>IF(A376="","",VLOOKUP(WEEKDAY(A376,2),INFO_CALENDRIER!$C$1:$D$8,2,FALSE))</f>
        <v>3 - Mercredi</v>
      </c>
      <c r="C376" s="53" t="str">
        <f>IF(A376="","",CONCATENATE(YEAR(A376),"-",VLOOKUP(MONTH(A376),INFO_CALENDRIER!$I$1:$J$13,2,FALSE)))</f>
        <v>2019-01</v>
      </c>
      <c r="D376" s="52" t="str">
        <f>IF(A376="","",IF(OR(A376&lt;INFO_CALENDRIER!$O$42,A376&gt;INFO_CALENDRIER!$Q$42),"",VLOOKUP(A376,INFO_CALENDRIER!$M$3:'INFO_CALENDRIER'!$Q$42,4,TRUE)))</f>
        <v/>
      </c>
      <c r="E376" s="60" t="str">
        <f>IF(A376="","",IF(OR(A376&lt;INFO_CALENDRIER!$R$77,A376&gt;INFO_CALENDRIER!$T$77),"",VLOOKUP(A376,INFO_CALENDRIER!$R$3:$T$77,3,TRUE)))</f>
        <v>non ferié</v>
      </c>
    </row>
    <row r="377" spans="1:5">
      <c r="A377" s="59">
        <v>43475</v>
      </c>
      <c r="B377" s="52" t="str">
        <f>IF(A377="","",VLOOKUP(WEEKDAY(A377,2),INFO_CALENDRIER!$C$1:$D$8,2,FALSE))</f>
        <v>4 - Jeudi</v>
      </c>
      <c r="C377" s="53" t="str">
        <f>IF(A377="","",CONCATENATE(YEAR(A377),"-",VLOOKUP(MONTH(A377),INFO_CALENDRIER!$I$1:$J$13,2,FALSE)))</f>
        <v>2019-01</v>
      </c>
      <c r="D377" s="52" t="str">
        <f>IF(A377="","",IF(OR(A377&lt;INFO_CALENDRIER!$O$42,A377&gt;INFO_CALENDRIER!$Q$42),"",VLOOKUP(A377,INFO_CALENDRIER!$M$3:'INFO_CALENDRIER'!$Q$42,4,TRUE)))</f>
        <v/>
      </c>
      <c r="E377" s="60" t="str">
        <f>IF(A377="","",IF(OR(A377&lt;INFO_CALENDRIER!$R$77,A377&gt;INFO_CALENDRIER!$T$77),"",VLOOKUP(A377,INFO_CALENDRIER!$R$3:$T$77,3,TRUE)))</f>
        <v>non ferié</v>
      </c>
    </row>
    <row r="378" spans="1:5">
      <c r="A378" s="59">
        <v>43476</v>
      </c>
      <c r="B378" s="52" t="str">
        <f>IF(A378="","",VLOOKUP(WEEKDAY(A378,2),INFO_CALENDRIER!$C$1:$D$8,2,FALSE))</f>
        <v>5 - Vendredi</v>
      </c>
      <c r="C378" s="53" t="str">
        <f>IF(A378="","",CONCATENATE(YEAR(A378),"-",VLOOKUP(MONTH(A378),INFO_CALENDRIER!$I$1:$J$13,2,FALSE)))</f>
        <v>2019-01</v>
      </c>
      <c r="D378" s="52" t="str">
        <f>IF(A378="","",IF(OR(A378&lt;INFO_CALENDRIER!$O$42,A378&gt;INFO_CALENDRIER!$Q$42),"",VLOOKUP(A378,INFO_CALENDRIER!$M$3:'INFO_CALENDRIER'!$Q$42,4,TRUE)))</f>
        <v/>
      </c>
      <c r="E378" s="60" t="str">
        <f>IF(A378="","",IF(OR(A378&lt;INFO_CALENDRIER!$R$77,A378&gt;INFO_CALENDRIER!$T$77),"",VLOOKUP(A378,INFO_CALENDRIER!$R$3:$T$77,3,TRUE)))</f>
        <v>non ferié</v>
      </c>
    </row>
    <row r="379" spans="1:5">
      <c r="A379" s="59">
        <v>43477</v>
      </c>
      <c r="B379" s="52" t="str">
        <f>IF(A379="","",VLOOKUP(WEEKDAY(A379,2),INFO_CALENDRIER!$C$1:$D$8,2,FALSE))</f>
        <v>6 - Samedi</v>
      </c>
      <c r="C379" s="53" t="str">
        <f>IF(A379="","",CONCATENATE(YEAR(A379),"-",VLOOKUP(MONTH(A379),INFO_CALENDRIER!$I$1:$J$13,2,FALSE)))</f>
        <v>2019-01</v>
      </c>
      <c r="D379" s="52" t="str">
        <f>IF(A379="","",IF(OR(A379&lt;INFO_CALENDRIER!$O$42,A379&gt;INFO_CALENDRIER!$Q$42),"",VLOOKUP(A379,INFO_CALENDRIER!$M$3:'INFO_CALENDRIER'!$Q$42,4,TRUE)))</f>
        <v/>
      </c>
      <c r="E379" s="60" t="str">
        <f>IF(A379="","",IF(OR(A379&lt;INFO_CALENDRIER!$R$77,A379&gt;INFO_CALENDRIER!$T$77),"",VLOOKUP(A379,INFO_CALENDRIER!$R$3:$T$77,3,TRUE)))</f>
        <v>non ferié</v>
      </c>
    </row>
    <row r="380" spans="1:5">
      <c r="A380" s="59">
        <v>43478</v>
      </c>
      <c r="B380" s="52" t="str">
        <f>IF(A380="","",VLOOKUP(WEEKDAY(A380,2),INFO_CALENDRIER!$C$1:$D$8,2,FALSE))</f>
        <v>7 - Dimanche</v>
      </c>
      <c r="C380" s="53" t="str">
        <f>IF(A380="","",CONCATENATE(YEAR(A380),"-",VLOOKUP(MONTH(A380),INFO_CALENDRIER!$I$1:$J$13,2,FALSE)))</f>
        <v>2019-01</v>
      </c>
      <c r="D380" s="52" t="str">
        <f>IF(A380="","",IF(OR(A380&lt;INFO_CALENDRIER!$O$42,A380&gt;INFO_CALENDRIER!$Q$42),"",VLOOKUP(A380,INFO_CALENDRIER!$M$3:'INFO_CALENDRIER'!$Q$42,4,TRUE)))</f>
        <v/>
      </c>
      <c r="E380" s="60" t="str">
        <f>IF(A380="","",IF(OR(A380&lt;INFO_CALENDRIER!$R$77,A380&gt;INFO_CALENDRIER!$T$77),"",VLOOKUP(A380,INFO_CALENDRIER!$R$3:$T$77,3,TRUE)))</f>
        <v>non ferié</v>
      </c>
    </row>
    <row r="381" spans="1:5">
      <c r="A381" s="59">
        <v>43479</v>
      </c>
      <c r="B381" s="52" t="str">
        <f>IF(A381="","",VLOOKUP(WEEKDAY(A381,2),INFO_CALENDRIER!$C$1:$D$8,2,FALSE))</f>
        <v>1 - Lundi</v>
      </c>
      <c r="C381" s="53" t="str">
        <f>IF(A381="","",CONCATENATE(YEAR(A381),"-",VLOOKUP(MONTH(A381),INFO_CALENDRIER!$I$1:$J$13,2,FALSE)))</f>
        <v>2019-01</v>
      </c>
      <c r="D381" s="52" t="str">
        <f>IF(A381="","",IF(OR(A381&lt;INFO_CALENDRIER!$O$42,A381&gt;INFO_CALENDRIER!$Q$42),"",VLOOKUP(A381,INFO_CALENDRIER!$M$3:'INFO_CALENDRIER'!$Q$42,4,TRUE)))</f>
        <v/>
      </c>
      <c r="E381" s="60" t="str">
        <f>IF(A381="","",IF(OR(A381&lt;INFO_CALENDRIER!$R$77,A381&gt;INFO_CALENDRIER!$T$77),"",VLOOKUP(A381,INFO_CALENDRIER!$R$3:$T$77,3,TRUE)))</f>
        <v>non ferié</v>
      </c>
    </row>
    <row r="382" spans="1:5">
      <c r="A382" s="59">
        <v>43480</v>
      </c>
      <c r="B382" s="52" t="str">
        <f>IF(A382="","",VLOOKUP(WEEKDAY(A382,2),INFO_CALENDRIER!$C$1:$D$8,2,FALSE))</f>
        <v>2 - Mardi</v>
      </c>
      <c r="C382" s="53" t="str">
        <f>IF(A382="","",CONCATENATE(YEAR(A382),"-",VLOOKUP(MONTH(A382),INFO_CALENDRIER!$I$1:$J$13,2,FALSE)))</f>
        <v>2019-01</v>
      </c>
      <c r="D382" s="52" t="str">
        <f>IF(A382="","",IF(OR(A382&lt;INFO_CALENDRIER!$O$42,A382&gt;INFO_CALENDRIER!$Q$42),"",VLOOKUP(A382,INFO_CALENDRIER!$M$3:'INFO_CALENDRIER'!$Q$42,4,TRUE)))</f>
        <v/>
      </c>
      <c r="E382" s="60" t="str">
        <f>IF(A382="","",IF(OR(A382&lt;INFO_CALENDRIER!$R$77,A382&gt;INFO_CALENDRIER!$T$77),"",VLOOKUP(A382,INFO_CALENDRIER!$R$3:$T$77,3,TRUE)))</f>
        <v>non ferié</v>
      </c>
    </row>
    <row r="383" spans="1:5">
      <c r="A383" s="59">
        <v>43481</v>
      </c>
      <c r="B383" s="52" t="str">
        <f>IF(A383="","",VLOOKUP(WEEKDAY(A383,2),INFO_CALENDRIER!$C$1:$D$8,2,FALSE))</f>
        <v>3 - Mercredi</v>
      </c>
      <c r="C383" s="53" t="str">
        <f>IF(A383="","",CONCATENATE(YEAR(A383),"-",VLOOKUP(MONTH(A383),INFO_CALENDRIER!$I$1:$J$13,2,FALSE)))</f>
        <v>2019-01</v>
      </c>
      <c r="D383" s="52" t="str">
        <f>IF(A383="","",IF(OR(A383&lt;INFO_CALENDRIER!$O$42,A383&gt;INFO_CALENDRIER!$Q$42),"",VLOOKUP(A383,INFO_CALENDRIER!$M$3:'INFO_CALENDRIER'!$Q$42,4,TRUE)))</f>
        <v/>
      </c>
      <c r="E383" s="60" t="str">
        <f>IF(A383="","",IF(OR(A383&lt;INFO_CALENDRIER!$R$77,A383&gt;INFO_CALENDRIER!$T$77),"",VLOOKUP(A383,INFO_CALENDRIER!$R$3:$T$77,3,TRUE)))</f>
        <v>non ferié</v>
      </c>
    </row>
    <row r="384" spans="1:5">
      <c r="A384" s="59">
        <v>43482</v>
      </c>
      <c r="B384" s="52" t="str">
        <f>IF(A384="","",VLOOKUP(WEEKDAY(A384,2),INFO_CALENDRIER!$C$1:$D$8,2,FALSE))</f>
        <v>4 - Jeudi</v>
      </c>
      <c r="C384" s="53" t="str">
        <f>IF(A384="","",CONCATENATE(YEAR(A384),"-",VLOOKUP(MONTH(A384),INFO_CALENDRIER!$I$1:$J$13,2,FALSE)))</f>
        <v>2019-01</v>
      </c>
      <c r="D384" s="52" t="str">
        <f>IF(A384="","",IF(OR(A384&lt;INFO_CALENDRIER!$O$42,A384&gt;INFO_CALENDRIER!$Q$42),"",VLOOKUP(A384,INFO_CALENDRIER!$M$3:'INFO_CALENDRIER'!$Q$42,4,TRUE)))</f>
        <v/>
      </c>
      <c r="E384" s="60" t="str">
        <f>IF(A384="","",IF(OR(A384&lt;INFO_CALENDRIER!$R$77,A384&gt;INFO_CALENDRIER!$T$77),"",VLOOKUP(A384,INFO_CALENDRIER!$R$3:$T$77,3,TRUE)))</f>
        <v>non ferié</v>
      </c>
    </row>
    <row r="385" spans="1:5">
      <c r="A385" s="59">
        <v>43483</v>
      </c>
      <c r="B385" s="52" t="str">
        <f>IF(A385="","",VLOOKUP(WEEKDAY(A385,2),INFO_CALENDRIER!$C$1:$D$8,2,FALSE))</f>
        <v>5 - Vendredi</v>
      </c>
      <c r="C385" s="53" t="str">
        <f>IF(A385="","",CONCATENATE(YEAR(A385),"-",VLOOKUP(MONTH(A385),INFO_CALENDRIER!$I$1:$J$13,2,FALSE)))</f>
        <v>2019-01</v>
      </c>
      <c r="D385" s="52" t="str">
        <f>IF(A385="","",IF(OR(A385&lt;INFO_CALENDRIER!$O$42,A385&gt;INFO_CALENDRIER!$Q$42),"",VLOOKUP(A385,INFO_CALENDRIER!$M$3:'INFO_CALENDRIER'!$Q$42,4,TRUE)))</f>
        <v/>
      </c>
      <c r="E385" s="60" t="str">
        <f>IF(A385="","",IF(OR(A385&lt;INFO_CALENDRIER!$R$77,A385&gt;INFO_CALENDRIER!$T$77),"",VLOOKUP(A385,INFO_CALENDRIER!$R$3:$T$77,3,TRUE)))</f>
        <v>non ferié</v>
      </c>
    </row>
    <row r="386" spans="1:5">
      <c r="A386" s="59">
        <v>43484</v>
      </c>
      <c r="B386" s="52" t="str">
        <f>IF(A386="","",VLOOKUP(WEEKDAY(A386,2),INFO_CALENDRIER!$C$1:$D$8,2,FALSE))</f>
        <v>6 - Samedi</v>
      </c>
      <c r="C386" s="53" t="str">
        <f>IF(A386="","",CONCATENATE(YEAR(A386),"-",VLOOKUP(MONTH(A386),INFO_CALENDRIER!$I$1:$J$13,2,FALSE)))</f>
        <v>2019-01</v>
      </c>
      <c r="D386" s="52" t="str">
        <f>IF(A386="","",IF(OR(A386&lt;INFO_CALENDRIER!$O$42,A386&gt;INFO_CALENDRIER!$Q$42),"",VLOOKUP(A386,INFO_CALENDRIER!$M$3:'INFO_CALENDRIER'!$Q$42,4,TRUE)))</f>
        <v/>
      </c>
      <c r="E386" s="60" t="str">
        <f>IF(A386="","",IF(OR(A386&lt;INFO_CALENDRIER!$R$77,A386&gt;INFO_CALENDRIER!$T$77),"",VLOOKUP(A386,INFO_CALENDRIER!$R$3:$T$77,3,TRUE)))</f>
        <v>non ferié</v>
      </c>
    </row>
    <row r="387" spans="1:5">
      <c r="A387" s="59">
        <v>43485</v>
      </c>
      <c r="B387" s="52" t="str">
        <f>IF(A387="","",VLOOKUP(WEEKDAY(A387,2),INFO_CALENDRIER!$C$1:$D$8,2,FALSE))</f>
        <v>7 - Dimanche</v>
      </c>
      <c r="C387" s="53" t="str">
        <f>IF(A387="","",CONCATENATE(YEAR(A387),"-",VLOOKUP(MONTH(A387),INFO_CALENDRIER!$I$1:$J$13,2,FALSE)))</f>
        <v>2019-01</v>
      </c>
      <c r="D387" s="52" t="str">
        <f>IF(A387="","",IF(OR(A387&lt;INFO_CALENDRIER!$O$42,A387&gt;INFO_CALENDRIER!$Q$42),"",VLOOKUP(A387,INFO_CALENDRIER!$M$3:'INFO_CALENDRIER'!$Q$42,4,TRUE)))</f>
        <v/>
      </c>
      <c r="E387" s="60" t="str">
        <f>IF(A387="","",IF(OR(A387&lt;INFO_CALENDRIER!$R$77,A387&gt;INFO_CALENDRIER!$T$77),"",VLOOKUP(A387,INFO_CALENDRIER!$R$3:$T$77,3,TRUE)))</f>
        <v>non ferié</v>
      </c>
    </row>
    <row r="388" spans="1:5">
      <c r="A388" s="59">
        <v>43486</v>
      </c>
      <c r="B388" s="52" t="str">
        <f>IF(A388="","",VLOOKUP(WEEKDAY(A388,2),INFO_CALENDRIER!$C$1:$D$8,2,FALSE))</f>
        <v>1 - Lundi</v>
      </c>
      <c r="C388" s="53" t="str">
        <f>IF(A388="","",CONCATENATE(YEAR(A388),"-",VLOOKUP(MONTH(A388),INFO_CALENDRIER!$I$1:$J$13,2,FALSE)))</f>
        <v>2019-01</v>
      </c>
      <c r="D388" s="52" t="str">
        <f>IF(A388="","",IF(OR(A388&lt;INFO_CALENDRIER!$O$42,A388&gt;INFO_CALENDRIER!$Q$42),"",VLOOKUP(A388,INFO_CALENDRIER!$M$3:'INFO_CALENDRIER'!$Q$42,4,TRUE)))</f>
        <v/>
      </c>
      <c r="E388" s="60" t="str">
        <f>IF(A388="","",IF(OR(A388&lt;INFO_CALENDRIER!$R$77,A388&gt;INFO_CALENDRIER!$T$77),"",VLOOKUP(A388,INFO_CALENDRIER!$R$3:$T$77,3,TRUE)))</f>
        <v>non ferié</v>
      </c>
    </row>
    <row r="389" spans="1:5">
      <c r="A389" s="59">
        <v>43487</v>
      </c>
      <c r="B389" s="52" t="str">
        <f>IF(A389="","",VLOOKUP(WEEKDAY(A389,2),INFO_CALENDRIER!$C$1:$D$8,2,FALSE))</f>
        <v>2 - Mardi</v>
      </c>
      <c r="C389" s="53" t="str">
        <f>IF(A389="","",CONCATENATE(YEAR(A389),"-",VLOOKUP(MONTH(A389),INFO_CALENDRIER!$I$1:$J$13,2,FALSE)))</f>
        <v>2019-01</v>
      </c>
      <c r="D389" s="52" t="str">
        <f>IF(A389="","",IF(OR(A389&lt;INFO_CALENDRIER!$O$42,A389&gt;INFO_CALENDRIER!$Q$42),"",VLOOKUP(A389,INFO_CALENDRIER!$M$3:'INFO_CALENDRIER'!$Q$42,4,TRUE)))</f>
        <v/>
      </c>
      <c r="E389" s="60" t="str">
        <f>IF(A389="","",IF(OR(A389&lt;INFO_CALENDRIER!$R$77,A389&gt;INFO_CALENDRIER!$T$77),"",VLOOKUP(A389,INFO_CALENDRIER!$R$3:$T$77,3,TRUE)))</f>
        <v>non ferié</v>
      </c>
    </row>
    <row r="390" spans="1:5">
      <c r="A390" s="59">
        <v>43488</v>
      </c>
      <c r="B390" s="52" t="str">
        <f>IF(A390="","",VLOOKUP(WEEKDAY(A390,2),INFO_CALENDRIER!$C$1:$D$8,2,FALSE))</f>
        <v>3 - Mercredi</v>
      </c>
      <c r="C390" s="53" t="str">
        <f>IF(A390="","",CONCATENATE(YEAR(A390),"-",VLOOKUP(MONTH(A390),INFO_CALENDRIER!$I$1:$J$13,2,FALSE)))</f>
        <v>2019-01</v>
      </c>
      <c r="D390" s="52" t="str">
        <f>IF(A390="","",IF(OR(A390&lt;INFO_CALENDRIER!$O$42,A390&gt;INFO_CALENDRIER!$Q$42),"",VLOOKUP(A390,INFO_CALENDRIER!$M$3:'INFO_CALENDRIER'!$Q$42,4,TRUE)))</f>
        <v/>
      </c>
      <c r="E390" s="60" t="str">
        <f>IF(A390="","",IF(OR(A390&lt;INFO_CALENDRIER!$R$77,A390&gt;INFO_CALENDRIER!$T$77),"",VLOOKUP(A390,INFO_CALENDRIER!$R$3:$T$77,3,TRUE)))</f>
        <v>non ferié</v>
      </c>
    </row>
    <row r="391" spans="1:5">
      <c r="A391" s="59">
        <v>43489</v>
      </c>
      <c r="B391" s="52" t="str">
        <f>IF(A391="","",VLOOKUP(WEEKDAY(A391,2),INFO_CALENDRIER!$C$1:$D$8,2,FALSE))</f>
        <v>4 - Jeudi</v>
      </c>
      <c r="C391" s="53" t="str">
        <f>IF(A391="","",CONCATENATE(YEAR(A391),"-",VLOOKUP(MONTH(A391),INFO_CALENDRIER!$I$1:$J$13,2,FALSE)))</f>
        <v>2019-01</v>
      </c>
      <c r="D391" s="52" t="str">
        <f>IF(A391="","",IF(OR(A391&lt;INFO_CALENDRIER!$O$42,A391&gt;INFO_CALENDRIER!$Q$42),"",VLOOKUP(A391,INFO_CALENDRIER!$M$3:'INFO_CALENDRIER'!$Q$42,4,TRUE)))</f>
        <v/>
      </c>
      <c r="E391" s="60" t="str">
        <f>IF(A391="","",IF(OR(A391&lt;INFO_CALENDRIER!$R$77,A391&gt;INFO_CALENDRIER!$T$77),"",VLOOKUP(A391,INFO_CALENDRIER!$R$3:$T$77,3,TRUE)))</f>
        <v>non ferié</v>
      </c>
    </row>
    <row r="392" spans="1:5">
      <c r="A392" s="59">
        <v>43490</v>
      </c>
      <c r="B392" s="52" t="str">
        <f>IF(A392="","",VLOOKUP(WEEKDAY(A392,2),INFO_CALENDRIER!$C$1:$D$8,2,FALSE))</f>
        <v>5 - Vendredi</v>
      </c>
      <c r="C392" s="53" t="str">
        <f>IF(A392="","",CONCATENATE(YEAR(A392),"-",VLOOKUP(MONTH(A392),INFO_CALENDRIER!$I$1:$J$13,2,FALSE)))</f>
        <v>2019-01</v>
      </c>
      <c r="D392" s="52" t="str">
        <f>IF(A392="","",IF(OR(A392&lt;INFO_CALENDRIER!$O$42,A392&gt;INFO_CALENDRIER!$Q$42),"",VLOOKUP(A392,INFO_CALENDRIER!$M$3:'INFO_CALENDRIER'!$Q$42,4,TRUE)))</f>
        <v/>
      </c>
      <c r="E392" s="60" t="str">
        <f>IF(A392="","",IF(OR(A392&lt;INFO_CALENDRIER!$R$77,A392&gt;INFO_CALENDRIER!$T$77),"",VLOOKUP(A392,INFO_CALENDRIER!$R$3:$T$77,3,TRUE)))</f>
        <v>non ferié</v>
      </c>
    </row>
    <row r="393" spans="1:5">
      <c r="A393" s="59">
        <v>43491</v>
      </c>
      <c r="B393" s="52" t="str">
        <f>IF(A393="","",VLOOKUP(WEEKDAY(A393,2),INFO_CALENDRIER!$C$1:$D$8,2,FALSE))</f>
        <v>6 - Samedi</v>
      </c>
      <c r="C393" s="53" t="str">
        <f>IF(A393="","",CONCATENATE(YEAR(A393),"-",VLOOKUP(MONTH(A393),INFO_CALENDRIER!$I$1:$J$13,2,FALSE)))</f>
        <v>2019-01</v>
      </c>
      <c r="D393" s="52" t="str">
        <f>IF(A393="","",IF(OR(A393&lt;INFO_CALENDRIER!$O$42,A393&gt;INFO_CALENDRIER!$Q$42),"",VLOOKUP(A393,INFO_CALENDRIER!$M$3:'INFO_CALENDRIER'!$Q$42,4,TRUE)))</f>
        <v/>
      </c>
      <c r="E393" s="60" t="str">
        <f>IF(A393="","",IF(OR(A393&lt;INFO_CALENDRIER!$R$77,A393&gt;INFO_CALENDRIER!$T$77),"",VLOOKUP(A393,INFO_CALENDRIER!$R$3:$T$77,3,TRUE)))</f>
        <v>non ferié</v>
      </c>
    </row>
    <row r="394" spans="1:5">
      <c r="A394" s="59">
        <v>43492</v>
      </c>
      <c r="B394" s="52" t="str">
        <f>IF(A394="","",VLOOKUP(WEEKDAY(A394,2),INFO_CALENDRIER!$C$1:$D$8,2,FALSE))</f>
        <v>7 - Dimanche</v>
      </c>
      <c r="C394" s="53" t="str">
        <f>IF(A394="","",CONCATENATE(YEAR(A394),"-",VLOOKUP(MONTH(A394),INFO_CALENDRIER!$I$1:$J$13,2,FALSE)))</f>
        <v>2019-01</v>
      </c>
      <c r="D394" s="52" t="str">
        <f>IF(A394="","",IF(OR(A394&lt;INFO_CALENDRIER!$O$42,A394&gt;INFO_CALENDRIER!$Q$42),"",VLOOKUP(A394,INFO_CALENDRIER!$M$3:'INFO_CALENDRIER'!$Q$42,4,TRUE)))</f>
        <v/>
      </c>
      <c r="E394" s="60" t="str">
        <f>IF(A394="","",IF(OR(A394&lt;INFO_CALENDRIER!$R$77,A394&gt;INFO_CALENDRIER!$T$77),"",VLOOKUP(A394,INFO_CALENDRIER!$R$3:$T$77,3,TRUE)))</f>
        <v>non ferié</v>
      </c>
    </row>
    <row r="395" spans="1:5">
      <c r="A395" s="59">
        <v>43493</v>
      </c>
      <c r="B395" s="52" t="str">
        <f>IF(A395="","",VLOOKUP(WEEKDAY(A395,2),INFO_CALENDRIER!$C$1:$D$8,2,FALSE))</f>
        <v>1 - Lundi</v>
      </c>
      <c r="C395" s="53" t="str">
        <f>IF(A395="","",CONCATENATE(YEAR(A395),"-",VLOOKUP(MONTH(A395),INFO_CALENDRIER!$I$1:$J$13,2,FALSE)))</f>
        <v>2019-01</v>
      </c>
      <c r="D395" s="52" t="str">
        <f>IF(A395="","",IF(OR(A395&lt;INFO_CALENDRIER!$O$42,A395&gt;INFO_CALENDRIER!$Q$42),"",VLOOKUP(A395,INFO_CALENDRIER!$M$3:'INFO_CALENDRIER'!$Q$42,4,TRUE)))</f>
        <v/>
      </c>
      <c r="E395" s="60" t="str">
        <f>IF(A395="","",IF(OR(A395&lt;INFO_CALENDRIER!$R$77,A395&gt;INFO_CALENDRIER!$T$77),"",VLOOKUP(A395,INFO_CALENDRIER!$R$3:$T$77,3,TRUE)))</f>
        <v>non ferié</v>
      </c>
    </row>
    <row r="396" spans="1:5">
      <c r="A396" s="59">
        <v>43494</v>
      </c>
      <c r="B396" s="52" t="str">
        <f>IF(A396="","",VLOOKUP(WEEKDAY(A396,2),INFO_CALENDRIER!$C$1:$D$8,2,FALSE))</f>
        <v>2 - Mardi</v>
      </c>
      <c r="C396" s="53" t="str">
        <f>IF(A396="","",CONCATENATE(YEAR(A396),"-",VLOOKUP(MONTH(A396),INFO_CALENDRIER!$I$1:$J$13,2,FALSE)))</f>
        <v>2019-01</v>
      </c>
      <c r="D396" s="52" t="str">
        <f>IF(A396="","",IF(OR(A396&lt;INFO_CALENDRIER!$O$42,A396&gt;INFO_CALENDRIER!$Q$42),"",VLOOKUP(A396,INFO_CALENDRIER!$M$3:'INFO_CALENDRIER'!$Q$42,4,TRUE)))</f>
        <v/>
      </c>
      <c r="E396" s="60" t="str">
        <f>IF(A396="","",IF(OR(A396&lt;INFO_CALENDRIER!$R$77,A396&gt;INFO_CALENDRIER!$T$77),"",VLOOKUP(A396,INFO_CALENDRIER!$R$3:$T$77,3,TRUE)))</f>
        <v>non ferié</v>
      </c>
    </row>
    <row r="397" spans="1:5">
      <c r="A397" s="59">
        <v>43495</v>
      </c>
      <c r="B397" s="52" t="str">
        <f>IF(A397="","",VLOOKUP(WEEKDAY(A397,2),INFO_CALENDRIER!$C$1:$D$8,2,FALSE))</f>
        <v>3 - Mercredi</v>
      </c>
      <c r="C397" s="53" t="str">
        <f>IF(A397="","",CONCATENATE(YEAR(A397),"-",VLOOKUP(MONTH(A397),INFO_CALENDRIER!$I$1:$J$13,2,FALSE)))</f>
        <v>2019-01</v>
      </c>
      <c r="D397" s="52" t="str">
        <f>IF(A397="","",IF(OR(A397&lt;INFO_CALENDRIER!$O$42,A397&gt;INFO_CALENDRIER!$Q$42),"",VLOOKUP(A397,INFO_CALENDRIER!$M$3:'INFO_CALENDRIER'!$Q$42,4,TRUE)))</f>
        <v/>
      </c>
      <c r="E397" s="60" t="str">
        <f>IF(A397="","",IF(OR(A397&lt;INFO_CALENDRIER!$R$77,A397&gt;INFO_CALENDRIER!$T$77),"",VLOOKUP(A397,INFO_CALENDRIER!$R$3:$T$77,3,TRUE)))</f>
        <v>non ferié</v>
      </c>
    </row>
    <row r="398" spans="1:5">
      <c r="A398" s="59">
        <v>43496</v>
      </c>
      <c r="B398" s="52" t="str">
        <f>IF(A398="","",VLOOKUP(WEEKDAY(A398,2),INFO_CALENDRIER!$C$1:$D$8,2,FALSE))</f>
        <v>4 - Jeudi</v>
      </c>
      <c r="C398" s="53" t="str">
        <f>IF(A398="","",CONCATENATE(YEAR(A398),"-",VLOOKUP(MONTH(A398),INFO_CALENDRIER!$I$1:$J$13,2,FALSE)))</f>
        <v>2019-01</v>
      </c>
      <c r="D398" s="52" t="str">
        <f>IF(A398="","",IF(OR(A398&lt;INFO_CALENDRIER!$O$42,A398&gt;INFO_CALENDRIER!$Q$42),"",VLOOKUP(A398,INFO_CALENDRIER!$M$3:'INFO_CALENDRIER'!$Q$42,4,TRUE)))</f>
        <v/>
      </c>
      <c r="E398" s="60" t="str">
        <f>IF(A398="","",IF(OR(A398&lt;INFO_CALENDRIER!$R$77,A398&gt;INFO_CALENDRIER!$T$77),"",VLOOKUP(A398,INFO_CALENDRIER!$R$3:$T$77,3,TRUE)))</f>
        <v>non ferié</v>
      </c>
    </row>
    <row r="399" spans="1:5">
      <c r="A399" s="59">
        <v>43497</v>
      </c>
      <c r="B399" s="52" t="str">
        <f>IF(A399="","",VLOOKUP(WEEKDAY(A399,2),INFO_CALENDRIER!$C$1:$D$8,2,FALSE))</f>
        <v>5 - Vendredi</v>
      </c>
      <c r="C399" s="53" t="str">
        <f>IF(A399="","",CONCATENATE(YEAR(A399),"-",VLOOKUP(MONTH(A399),INFO_CALENDRIER!$I$1:$J$13,2,FALSE)))</f>
        <v>2019-02</v>
      </c>
      <c r="D399" s="52" t="str">
        <f>IF(A399="","",IF(OR(A399&lt;INFO_CALENDRIER!$O$42,A399&gt;INFO_CALENDRIER!$Q$42),"",VLOOKUP(A399,INFO_CALENDRIER!$M$3:'INFO_CALENDRIER'!$Q$42,4,TRUE)))</f>
        <v/>
      </c>
      <c r="E399" s="60" t="str">
        <f>IF(A399="","",IF(OR(A399&lt;INFO_CALENDRIER!$R$77,A399&gt;INFO_CALENDRIER!$T$77),"",VLOOKUP(A399,INFO_CALENDRIER!$R$3:$T$77,3,TRUE)))</f>
        <v>non ferié</v>
      </c>
    </row>
    <row r="400" spans="1:5">
      <c r="A400" s="59">
        <v>43498</v>
      </c>
      <c r="B400" s="52" t="str">
        <f>IF(A400="","",VLOOKUP(WEEKDAY(A400,2),INFO_CALENDRIER!$C$1:$D$8,2,FALSE))</f>
        <v>6 - Samedi</v>
      </c>
      <c r="C400" s="53" t="str">
        <f>IF(A400="","",CONCATENATE(YEAR(A400),"-",VLOOKUP(MONTH(A400),INFO_CALENDRIER!$I$1:$J$13,2,FALSE)))</f>
        <v>2019-02</v>
      </c>
      <c r="D400" s="52" t="str">
        <f>IF(A400="","",IF(OR(A400&lt;INFO_CALENDRIER!$O$42,A400&gt;INFO_CALENDRIER!$Q$42),"",VLOOKUP(A400,INFO_CALENDRIER!$M$3:'INFO_CALENDRIER'!$Q$42,4,TRUE)))</f>
        <v/>
      </c>
      <c r="E400" s="60" t="str">
        <f>IF(A400="","",IF(OR(A400&lt;INFO_CALENDRIER!$R$77,A400&gt;INFO_CALENDRIER!$T$77),"",VLOOKUP(A400,INFO_CALENDRIER!$R$3:$T$77,3,TRUE)))</f>
        <v>non ferié</v>
      </c>
    </row>
    <row r="401" spans="1:5">
      <c r="A401" s="59">
        <v>43499</v>
      </c>
      <c r="B401" s="52" t="str">
        <f>IF(A401="","",VLOOKUP(WEEKDAY(A401,2),INFO_CALENDRIER!$C$1:$D$8,2,FALSE))</f>
        <v>7 - Dimanche</v>
      </c>
      <c r="C401" s="53" t="str">
        <f>IF(A401="","",CONCATENATE(YEAR(A401),"-",VLOOKUP(MONTH(A401),INFO_CALENDRIER!$I$1:$J$13,2,FALSE)))</f>
        <v>2019-02</v>
      </c>
      <c r="D401" s="52" t="str">
        <f>IF(A401="","",IF(OR(A401&lt;INFO_CALENDRIER!$O$42,A401&gt;INFO_CALENDRIER!$Q$42),"",VLOOKUP(A401,INFO_CALENDRIER!$M$3:'INFO_CALENDRIER'!$Q$42,4,TRUE)))</f>
        <v/>
      </c>
      <c r="E401" s="60" t="str">
        <f>IF(A401="","",IF(OR(A401&lt;INFO_CALENDRIER!$R$77,A401&gt;INFO_CALENDRIER!$T$77),"",VLOOKUP(A401,INFO_CALENDRIER!$R$3:$T$77,3,TRUE)))</f>
        <v>non ferié</v>
      </c>
    </row>
    <row r="402" spans="1:5">
      <c r="A402" s="59">
        <v>43500</v>
      </c>
      <c r="B402" s="52" t="str">
        <f>IF(A402="","",VLOOKUP(WEEKDAY(A402,2),INFO_CALENDRIER!$C$1:$D$8,2,FALSE))</f>
        <v>1 - Lundi</v>
      </c>
      <c r="C402" s="53" t="str">
        <f>IF(A402="","",CONCATENATE(YEAR(A402),"-",VLOOKUP(MONTH(A402),INFO_CALENDRIER!$I$1:$J$13,2,FALSE)))</f>
        <v>2019-02</v>
      </c>
      <c r="D402" s="52" t="str">
        <f>IF(A402="","",IF(OR(A402&lt;INFO_CALENDRIER!$O$42,A402&gt;INFO_CALENDRIER!$Q$42),"",VLOOKUP(A402,INFO_CALENDRIER!$M$3:'INFO_CALENDRIER'!$Q$42,4,TRUE)))</f>
        <v/>
      </c>
      <c r="E402" s="60" t="str">
        <f>IF(A402="","",IF(OR(A402&lt;INFO_CALENDRIER!$R$77,A402&gt;INFO_CALENDRIER!$T$77),"",VLOOKUP(A402,INFO_CALENDRIER!$R$3:$T$77,3,TRUE)))</f>
        <v>non ferié</v>
      </c>
    </row>
    <row r="403" spans="1:5">
      <c r="A403" s="59">
        <v>43501</v>
      </c>
      <c r="B403" s="52" t="str">
        <f>IF(A403="","",VLOOKUP(WEEKDAY(A403,2),INFO_CALENDRIER!$C$1:$D$8,2,FALSE))</f>
        <v>2 - Mardi</v>
      </c>
      <c r="C403" s="53" t="str">
        <f>IF(A403="","",CONCATENATE(YEAR(A403),"-",VLOOKUP(MONTH(A403),INFO_CALENDRIER!$I$1:$J$13,2,FALSE)))</f>
        <v>2019-02</v>
      </c>
      <c r="D403" s="52" t="str">
        <f>IF(A403="","",IF(OR(A403&lt;INFO_CALENDRIER!$O$42,A403&gt;INFO_CALENDRIER!$Q$42),"",VLOOKUP(A403,INFO_CALENDRIER!$M$3:'INFO_CALENDRIER'!$Q$42,4,TRUE)))</f>
        <v/>
      </c>
      <c r="E403" s="60" t="str">
        <f>IF(A403="","",IF(OR(A403&lt;INFO_CALENDRIER!$R$77,A403&gt;INFO_CALENDRIER!$T$77),"",VLOOKUP(A403,INFO_CALENDRIER!$R$3:$T$77,3,TRUE)))</f>
        <v>non ferié</v>
      </c>
    </row>
    <row r="404" spans="1:5">
      <c r="A404" s="59">
        <v>43502</v>
      </c>
      <c r="B404" s="52" t="str">
        <f>IF(A404="","",VLOOKUP(WEEKDAY(A404,2),INFO_CALENDRIER!$C$1:$D$8,2,FALSE))</f>
        <v>3 - Mercredi</v>
      </c>
      <c r="C404" s="53" t="str">
        <f>IF(A404="","",CONCATENATE(YEAR(A404),"-",VLOOKUP(MONTH(A404),INFO_CALENDRIER!$I$1:$J$13,2,FALSE)))</f>
        <v>2019-02</v>
      </c>
      <c r="D404" s="52" t="str">
        <f>IF(A404="","",IF(OR(A404&lt;INFO_CALENDRIER!$O$42,A404&gt;INFO_CALENDRIER!$Q$42),"",VLOOKUP(A404,INFO_CALENDRIER!$M$3:'INFO_CALENDRIER'!$Q$42,4,TRUE)))</f>
        <v/>
      </c>
      <c r="E404" s="60" t="str">
        <f>IF(A404="","",IF(OR(A404&lt;INFO_CALENDRIER!$R$77,A404&gt;INFO_CALENDRIER!$T$77),"",VLOOKUP(A404,INFO_CALENDRIER!$R$3:$T$77,3,TRUE)))</f>
        <v>non ferié</v>
      </c>
    </row>
    <row r="405" spans="1:5">
      <c r="A405" s="59">
        <v>43503</v>
      </c>
      <c r="B405" s="52" t="str">
        <f>IF(A405="","",VLOOKUP(WEEKDAY(A405,2),INFO_CALENDRIER!$C$1:$D$8,2,FALSE))</f>
        <v>4 - Jeudi</v>
      </c>
      <c r="C405" s="53" t="str">
        <f>IF(A405="","",CONCATENATE(YEAR(A405),"-",VLOOKUP(MONTH(A405),INFO_CALENDRIER!$I$1:$J$13,2,FALSE)))</f>
        <v>2019-02</v>
      </c>
      <c r="D405" s="52" t="str">
        <f>IF(A405="","",IF(OR(A405&lt;INFO_CALENDRIER!$O$42,A405&gt;INFO_CALENDRIER!$Q$42),"",VLOOKUP(A405,INFO_CALENDRIER!$M$3:'INFO_CALENDRIER'!$Q$42,4,TRUE)))</f>
        <v/>
      </c>
      <c r="E405" s="60" t="str">
        <f>IF(A405="","",IF(OR(A405&lt;INFO_CALENDRIER!$R$77,A405&gt;INFO_CALENDRIER!$T$77),"",VLOOKUP(A405,INFO_CALENDRIER!$R$3:$T$77,3,TRUE)))</f>
        <v>non ferié</v>
      </c>
    </row>
    <row r="406" spans="1:5">
      <c r="A406" s="59">
        <v>43504</v>
      </c>
      <c r="B406" s="52" t="str">
        <f>IF(A406="","",VLOOKUP(WEEKDAY(A406,2),INFO_CALENDRIER!$C$1:$D$8,2,FALSE))</f>
        <v>5 - Vendredi</v>
      </c>
      <c r="C406" s="53" t="str">
        <f>IF(A406="","",CONCATENATE(YEAR(A406),"-",VLOOKUP(MONTH(A406),INFO_CALENDRIER!$I$1:$J$13,2,FALSE)))</f>
        <v>2019-02</v>
      </c>
      <c r="D406" s="52" t="str">
        <f>IF(A406="","",IF(OR(A406&lt;INFO_CALENDRIER!$O$42,A406&gt;INFO_CALENDRIER!$Q$42),"",VLOOKUP(A406,INFO_CALENDRIER!$M$3:'INFO_CALENDRIER'!$Q$42,4,TRUE)))</f>
        <v/>
      </c>
      <c r="E406" s="60" t="str">
        <f>IF(A406="","",IF(OR(A406&lt;INFO_CALENDRIER!$R$77,A406&gt;INFO_CALENDRIER!$T$77),"",VLOOKUP(A406,INFO_CALENDRIER!$R$3:$T$77,3,TRUE)))</f>
        <v>non ferié</v>
      </c>
    </row>
    <row r="407" spans="1:5">
      <c r="A407" s="59">
        <v>43505</v>
      </c>
      <c r="B407" s="52" t="str">
        <f>IF(A407="","",VLOOKUP(WEEKDAY(A407,2),INFO_CALENDRIER!$C$1:$D$8,2,FALSE))</f>
        <v>6 - Samedi</v>
      </c>
      <c r="C407" s="53" t="str">
        <f>IF(A407="","",CONCATENATE(YEAR(A407),"-",VLOOKUP(MONTH(A407),INFO_CALENDRIER!$I$1:$J$13,2,FALSE)))</f>
        <v>2019-02</v>
      </c>
      <c r="D407" s="52" t="str">
        <f>IF(A407="","",IF(OR(A407&lt;INFO_CALENDRIER!$O$42,A407&gt;INFO_CALENDRIER!$Q$42),"",VLOOKUP(A407,INFO_CALENDRIER!$M$3:'INFO_CALENDRIER'!$Q$42,4,TRUE)))</f>
        <v/>
      </c>
      <c r="E407" s="60" t="str">
        <f>IF(A407="","",IF(OR(A407&lt;INFO_CALENDRIER!$R$77,A407&gt;INFO_CALENDRIER!$T$77),"",VLOOKUP(A407,INFO_CALENDRIER!$R$3:$T$77,3,TRUE)))</f>
        <v>non ferié</v>
      </c>
    </row>
    <row r="408" spans="1:5">
      <c r="A408" s="59">
        <v>43506</v>
      </c>
      <c r="B408" s="52" t="str">
        <f>IF(A408="","",VLOOKUP(WEEKDAY(A408,2),INFO_CALENDRIER!$C$1:$D$8,2,FALSE))</f>
        <v>7 - Dimanche</v>
      </c>
      <c r="C408" s="53" t="str">
        <f>IF(A408="","",CONCATENATE(YEAR(A408),"-",VLOOKUP(MONTH(A408),INFO_CALENDRIER!$I$1:$J$13,2,FALSE)))</f>
        <v>2019-02</v>
      </c>
      <c r="D408" s="52" t="str">
        <f>IF(A408="","",IF(OR(A408&lt;INFO_CALENDRIER!$O$42,A408&gt;INFO_CALENDRIER!$Q$42),"",VLOOKUP(A408,INFO_CALENDRIER!$M$3:'INFO_CALENDRIER'!$Q$42,4,TRUE)))</f>
        <v/>
      </c>
      <c r="E408" s="60" t="str">
        <f>IF(A408="","",IF(OR(A408&lt;INFO_CALENDRIER!$R$77,A408&gt;INFO_CALENDRIER!$T$77),"",VLOOKUP(A408,INFO_CALENDRIER!$R$3:$T$77,3,TRUE)))</f>
        <v>non ferié</v>
      </c>
    </row>
    <row r="409" spans="1:5">
      <c r="A409" s="59">
        <v>43507</v>
      </c>
      <c r="B409" s="52" t="str">
        <f>IF(A409="","",VLOOKUP(WEEKDAY(A409,2),INFO_CALENDRIER!$C$1:$D$8,2,FALSE))</f>
        <v>1 - Lundi</v>
      </c>
      <c r="C409" s="53" t="str">
        <f>IF(A409="","",CONCATENATE(YEAR(A409),"-",VLOOKUP(MONTH(A409),INFO_CALENDRIER!$I$1:$J$13,2,FALSE)))</f>
        <v>2019-02</v>
      </c>
      <c r="D409" s="52" t="str">
        <f>IF(A409="","",IF(OR(A409&lt;INFO_CALENDRIER!$O$42,A409&gt;INFO_CALENDRIER!$Q$42),"",VLOOKUP(A409,INFO_CALENDRIER!$M$3:'INFO_CALENDRIER'!$Q$42,4,TRUE)))</f>
        <v/>
      </c>
      <c r="E409" s="60" t="str">
        <f>IF(A409="","",IF(OR(A409&lt;INFO_CALENDRIER!$R$77,A409&gt;INFO_CALENDRIER!$T$77),"",VLOOKUP(A409,INFO_CALENDRIER!$R$3:$T$77,3,TRUE)))</f>
        <v>non ferié</v>
      </c>
    </row>
    <row r="410" spans="1:5">
      <c r="A410" s="59">
        <v>43508</v>
      </c>
      <c r="B410" s="52" t="str">
        <f>IF(A410="","",VLOOKUP(WEEKDAY(A410,2),INFO_CALENDRIER!$C$1:$D$8,2,FALSE))</f>
        <v>2 - Mardi</v>
      </c>
      <c r="C410" s="53" t="str">
        <f>IF(A410="","",CONCATENATE(YEAR(A410),"-",VLOOKUP(MONTH(A410),INFO_CALENDRIER!$I$1:$J$13,2,FALSE)))</f>
        <v>2019-02</v>
      </c>
      <c r="D410" s="52" t="str">
        <f>IF(A410="","",IF(OR(A410&lt;INFO_CALENDRIER!$O$42,A410&gt;INFO_CALENDRIER!$Q$42),"",VLOOKUP(A410,INFO_CALENDRIER!$M$3:'INFO_CALENDRIER'!$Q$42,4,TRUE)))</f>
        <v/>
      </c>
      <c r="E410" s="60" t="str">
        <f>IF(A410="","",IF(OR(A410&lt;INFO_CALENDRIER!$R$77,A410&gt;INFO_CALENDRIER!$T$77),"",VLOOKUP(A410,INFO_CALENDRIER!$R$3:$T$77,3,TRUE)))</f>
        <v>non ferié</v>
      </c>
    </row>
    <row r="411" spans="1:5">
      <c r="A411" s="59">
        <v>43509</v>
      </c>
      <c r="B411" s="52" t="str">
        <f>IF(A411="","",VLOOKUP(WEEKDAY(A411,2),INFO_CALENDRIER!$C$1:$D$8,2,FALSE))</f>
        <v>3 - Mercredi</v>
      </c>
      <c r="C411" s="53" t="str">
        <f>IF(A411="","",CONCATENATE(YEAR(A411),"-",VLOOKUP(MONTH(A411),INFO_CALENDRIER!$I$1:$J$13,2,FALSE)))</f>
        <v>2019-02</v>
      </c>
      <c r="D411" s="52" t="str">
        <f>IF(A411="","",IF(OR(A411&lt;INFO_CALENDRIER!$O$42,A411&gt;INFO_CALENDRIER!$Q$42),"",VLOOKUP(A411,INFO_CALENDRIER!$M$3:'INFO_CALENDRIER'!$Q$42,4,TRUE)))</f>
        <v/>
      </c>
      <c r="E411" s="60" t="str">
        <f>IF(A411="","",IF(OR(A411&lt;INFO_CALENDRIER!$R$77,A411&gt;INFO_CALENDRIER!$T$77),"",VLOOKUP(A411,INFO_CALENDRIER!$R$3:$T$77,3,TRUE)))</f>
        <v>non ferié</v>
      </c>
    </row>
    <row r="412" spans="1:5">
      <c r="A412" s="59">
        <v>43510</v>
      </c>
      <c r="B412" s="52" t="str">
        <f>IF(A412="","",VLOOKUP(WEEKDAY(A412,2),INFO_CALENDRIER!$C$1:$D$8,2,FALSE))</f>
        <v>4 - Jeudi</v>
      </c>
      <c r="C412" s="53" t="str">
        <f>IF(A412="","",CONCATENATE(YEAR(A412),"-",VLOOKUP(MONTH(A412),INFO_CALENDRIER!$I$1:$J$13,2,FALSE)))</f>
        <v>2019-02</v>
      </c>
      <c r="D412" s="52" t="str">
        <f>IF(A412="","",IF(OR(A412&lt;INFO_CALENDRIER!$O$42,A412&gt;INFO_CALENDRIER!$Q$42),"",VLOOKUP(A412,INFO_CALENDRIER!$M$3:'INFO_CALENDRIER'!$Q$42,4,TRUE)))</f>
        <v/>
      </c>
      <c r="E412" s="60" t="str">
        <f>IF(A412="","",IF(OR(A412&lt;INFO_CALENDRIER!$R$77,A412&gt;INFO_CALENDRIER!$T$77),"",VLOOKUP(A412,INFO_CALENDRIER!$R$3:$T$77,3,TRUE)))</f>
        <v>non ferié</v>
      </c>
    </row>
    <row r="413" spans="1:5">
      <c r="A413" s="59">
        <v>43511</v>
      </c>
      <c r="B413" s="52" t="str">
        <f>IF(A413="","",VLOOKUP(WEEKDAY(A413,2),INFO_CALENDRIER!$C$1:$D$8,2,FALSE))</f>
        <v>5 - Vendredi</v>
      </c>
      <c r="C413" s="53" t="str">
        <f>IF(A413="","",CONCATENATE(YEAR(A413),"-",VLOOKUP(MONTH(A413),INFO_CALENDRIER!$I$1:$J$13,2,FALSE)))</f>
        <v>2019-02</v>
      </c>
      <c r="D413" s="52" t="str">
        <f>IF(A413="","",IF(OR(A413&lt;INFO_CALENDRIER!$O$42,A413&gt;INFO_CALENDRIER!$Q$42),"",VLOOKUP(A413,INFO_CALENDRIER!$M$3:'INFO_CALENDRIER'!$Q$42,4,TRUE)))</f>
        <v/>
      </c>
      <c r="E413" s="60" t="str">
        <f>IF(A413="","",IF(OR(A413&lt;INFO_CALENDRIER!$R$77,A413&gt;INFO_CALENDRIER!$T$77),"",VLOOKUP(A413,INFO_CALENDRIER!$R$3:$T$77,3,TRUE)))</f>
        <v>non ferié</v>
      </c>
    </row>
    <row r="414" spans="1:5">
      <c r="A414" s="59">
        <v>43512</v>
      </c>
      <c r="B414" s="52" t="str">
        <f>IF(A414="","",VLOOKUP(WEEKDAY(A414,2),INFO_CALENDRIER!$C$1:$D$8,2,FALSE))</f>
        <v>6 - Samedi</v>
      </c>
      <c r="C414" s="53" t="str">
        <f>IF(A414="","",CONCATENATE(YEAR(A414),"-",VLOOKUP(MONTH(A414),INFO_CALENDRIER!$I$1:$J$13,2,FALSE)))</f>
        <v>2019-02</v>
      </c>
      <c r="D414" s="52" t="str">
        <f>IF(A414="","",IF(OR(A414&lt;INFO_CALENDRIER!$O$42,A414&gt;INFO_CALENDRIER!$Q$42),"",VLOOKUP(A414,INFO_CALENDRIER!$M$3:'INFO_CALENDRIER'!$Q$42,4,TRUE)))</f>
        <v/>
      </c>
      <c r="E414" s="60" t="str">
        <f>IF(A414="","",IF(OR(A414&lt;INFO_CALENDRIER!$R$77,A414&gt;INFO_CALENDRIER!$T$77),"",VLOOKUP(A414,INFO_CALENDRIER!$R$3:$T$77,3,TRUE)))</f>
        <v>non ferié</v>
      </c>
    </row>
    <row r="415" spans="1:5">
      <c r="A415" s="59">
        <v>43513</v>
      </c>
      <c r="B415" s="52" t="str">
        <f>IF(A415="","",VLOOKUP(WEEKDAY(A415,2),INFO_CALENDRIER!$C$1:$D$8,2,FALSE))</f>
        <v>7 - Dimanche</v>
      </c>
      <c r="C415" s="53" t="str">
        <f>IF(A415="","",CONCATENATE(YEAR(A415),"-",VLOOKUP(MONTH(A415),INFO_CALENDRIER!$I$1:$J$13,2,FALSE)))</f>
        <v>2019-02</v>
      </c>
      <c r="D415" s="52" t="str">
        <f>IF(A415="","",IF(OR(A415&lt;INFO_CALENDRIER!$O$42,A415&gt;INFO_CALENDRIER!$Q$42),"",VLOOKUP(A415,INFO_CALENDRIER!$M$3:'INFO_CALENDRIER'!$Q$42,4,TRUE)))</f>
        <v/>
      </c>
      <c r="E415" s="60" t="str">
        <f>IF(A415="","",IF(OR(A415&lt;INFO_CALENDRIER!$R$77,A415&gt;INFO_CALENDRIER!$T$77),"",VLOOKUP(A415,INFO_CALENDRIER!$R$3:$T$77,3,TRUE)))</f>
        <v>non ferié</v>
      </c>
    </row>
    <row r="416" spans="1:5">
      <c r="A416" s="59">
        <v>43514</v>
      </c>
      <c r="B416" s="52" t="str">
        <f>IF(A416="","",VLOOKUP(WEEKDAY(A416,2),INFO_CALENDRIER!$C$1:$D$8,2,FALSE))</f>
        <v>1 - Lundi</v>
      </c>
      <c r="C416" s="53" t="str">
        <f>IF(A416="","",CONCATENATE(YEAR(A416),"-",VLOOKUP(MONTH(A416),INFO_CALENDRIER!$I$1:$J$13,2,FALSE)))</f>
        <v>2019-02</v>
      </c>
      <c r="D416" s="52" t="str">
        <f>IF(A416="","",IF(OR(A416&lt;INFO_CALENDRIER!$O$42,A416&gt;INFO_CALENDRIER!$Q$42),"",VLOOKUP(A416,INFO_CALENDRIER!$M$3:'INFO_CALENDRIER'!$Q$42,4,TRUE)))</f>
        <v/>
      </c>
      <c r="E416" s="60" t="str">
        <f>IF(A416="","",IF(OR(A416&lt;INFO_CALENDRIER!$R$77,A416&gt;INFO_CALENDRIER!$T$77),"",VLOOKUP(A416,INFO_CALENDRIER!$R$3:$T$77,3,TRUE)))</f>
        <v>non ferié</v>
      </c>
    </row>
    <row r="417" spans="1:5">
      <c r="A417" s="59">
        <v>43515</v>
      </c>
      <c r="B417" s="52" t="str">
        <f>IF(A417="","",VLOOKUP(WEEKDAY(A417,2),INFO_CALENDRIER!$C$1:$D$8,2,FALSE))</f>
        <v>2 - Mardi</v>
      </c>
      <c r="C417" s="53" t="str">
        <f>IF(A417="","",CONCATENATE(YEAR(A417),"-",VLOOKUP(MONTH(A417),INFO_CALENDRIER!$I$1:$J$13,2,FALSE)))</f>
        <v>2019-02</v>
      </c>
      <c r="D417" s="52" t="str">
        <f>IF(A417="","",IF(OR(A417&lt;INFO_CALENDRIER!$O$42,A417&gt;INFO_CALENDRIER!$Q$42),"",VLOOKUP(A417,INFO_CALENDRIER!$M$3:'INFO_CALENDRIER'!$Q$42,4,TRUE)))</f>
        <v/>
      </c>
      <c r="E417" s="60" t="str">
        <f>IF(A417="","",IF(OR(A417&lt;INFO_CALENDRIER!$R$77,A417&gt;INFO_CALENDRIER!$T$77),"",VLOOKUP(A417,INFO_CALENDRIER!$R$3:$T$77,3,TRUE)))</f>
        <v>non ferié</v>
      </c>
    </row>
    <row r="418" spans="1:5">
      <c r="A418" s="59">
        <v>43516</v>
      </c>
      <c r="B418" s="52" t="str">
        <f>IF(A418="","",VLOOKUP(WEEKDAY(A418,2),INFO_CALENDRIER!$C$1:$D$8,2,FALSE))</f>
        <v>3 - Mercredi</v>
      </c>
      <c r="C418" s="53" t="str">
        <f>IF(A418="","",CONCATENATE(YEAR(A418),"-",VLOOKUP(MONTH(A418),INFO_CALENDRIER!$I$1:$J$13,2,FALSE)))</f>
        <v>2019-02</v>
      </c>
      <c r="D418" s="52" t="str">
        <f>IF(A418="","",IF(OR(A418&lt;INFO_CALENDRIER!$O$42,A418&gt;INFO_CALENDRIER!$Q$42),"",VLOOKUP(A418,INFO_CALENDRIER!$M$3:'INFO_CALENDRIER'!$Q$42,4,TRUE)))</f>
        <v/>
      </c>
      <c r="E418" s="60" t="str">
        <f>IF(A418="","",IF(OR(A418&lt;INFO_CALENDRIER!$R$77,A418&gt;INFO_CALENDRIER!$T$77),"",VLOOKUP(A418,INFO_CALENDRIER!$R$3:$T$77,3,TRUE)))</f>
        <v>non ferié</v>
      </c>
    </row>
    <row r="419" spans="1:5">
      <c r="A419" s="59">
        <v>43517</v>
      </c>
      <c r="B419" s="52" t="str">
        <f>IF(A419="","",VLOOKUP(WEEKDAY(A419,2),INFO_CALENDRIER!$C$1:$D$8,2,FALSE))</f>
        <v>4 - Jeudi</v>
      </c>
      <c r="C419" s="53" t="str">
        <f>IF(A419="","",CONCATENATE(YEAR(A419),"-",VLOOKUP(MONTH(A419),INFO_CALENDRIER!$I$1:$J$13,2,FALSE)))</f>
        <v>2019-02</v>
      </c>
      <c r="D419" s="52" t="str">
        <f>IF(A419="","",IF(OR(A419&lt;INFO_CALENDRIER!$O$42,A419&gt;INFO_CALENDRIER!$Q$42),"",VLOOKUP(A419,INFO_CALENDRIER!$M$3:'INFO_CALENDRIER'!$Q$42,4,TRUE)))</f>
        <v/>
      </c>
      <c r="E419" s="60" t="str">
        <f>IF(A419="","",IF(OR(A419&lt;INFO_CALENDRIER!$R$77,A419&gt;INFO_CALENDRIER!$T$77),"",VLOOKUP(A419,INFO_CALENDRIER!$R$3:$T$77,3,TRUE)))</f>
        <v>non ferié</v>
      </c>
    </row>
    <row r="420" spans="1:5">
      <c r="A420" s="59">
        <v>43518</v>
      </c>
      <c r="B420" s="52" t="str">
        <f>IF(A420="","",VLOOKUP(WEEKDAY(A420,2),INFO_CALENDRIER!$C$1:$D$8,2,FALSE))</f>
        <v>5 - Vendredi</v>
      </c>
      <c r="C420" s="53" t="str">
        <f>IF(A420="","",CONCATENATE(YEAR(A420),"-",VLOOKUP(MONTH(A420),INFO_CALENDRIER!$I$1:$J$13,2,FALSE)))</f>
        <v>2019-02</v>
      </c>
      <c r="D420" s="52" t="str">
        <f>IF(A420="","",IF(OR(A420&lt;INFO_CALENDRIER!$O$42,A420&gt;INFO_CALENDRIER!$Q$42),"",VLOOKUP(A420,INFO_CALENDRIER!$M$3:'INFO_CALENDRIER'!$Q$42,4,TRUE)))</f>
        <v/>
      </c>
      <c r="E420" s="60" t="str">
        <f>IF(A420="","",IF(OR(A420&lt;INFO_CALENDRIER!$R$77,A420&gt;INFO_CALENDRIER!$T$77),"",VLOOKUP(A420,INFO_CALENDRIER!$R$3:$T$77,3,TRUE)))</f>
        <v>non ferié</v>
      </c>
    </row>
    <row r="421" spans="1:5">
      <c r="A421" s="59">
        <v>43519</v>
      </c>
      <c r="B421" s="52" t="str">
        <f>IF(A421="","",VLOOKUP(WEEKDAY(A421,2),INFO_CALENDRIER!$C$1:$D$8,2,FALSE))</f>
        <v>6 - Samedi</v>
      </c>
      <c r="C421" s="53" t="str">
        <f>IF(A421="","",CONCATENATE(YEAR(A421),"-",VLOOKUP(MONTH(A421),INFO_CALENDRIER!$I$1:$J$13,2,FALSE)))</f>
        <v>2019-02</v>
      </c>
      <c r="D421" s="52" t="str">
        <f>IF(A421="","",IF(OR(A421&lt;INFO_CALENDRIER!$O$42,A421&gt;INFO_CALENDRIER!$Q$42),"",VLOOKUP(A421,INFO_CALENDRIER!$M$3:'INFO_CALENDRIER'!$Q$42,4,TRUE)))</f>
        <v/>
      </c>
      <c r="E421" s="60" t="str">
        <f>IF(A421="","",IF(OR(A421&lt;INFO_CALENDRIER!$R$77,A421&gt;INFO_CALENDRIER!$T$77),"",VLOOKUP(A421,INFO_CALENDRIER!$R$3:$T$77,3,TRUE)))</f>
        <v>non ferié</v>
      </c>
    </row>
    <row r="422" spans="1:5">
      <c r="A422" s="59">
        <v>43520</v>
      </c>
      <c r="B422" s="52" t="str">
        <f>IF(A422="","",VLOOKUP(WEEKDAY(A422,2),INFO_CALENDRIER!$C$1:$D$8,2,FALSE))</f>
        <v>7 - Dimanche</v>
      </c>
      <c r="C422" s="53" t="str">
        <f>IF(A422="","",CONCATENATE(YEAR(A422),"-",VLOOKUP(MONTH(A422),INFO_CALENDRIER!$I$1:$J$13,2,FALSE)))</f>
        <v>2019-02</v>
      </c>
      <c r="D422" s="52" t="str">
        <f>IF(A422="","",IF(OR(A422&lt;INFO_CALENDRIER!$O$42,A422&gt;INFO_CALENDRIER!$Q$42),"",VLOOKUP(A422,INFO_CALENDRIER!$M$3:'INFO_CALENDRIER'!$Q$42,4,TRUE)))</f>
        <v/>
      </c>
      <c r="E422" s="60" t="str">
        <f>IF(A422="","",IF(OR(A422&lt;INFO_CALENDRIER!$R$77,A422&gt;INFO_CALENDRIER!$T$77),"",VLOOKUP(A422,INFO_CALENDRIER!$R$3:$T$77,3,TRUE)))</f>
        <v>non ferié</v>
      </c>
    </row>
    <row r="423" spans="1:5">
      <c r="A423" s="59">
        <v>43521</v>
      </c>
      <c r="B423" s="52" t="str">
        <f>IF(A423="","",VLOOKUP(WEEKDAY(A423,2),INFO_CALENDRIER!$C$1:$D$8,2,FALSE))</f>
        <v>1 - Lundi</v>
      </c>
      <c r="C423" s="53" t="str">
        <f>IF(A423="","",CONCATENATE(YEAR(A423),"-",VLOOKUP(MONTH(A423),INFO_CALENDRIER!$I$1:$J$13,2,FALSE)))</f>
        <v>2019-02</v>
      </c>
      <c r="D423" s="52" t="str">
        <f>IF(A423="","",IF(OR(A423&lt;INFO_CALENDRIER!$O$42,A423&gt;INFO_CALENDRIER!$Q$42),"",VLOOKUP(A423,INFO_CALENDRIER!$M$3:'INFO_CALENDRIER'!$Q$42,4,TRUE)))</f>
        <v/>
      </c>
      <c r="E423" s="60" t="str">
        <f>IF(A423="","",IF(OR(A423&lt;INFO_CALENDRIER!$R$77,A423&gt;INFO_CALENDRIER!$T$77),"",VLOOKUP(A423,INFO_CALENDRIER!$R$3:$T$77,3,TRUE)))</f>
        <v>non ferié</v>
      </c>
    </row>
    <row r="424" spans="1:5">
      <c r="A424" s="59">
        <v>43522</v>
      </c>
      <c r="B424" s="52" t="str">
        <f>IF(A424="","",VLOOKUP(WEEKDAY(A424,2),INFO_CALENDRIER!$C$1:$D$8,2,FALSE))</f>
        <v>2 - Mardi</v>
      </c>
      <c r="C424" s="53" t="str">
        <f>IF(A424="","",CONCATENATE(YEAR(A424),"-",VLOOKUP(MONTH(A424),INFO_CALENDRIER!$I$1:$J$13,2,FALSE)))</f>
        <v>2019-02</v>
      </c>
      <c r="D424" s="52" t="str">
        <f>IF(A424="","",IF(OR(A424&lt;INFO_CALENDRIER!$O$42,A424&gt;INFO_CALENDRIER!$Q$42),"",VLOOKUP(A424,INFO_CALENDRIER!$M$3:'INFO_CALENDRIER'!$Q$42,4,TRUE)))</f>
        <v/>
      </c>
      <c r="E424" s="60" t="str">
        <f>IF(A424="","",IF(OR(A424&lt;INFO_CALENDRIER!$R$77,A424&gt;INFO_CALENDRIER!$T$77),"",VLOOKUP(A424,INFO_CALENDRIER!$R$3:$T$77,3,TRUE)))</f>
        <v>non ferié</v>
      </c>
    </row>
    <row r="425" spans="1:5">
      <c r="A425" s="59">
        <v>43523</v>
      </c>
      <c r="B425" s="52" t="str">
        <f>IF(A425="","",VLOOKUP(WEEKDAY(A425,2),INFO_CALENDRIER!$C$1:$D$8,2,FALSE))</f>
        <v>3 - Mercredi</v>
      </c>
      <c r="C425" s="53" t="str">
        <f>IF(A425="","",CONCATENATE(YEAR(A425),"-",VLOOKUP(MONTH(A425),INFO_CALENDRIER!$I$1:$J$13,2,FALSE)))</f>
        <v>2019-02</v>
      </c>
      <c r="D425" s="52" t="str">
        <f>IF(A425="","",IF(OR(A425&lt;INFO_CALENDRIER!$O$42,A425&gt;INFO_CALENDRIER!$Q$42),"",VLOOKUP(A425,INFO_CALENDRIER!$M$3:'INFO_CALENDRIER'!$Q$42,4,TRUE)))</f>
        <v/>
      </c>
      <c r="E425" s="60" t="str">
        <f>IF(A425="","",IF(OR(A425&lt;INFO_CALENDRIER!$R$77,A425&gt;INFO_CALENDRIER!$T$77),"",VLOOKUP(A425,INFO_CALENDRIER!$R$3:$T$77,3,TRUE)))</f>
        <v>non ferié</v>
      </c>
    </row>
    <row r="426" spans="1:5">
      <c r="A426" s="59">
        <v>43524</v>
      </c>
      <c r="B426" s="52" t="str">
        <f>IF(A426="","",VLOOKUP(WEEKDAY(A426,2),INFO_CALENDRIER!$C$1:$D$8,2,FALSE))</f>
        <v>4 - Jeudi</v>
      </c>
      <c r="C426" s="53" t="str">
        <f>IF(A426="","",CONCATENATE(YEAR(A426),"-",VLOOKUP(MONTH(A426),INFO_CALENDRIER!$I$1:$J$13,2,FALSE)))</f>
        <v>2019-02</v>
      </c>
      <c r="D426" s="52" t="str">
        <f>IF(A426="","",IF(OR(A426&lt;INFO_CALENDRIER!$O$42,A426&gt;INFO_CALENDRIER!$Q$42),"",VLOOKUP(A426,INFO_CALENDRIER!$M$3:'INFO_CALENDRIER'!$Q$42,4,TRUE)))</f>
        <v/>
      </c>
      <c r="E426" s="60" t="str">
        <f>IF(A426="","",IF(OR(A426&lt;INFO_CALENDRIER!$R$77,A426&gt;INFO_CALENDRIER!$T$77),"",VLOOKUP(A426,INFO_CALENDRIER!$R$3:$T$77,3,TRUE)))</f>
        <v>non ferié</v>
      </c>
    </row>
    <row r="427" spans="1:5">
      <c r="A427" s="59">
        <v>43525</v>
      </c>
      <c r="B427" s="52" t="str">
        <f>IF(A427="","",VLOOKUP(WEEKDAY(A427,2),INFO_CALENDRIER!$C$1:$D$8,2,FALSE))</f>
        <v>5 - Vendredi</v>
      </c>
      <c r="C427" s="53" t="str">
        <f>IF(A427="","",CONCATENATE(YEAR(A427),"-",VLOOKUP(MONTH(A427),INFO_CALENDRIER!$I$1:$J$13,2,FALSE)))</f>
        <v>2019-03</v>
      </c>
      <c r="D427" s="52" t="str">
        <f>IF(A427="","",IF(OR(A427&lt;INFO_CALENDRIER!$O$42,A427&gt;INFO_CALENDRIER!$Q$42),"",VLOOKUP(A427,INFO_CALENDRIER!$M$3:'INFO_CALENDRIER'!$Q$42,4,TRUE)))</f>
        <v/>
      </c>
      <c r="E427" s="60" t="str">
        <f>IF(A427="","",IF(OR(A427&lt;INFO_CALENDRIER!$R$77,A427&gt;INFO_CALENDRIER!$T$77),"",VLOOKUP(A427,INFO_CALENDRIER!$R$3:$T$77,3,TRUE)))</f>
        <v>non ferié</v>
      </c>
    </row>
    <row r="428" spans="1:5">
      <c r="A428" s="59">
        <v>43526</v>
      </c>
      <c r="B428" s="52" t="str">
        <f>IF(A428="","",VLOOKUP(WEEKDAY(A428,2),INFO_CALENDRIER!$C$1:$D$8,2,FALSE))</f>
        <v>6 - Samedi</v>
      </c>
      <c r="C428" s="53" t="str">
        <f>IF(A428="","",CONCATENATE(YEAR(A428),"-",VLOOKUP(MONTH(A428),INFO_CALENDRIER!$I$1:$J$13,2,FALSE)))</f>
        <v>2019-03</v>
      </c>
      <c r="D428" s="52" t="str">
        <f>IF(A428="","",IF(OR(A428&lt;INFO_CALENDRIER!$O$42,A428&gt;INFO_CALENDRIER!$Q$42),"",VLOOKUP(A428,INFO_CALENDRIER!$M$3:'INFO_CALENDRIER'!$Q$42,4,TRUE)))</f>
        <v/>
      </c>
      <c r="E428" s="60" t="str">
        <f>IF(A428="","",IF(OR(A428&lt;INFO_CALENDRIER!$R$77,A428&gt;INFO_CALENDRIER!$T$77),"",VLOOKUP(A428,INFO_CALENDRIER!$R$3:$T$77,3,TRUE)))</f>
        <v>non ferié</v>
      </c>
    </row>
    <row r="429" spans="1:5">
      <c r="A429" s="59">
        <v>43527</v>
      </c>
      <c r="B429" s="52" t="str">
        <f>IF(A429="","",VLOOKUP(WEEKDAY(A429,2),INFO_CALENDRIER!$C$1:$D$8,2,FALSE))</f>
        <v>7 - Dimanche</v>
      </c>
      <c r="C429" s="53" t="str">
        <f>IF(A429="","",CONCATENATE(YEAR(A429),"-",VLOOKUP(MONTH(A429),INFO_CALENDRIER!$I$1:$J$13,2,FALSE)))</f>
        <v>2019-03</v>
      </c>
      <c r="D429" s="52" t="str">
        <f>IF(A429="","",IF(OR(A429&lt;INFO_CALENDRIER!$O$42,A429&gt;INFO_CALENDRIER!$Q$42),"",VLOOKUP(A429,INFO_CALENDRIER!$M$3:'INFO_CALENDRIER'!$Q$42,4,TRUE)))</f>
        <v/>
      </c>
      <c r="E429" s="60" t="str">
        <f>IF(A429="","",IF(OR(A429&lt;INFO_CALENDRIER!$R$77,A429&gt;INFO_CALENDRIER!$T$77),"",VLOOKUP(A429,INFO_CALENDRIER!$R$3:$T$77,3,TRUE)))</f>
        <v>non ferié</v>
      </c>
    </row>
    <row r="430" spans="1:5">
      <c r="A430" s="59">
        <v>43528</v>
      </c>
      <c r="B430" s="52" t="str">
        <f>IF(A430="","",VLOOKUP(WEEKDAY(A430,2),INFO_CALENDRIER!$C$1:$D$8,2,FALSE))</f>
        <v>1 - Lundi</v>
      </c>
      <c r="C430" s="53" t="str">
        <f>IF(A430="","",CONCATENATE(YEAR(A430),"-",VLOOKUP(MONTH(A430),INFO_CALENDRIER!$I$1:$J$13,2,FALSE)))</f>
        <v>2019-03</v>
      </c>
      <c r="D430" s="52" t="str">
        <f>IF(A430="","",IF(OR(A430&lt;INFO_CALENDRIER!$O$42,A430&gt;INFO_CALENDRIER!$Q$42),"",VLOOKUP(A430,INFO_CALENDRIER!$M$3:'INFO_CALENDRIER'!$Q$42,4,TRUE)))</f>
        <v/>
      </c>
      <c r="E430" s="60" t="str">
        <f>IF(A430="","",IF(OR(A430&lt;INFO_CALENDRIER!$R$77,A430&gt;INFO_CALENDRIER!$T$77),"",VLOOKUP(A430,INFO_CALENDRIER!$R$3:$T$77,3,TRUE)))</f>
        <v>non ferié</v>
      </c>
    </row>
    <row r="431" spans="1:5">
      <c r="A431" s="59">
        <v>43529</v>
      </c>
      <c r="B431" s="52" t="str">
        <f>IF(A431="","",VLOOKUP(WEEKDAY(A431,2),INFO_CALENDRIER!$C$1:$D$8,2,FALSE))</f>
        <v>2 - Mardi</v>
      </c>
      <c r="C431" s="53" t="str">
        <f>IF(A431="","",CONCATENATE(YEAR(A431),"-",VLOOKUP(MONTH(A431),INFO_CALENDRIER!$I$1:$J$13,2,FALSE)))</f>
        <v>2019-03</v>
      </c>
      <c r="D431" s="52" t="str">
        <f>IF(A431="","",IF(OR(A431&lt;INFO_CALENDRIER!$O$42,A431&gt;INFO_CALENDRIER!$Q$42),"",VLOOKUP(A431,INFO_CALENDRIER!$M$3:'INFO_CALENDRIER'!$Q$42,4,TRUE)))</f>
        <v/>
      </c>
      <c r="E431" s="60" t="str">
        <f>IF(A431="","",IF(OR(A431&lt;INFO_CALENDRIER!$R$77,A431&gt;INFO_CALENDRIER!$T$77),"",VLOOKUP(A431,INFO_CALENDRIER!$R$3:$T$77,3,TRUE)))</f>
        <v>non ferié</v>
      </c>
    </row>
    <row r="432" spans="1:5">
      <c r="A432" s="59">
        <v>43530</v>
      </c>
      <c r="B432" s="52" t="str">
        <f>IF(A432="","",VLOOKUP(WEEKDAY(A432,2),INFO_CALENDRIER!$C$1:$D$8,2,FALSE))</f>
        <v>3 - Mercredi</v>
      </c>
      <c r="C432" s="53" t="str">
        <f>IF(A432="","",CONCATENATE(YEAR(A432),"-",VLOOKUP(MONTH(A432),INFO_CALENDRIER!$I$1:$J$13,2,FALSE)))</f>
        <v>2019-03</v>
      </c>
      <c r="D432" s="52" t="str">
        <f>IF(A432="","",IF(OR(A432&lt;INFO_CALENDRIER!$O$42,A432&gt;INFO_CALENDRIER!$Q$42),"",VLOOKUP(A432,INFO_CALENDRIER!$M$3:'INFO_CALENDRIER'!$Q$42,4,TRUE)))</f>
        <v/>
      </c>
      <c r="E432" s="60" t="str">
        <f>IF(A432="","",IF(OR(A432&lt;INFO_CALENDRIER!$R$77,A432&gt;INFO_CALENDRIER!$T$77),"",VLOOKUP(A432,INFO_CALENDRIER!$R$3:$T$77,3,TRUE)))</f>
        <v>non ferié</v>
      </c>
    </row>
    <row r="433" spans="1:5">
      <c r="A433" s="59">
        <v>43531</v>
      </c>
      <c r="B433" s="52" t="str">
        <f>IF(A433="","",VLOOKUP(WEEKDAY(A433,2),INFO_CALENDRIER!$C$1:$D$8,2,FALSE))</f>
        <v>4 - Jeudi</v>
      </c>
      <c r="C433" s="53" t="str">
        <f>IF(A433="","",CONCATENATE(YEAR(A433),"-",VLOOKUP(MONTH(A433),INFO_CALENDRIER!$I$1:$J$13,2,FALSE)))</f>
        <v>2019-03</v>
      </c>
      <c r="D433" s="52" t="str">
        <f>IF(A433="","",IF(OR(A433&lt;INFO_CALENDRIER!$O$42,A433&gt;INFO_CALENDRIER!$Q$42),"",VLOOKUP(A433,INFO_CALENDRIER!$M$3:'INFO_CALENDRIER'!$Q$42,4,TRUE)))</f>
        <v/>
      </c>
      <c r="E433" s="60" t="str">
        <f>IF(A433="","",IF(OR(A433&lt;INFO_CALENDRIER!$R$77,A433&gt;INFO_CALENDRIER!$T$77),"",VLOOKUP(A433,INFO_CALENDRIER!$R$3:$T$77,3,TRUE)))</f>
        <v>non ferié</v>
      </c>
    </row>
    <row r="434" spans="1:5">
      <c r="A434" s="59">
        <v>43532</v>
      </c>
      <c r="B434" s="52" t="str">
        <f>IF(A434="","",VLOOKUP(WEEKDAY(A434,2),INFO_CALENDRIER!$C$1:$D$8,2,FALSE))</f>
        <v>5 - Vendredi</v>
      </c>
      <c r="C434" s="53" t="str">
        <f>IF(A434="","",CONCATENATE(YEAR(A434),"-",VLOOKUP(MONTH(A434),INFO_CALENDRIER!$I$1:$J$13,2,FALSE)))</f>
        <v>2019-03</v>
      </c>
      <c r="D434" s="52" t="str">
        <f>IF(A434="","",IF(OR(A434&lt;INFO_CALENDRIER!$O$42,A434&gt;INFO_CALENDRIER!$Q$42),"",VLOOKUP(A434,INFO_CALENDRIER!$M$3:'INFO_CALENDRIER'!$Q$42,4,TRUE)))</f>
        <v/>
      </c>
      <c r="E434" s="60" t="str">
        <f>IF(A434="","",IF(OR(A434&lt;INFO_CALENDRIER!$R$77,A434&gt;INFO_CALENDRIER!$T$77),"",VLOOKUP(A434,INFO_CALENDRIER!$R$3:$T$77,3,TRUE)))</f>
        <v>non ferié</v>
      </c>
    </row>
    <row r="435" spans="1:5">
      <c r="A435" s="59">
        <v>43533</v>
      </c>
      <c r="B435" s="52" t="str">
        <f>IF(A435="","",VLOOKUP(WEEKDAY(A435,2),INFO_CALENDRIER!$C$1:$D$8,2,FALSE))</f>
        <v>6 - Samedi</v>
      </c>
      <c r="C435" s="53" t="str">
        <f>IF(A435="","",CONCATENATE(YEAR(A435),"-",VLOOKUP(MONTH(A435),INFO_CALENDRIER!$I$1:$J$13,2,FALSE)))</f>
        <v>2019-03</v>
      </c>
      <c r="D435" s="52" t="str">
        <f>IF(A435="","",IF(OR(A435&lt;INFO_CALENDRIER!$O$42,A435&gt;INFO_CALENDRIER!$Q$42),"",VLOOKUP(A435,INFO_CALENDRIER!$M$3:'INFO_CALENDRIER'!$Q$42,4,TRUE)))</f>
        <v/>
      </c>
      <c r="E435" s="60" t="str">
        <f>IF(A435="","",IF(OR(A435&lt;INFO_CALENDRIER!$R$77,A435&gt;INFO_CALENDRIER!$T$77),"",VLOOKUP(A435,INFO_CALENDRIER!$R$3:$T$77,3,TRUE)))</f>
        <v>non ferié</v>
      </c>
    </row>
    <row r="436" spans="1:5">
      <c r="A436" s="59">
        <v>43534</v>
      </c>
      <c r="B436" s="52" t="str">
        <f>IF(A436="","",VLOOKUP(WEEKDAY(A436,2),INFO_CALENDRIER!$C$1:$D$8,2,FALSE))</f>
        <v>7 - Dimanche</v>
      </c>
      <c r="C436" s="53" t="str">
        <f>IF(A436="","",CONCATENATE(YEAR(A436),"-",VLOOKUP(MONTH(A436),INFO_CALENDRIER!$I$1:$J$13,2,FALSE)))</f>
        <v>2019-03</v>
      </c>
      <c r="D436" s="52" t="str">
        <f>IF(A436="","",IF(OR(A436&lt;INFO_CALENDRIER!$O$42,A436&gt;INFO_CALENDRIER!$Q$42),"",VLOOKUP(A436,INFO_CALENDRIER!$M$3:'INFO_CALENDRIER'!$Q$42,4,TRUE)))</f>
        <v/>
      </c>
      <c r="E436" s="60" t="str">
        <f>IF(A436="","",IF(OR(A436&lt;INFO_CALENDRIER!$R$77,A436&gt;INFO_CALENDRIER!$T$77),"",VLOOKUP(A436,INFO_CALENDRIER!$R$3:$T$77,3,TRUE)))</f>
        <v>non ferié</v>
      </c>
    </row>
    <row r="437" spans="1:5">
      <c r="A437" s="59">
        <v>43535</v>
      </c>
      <c r="B437" s="52" t="str">
        <f>IF(A437="","",VLOOKUP(WEEKDAY(A437,2),INFO_CALENDRIER!$C$1:$D$8,2,FALSE))</f>
        <v>1 - Lundi</v>
      </c>
      <c r="C437" s="53" t="str">
        <f>IF(A437="","",CONCATENATE(YEAR(A437),"-",VLOOKUP(MONTH(A437),INFO_CALENDRIER!$I$1:$J$13,2,FALSE)))</f>
        <v>2019-03</v>
      </c>
      <c r="D437" s="52" t="str">
        <f>IF(A437="","",IF(OR(A437&lt;INFO_CALENDRIER!$O$42,A437&gt;INFO_CALENDRIER!$Q$42),"",VLOOKUP(A437,INFO_CALENDRIER!$M$3:'INFO_CALENDRIER'!$Q$42,4,TRUE)))</f>
        <v/>
      </c>
      <c r="E437" s="60" t="str">
        <f>IF(A437="","",IF(OR(A437&lt;INFO_CALENDRIER!$R$77,A437&gt;INFO_CALENDRIER!$T$77),"",VLOOKUP(A437,INFO_CALENDRIER!$R$3:$T$77,3,TRUE)))</f>
        <v>non ferié</v>
      </c>
    </row>
    <row r="438" spans="1:5">
      <c r="A438" s="59">
        <v>43536</v>
      </c>
      <c r="B438" s="52" t="str">
        <f>IF(A438="","",VLOOKUP(WEEKDAY(A438,2),INFO_CALENDRIER!$C$1:$D$8,2,FALSE))</f>
        <v>2 - Mardi</v>
      </c>
      <c r="C438" s="53" t="str">
        <f>IF(A438="","",CONCATENATE(YEAR(A438),"-",VLOOKUP(MONTH(A438),INFO_CALENDRIER!$I$1:$J$13,2,FALSE)))</f>
        <v>2019-03</v>
      </c>
      <c r="D438" s="52" t="str">
        <f>IF(A438="","",IF(OR(A438&lt;INFO_CALENDRIER!$O$42,A438&gt;INFO_CALENDRIER!$Q$42),"",VLOOKUP(A438,INFO_CALENDRIER!$M$3:'INFO_CALENDRIER'!$Q$42,4,TRUE)))</f>
        <v/>
      </c>
      <c r="E438" s="60" t="str">
        <f>IF(A438="","",IF(OR(A438&lt;INFO_CALENDRIER!$R$77,A438&gt;INFO_CALENDRIER!$T$77),"",VLOOKUP(A438,INFO_CALENDRIER!$R$3:$T$77,3,TRUE)))</f>
        <v>non ferié</v>
      </c>
    </row>
    <row r="439" spans="1:5">
      <c r="A439" s="59">
        <v>43537</v>
      </c>
      <c r="B439" s="52" t="str">
        <f>IF(A439="","",VLOOKUP(WEEKDAY(A439,2),INFO_CALENDRIER!$C$1:$D$8,2,FALSE))</f>
        <v>3 - Mercredi</v>
      </c>
      <c r="C439" s="53" t="str">
        <f>IF(A439="","",CONCATENATE(YEAR(A439),"-",VLOOKUP(MONTH(A439),INFO_CALENDRIER!$I$1:$J$13,2,FALSE)))</f>
        <v>2019-03</v>
      </c>
      <c r="D439" s="52" t="str">
        <f>IF(A439="","",IF(OR(A439&lt;INFO_CALENDRIER!$O$42,A439&gt;INFO_CALENDRIER!$Q$42),"",VLOOKUP(A439,INFO_CALENDRIER!$M$3:'INFO_CALENDRIER'!$Q$42,4,TRUE)))</f>
        <v/>
      </c>
      <c r="E439" s="60" t="str">
        <f>IF(A439="","",IF(OR(A439&lt;INFO_CALENDRIER!$R$77,A439&gt;INFO_CALENDRIER!$T$77),"",VLOOKUP(A439,INFO_CALENDRIER!$R$3:$T$77,3,TRUE)))</f>
        <v>non ferié</v>
      </c>
    </row>
    <row r="440" spans="1:5">
      <c r="A440" s="59">
        <v>43538</v>
      </c>
      <c r="B440" s="52" t="str">
        <f>IF(A440="","",VLOOKUP(WEEKDAY(A440,2),INFO_CALENDRIER!$C$1:$D$8,2,FALSE))</f>
        <v>4 - Jeudi</v>
      </c>
      <c r="C440" s="53" t="str">
        <f>IF(A440="","",CONCATENATE(YEAR(A440),"-",VLOOKUP(MONTH(A440),INFO_CALENDRIER!$I$1:$J$13,2,FALSE)))</f>
        <v>2019-03</v>
      </c>
      <c r="D440" s="52" t="str">
        <f>IF(A440="","",IF(OR(A440&lt;INFO_CALENDRIER!$O$42,A440&gt;INFO_CALENDRIER!$Q$42),"",VLOOKUP(A440,INFO_CALENDRIER!$M$3:'INFO_CALENDRIER'!$Q$42,4,TRUE)))</f>
        <v/>
      </c>
      <c r="E440" s="60" t="str">
        <f>IF(A440="","",IF(OR(A440&lt;INFO_CALENDRIER!$R$77,A440&gt;INFO_CALENDRIER!$T$77),"",VLOOKUP(A440,INFO_CALENDRIER!$R$3:$T$77,3,TRUE)))</f>
        <v>non ferié</v>
      </c>
    </row>
    <row r="441" spans="1:5">
      <c r="A441" s="59">
        <v>43539</v>
      </c>
      <c r="B441" s="52" t="str">
        <f>IF(A441="","",VLOOKUP(WEEKDAY(A441,2),INFO_CALENDRIER!$C$1:$D$8,2,FALSE))</f>
        <v>5 - Vendredi</v>
      </c>
      <c r="C441" s="53" t="str">
        <f>IF(A441="","",CONCATENATE(YEAR(A441),"-",VLOOKUP(MONTH(A441),INFO_CALENDRIER!$I$1:$J$13,2,FALSE)))</f>
        <v>2019-03</v>
      </c>
      <c r="D441" s="52" t="str">
        <f>IF(A441="","",IF(OR(A441&lt;INFO_CALENDRIER!$O$42,A441&gt;INFO_CALENDRIER!$Q$42),"",VLOOKUP(A441,INFO_CALENDRIER!$M$3:'INFO_CALENDRIER'!$Q$42,4,TRUE)))</f>
        <v/>
      </c>
      <c r="E441" s="60" t="str">
        <f>IF(A441="","",IF(OR(A441&lt;INFO_CALENDRIER!$R$77,A441&gt;INFO_CALENDRIER!$T$77),"",VLOOKUP(A441,INFO_CALENDRIER!$R$3:$T$77,3,TRUE)))</f>
        <v>non ferié</v>
      </c>
    </row>
    <row r="442" spans="1:5">
      <c r="A442" s="59">
        <v>43540</v>
      </c>
      <c r="B442" s="52" t="str">
        <f>IF(A442="","",VLOOKUP(WEEKDAY(A442,2),INFO_CALENDRIER!$C$1:$D$8,2,FALSE))</f>
        <v>6 - Samedi</v>
      </c>
      <c r="C442" s="53" t="str">
        <f>IF(A442="","",CONCATENATE(YEAR(A442),"-",VLOOKUP(MONTH(A442),INFO_CALENDRIER!$I$1:$J$13,2,FALSE)))</f>
        <v>2019-03</v>
      </c>
      <c r="D442" s="52" t="str">
        <f>IF(A442="","",IF(OR(A442&lt;INFO_CALENDRIER!$O$42,A442&gt;INFO_CALENDRIER!$Q$42),"",VLOOKUP(A442,INFO_CALENDRIER!$M$3:'INFO_CALENDRIER'!$Q$42,4,TRUE)))</f>
        <v/>
      </c>
      <c r="E442" s="60" t="str">
        <f>IF(A442="","",IF(OR(A442&lt;INFO_CALENDRIER!$R$77,A442&gt;INFO_CALENDRIER!$T$77),"",VLOOKUP(A442,INFO_CALENDRIER!$R$3:$T$77,3,TRUE)))</f>
        <v>non ferié</v>
      </c>
    </row>
    <row r="443" spans="1:5">
      <c r="A443" s="59">
        <v>43541</v>
      </c>
      <c r="B443" s="52" t="str">
        <f>IF(A443="","",VLOOKUP(WEEKDAY(A443,2),INFO_CALENDRIER!$C$1:$D$8,2,FALSE))</f>
        <v>7 - Dimanche</v>
      </c>
      <c r="C443" s="53" t="str">
        <f>IF(A443="","",CONCATENATE(YEAR(A443),"-",VLOOKUP(MONTH(A443),INFO_CALENDRIER!$I$1:$J$13,2,FALSE)))</f>
        <v>2019-03</v>
      </c>
      <c r="D443" s="52" t="str">
        <f>IF(A443="","",IF(OR(A443&lt;INFO_CALENDRIER!$O$42,A443&gt;INFO_CALENDRIER!$Q$42),"",VLOOKUP(A443,INFO_CALENDRIER!$M$3:'INFO_CALENDRIER'!$Q$42,4,TRUE)))</f>
        <v/>
      </c>
      <c r="E443" s="60" t="str">
        <f>IF(A443="","",IF(OR(A443&lt;INFO_CALENDRIER!$R$77,A443&gt;INFO_CALENDRIER!$T$77),"",VLOOKUP(A443,INFO_CALENDRIER!$R$3:$T$77,3,TRUE)))</f>
        <v>non ferié</v>
      </c>
    </row>
    <row r="444" spans="1:5">
      <c r="A444" s="59">
        <v>43542</v>
      </c>
      <c r="B444" s="52" t="str">
        <f>IF(A444="","",VLOOKUP(WEEKDAY(A444,2),INFO_CALENDRIER!$C$1:$D$8,2,FALSE))</f>
        <v>1 - Lundi</v>
      </c>
      <c r="C444" s="53" t="str">
        <f>IF(A444="","",CONCATENATE(YEAR(A444),"-",VLOOKUP(MONTH(A444),INFO_CALENDRIER!$I$1:$J$13,2,FALSE)))</f>
        <v>2019-03</v>
      </c>
      <c r="D444" s="52" t="str">
        <f>IF(A444="","",IF(OR(A444&lt;INFO_CALENDRIER!$O$42,A444&gt;INFO_CALENDRIER!$Q$42),"",VLOOKUP(A444,INFO_CALENDRIER!$M$3:'INFO_CALENDRIER'!$Q$42,4,TRUE)))</f>
        <v/>
      </c>
      <c r="E444" s="60" t="str">
        <f>IF(A444="","",IF(OR(A444&lt;INFO_CALENDRIER!$R$77,A444&gt;INFO_CALENDRIER!$T$77),"",VLOOKUP(A444,INFO_CALENDRIER!$R$3:$T$77,3,TRUE)))</f>
        <v>non ferié</v>
      </c>
    </row>
    <row r="445" spans="1:5">
      <c r="A445" s="59">
        <v>43543</v>
      </c>
      <c r="B445" s="52" t="str">
        <f>IF(A445="","",VLOOKUP(WEEKDAY(A445,2),INFO_CALENDRIER!$C$1:$D$8,2,FALSE))</f>
        <v>2 - Mardi</v>
      </c>
      <c r="C445" s="53" t="str">
        <f>IF(A445="","",CONCATENATE(YEAR(A445),"-",VLOOKUP(MONTH(A445),INFO_CALENDRIER!$I$1:$J$13,2,FALSE)))</f>
        <v>2019-03</v>
      </c>
      <c r="D445" s="52" t="str">
        <f>IF(A445="","",IF(OR(A445&lt;INFO_CALENDRIER!$O$42,A445&gt;INFO_CALENDRIER!$Q$42),"",VLOOKUP(A445,INFO_CALENDRIER!$M$3:'INFO_CALENDRIER'!$Q$42,4,TRUE)))</f>
        <v/>
      </c>
      <c r="E445" s="60" t="str">
        <f>IF(A445="","",IF(OR(A445&lt;INFO_CALENDRIER!$R$77,A445&gt;INFO_CALENDRIER!$T$77),"",VLOOKUP(A445,INFO_CALENDRIER!$R$3:$T$77,3,TRUE)))</f>
        <v>non ferié</v>
      </c>
    </row>
    <row r="446" spans="1:5">
      <c r="A446" s="59">
        <v>43544</v>
      </c>
      <c r="B446" s="52" t="str">
        <f>IF(A446="","",VLOOKUP(WEEKDAY(A446,2),INFO_CALENDRIER!$C$1:$D$8,2,FALSE))</f>
        <v>3 - Mercredi</v>
      </c>
      <c r="C446" s="53" t="str">
        <f>IF(A446="","",CONCATENATE(YEAR(A446),"-",VLOOKUP(MONTH(A446),INFO_CALENDRIER!$I$1:$J$13,2,FALSE)))</f>
        <v>2019-03</v>
      </c>
      <c r="D446" s="52" t="str">
        <f>IF(A446="","",IF(OR(A446&lt;INFO_CALENDRIER!$O$42,A446&gt;INFO_CALENDRIER!$Q$42),"",VLOOKUP(A446,INFO_CALENDRIER!$M$3:'INFO_CALENDRIER'!$Q$42,4,TRUE)))</f>
        <v/>
      </c>
      <c r="E446" s="60" t="str">
        <f>IF(A446="","",IF(OR(A446&lt;INFO_CALENDRIER!$R$77,A446&gt;INFO_CALENDRIER!$T$77),"",VLOOKUP(A446,INFO_CALENDRIER!$R$3:$T$77,3,TRUE)))</f>
        <v>non ferié</v>
      </c>
    </row>
    <row r="447" spans="1:5">
      <c r="A447" s="59">
        <v>43545</v>
      </c>
      <c r="B447" s="52" t="str">
        <f>IF(A447="","",VLOOKUP(WEEKDAY(A447,2),INFO_CALENDRIER!$C$1:$D$8,2,FALSE))</f>
        <v>4 - Jeudi</v>
      </c>
      <c r="C447" s="53" t="str">
        <f>IF(A447="","",CONCATENATE(YEAR(A447),"-",VLOOKUP(MONTH(A447),INFO_CALENDRIER!$I$1:$J$13,2,FALSE)))</f>
        <v>2019-03</v>
      </c>
      <c r="D447" s="52" t="str">
        <f>IF(A447="","",IF(OR(A447&lt;INFO_CALENDRIER!$O$42,A447&gt;INFO_CALENDRIER!$Q$42),"",VLOOKUP(A447,INFO_CALENDRIER!$M$3:'INFO_CALENDRIER'!$Q$42,4,TRUE)))</f>
        <v/>
      </c>
      <c r="E447" s="60" t="str">
        <f>IF(A447="","",IF(OR(A447&lt;INFO_CALENDRIER!$R$77,A447&gt;INFO_CALENDRIER!$T$77),"",VLOOKUP(A447,INFO_CALENDRIER!$R$3:$T$77,3,TRUE)))</f>
        <v>non ferié</v>
      </c>
    </row>
    <row r="448" spans="1:5">
      <c r="A448" s="59">
        <v>43546</v>
      </c>
      <c r="B448" s="52" t="str">
        <f>IF(A448="","",VLOOKUP(WEEKDAY(A448,2),INFO_CALENDRIER!$C$1:$D$8,2,FALSE))</f>
        <v>5 - Vendredi</v>
      </c>
      <c r="C448" s="53" t="str">
        <f>IF(A448="","",CONCATENATE(YEAR(A448),"-",VLOOKUP(MONTH(A448),INFO_CALENDRIER!$I$1:$J$13,2,FALSE)))</f>
        <v>2019-03</v>
      </c>
      <c r="D448" s="52" t="str">
        <f>IF(A448="","",IF(OR(A448&lt;INFO_CALENDRIER!$O$42,A448&gt;INFO_CALENDRIER!$Q$42),"",VLOOKUP(A448,INFO_CALENDRIER!$M$3:'INFO_CALENDRIER'!$Q$42,4,TRUE)))</f>
        <v/>
      </c>
      <c r="E448" s="60" t="str">
        <f>IF(A448="","",IF(OR(A448&lt;INFO_CALENDRIER!$R$77,A448&gt;INFO_CALENDRIER!$T$77),"",VLOOKUP(A448,INFO_CALENDRIER!$R$3:$T$77,3,TRUE)))</f>
        <v>non ferié</v>
      </c>
    </row>
    <row r="449" spans="1:5">
      <c r="A449" s="59">
        <v>43547</v>
      </c>
      <c r="B449" s="52" t="str">
        <f>IF(A449="","",VLOOKUP(WEEKDAY(A449,2),INFO_CALENDRIER!$C$1:$D$8,2,FALSE))</f>
        <v>6 - Samedi</v>
      </c>
      <c r="C449" s="53" t="str">
        <f>IF(A449="","",CONCATENATE(YEAR(A449),"-",VLOOKUP(MONTH(A449),INFO_CALENDRIER!$I$1:$J$13,2,FALSE)))</f>
        <v>2019-03</v>
      </c>
      <c r="D449" s="52" t="str">
        <f>IF(A449="","",IF(OR(A449&lt;INFO_CALENDRIER!$O$42,A449&gt;INFO_CALENDRIER!$Q$42),"",VLOOKUP(A449,INFO_CALENDRIER!$M$3:'INFO_CALENDRIER'!$Q$42,4,TRUE)))</f>
        <v/>
      </c>
      <c r="E449" s="60" t="str">
        <f>IF(A449="","",IF(OR(A449&lt;INFO_CALENDRIER!$R$77,A449&gt;INFO_CALENDRIER!$T$77),"",VLOOKUP(A449,INFO_CALENDRIER!$R$3:$T$77,3,TRUE)))</f>
        <v>non ferié</v>
      </c>
    </row>
    <row r="450" spans="1:5">
      <c r="A450" s="59">
        <v>43548</v>
      </c>
      <c r="B450" s="52" t="str">
        <f>IF(A450="","",VLOOKUP(WEEKDAY(A450,2),INFO_CALENDRIER!$C$1:$D$8,2,FALSE))</f>
        <v>7 - Dimanche</v>
      </c>
      <c r="C450" s="53" t="str">
        <f>IF(A450="","",CONCATENATE(YEAR(A450),"-",VLOOKUP(MONTH(A450),INFO_CALENDRIER!$I$1:$J$13,2,FALSE)))</f>
        <v>2019-03</v>
      </c>
      <c r="D450" s="52" t="str">
        <f>IF(A450="","",IF(OR(A450&lt;INFO_CALENDRIER!$O$42,A450&gt;INFO_CALENDRIER!$Q$42),"",VLOOKUP(A450,INFO_CALENDRIER!$M$3:'INFO_CALENDRIER'!$Q$42,4,TRUE)))</f>
        <v/>
      </c>
      <c r="E450" s="60" t="str">
        <f>IF(A450="","",IF(OR(A450&lt;INFO_CALENDRIER!$R$77,A450&gt;INFO_CALENDRIER!$T$77),"",VLOOKUP(A450,INFO_CALENDRIER!$R$3:$T$77,3,TRUE)))</f>
        <v>non ferié</v>
      </c>
    </row>
    <row r="451" spans="1:5">
      <c r="A451" s="59">
        <v>43549</v>
      </c>
      <c r="B451" s="52" t="str">
        <f>IF(A451="","",VLOOKUP(WEEKDAY(A451,2),INFO_CALENDRIER!$C$1:$D$8,2,FALSE))</f>
        <v>1 - Lundi</v>
      </c>
      <c r="C451" s="53" t="str">
        <f>IF(A451="","",CONCATENATE(YEAR(A451),"-",VLOOKUP(MONTH(A451),INFO_CALENDRIER!$I$1:$J$13,2,FALSE)))</f>
        <v>2019-03</v>
      </c>
      <c r="D451" s="52" t="str">
        <f>IF(A451="","",IF(OR(A451&lt;INFO_CALENDRIER!$O$42,A451&gt;INFO_CALENDRIER!$Q$42),"",VLOOKUP(A451,INFO_CALENDRIER!$M$3:'INFO_CALENDRIER'!$Q$42,4,TRUE)))</f>
        <v/>
      </c>
      <c r="E451" s="60" t="str">
        <f>IF(A451="","",IF(OR(A451&lt;INFO_CALENDRIER!$R$77,A451&gt;INFO_CALENDRIER!$T$77),"",VLOOKUP(A451,INFO_CALENDRIER!$R$3:$T$77,3,TRUE)))</f>
        <v>non ferié</v>
      </c>
    </row>
    <row r="452" spans="1:5">
      <c r="A452" s="59">
        <v>43550</v>
      </c>
      <c r="B452" s="52" t="str">
        <f>IF(A452="","",VLOOKUP(WEEKDAY(A452,2),INFO_CALENDRIER!$C$1:$D$8,2,FALSE))</f>
        <v>2 - Mardi</v>
      </c>
      <c r="C452" s="53" t="str">
        <f>IF(A452="","",CONCATENATE(YEAR(A452),"-",VLOOKUP(MONTH(A452),INFO_CALENDRIER!$I$1:$J$13,2,FALSE)))</f>
        <v>2019-03</v>
      </c>
      <c r="D452" s="52" t="str">
        <f>IF(A452="","",IF(OR(A452&lt;INFO_CALENDRIER!$O$42,A452&gt;INFO_CALENDRIER!$Q$42),"",VLOOKUP(A452,INFO_CALENDRIER!$M$3:'INFO_CALENDRIER'!$Q$42,4,TRUE)))</f>
        <v/>
      </c>
      <c r="E452" s="60" t="str">
        <f>IF(A452="","",IF(OR(A452&lt;INFO_CALENDRIER!$R$77,A452&gt;INFO_CALENDRIER!$T$77),"",VLOOKUP(A452,INFO_CALENDRIER!$R$3:$T$77,3,TRUE)))</f>
        <v>non ferié</v>
      </c>
    </row>
    <row r="453" spans="1:5">
      <c r="A453" s="59">
        <v>43551</v>
      </c>
      <c r="B453" s="52" t="str">
        <f>IF(A453="","",VLOOKUP(WEEKDAY(A453,2),INFO_CALENDRIER!$C$1:$D$8,2,FALSE))</f>
        <v>3 - Mercredi</v>
      </c>
      <c r="C453" s="53" t="str">
        <f>IF(A453="","",CONCATENATE(YEAR(A453),"-",VLOOKUP(MONTH(A453),INFO_CALENDRIER!$I$1:$J$13,2,FALSE)))</f>
        <v>2019-03</v>
      </c>
      <c r="D453" s="52" t="str">
        <f>IF(A453="","",IF(OR(A453&lt;INFO_CALENDRIER!$O$42,A453&gt;INFO_CALENDRIER!$Q$42),"",VLOOKUP(A453,INFO_CALENDRIER!$M$3:'INFO_CALENDRIER'!$Q$42,4,TRUE)))</f>
        <v/>
      </c>
      <c r="E453" s="60" t="str">
        <f>IF(A453="","",IF(OR(A453&lt;INFO_CALENDRIER!$R$77,A453&gt;INFO_CALENDRIER!$T$77),"",VLOOKUP(A453,INFO_CALENDRIER!$R$3:$T$77,3,TRUE)))</f>
        <v>non ferié</v>
      </c>
    </row>
    <row r="454" spans="1:5">
      <c r="A454" s="59">
        <v>43552</v>
      </c>
      <c r="B454" s="52" t="str">
        <f>IF(A454="","",VLOOKUP(WEEKDAY(A454,2),INFO_CALENDRIER!$C$1:$D$8,2,FALSE))</f>
        <v>4 - Jeudi</v>
      </c>
      <c r="C454" s="53" t="str">
        <f>IF(A454="","",CONCATENATE(YEAR(A454),"-",VLOOKUP(MONTH(A454),INFO_CALENDRIER!$I$1:$J$13,2,FALSE)))</f>
        <v>2019-03</v>
      </c>
      <c r="D454" s="52" t="str">
        <f>IF(A454="","",IF(OR(A454&lt;INFO_CALENDRIER!$O$42,A454&gt;INFO_CALENDRIER!$Q$42),"",VLOOKUP(A454,INFO_CALENDRIER!$M$3:'INFO_CALENDRIER'!$Q$42,4,TRUE)))</f>
        <v/>
      </c>
      <c r="E454" s="60" t="str">
        <f>IF(A454="","",IF(OR(A454&lt;INFO_CALENDRIER!$R$77,A454&gt;INFO_CALENDRIER!$T$77),"",VLOOKUP(A454,INFO_CALENDRIER!$R$3:$T$77,3,TRUE)))</f>
        <v>non ferié</v>
      </c>
    </row>
    <row r="455" spans="1:5">
      <c r="A455" s="59">
        <v>43553</v>
      </c>
      <c r="B455" s="52" t="str">
        <f>IF(A455="","",VLOOKUP(WEEKDAY(A455,2),INFO_CALENDRIER!$C$1:$D$8,2,FALSE))</f>
        <v>5 - Vendredi</v>
      </c>
      <c r="C455" s="53" t="str">
        <f>IF(A455="","",CONCATENATE(YEAR(A455),"-",VLOOKUP(MONTH(A455),INFO_CALENDRIER!$I$1:$J$13,2,FALSE)))</f>
        <v>2019-03</v>
      </c>
      <c r="D455" s="52" t="str">
        <f>IF(A455="","",IF(OR(A455&lt;INFO_CALENDRIER!$O$42,A455&gt;INFO_CALENDRIER!$Q$42),"",VLOOKUP(A455,INFO_CALENDRIER!$M$3:'INFO_CALENDRIER'!$Q$42,4,TRUE)))</f>
        <v/>
      </c>
      <c r="E455" s="60" t="str">
        <f>IF(A455="","",IF(OR(A455&lt;INFO_CALENDRIER!$R$77,A455&gt;INFO_CALENDRIER!$T$77),"",VLOOKUP(A455,INFO_CALENDRIER!$R$3:$T$77,3,TRUE)))</f>
        <v>non ferié</v>
      </c>
    </row>
    <row r="456" spans="1:5">
      <c r="A456" s="59">
        <v>43554</v>
      </c>
      <c r="B456" s="52" t="str">
        <f>IF(A456="","",VLOOKUP(WEEKDAY(A456,2),INFO_CALENDRIER!$C$1:$D$8,2,FALSE))</f>
        <v>6 - Samedi</v>
      </c>
      <c r="C456" s="53" t="str">
        <f>IF(A456="","",CONCATENATE(YEAR(A456),"-",VLOOKUP(MONTH(A456),INFO_CALENDRIER!$I$1:$J$13,2,FALSE)))</f>
        <v>2019-03</v>
      </c>
      <c r="D456" s="52" t="str">
        <f>IF(A456="","",IF(OR(A456&lt;INFO_CALENDRIER!$O$42,A456&gt;INFO_CALENDRIER!$Q$42),"",VLOOKUP(A456,INFO_CALENDRIER!$M$3:'INFO_CALENDRIER'!$Q$42,4,TRUE)))</f>
        <v/>
      </c>
      <c r="E456" s="60" t="str">
        <f>IF(A456="","",IF(OR(A456&lt;INFO_CALENDRIER!$R$77,A456&gt;INFO_CALENDRIER!$T$77),"",VLOOKUP(A456,INFO_CALENDRIER!$R$3:$T$77,3,TRUE)))</f>
        <v>non ferié</v>
      </c>
    </row>
    <row r="457" spans="1:5">
      <c r="A457" s="59">
        <v>43555</v>
      </c>
      <c r="B457" s="52" t="str">
        <f>IF(A457="","",VLOOKUP(WEEKDAY(A457,2),INFO_CALENDRIER!$C$1:$D$8,2,FALSE))</f>
        <v>7 - Dimanche</v>
      </c>
      <c r="C457" s="53" t="str">
        <f>IF(A457="","",CONCATENATE(YEAR(A457),"-",VLOOKUP(MONTH(A457),INFO_CALENDRIER!$I$1:$J$13,2,FALSE)))</f>
        <v>2019-03</v>
      </c>
      <c r="D457" s="52" t="str">
        <f>IF(A457="","",IF(OR(A457&lt;INFO_CALENDRIER!$O$42,A457&gt;INFO_CALENDRIER!$Q$42),"",VLOOKUP(A457,INFO_CALENDRIER!$M$3:'INFO_CALENDRIER'!$Q$42,4,TRUE)))</f>
        <v/>
      </c>
      <c r="E457" s="60" t="str">
        <f>IF(A457="","",IF(OR(A457&lt;INFO_CALENDRIER!$R$77,A457&gt;INFO_CALENDRIER!$T$77),"",VLOOKUP(A457,INFO_CALENDRIER!$R$3:$T$77,3,TRUE)))</f>
        <v>non ferié</v>
      </c>
    </row>
    <row r="458" spans="1:5">
      <c r="A458" s="59">
        <v>43556</v>
      </c>
      <c r="B458" s="52" t="str">
        <f>IF(A458="","",VLOOKUP(WEEKDAY(A458,2),INFO_CALENDRIER!$C$1:$D$8,2,FALSE))</f>
        <v>1 - Lundi</v>
      </c>
      <c r="C458" s="53" t="str">
        <f>IF(A458="","",CONCATENATE(YEAR(A458),"-",VLOOKUP(MONTH(A458),INFO_CALENDRIER!$I$1:$J$13,2,FALSE)))</f>
        <v>2019-04</v>
      </c>
      <c r="D458" s="52" t="str">
        <f>IF(A458="","",IF(OR(A458&lt;INFO_CALENDRIER!$O$42,A458&gt;INFO_CALENDRIER!$Q$42),"",VLOOKUP(A458,INFO_CALENDRIER!$M$3:'INFO_CALENDRIER'!$Q$42,4,TRUE)))</f>
        <v/>
      </c>
      <c r="E458" s="60" t="str">
        <f>IF(A458="","",IF(OR(A458&lt;INFO_CALENDRIER!$R$77,A458&gt;INFO_CALENDRIER!$T$77),"",VLOOKUP(A458,INFO_CALENDRIER!$R$3:$T$77,3,TRUE)))</f>
        <v>non ferié</v>
      </c>
    </row>
    <row r="459" spans="1:5">
      <c r="A459" s="59">
        <v>43557</v>
      </c>
      <c r="B459" s="52" t="str">
        <f>IF(A459="","",VLOOKUP(WEEKDAY(A459,2),INFO_CALENDRIER!$C$1:$D$8,2,FALSE))</f>
        <v>2 - Mardi</v>
      </c>
      <c r="C459" s="53" t="str">
        <f>IF(A459="","",CONCATENATE(YEAR(A459),"-",VLOOKUP(MONTH(A459),INFO_CALENDRIER!$I$1:$J$13,2,FALSE)))</f>
        <v>2019-04</v>
      </c>
      <c r="D459" s="52" t="str">
        <f>IF(A459="","",IF(OR(A459&lt;INFO_CALENDRIER!$O$42,A459&gt;INFO_CALENDRIER!$Q$42),"",VLOOKUP(A459,INFO_CALENDRIER!$M$3:'INFO_CALENDRIER'!$Q$42,4,TRUE)))</f>
        <v/>
      </c>
      <c r="E459" s="60" t="str">
        <f>IF(A459="","",IF(OR(A459&lt;INFO_CALENDRIER!$R$77,A459&gt;INFO_CALENDRIER!$T$77),"",VLOOKUP(A459,INFO_CALENDRIER!$R$3:$T$77,3,TRUE)))</f>
        <v>non ferié</v>
      </c>
    </row>
    <row r="460" spans="1:5">
      <c r="A460" s="59">
        <v>43558</v>
      </c>
      <c r="B460" s="52" t="str">
        <f>IF(A460="","",VLOOKUP(WEEKDAY(A460,2),INFO_CALENDRIER!$C$1:$D$8,2,FALSE))</f>
        <v>3 - Mercredi</v>
      </c>
      <c r="C460" s="53" t="str">
        <f>IF(A460="","",CONCATENATE(YEAR(A460),"-",VLOOKUP(MONTH(A460),INFO_CALENDRIER!$I$1:$J$13,2,FALSE)))</f>
        <v>2019-04</v>
      </c>
      <c r="D460" s="52" t="str">
        <f>IF(A460="","",IF(OR(A460&lt;INFO_CALENDRIER!$O$42,A460&gt;INFO_CALENDRIER!$Q$42),"",VLOOKUP(A460,INFO_CALENDRIER!$M$3:'INFO_CALENDRIER'!$Q$42,4,TRUE)))</f>
        <v/>
      </c>
      <c r="E460" s="60" t="str">
        <f>IF(A460="","",IF(OR(A460&lt;INFO_CALENDRIER!$R$77,A460&gt;INFO_CALENDRIER!$T$77),"",VLOOKUP(A460,INFO_CALENDRIER!$R$3:$T$77,3,TRUE)))</f>
        <v>non ferié</v>
      </c>
    </row>
    <row r="461" spans="1:5">
      <c r="A461" s="59">
        <v>43559</v>
      </c>
      <c r="B461" s="52" t="str">
        <f>IF(A461="","",VLOOKUP(WEEKDAY(A461,2),INFO_CALENDRIER!$C$1:$D$8,2,FALSE))</f>
        <v>4 - Jeudi</v>
      </c>
      <c r="C461" s="53" t="str">
        <f>IF(A461="","",CONCATENATE(YEAR(A461),"-",VLOOKUP(MONTH(A461),INFO_CALENDRIER!$I$1:$J$13,2,FALSE)))</f>
        <v>2019-04</v>
      </c>
      <c r="D461" s="52" t="str">
        <f>IF(A461="","",IF(OR(A461&lt;INFO_CALENDRIER!$O$42,A461&gt;INFO_CALENDRIER!$Q$42),"",VLOOKUP(A461,INFO_CALENDRIER!$M$3:'INFO_CALENDRIER'!$Q$42,4,TRUE)))</f>
        <v/>
      </c>
      <c r="E461" s="60" t="str">
        <f>IF(A461="","",IF(OR(A461&lt;INFO_CALENDRIER!$R$77,A461&gt;INFO_CALENDRIER!$T$77),"",VLOOKUP(A461,INFO_CALENDRIER!$R$3:$T$77,3,TRUE)))</f>
        <v>non ferié</v>
      </c>
    </row>
    <row r="462" spans="1:5">
      <c r="A462" s="59">
        <v>43560</v>
      </c>
      <c r="B462" s="52" t="str">
        <f>IF(A462="","",VLOOKUP(WEEKDAY(A462,2),INFO_CALENDRIER!$C$1:$D$8,2,FALSE))</f>
        <v>5 - Vendredi</v>
      </c>
      <c r="C462" s="53" t="str">
        <f>IF(A462="","",CONCATENATE(YEAR(A462),"-",VLOOKUP(MONTH(A462),INFO_CALENDRIER!$I$1:$J$13,2,FALSE)))</f>
        <v>2019-04</v>
      </c>
      <c r="D462" s="52" t="str">
        <f>IF(A462="","",IF(OR(A462&lt;INFO_CALENDRIER!$O$42,A462&gt;INFO_CALENDRIER!$Q$42),"",VLOOKUP(A462,INFO_CALENDRIER!$M$3:'INFO_CALENDRIER'!$Q$42,4,TRUE)))</f>
        <v/>
      </c>
      <c r="E462" s="60" t="str">
        <f>IF(A462="","",IF(OR(A462&lt;INFO_CALENDRIER!$R$77,A462&gt;INFO_CALENDRIER!$T$77),"",VLOOKUP(A462,INFO_CALENDRIER!$R$3:$T$77,3,TRUE)))</f>
        <v>non ferié</v>
      </c>
    </row>
    <row r="463" spans="1:5">
      <c r="A463" s="59">
        <v>43561</v>
      </c>
      <c r="B463" s="52" t="str">
        <f>IF(A463="","",VLOOKUP(WEEKDAY(A463,2),INFO_CALENDRIER!$C$1:$D$8,2,FALSE))</f>
        <v>6 - Samedi</v>
      </c>
      <c r="C463" s="53" t="str">
        <f>IF(A463="","",CONCATENATE(YEAR(A463),"-",VLOOKUP(MONTH(A463),INFO_CALENDRIER!$I$1:$J$13,2,FALSE)))</f>
        <v>2019-04</v>
      </c>
      <c r="D463" s="52" t="str">
        <f>IF(A463="","",IF(OR(A463&lt;INFO_CALENDRIER!$O$42,A463&gt;INFO_CALENDRIER!$Q$42),"",VLOOKUP(A463,INFO_CALENDRIER!$M$3:'INFO_CALENDRIER'!$Q$42,4,TRUE)))</f>
        <v/>
      </c>
      <c r="E463" s="60" t="str">
        <f>IF(A463="","",IF(OR(A463&lt;INFO_CALENDRIER!$R$77,A463&gt;INFO_CALENDRIER!$T$77),"",VLOOKUP(A463,INFO_CALENDRIER!$R$3:$T$77,3,TRUE)))</f>
        <v>non ferié</v>
      </c>
    </row>
    <row r="464" spans="1:5">
      <c r="A464" s="59">
        <v>43562</v>
      </c>
      <c r="B464" s="52" t="str">
        <f>IF(A464="","",VLOOKUP(WEEKDAY(A464,2),INFO_CALENDRIER!$C$1:$D$8,2,FALSE))</f>
        <v>7 - Dimanche</v>
      </c>
      <c r="C464" s="53" t="str">
        <f>IF(A464="","",CONCATENATE(YEAR(A464),"-",VLOOKUP(MONTH(A464),INFO_CALENDRIER!$I$1:$J$13,2,FALSE)))</f>
        <v>2019-04</v>
      </c>
      <c r="D464" s="52" t="str">
        <f>IF(A464="","",IF(OR(A464&lt;INFO_CALENDRIER!$O$42,A464&gt;INFO_CALENDRIER!$Q$42),"",VLOOKUP(A464,INFO_CALENDRIER!$M$3:'INFO_CALENDRIER'!$Q$42,4,TRUE)))</f>
        <v/>
      </c>
      <c r="E464" s="60" t="str">
        <f>IF(A464="","",IF(OR(A464&lt;INFO_CALENDRIER!$R$77,A464&gt;INFO_CALENDRIER!$T$77),"",VLOOKUP(A464,INFO_CALENDRIER!$R$3:$T$77,3,TRUE)))</f>
        <v>non ferié</v>
      </c>
    </row>
    <row r="465" spans="1:5">
      <c r="A465" s="59">
        <v>43563</v>
      </c>
      <c r="B465" s="52" t="str">
        <f>IF(A465="","",VLOOKUP(WEEKDAY(A465,2),INFO_CALENDRIER!$C$1:$D$8,2,FALSE))</f>
        <v>1 - Lundi</v>
      </c>
      <c r="C465" s="53" t="str">
        <f>IF(A465="","",CONCATENATE(YEAR(A465),"-",VLOOKUP(MONTH(A465),INFO_CALENDRIER!$I$1:$J$13,2,FALSE)))</f>
        <v>2019-04</v>
      </c>
      <c r="D465" s="52" t="str">
        <f>IF(A465="","",IF(OR(A465&lt;INFO_CALENDRIER!$O$42,A465&gt;INFO_CALENDRIER!$Q$42),"",VLOOKUP(A465,INFO_CALENDRIER!$M$3:'INFO_CALENDRIER'!$Q$42,4,TRUE)))</f>
        <v/>
      </c>
      <c r="E465" s="60" t="str">
        <f>IF(A465="","",IF(OR(A465&lt;INFO_CALENDRIER!$R$77,A465&gt;INFO_CALENDRIER!$T$77),"",VLOOKUP(A465,INFO_CALENDRIER!$R$3:$T$77,3,TRUE)))</f>
        <v>non ferié</v>
      </c>
    </row>
    <row r="466" spans="1:5">
      <c r="A466" s="59">
        <v>43564</v>
      </c>
      <c r="B466" s="52" t="str">
        <f>IF(A466="","",VLOOKUP(WEEKDAY(A466,2),INFO_CALENDRIER!$C$1:$D$8,2,FALSE))</f>
        <v>2 - Mardi</v>
      </c>
      <c r="C466" s="53" t="str">
        <f>IF(A466="","",CONCATENATE(YEAR(A466),"-",VLOOKUP(MONTH(A466),INFO_CALENDRIER!$I$1:$J$13,2,FALSE)))</f>
        <v>2019-04</v>
      </c>
      <c r="D466" s="52" t="str">
        <f>IF(A466="","",IF(OR(A466&lt;INFO_CALENDRIER!$O$42,A466&gt;INFO_CALENDRIER!$Q$42),"",VLOOKUP(A466,INFO_CALENDRIER!$M$3:'INFO_CALENDRIER'!$Q$42,4,TRUE)))</f>
        <v/>
      </c>
      <c r="E466" s="60" t="str">
        <f>IF(A466="","",IF(OR(A466&lt;INFO_CALENDRIER!$R$77,A466&gt;INFO_CALENDRIER!$T$77),"",VLOOKUP(A466,INFO_CALENDRIER!$R$3:$T$77,3,TRUE)))</f>
        <v>non ferié</v>
      </c>
    </row>
    <row r="467" spans="1:5">
      <c r="A467" s="59">
        <v>43565</v>
      </c>
      <c r="B467" s="52" t="str">
        <f>IF(A467="","",VLOOKUP(WEEKDAY(A467,2),INFO_CALENDRIER!$C$1:$D$8,2,FALSE))</f>
        <v>3 - Mercredi</v>
      </c>
      <c r="C467" s="53" t="str">
        <f>IF(A467="","",CONCATENATE(YEAR(A467),"-",VLOOKUP(MONTH(A467),INFO_CALENDRIER!$I$1:$J$13,2,FALSE)))</f>
        <v>2019-04</v>
      </c>
      <c r="D467" s="52" t="str">
        <f>IF(A467="","",IF(OR(A467&lt;INFO_CALENDRIER!$O$42,A467&gt;INFO_CALENDRIER!$Q$42),"",VLOOKUP(A467,INFO_CALENDRIER!$M$3:'INFO_CALENDRIER'!$Q$42,4,TRUE)))</f>
        <v/>
      </c>
      <c r="E467" s="60" t="str">
        <f>IF(A467="","",IF(OR(A467&lt;INFO_CALENDRIER!$R$77,A467&gt;INFO_CALENDRIER!$T$77),"",VLOOKUP(A467,INFO_CALENDRIER!$R$3:$T$77,3,TRUE)))</f>
        <v>non ferié</v>
      </c>
    </row>
    <row r="468" spans="1:5">
      <c r="A468" s="59">
        <v>43566</v>
      </c>
      <c r="B468" s="52" t="str">
        <f>IF(A468="","",VLOOKUP(WEEKDAY(A468,2),INFO_CALENDRIER!$C$1:$D$8,2,FALSE))</f>
        <v>4 - Jeudi</v>
      </c>
      <c r="C468" s="53" t="str">
        <f>IF(A468="","",CONCATENATE(YEAR(A468),"-",VLOOKUP(MONTH(A468),INFO_CALENDRIER!$I$1:$J$13,2,FALSE)))</f>
        <v>2019-04</v>
      </c>
      <c r="D468" s="52" t="str">
        <f>IF(A468="","",IF(OR(A468&lt;INFO_CALENDRIER!$O$42,A468&gt;INFO_CALENDRIER!$Q$42),"",VLOOKUP(A468,INFO_CALENDRIER!$M$3:'INFO_CALENDRIER'!$Q$42,4,TRUE)))</f>
        <v/>
      </c>
      <c r="E468" s="60" t="str">
        <f>IF(A468="","",IF(OR(A468&lt;INFO_CALENDRIER!$R$77,A468&gt;INFO_CALENDRIER!$T$77),"",VLOOKUP(A468,INFO_CALENDRIER!$R$3:$T$77,3,TRUE)))</f>
        <v>non ferié</v>
      </c>
    </row>
    <row r="469" spans="1:5">
      <c r="A469" s="59">
        <v>43567</v>
      </c>
      <c r="B469" s="52" t="str">
        <f>IF(A469="","",VLOOKUP(WEEKDAY(A469,2),INFO_CALENDRIER!$C$1:$D$8,2,FALSE))</f>
        <v>5 - Vendredi</v>
      </c>
      <c r="C469" s="53" t="str">
        <f>IF(A469="","",CONCATENATE(YEAR(A469),"-",VLOOKUP(MONTH(A469),INFO_CALENDRIER!$I$1:$J$13,2,FALSE)))</f>
        <v>2019-04</v>
      </c>
      <c r="D469" s="52" t="str">
        <f>IF(A469="","",IF(OR(A469&lt;INFO_CALENDRIER!$O$42,A469&gt;INFO_CALENDRIER!$Q$42),"",VLOOKUP(A469,INFO_CALENDRIER!$M$3:'INFO_CALENDRIER'!$Q$42,4,TRUE)))</f>
        <v/>
      </c>
      <c r="E469" s="60" t="str">
        <f>IF(A469="","",IF(OR(A469&lt;INFO_CALENDRIER!$R$77,A469&gt;INFO_CALENDRIER!$T$77),"",VLOOKUP(A469,INFO_CALENDRIER!$R$3:$T$77,3,TRUE)))</f>
        <v>non ferié</v>
      </c>
    </row>
    <row r="470" spans="1:5">
      <c r="A470" s="59">
        <v>43568</v>
      </c>
      <c r="B470" s="52" t="str">
        <f>IF(A470="","",VLOOKUP(WEEKDAY(A470,2),INFO_CALENDRIER!$C$1:$D$8,2,FALSE))</f>
        <v>6 - Samedi</v>
      </c>
      <c r="C470" s="53" t="str">
        <f>IF(A470="","",CONCATENATE(YEAR(A470),"-",VLOOKUP(MONTH(A470),INFO_CALENDRIER!$I$1:$J$13,2,FALSE)))</f>
        <v>2019-04</v>
      </c>
      <c r="D470" s="52" t="str">
        <f>IF(A470="","",IF(OR(A470&lt;INFO_CALENDRIER!$O$42,A470&gt;INFO_CALENDRIER!$Q$42),"",VLOOKUP(A470,INFO_CALENDRIER!$M$3:'INFO_CALENDRIER'!$Q$42,4,TRUE)))</f>
        <v/>
      </c>
      <c r="E470" s="60" t="str">
        <f>IF(A470="","",IF(OR(A470&lt;INFO_CALENDRIER!$R$77,A470&gt;INFO_CALENDRIER!$T$77),"",VLOOKUP(A470,INFO_CALENDRIER!$R$3:$T$77,3,TRUE)))</f>
        <v>non ferié</v>
      </c>
    </row>
    <row r="471" spans="1:5">
      <c r="A471" s="59">
        <v>43569</v>
      </c>
      <c r="B471" s="52" t="str">
        <f>IF(A471="","",VLOOKUP(WEEKDAY(A471,2),INFO_CALENDRIER!$C$1:$D$8,2,FALSE))</f>
        <v>7 - Dimanche</v>
      </c>
      <c r="C471" s="53" t="str">
        <f>IF(A471="","",CONCATENATE(YEAR(A471),"-",VLOOKUP(MONTH(A471),INFO_CALENDRIER!$I$1:$J$13,2,FALSE)))</f>
        <v>2019-04</v>
      </c>
      <c r="D471" s="52" t="str">
        <f>IF(A471="","",IF(OR(A471&lt;INFO_CALENDRIER!$O$42,A471&gt;INFO_CALENDRIER!$Q$42),"",VLOOKUP(A471,INFO_CALENDRIER!$M$3:'INFO_CALENDRIER'!$Q$42,4,TRUE)))</f>
        <v/>
      </c>
      <c r="E471" s="60" t="str">
        <f>IF(A471="","",IF(OR(A471&lt;INFO_CALENDRIER!$R$77,A471&gt;INFO_CALENDRIER!$T$77),"",VLOOKUP(A471,INFO_CALENDRIER!$R$3:$T$77,3,TRUE)))</f>
        <v>non ferié</v>
      </c>
    </row>
    <row r="472" spans="1:5">
      <c r="A472" s="59">
        <v>43570</v>
      </c>
      <c r="B472" s="52" t="str">
        <f>IF(A472="","",VLOOKUP(WEEKDAY(A472,2),INFO_CALENDRIER!$C$1:$D$8,2,FALSE))</f>
        <v>1 - Lundi</v>
      </c>
      <c r="C472" s="53" t="str">
        <f>IF(A472="","",CONCATENATE(YEAR(A472),"-",VLOOKUP(MONTH(A472),INFO_CALENDRIER!$I$1:$J$13,2,FALSE)))</f>
        <v>2019-04</v>
      </c>
      <c r="D472" s="52" t="str">
        <f>IF(A472="","",IF(OR(A472&lt;INFO_CALENDRIER!$O$42,A472&gt;INFO_CALENDRIER!$Q$42),"",VLOOKUP(A472,INFO_CALENDRIER!$M$3:'INFO_CALENDRIER'!$Q$42,4,TRUE)))</f>
        <v/>
      </c>
      <c r="E472" s="60" t="str">
        <f>IF(A472="","",IF(OR(A472&lt;INFO_CALENDRIER!$R$77,A472&gt;INFO_CALENDRIER!$T$77),"",VLOOKUP(A472,INFO_CALENDRIER!$R$3:$T$77,3,TRUE)))</f>
        <v>non ferié</v>
      </c>
    </row>
    <row r="473" spans="1:5">
      <c r="A473" s="59">
        <v>43571</v>
      </c>
      <c r="B473" s="52" t="str">
        <f>IF(A473="","",VLOOKUP(WEEKDAY(A473,2),INFO_CALENDRIER!$C$1:$D$8,2,FALSE))</f>
        <v>2 - Mardi</v>
      </c>
      <c r="C473" s="53" t="str">
        <f>IF(A473="","",CONCATENATE(YEAR(A473),"-",VLOOKUP(MONTH(A473),INFO_CALENDRIER!$I$1:$J$13,2,FALSE)))</f>
        <v>2019-04</v>
      </c>
      <c r="D473" s="52" t="str">
        <f>IF(A473="","",IF(OR(A473&lt;INFO_CALENDRIER!$O$42,A473&gt;INFO_CALENDRIER!$Q$42),"",VLOOKUP(A473,INFO_CALENDRIER!$M$3:'INFO_CALENDRIER'!$Q$42,4,TRUE)))</f>
        <v/>
      </c>
      <c r="E473" s="60" t="str">
        <f>IF(A473="","",IF(OR(A473&lt;INFO_CALENDRIER!$R$77,A473&gt;INFO_CALENDRIER!$T$77),"",VLOOKUP(A473,INFO_CALENDRIER!$R$3:$T$77,3,TRUE)))</f>
        <v>non ferié</v>
      </c>
    </row>
    <row r="474" spans="1:5">
      <c r="A474" s="59">
        <v>43572</v>
      </c>
      <c r="B474" s="52" t="str">
        <f>IF(A474="","",VLOOKUP(WEEKDAY(A474,2),INFO_CALENDRIER!$C$1:$D$8,2,FALSE))</f>
        <v>3 - Mercredi</v>
      </c>
      <c r="C474" s="53" t="str">
        <f>IF(A474="","",CONCATENATE(YEAR(A474),"-",VLOOKUP(MONTH(A474),INFO_CALENDRIER!$I$1:$J$13,2,FALSE)))</f>
        <v>2019-04</v>
      </c>
      <c r="D474" s="52" t="str">
        <f>IF(A474="","",IF(OR(A474&lt;INFO_CALENDRIER!$O$42,A474&gt;INFO_CALENDRIER!$Q$42),"",VLOOKUP(A474,INFO_CALENDRIER!$M$3:'INFO_CALENDRIER'!$Q$42,4,TRUE)))</f>
        <v/>
      </c>
      <c r="E474" s="60" t="str">
        <f>IF(A474="","",IF(OR(A474&lt;INFO_CALENDRIER!$R$77,A474&gt;INFO_CALENDRIER!$T$77),"",VLOOKUP(A474,INFO_CALENDRIER!$R$3:$T$77,3,TRUE)))</f>
        <v>non ferié</v>
      </c>
    </row>
    <row r="475" spans="1:5">
      <c r="A475" s="59">
        <v>43573</v>
      </c>
      <c r="B475" s="52" t="str">
        <f>IF(A475="","",VLOOKUP(WEEKDAY(A475,2),INFO_CALENDRIER!$C$1:$D$8,2,FALSE))</f>
        <v>4 - Jeudi</v>
      </c>
      <c r="C475" s="53" t="str">
        <f>IF(A475="","",CONCATENATE(YEAR(A475),"-",VLOOKUP(MONTH(A475),INFO_CALENDRIER!$I$1:$J$13,2,FALSE)))</f>
        <v>2019-04</v>
      </c>
      <c r="D475" s="52" t="str">
        <f>IF(A475="","",IF(OR(A475&lt;INFO_CALENDRIER!$O$42,A475&gt;INFO_CALENDRIER!$Q$42),"",VLOOKUP(A475,INFO_CALENDRIER!$M$3:'INFO_CALENDRIER'!$Q$42,4,TRUE)))</f>
        <v/>
      </c>
      <c r="E475" s="60" t="str">
        <f>IF(A475="","",IF(OR(A475&lt;INFO_CALENDRIER!$R$77,A475&gt;INFO_CALENDRIER!$T$77),"",VLOOKUP(A475,INFO_CALENDRIER!$R$3:$T$77,3,TRUE)))</f>
        <v>non ferié</v>
      </c>
    </row>
    <row r="476" spans="1:5">
      <c r="A476" s="59">
        <v>43574</v>
      </c>
      <c r="B476" s="52" t="str">
        <f>IF(A476="","",VLOOKUP(WEEKDAY(A476,2),INFO_CALENDRIER!$C$1:$D$8,2,FALSE))</f>
        <v>5 - Vendredi</v>
      </c>
      <c r="C476" s="53" t="str">
        <f>IF(A476="","",CONCATENATE(YEAR(A476),"-",VLOOKUP(MONTH(A476),INFO_CALENDRIER!$I$1:$J$13,2,FALSE)))</f>
        <v>2019-04</v>
      </c>
      <c r="D476" s="52" t="str">
        <f>IF(A476="","",IF(OR(A476&lt;INFO_CALENDRIER!$O$42,A476&gt;INFO_CALENDRIER!$Q$42),"",VLOOKUP(A476,INFO_CALENDRIER!$M$3:'INFO_CALENDRIER'!$Q$42,4,TRUE)))</f>
        <v/>
      </c>
      <c r="E476" s="60" t="str">
        <f>IF(A476="","",IF(OR(A476&lt;INFO_CALENDRIER!$R$77,A476&gt;INFO_CALENDRIER!$T$77),"",VLOOKUP(A476,INFO_CALENDRIER!$R$3:$T$77,3,TRUE)))</f>
        <v>non ferié</v>
      </c>
    </row>
    <row r="477" spans="1:5">
      <c r="A477" s="59">
        <v>43575</v>
      </c>
      <c r="B477" s="52" t="str">
        <f>IF(A477="","",VLOOKUP(WEEKDAY(A477,2),INFO_CALENDRIER!$C$1:$D$8,2,FALSE))</f>
        <v>6 - Samedi</v>
      </c>
      <c r="C477" s="53" t="str">
        <f>IF(A477="","",CONCATENATE(YEAR(A477),"-",VLOOKUP(MONTH(A477),INFO_CALENDRIER!$I$1:$J$13,2,FALSE)))</f>
        <v>2019-04</v>
      </c>
      <c r="D477" s="52" t="str">
        <f>IF(A477="","",IF(OR(A477&lt;INFO_CALENDRIER!$O$42,A477&gt;INFO_CALENDRIER!$Q$42),"",VLOOKUP(A477,INFO_CALENDRIER!$M$3:'INFO_CALENDRIER'!$Q$42,4,TRUE)))</f>
        <v/>
      </c>
      <c r="E477" s="60" t="str">
        <f>IF(A477="","",IF(OR(A477&lt;INFO_CALENDRIER!$R$77,A477&gt;INFO_CALENDRIER!$T$77),"",VLOOKUP(A477,INFO_CALENDRIER!$R$3:$T$77,3,TRUE)))</f>
        <v>non ferié</v>
      </c>
    </row>
    <row r="478" spans="1:5">
      <c r="A478" s="59">
        <v>43576</v>
      </c>
      <c r="B478" s="52" t="str">
        <f>IF(A478="","",VLOOKUP(WEEKDAY(A478,2),INFO_CALENDRIER!$C$1:$D$8,2,FALSE))</f>
        <v>7 - Dimanche</v>
      </c>
      <c r="C478" s="53" t="str">
        <f>IF(A478="","",CONCATENATE(YEAR(A478),"-",VLOOKUP(MONTH(A478),INFO_CALENDRIER!$I$1:$J$13,2,FALSE)))</f>
        <v>2019-04</v>
      </c>
      <c r="D478" s="52" t="str">
        <f>IF(A478="","",IF(OR(A478&lt;INFO_CALENDRIER!$O$42,A478&gt;INFO_CALENDRIER!$Q$42),"",VLOOKUP(A478,INFO_CALENDRIER!$M$3:'INFO_CALENDRIER'!$Q$42,4,TRUE)))</f>
        <v/>
      </c>
      <c r="E478" s="60" t="str">
        <f>IF(A478="","",IF(OR(A478&lt;INFO_CALENDRIER!$R$77,A478&gt;INFO_CALENDRIER!$T$77),"",VLOOKUP(A478,INFO_CALENDRIER!$R$3:$T$77,3,TRUE)))</f>
        <v>non ferié</v>
      </c>
    </row>
    <row r="479" spans="1:5">
      <c r="A479" s="59">
        <v>43577</v>
      </c>
      <c r="B479" s="52" t="str">
        <f>IF(A479="","",VLOOKUP(WEEKDAY(A479,2),INFO_CALENDRIER!$C$1:$D$8,2,FALSE))</f>
        <v>1 - Lundi</v>
      </c>
      <c r="C479" s="53" t="str">
        <f>IF(A479="","",CONCATENATE(YEAR(A479),"-",VLOOKUP(MONTH(A479),INFO_CALENDRIER!$I$1:$J$13,2,FALSE)))</f>
        <v>2019-04</v>
      </c>
      <c r="D479" s="52" t="str">
        <f>IF(A479="","",IF(OR(A479&lt;INFO_CALENDRIER!$O$42,A479&gt;INFO_CALENDRIER!$Q$42),"",VLOOKUP(A479,INFO_CALENDRIER!$M$3:'INFO_CALENDRIER'!$Q$42,4,TRUE)))</f>
        <v/>
      </c>
      <c r="E479" s="60" t="str">
        <f>IF(A479="","",IF(OR(A479&lt;INFO_CALENDRIER!$R$77,A479&gt;INFO_CALENDRIER!$T$77),"",VLOOKUP(A479,INFO_CALENDRIER!$R$3:$T$77,3,TRUE)))</f>
        <v>férié</v>
      </c>
    </row>
    <row r="480" spans="1:5">
      <c r="A480" s="59">
        <v>43578</v>
      </c>
      <c r="B480" s="52" t="str">
        <f>IF(A480="","",VLOOKUP(WEEKDAY(A480,2),INFO_CALENDRIER!$C$1:$D$8,2,FALSE))</f>
        <v>2 - Mardi</v>
      </c>
      <c r="C480" s="53" t="str">
        <f>IF(A480="","",CONCATENATE(YEAR(A480),"-",VLOOKUP(MONTH(A480),INFO_CALENDRIER!$I$1:$J$13,2,FALSE)))</f>
        <v>2019-04</v>
      </c>
      <c r="D480" s="52" t="str">
        <f>IF(A480="","",IF(OR(A480&lt;INFO_CALENDRIER!$O$42,A480&gt;INFO_CALENDRIER!$Q$42),"",VLOOKUP(A480,INFO_CALENDRIER!$M$3:'INFO_CALENDRIER'!$Q$42,4,TRUE)))</f>
        <v/>
      </c>
      <c r="E480" s="60" t="str">
        <f>IF(A480="","",IF(OR(A480&lt;INFO_CALENDRIER!$R$77,A480&gt;INFO_CALENDRIER!$T$77),"",VLOOKUP(A480,INFO_CALENDRIER!$R$3:$T$77,3,TRUE)))</f>
        <v>non ferié</v>
      </c>
    </row>
    <row r="481" spans="1:5">
      <c r="A481" s="59">
        <v>43579</v>
      </c>
      <c r="B481" s="52" t="str">
        <f>IF(A481="","",VLOOKUP(WEEKDAY(A481,2),INFO_CALENDRIER!$C$1:$D$8,2,FALSE))</f>
        <v>3 - Mercredi</v>
      </c>
      <c r="C481" s="53" t="str">
        <f>IF(A481="","",CONCATENATE(YEAR(A481),"-",VLOOKUP(MONTH(A481),INFO_CALENDRIER!$I$1:$J$13,2,FALSE)))</f>
        <v>2019-04</v>
      </c>
      <c r="D481" s="52" t="str">
        <f>IF(A481="","",IF(OR(A481&lt;INFO_CALENDRIER!$O$42,A481&gt;INFO_CALENDRIER!$Q$42),"",VLOOKUP(A481,INFO_CALENDRIER!$M$3:'INFO_CALENDRIER'!$Q$42,4,TRUE)))</f>
        <v/>
      </c>
      <c r="E481" s="60" t="str">
        <f>IF(A481="","",IF(OR(A481&lt;INFO_CALENDRIER!$R$77,A481&gt;INFO_CALENDRIER!$T$77),"",VLOOKUP(A481,INFO_CALENDRIER!$R$3:$T$77,3,TRUE)))</f>
        <v>non ferié</v>
      </c>
    </row>
    <row r="482" spans="1:5">
      <c r="A482" s="59">
        <v>43580</v>
      </c>
      <c r="B482" s="52" t="str">
        <f>IF(A482="","",VLOOKUP(WEEKDAY(A482,2),INFO_CALENDRIER!$C$1:$D$8,2,FALSE))</f>
        <v>4 - Jeudi</v>
      </c>
      <c r="C482" s="53" t="str">
        <f>IF(A482="","",CONCATENATE(YEAR(A482),"-",VLOOKUP(MONTH(A482),INFO_CALENDRIER!$I$1:$J$13,2,FALSE)))</f>
        <v>2019-04</v>
      </c>
      <c r="D482" s="52" t="str">
        <f>IF(A482="","",IF(OR(A482&lt;INFO_CALENDRIER!$O$42,A482&gt;INFO_CALENDRIER!$Q$42),"",VLOOKUP(A482,INFO_CALENDRIER!$M$3:'INFO_CALENDRIER'!$Q$42,4,TRUE)))</f>
        <v/>
      </c>
      <c r="E482" s="60" t="str">
        <f>IF(A482="","",IF(OR(A482&lt;INFO_CALENDRIER!$R$77,A482&gt;INFO_CALENDRIER!$T$77),"",VLOOKUP(A482,INFO_CALENDRIER!$R$3:$T$77,3,TRUE)))</f>
        <v>non ferié</v>
      </c>
    </row>
    <row r="483" spans="1:5">
      <c r="A483" s="59">
        <v>43581</v>
      </c>
      <c r="B483" s="52" t="str">
        <f>IF(A483="","",VLOOKUP(WEEKDAY(A483,2),INFO_CALENDRIER!$C$1:$D$8,2,FALSE))</f>
        <v>5 - Vendredi</v>
      </c>
      <c r="C483" s="53" t="str">
        <f>IF(A483="","",CONCATENATE(YEAR(A483),"-",VLOOKUP(MONTH(A483),INFO_CALENDRIER!$I$1:$J$13,2,FALSE)))</f>
        <v>2019-04</v>
      </c>
      <c r="D483" s="52" t="str">
        <f>IF(A483="","",IF(OR(A483&lt;INFO_CALENDRIER!$O$42,A483&gt;INFO_CALENDRIER!$Q$42),"",VLOOKUP(A483,INFO_CALENDRIER!$M$3:'INFO_CALENDRIER'!$Q$42,4,TRUE)))</f>
        <v/>
      </c>
      <c r="E483" s="60" t="str">
        <f>IF(A483="","",IF(OR(A483&lt;INFO_CALENDRIER!$R$77,A483&gt;INFO_CALENDRIER!$T$77),"",VLOOKUP(A483,INFO_CALENDRIER!$R$3:$T$77,3,TRUE)))</f>
        <v>non ferié</v>
      </c>
    </row>
    <row r="484" spans="1:5">
      <c r="A484" s="59">
        <v>43582</v>
      </c>
      <c r="B484" s="52" t="str">
        <f>IF(A484="","",VLOOKUP(WEEKDAY(A484,2),INFO_CALENDRIER!$C$1:$D$8,2,FALSE))</f>
        <v>6 - Samedi</v>
      </c>
      <c r="C484" s="53" t="str">
        <f>IF(A484="","",CONCATENATE(YEAR(A484),"-",VLOOKUP(MONTH(A484),INFO_CALENDRIER!$I$1:$J$13,2,FALSE)))</f>
        <v>2019-04</v>
      </c>
      <c r="D484" s="52" t="str">
        <f>IF(A484="","",IF(OR(A484&lt;INFO_CALENDRIER!$O$42,A484&gt;INFO_CALENDRIER!$Q$42),"",VLOOKUP(A484,INFO_CALENDRIER!$M$3:'INFO_CALENDRIER'!$Q$42,4,TRUE)))</f>
        <v/>
      </c>
      <c r="E484" s="60" t="str">
        <f>IF(A484="","",IF(OR(A484&lt;INFO_CALENDRIER!$R$77,A484&gt;INFO_CALENDRIER!$T$77),"",VLOOKUP(A484,INFO_CALENDRIER!$R$3:$T$77,3,TRUE)))</f>
        <v>non ferié</v>
      </c>
    </row>
    <row r="485" spans="1:5">
      <c r="A485" s="59">
        <v>43583</v>
      </c>
      <c r="B485" s="52" t="str">
        <f>IF(A485="","",VLOOKUP(WEEKDAY(A485,2),INFO_CALENDRIER!$C$1:$D$8,2,FALSE))</f>
        <v>7 - Dimanche</v>
      </c>
      <c r="C485" s="53" t="str">
        <f>IF(A485="","",CONCATENATE(YEAR(A485),"-",VLOOKUP(MONTH(A485),INFO_CALENDRIER!$I$1:$J$13,2,FALSE)))</f>
        <v>2019-04</v>
      </c>
      <c r="D485" s="52" t="str">
        <f>IF(A485="","",IF(OR(A485&lt;INFO_CALENDRIER!$O$42,A485&gt;INFO_CALENDRIER!$Q$42),"",VLOOKUP(A485,INFO_CALENDRIER!$M$3:'INFO_CALENDRIER'!$Q$42,4,TRUE)))</f>
        <v/>
      </c>
      <c r="E485" s="60" t="str">
        <f>IF(A485="","",IF(OR(A485&lt;INFO_CALENDRIER!$R$77,A485&gt;INFO_CALENDRIER!$T$77),"",VLOOKUP(A485,INFO_CALENDRIER!$R$3:$T$77,3,TRUE)))</f>
        <v>non ferié</v>
      </c>
    </row>
    <row r="486" spans="1:5">
      <c r="A486" s="59">
        <v>43584</v>
      </c>
      <c r="B486" s="52" t="str">
        <f>IF(A486="","",VLOOKUP(WEEKDAY(A486,2),INFO_CALENDRIER!$C$1:$D$8,2,FALSE))</f>
        <v>1 - Lundi</v>
      </c>
      <c r="C486" s="53" t="str">
        <f>IF(A486="","",CONCATENATE(YEAR(A486),"-",VLOOKUP(MONTH(A486),INFO_CALENDRIER!$I$1:$J$13,2,FALSE)))</f>
        <v>2019-04</v>
      </c>
      <c r="D486" s="52" t="str">
        <f>IF(A486="","",IF(OR(A486&lt;INFO_CALENDRIER!$O$42,A486&gt;INFO_CALENDRIER!$Q$42),"",VLOOKUP(A486,INFO_CALENDRIER!$M$3:'INFO_CALENDRIER'!$Q$42,4,TRUE)))</f>
        <v/>
      </c>
      <c r="E486" s="60" t="str">
        <f>IF(A486="","",IF(OR(A486&lt;INFO_CALENDRIER!$R$77,A486&gt;INFO_CALENDRIER!$T$77),"",VLOOKUP(A486,INFO_CALENDRIER!$R$3:$T$77,3,TRUE)))</f>
        <v>non ferié</v>
      </c>
    </row>
    <row r="487" spans="1:5">
      <c r="A487" s="59">
        <v>43585</v>
      </c>
      <c r="B487" s="52" t="str">
        <f>IF(A487="","",VLOOKUP(WEEKDAY(A487,2),INFO_CALENDRIER!$C$1:$D$8,2,FALSE))</f>
        <v>2 - Mardi</v>
      </c>
      <c r="C487" s="53" t="str">
        <f>IF(A487="","",CONCATENATE(YEAR(A487),"-",VLOOKUP(MONTH(A487),INFO_CALENDRIER!$I$1:$J$13,2,FALSE)))</f>
        <v>2019-04</v>
      </c>
      <c r="D487" s="52" t="str">
        <f>IF(A487="","",IF(OR(A487&lt;INFO_CALENDRIER!$O$42,A487&gt;INFO_CALENDRIER!$Q$42),"",VLOOKUP(A487,INFO_CALENDRIER!$M$3:'INFO_CALENDRIER'!$Q$42,4,TRUE)))</f>
        <v/>
      </c>
      <c r="E487" s="60" t="str">
        <f>IF(A487="","",IF(OR(A487&lt;INFO_CALENDRIER!$R$77,A487&gt;INFO_CALENDRIER!$T$77),"",VLOOKUP(A487,INFO_CALENDRIER!$R$3:$T$77,3,TRUE)))</f>
        <v>non ferié</v>
      </c>
    </row>
    <row r="488" spans="1:5">
      <c r="A488" s="59">
        <v>43586</v>
      </c>
      <c r="B488" s="52" t="str">
        <f>IF(A488="","",VLOOKUP(WEEKDAY(A488,2),INFO_CALENDRIER!$C$1:$D$8,2,FALSE))</f>
        <v>3 - Mercredi</v>
      </c>
      <c r="C488" s="53" t="str">
        <f>IF(A488="","",CONCATENATE(YEAR(A488),"-",VLOOKUP(MONTH(A488),INFO_CALENDRIER!$I$1:$J$13,2,FALSE)))</f>
        <v>2019-05</v>
      </c>
      <c r="D488" s="52" t="str">
        <f>IF(A488="","",IF(OR(A488&lt;INFO_CALENDRIER!$O$42,A488&gt;INFO_CALENDRIER!$Q$42),"",VLOOKUP(A488,INFO_CALENDRIER!$M$3:'INFO_CALENDRIER'!$Q$42,4,TRUE)))</f>
        <v/>
      </c>
      <c r="E488" s="60" t="str">
        <f>IF(A488="","",IF(OR(A488&lt;INFO_CALENDRIER!$R$77,A488&gt;INFO_CALENDRIER!$T$77),"",VLOOKUP(A488,INFO_CALENDRIER!$R$3:$T$77,3,TRUE)))</f>
        <v>férié</v>
      </c>
    </row>
    <row r="489" spans="1:5">
      <c r="A489" s="59">
        <v>43587</v>
      </c>
      <c r="B489" s="52" t="str">
        <f>IF(A489="","",VLOOKUP(WEEKDAY(A489,2),INFO_CALENDRIER!$C$1:$D$8,2,FALSE))</f>
        <v>4 - Jeudi</v>
      </c>
      <c r="C489" s="53" t="str">
        <f>IF(A489="","",CONCATENATE(YEAR(A489),"-",VLOOKUP(MONTH(A489),INFO_CALENDRIER!$I$1:$J$13,2,FALSE)))</f>
        <v>2019-05</v>
      </c>
      <c r="D489" s="52" t="str">
        <f>IF(A489="","",IF(OR(A489&lt;INFO_CALENDRIER!$O$42,A489&gt;INFO_CALENDRIER!$Q$42),"",VLOOKUP(A489,INFO_CALENDRIER!$M$3:'INFO_CALENDRIER'!$Q$42,4,TRUE)))</f>
        <v/>
      </c>
      <c r="E489" s="60" t="str">
        <f>IF(A489="","",IF(OR(A489&lt;INFO_CALENDRIER!$R$77,A489&gt;INFO_CALENDRIER!$T$77),"",VLOOKUP(A489,INFO_CALENDRIER!$R$3:$T$77,3,TRUE)))</f>
        <v/>
      </c>
    </row>
    <row r="490" spans="1:5">
      <c r="A490" s="59">
        <v>43588</v>
      </c>
      <c r="B490" s="52" t="str">
        <f>IF(A490="","",VLOOKUP(WEEKDAY(A490,2),INFO_CALENDRIER!$C$1:$D$8,2,FALSE))</f>
        <v>5 - Vendredi</v>
      </c>
      <c r="C490" s="53" t="str">
        <f>IF(A490="","",CONCATENATE(YEAR(A490),"-",VLOOKUP(MONTH(A490),INFO_CALENDRIER!$I$1:$J$13,2,FALSE)))</f>
        <v>2019-05</v>
      </c>
      <c r="D490" s="52" t="str">
        <f>IF(A490="","",IF(OR(A490&lt;INFO_CALENDRIER!$O$42,A490&gt;INFO_CALENDRIER!$Q$42),"",VLOOKUP(A490,INFO_CALENDRIER!$M$3:'INFO_CALENDRIER'!$Q$42,4,TRUE)))</f>
        <v/>
      </c>
      <c r="E490" s="60" t="str">
        <f>IF(A490="","",IF(OR(A490&lt;INFO_CALENDRIER!$R$77,A490&gt;INFO_CALENDRIER!$T$77),"",VLOOKUP(A490,INFO_CALENDRIER!$R$3:$T$77,3,TRUE)))</f>
        <v/>
      </c>
    </row>
    <row r="491" spans="1:5">
      <c r="A491" s="59">
        <v>43589</v>
      </c>
      <c r="B491" s="52" t="str">
        <f>IF(A491="","",VLOOKUP(WEEKDAY(A491,2),INFO_CALENDRIER!$C$1:$D$8,2,FALSE))</f>
        <v>6 - Samedi</v>
      </c>
      <c r="C491" s="53" t="str">
        <f>IF(A491="","",CONCATENATE(YEAR(A491),"-",VLOOKUP(MONTH(A491),INFO_CALENDRIER!$I$1:$J$13,2,FALSE)))</f>
        <v>2019-05</v>
      </c>
      <c r="D491" s="52" t="str">
        <f>IF(A491="","",IF(OR(A491&lt;INFO_CALENDRIER!$O$42,A491&gt;INFO_CALENDRIER!$Q$42),"",VLOOKUP(A491,INFO_CALENDRIER!$M$3:'INFO_CALENDRIER'!$Q$42,4,TRUE)))</f>
        <v/>
      </c>
      <c r="E491" s="60" t="str">
        <f>IF(A491="","",IF(OR(A491&lt;INFO_CALENDRIER!$R$77,A491&gt;INFO_CALENDRIER!$T$77),"",VLOOKUP(A491,INFO_CALENDRIER!$R$3:$T$77,3,TRUE)))</f>
        <v/>
      </c>
    </row>
    <row r="492" spans="1:5">
      <c r="A492" s="59">
        <v>43590</v>
      </c>
      <c r="B492" s="52" t="str">
        <f>IF(A492="","",VLOOKUP(WEEKDAY(A492,2),INFO_CALENDRIER!$C$1:$D$8,2,FALSE))</f>
        <v>7 - Dimanche</v>
      </c>
      <c r="C492" s="53" t="str">
        <f>IF(A492="","",CONCATENATE(YEAR(A492),"-",VLOOKUP(MONTH(A492),INFO_CALENDRIER!$I$1:$J$13,2,FALSE)))</f>
        <v>2019-05</v>
      </c>
      <c r="D492" s="52" t="str">
        <f>IF(A492="","",IF(OR(A492&lt;INFO_CALENDRIER!$O$42,A492&gt;INFO_CALENDRIER!$Q$42),"",VLOOKUP(A492,INFO_CALENDRIER!$M$3:'INFO_CALENDRIER'!$Q$42,4,TRUE)))</f>
        <v/>
      </c>
      <c r="E492" s="60" t="str">
        <f>IF(A492="","",IF(OR(A492&lt;INFO_CALENDRIER!$R$77,A492&gt;INFO_CALENDRIER!$T$77),"",VLOOKUP(A492,INFO_CALENDRIER!$R$3:$T$77,3,TRUE)))</f>
        <v/>
      </c>
    </row>
    <row r="493" spans="1:5">
      <c r="A493" s="59">
        <v>43591</v>
      </c>
      <c r="B493" s="52" t="str">
        <f>IF(A493="","",VLOOKUP(WEEKDAY(A493,2),INFO_CALENDRIER!$C$1:$D$8,2,FALSE))</f>
        <v>1 - Lundi</v>
      </c>
      <c r="C493" s="53" t="str">
        <f>IF(A493="","",CONCATENATE(YEAR(A493),"-",VLOOKUP(MONTH(A493),INFO_CALENDRIER!$I$1:$J$13,2,FALSE)))</f>
        <v>2019-05</v>
      </c>
      <c r="D493" s="52" t="str">
        <f>IF(A493="","",IF(OR(A493&lt;INFO_CALENDRIER!$O$42,A493&gt;INFO_CALENDRIER!$Q$42),"",VLOOKUP(A493,INFO_CALENDRIER!$M$3:'INFO_CALENDRIER'!$Q$42,4,TRUE)))</f>
        <v/>
      </c>
      <c r="E493" s="60" t="str">
        <f>IF(A493="","",IF(OR(A493&lt;INFO_CALENDRIER!$R$77,A493&gt;INFO_CALENDRIER!$T$77),"",VLOOKUP(A493,INFO_CALENDRIER!$R$3:$T$77,3,TRUE)))</f>
        <v/>
      </c>
    </row>
    <row r="494" spans="1:5">
      <c r="A494" s="59">
        <v>43592</v>
      </c>
      <c r="B494" s="52" t="str">
        <f>IF(A494="","",VLOOKUP(WEEKDAY(A494,2),INFO_CALENDRIER!$C$1:$D$8,2,FALSE))</f>
        <v>2 - Mardi</v>
      </c>
      <c r="C494" s="53" t="str">
        <f>IF(A494="","",CONCATENATE(YEAR(A494),"-",VLOOKUP(MONTH(A494),INFO_CALENDRIER!$I$1:$J$13,2,FALSE)))</f>
        <v>2019-05</v>
      </c>
      <c r="D494" s="52" t="str">
        <f>IF(A494="","",IF(OR(A494&lt;INFO_CALENDRIER!$O$42,A494&gt;INFO_CALENDRIER!$Q$42),"",VLOOKUP(A494,INFO_CALENDRIER!$M$3:'INFO_CALENDRIER'!$Q$42,4,TRUE)))</f>
        <v/>
      </c>
      <c r="E494" s="60" t="str">
        <f>IF(A494="","",IF(OR(A494&lt;INFO_CALENDRIER!$R$77,A494&gt;INFO_CALENDRIER!$T$77),"",VLOOKUP(A494,INFO_CALENDRIER!$R$3:$T$77,3,TRUE)))</f>
        <v/>
      </c>
    </row>
    <row r="495" spans="1:5">
      <c r="A495" s="59">
        <v>43593</v>
      </c>
      <c r="B495" s="52" t="str">
        <f>IF(A495="","",VLOOKUP(WEEKDAY(A495,2),INFO_CALENDRIER!$C$1:$D$8,2,FALSE))</f>
        <v>3 - Mercredi</v>
      </c>
      <c r="C495" s="53" t="str">
        <f>IF(A495="","",CONCATENATE(YEAR(A495),"-",VLOOKUP(MONTH(A495),INFO_CALENDRIER!$I$1:$J$13,2,FALSE)))</f>
        <v>2019-05</v>
      </c>
      <c r="D495" s="52" t="str">
        <f>IF(A495="","",IF(OR(A495&lt;INFO_CALENDRIER!$O$42,A495&gt;INFO_CALENDRIER!$Q$42),"",VLOOKUP(A495,INFO_CALENDRIER!$M$3:'INFO_CALENDRIER'!$Q$42,4,TRUE)))</f>
        <v/>
      </c>
      <c r="E495" s="60" t="str">
        <f>IF(A495="","",IF(OR(A495&lt;INFO_CALENDRIER!$R$77,A495&gt;INFO_CALENDRIER!$T$77),"",VLOOKUP(A495,INFO_CALENDRIER!$R$3:$T$77,3,TRUE)))</f>
        <v/>
      </c>
    </row>
    <row r="496" spans="1:5">
      <c r="A496" s="59">
        <v>43594</v>
      </c>
      <c r="B496" s="52" t="str">
        <f>IF(A496="","",VLOOKUP(WEEKDAY(A496,2),INFO_CALENDRIER!$C$1:$D$8,2,FALSE))</f>
        <v>4 - Jeudi</v>
      </c>
      <c r="C496" s="53" t="str">
        <f>IF(A496="","",CONCATENATE(YEAR(A496),"-",VLOOKUP(MONTH(A496),INFO_CALENDRIER!$I$1:$J$13,2,FALSE)))</f>
        <v>2019-05</v>
      </c>
      <c r="D496" s="52" t="str">
        <f>IF(A496="","",IF(OR(A496&lt;INFO_CALENDRIER!$O$42,A496&gt;INFO_CALENDRIER!$Q$42),"",VLOOKUP(A496,INFO_CALENDRIER!$M$3:'INFO_CALENDRIER'!$Q$42,4,TRUE)))</f>
        <v/>
      </c>
      <c r="E496" s="60" t="str">
        <f>IF(A496="","",IF(OR(A496&lt;INFO_CALENDRIER!$R$77,A496&gt;INFO_CALENDRIER!$T$77),"",VLOOKUP(A496,INFO_CALENDRIER!$R$3:$T$77,3,TRUE)))</f>
        <v/>
      </c>
    </row>
    <row r="497" spans="1:5">
      <c r="A497" s="59">
        <v>43595</v>
      </c>
      <c r="B497" s="52" t="str">
        <f>IF(A497="","",VLOOKUP(WEEKDAY(A497,2),INFO_CALENDRIER!$C$1:$D$8,2,FALSE))</f>
        <v>5 - Vendredi</v>
      </c>
      <c r="C497" s="53" t="str">
        <f>IF(A497="","",CONCATENATE(YEAR(A497),"-",VLOOKUP(MONTH(A497),INFO_CALENDRIER!$I$1:$J$13,2,FALSE)))</f>
        <v>2019-05</v>
      </c>
      <c r="D497" s="52" t="str">
        <f>IF(A497="","",IF(OR(A497&lt;INFO_CALENDRIER!$O$42,A497&gt;INFO_CALENDRIER!$Q$42),"",VLOOKUP(A497,INFO_CALENDRIER!$M$3:'INFO_CALENDRIER'!$Q$42,4,TRUE)))</f>
        <v/>
      </c>
      <c r="E497" s="60" t="str">
        <f>IF(A497="","",IF(OR(A497&lt;INFO_CALENDRIER!$R$77,A497&gt;INFO_CALENDRIER!$T$77),"",VLOOKUP(A497,INFO_CALENDRIER!$R$3:$T$77,3,TRUE)))</f>
        <v/>
      </c>
    </row>
    <row r="498" spans="1:5">
      <c r="A498" s="59">
        <v>43596</v>
      </c>
      <c r="B498" s="52" t="str">
        <f>IF(A498="","",VLOOKUP(WEEKDAY(A498,2),INFO_CALENDRIER!$C$1:$D$8,2,FALSE))</f>
        <v>6 - Samedi</v>
      </c>
      <c r="C498" s="53" t="str">
        <f>IF(A498="","",CONCATENATE(YEAR(A498),"-",VLOOKUP(MONTH(A498),INFO_CALENDRIER!$I$1:$J$13,2,FALSE)))</f>
        <v>2019-05</v>
      </c>
      <c r="D498" s="52" t="str">
        <f>IF(A498="","",IF(OR(A498&lt;INFO_CALENDRIER!$O$42,A498&gt;INFO_CALENDRIER!$Q$42),"",VLOOKUP(A498,INFO_CALENDRIER!$M$3:'INFO_CALENDRIER'!$Q$42,4,TRUE)))</f>
        <v/>
      </c>
      <c r="E498" s="60" t="str">
        <f>IF(A498="","",IF(OR(A498&lt;INFO_CALENDRIER!$R$77,A498&gt;INFO_CALENDRIER!$T$77),"",VLOOKUP(A498,INFO_CALENDRIER!$R$3:$T$77,3,TRUE)))</f>
        <v/>
      </c>
    </row>
    <row r="499" spans="1:5">
      <c r="A499" s="59">
        <v>43597</v>
      </c>
      <c r="B499" s="52" t="str">
        <f>IF(A499="","",VLOOKUP(WEEKDAY(A499,2),INFO_CALENDRIER!$C$1:$D$8,2,FALSE))</f>
        <v>7 - Dimanche</v>
      </c>
      <c r="C499" s="53" t="str">
        <f>IF(A499="","",CONCATENATE(YEAR(A499),"-",VLOOKUP(MONTH(A499),INFO_CALENDRIER!$I$1:$J$13,2,FALSE)))</f>
        <v>2019-05</v>
      </c>
      <c r="D499" s="52" t="str">
        <f>IF(A499="","",IF(OR(A499&lt;INFO_CALENDRIER!$O$42,A499&gt;INFO_CALENDRIER!$Q$42),"",VLOOKUP(A499,INFO_CALENDRIER!$M$3:'INFO_CALENDRIER'!$Q$42,4,TRUE)))</f>
        <v/>
      </c>
      <c r="E499" s="60" t="str">
        <f>IF(A499="","",IF(OR(A499&lt;INFO_CALENDRIER!$R$77,A499&gt;INFO_CALENDRIER!$T$77),"",VLOOKUP(A499,INFO_CALENDRIER!$R$3:$T$77,3,TRUE)))</f>
        <v/>
      </c>
    </row>
    <row r="500" spans="1:5">
      <c r="A500" s="59">
        <v>43598</v>
      </c>
      <c r="B500" s="52" t="str">
        <f>IF(A500="","",VLOOKUP(WEEKDAY(A500,2),INFO_CALENDRIER!$C$1:$D$8,2,FALSE))</f>
        <v>1 - Lundi</v>
      </c>
      <c r="C500" s="53" t="str">
        <f>IF(A500="","",CONCATENATE(YEAR(A500),"-",VLOOKUP(MONTH(A500),INFO_CALENDRIER!$I$1:$J$13,2,FALSE)))</f>
        <v>2019-05</v>
      </c>
      <c r="D500" s="52" t="str">
        <f>IF(A500="","",IF(OR(A500&lt;INFO_CALENDRIER!$O$42,A500&gt;INFO_CALENDRIER!$Q$42),"",VLOOKUP(A500,INFO_CALENDRIER!$M$3:'INFO_CALENDRIER'!$Q$42,4,TRUE)))</f>
        <v/>
      </c>
      <c r="E500" s="60" t="str">
        <f>IF(A500="","",IF(OR(A500&lt;INFO_CALENDRIER!$R$77,A500&gt;INFO_CALENDRIER!$T$77),"",VLOOKUP(A500,INFO_CALENDRIER!$R$3:$T$77,3,TRUE)))</f>
        <v/>
      </c>
    </row>
    <row r="501" spans="1:5">
      <c r="A501" s="59">
        <v>43599</v>
      </c>
      <c r="B501" s="52" t="str">
        <f>IF(A501="","",VLOOKUP(WEEKDAY(A501,2),INFO_CALENDRIER!$C$1:$D$8,2,FALSE))</f>
        <v>2 - Mardi</v>
      </c>
      <c r="C501" s="53" t="str">
        <f>IF(A501="","",CONCATENATE(YEAR(A501),"-",VLOOKUP(MONTH(A501),INFO_CALENDRIER!$I$1:$J$13,2,FALSE)))</f>
        <v>2019-05</v>
      </c>
      <c r="D501" s="52" t="str">
        <f>IF(A501="","",IF(OR(A501&lt;INFO_CALENDRIER!$O$42,A501&gt;INFO_CALENDRIER!$Q$42),"",VLOOKUP(A501,INFO_CALENDRIER!$M$3:'INFO_CALENDRIER'!$Q$42,4,TRUE)))</f>
        <v/>
      </c>
      <c r="E501" s="60" t="str">
        <f>IF(A501="","",IF(OR(A501&lt;INFO_CALENDRIER!$R$77,A501&gt;INFO_CALENDRIER!$T$77),"",VLOOKUP(A501,INFO_CALENDRIER!$R$3:$T$77,3,TRUE)))</f>
        <v/>
      </c>
    </row>
    <row r="502" spans="1:5">
      <c r="A502" s="59">
        <v>43600</v>
      </c>
      <c r="B502" s="52" t="str">
        <f>IF(A502="","",VLOOKUP(WEEKDAY(A502,2),INFO_CALENDRIER!$C$1:$D$8,2,FALSE))</f>
        <v>3 - Mercredi</v>
      </c>
      <c r="C502" s="53" t="str">
        <f>IF(A502="","",CONCATENATE(YEAR(A502),"-",VLOOKUP(MONTH(A502),INFO_CALENDRIER!$I$1:$J$13,2,FALSE)))</f>
        <v>2019-05</v>
      </c>
      <c r="D502" s="52" t="str">
        <f>IF(A502="","",IF(OR(A502&lt;INFO_CALENDRIER!$O$42,A502&gt;INFO_CALENDRIER!$Q$42),"",VLOOKUP(A502,INFO_CALENDRIER!$M$3:'INFO_CALENDRIER'!$Q$42,4,TRUE)))</f>
        <v/>
      </c>
      <c r="E502" s="60" t="str">
        <f>IF(A502="","",IF(OR(A502&lt;INFO_CALENDRIER!$R$77,A502&gt;INFO_CALENDRIER!$T$77),"",VLOOKUP(A502,INFO_CALENDRIER!$R$3:$T$77,3,TRUE)))</f>
        <v/>
      </c>
    </row>
    <row r="503" spans="1:5">
      <c r="A503" s="59">
        <v>43601</v>
      </c>
      <c r="B503" s="52" t="str">
        <f>IF(A503="","",VLOOKUP(WEEKDAY(A503,2),INFO_CALENDRIER!$C$1:$D$8,2,FALSE))</f>
        <v>4 - Jeudi</v>
      </c>
      <c r="C503" s="53" t="str">
        <f>IF(A503="","",CONCATENATE(YEAR(A503),"-",VLOOKUP(MONTH(A503),INFO_CALENDRIER!$I$1:$J$13,2,FALSE)))</f>
        <v>2019-05</v>
      </c>
      <c r="D503" s="52" t="str">
        <f>IF(A503="","",IF(OR(A503&lt;INFO_CALENDRIER!$O$42,A503&gt;INFO_CALENDRIER!$Q$42),"",VLOOKUP(A503,INFO_CALENDRIER!$M$3:'INFO_CALENDRIER'!$Q$42,4,TRUE)))</f>
        <v/>
      </c>
      <c r="E503" s="60" t="str">
        <f>IF(A503="","",IF(OR(A503&lt;INFO_CALENDRIER!$R$77,A503&gt;INFO_CALENDRIER!$T$77),"",VLOOKUP(A503,INFO_CALENDRIER!$R$3:$T$77,3,TRUE)))</f>
        <v/>
      </c>
    </row>
    <row r="504" spans="1:5">
      <c r="A504" s="59">
        <v>43602</v>
      </c>
      <c r="B504" s="52" t="str">
        <f>IF(A504="","",VLOOKUP(WEEKDAY(A504,2),INFO_CALENDRIER!$C$1:$D$8,2,FALSE))</f>
        <v>5 - Vendredi</v>
      </c>
      <c r="C504" s="53" t="str">
        <f>IF(A504="","",CONCATENATE(YEAR(A504),"-",VLOOKUP(MONTH(A504),INFO_CALENDRIER!$I$1:$J$13,2,FALSE)))</f>
        <v>2019-05</v>
      </c>
      <c r="D504" s="52" t="str">
        <f>IF(A504="","",IF(OR(A504&lt;INFO_CALENDRIER!$O$42,A504&gt;INFO_CALENDRIER!$Q$42),"",VLOOKUP(A504,INFO_CALENDRIER!$M$3:'INFO_CALENDRIER'!$Q$42,4,TRUE)))</f>
        <v/>
      </c>
      <c r="E504" s="60" t="str">
        <f>IF(A504="","",IF(OR(A504&lt;INFO_CALENDRIER!$R$77,A504&gt;INFO_CALENDRIER!$T$77),"",VLOOKUP(A504,INFO_CALENDRIER!$R$3:$T$77,3,TRUE)))</f>
        <v/>
      </c>
    </row>
    <row r="505" spans="1:5">
      <c r="A505" s="59">
        <v>43603</v>
      </c>
      <c r="B505" s="52" t="str">
        <f>IF(A505="","",VLOOKUP(WEEKDAY(A505,2),INFO_CALENDRIER!$C$1:$D$8,2,FALSE))</f>
        <v>6 - Samedi</v>
      </c>
      <c r="C505" s="53" t="str">
        <f>IF(A505="","",CONCATENATE(YEAR(A505),"-",VLOOKUP(MONTH(A505),INFO_CALENDRIER!$I$1:$J$13,2,FALSE)))</f>
        <v>2019-05</v>
      </c>
      <c r="D505" s="52" t="str">
        <f>IF(A505="","",IF(OR(A505&lt;INFO_CALENDRIER!$O$42,A505&gt;INFO_CALENDRIER!$Q$42),"",VLOOKUP(A505,INFO_CALENDRIER!$M$3:'INFO_CALENDRIER'!$Q$42,4,TRUE)))</f>
        <v/>
      </c>
      <c r="E505" s="60" t="str">
        <f>IF(A505="","",IF(OR(A505&lt;INFO_CALENDRIER!$R$77,A505&gt;INFO_CALENDRIER!$T$77),"",VLOOKUP(A505,INFO_CALENDRIER!$R$3:$T$77,3,TRUE)))</f>
        <v/>
      </c>
    </row>
    <row r="506" spans="1:5">
      <c r="A506" s="59">
        <v>43604</v>
      </c>
      <c r="B506" s="52" t="str">
        <f>IF(A506="","",VLOOKUP(WEEKDAY(A506,2),INFO_CALENDRIER!$C$1:$D$8,2,FALSE))</f>
        <v>7 - Dimanche</v>
      </c>
      <c r="C506" s="53" t="str">
        <f>IF(A506="","",CONCATENATE(YEAR(A506),"-",VLOOKUP(MONTH(A506),INFO_CALENDRIER!$I$1:$J$13,2,FALSE)))</f>
        <v>2019-05</v>
      </c>
      <c r="D506" s="52" t="str">
        <f>IF(A506="","",IF(OR(A506&lt;INFO_CALENDRIER!$O$42,A506&gt;INFO_CALENDRIER!$Q$42),"",VLOOKUP(A506,INFO_CALENDRIER!$M$3:'INFO_CALENDRIER'!$Q$42,4,TRUE)))</f>
        <v/>
      </c>
      <c r="E506" s="60" t="str">
        <f>IF(A506="","",IF(OR(A506&lt;INFO_CALENDRIER!$R$77,A506&gt;INFO_CALENDRIER!$T$77),"",VLOOKUP(A506,INFO_CALENDRIER!$R$3:$T$77,3,TRUE)))</f>
        <v/>
      </c>
    </row>
    <row r="507" spans="1:5">
      <c r="A507" s="59">
        <v>43605</v>
      </c>
      <c r="B507" s="52" t="str">
        <f>IF(A507="","",VLOOKUP(WEEKDAY(A507,2),INFO_CALENDRIER!$C$1:$D$8,2,FALSE))</f>
        <v>1 - Lundi</v>
      </c>
      <c r="C507" s="53" t="str">
        <f>IF(A507="","",CONCATENATE(YEAR(A507),"-",VLOOKUP(MONTH(A507),INFO_CALENDRIER!$I$1:$J$13,2,FALSE)))</f>
        <v>2019-05</v>
      </c>
      <c r="D507" s="52" t="str">
        <f>IF(A507="","",IF(OR(A507&lt;INFO_CALENDRIER!$O$42,A507&gt;INFO_CALENDRIER!$Q$42),"",VLOOKUP(A507,INFO_CALENDRIER!$M$3:'INFO_CALENDRIER'!$Q$42,4,TRUE)))</f>
        <v/>
      </c>
      <c r="E507" s="60" t="str">
        <f>IF(A507="","",IF(OR(A507&lt;INFO_CALENDRIER!$R$77,A507&gt;INFO_CALENDRIER!$T$77),"",VLOOKUP(A507,INFO_CALENDRIER!$R$3:$T$77,3,TRUE)))</f>
        <v/>
      </c>
    </row>
    <row r="508" spans="1:5">
      <c r="A508" s="59">
        <v>43606</v>
      </c>
      <c r="B508" s="52" t="str">
        <f>IF(A508="","",VLOOKUP(WEEKDAY(A508,2),INFO_CALENDRIER!$C$1:$D$8,2,FALSE))</f>
        <v>2 - Mardi</v>
      </c>
      <c r="C508" s="53" t="str">
        <f>IF(A508="","",CONCATENATE(YEAR(A508),"-",VLOOKUP(MONTH(A508),INFO_CALENDRIER!$I$1:$J$13,2,FALSE)))</f>
        <v>2019-05</v>
      </c>
      <c r="D508" s="52" t="str">
        <f>IF(A508="","",IF(OR(A508&lt;INFO_CALENDRIER!$O$42,A508&gt;INFO_CALENDRIER!$Q$42),"",VLOOKUP(A508,INFO_CALENDRIER!$M$3:'INFO_CALENDRIER'!$Q$42,4,TRUE)))</f>
        <v/>
      </c>
      <c r="E508" s="60" t="str">
        <f>IF(A508="","",IF(OR(A508&lt;INFO_CALENDRIER!$R$77,A508&gt;INFO_CALENDRIER!$T$77),"",VLOOKUP(A508,INFO_CALENDRIER!$R$3:$T$77,3,TRUE)))</f>
        <v/>
      </c>
    </row>
    <row r="509" spans="1:5">
      <c r="A509" s="59">
        <v>43607</v>
      </c>
      <c r="B509" s="52" t="str">
        <f>IF(A509="","",VLOOKUP(WEEKDAY(A509,2),INFO_CALENDRIER!$C$1:$D$8,2,FALSE))</f>
        <v>3 - Mercredi</v>
      </c>
      <c r="C509" s="53" t="str">
        <f>IF(A509="","",CONCATENATE(YEAR(A509),"-",VLOOKUP(MONTH(A509),INFO_CALENDRIER!$I$1:$J$13,2,FALSE)))</f>
        <v>2019-05</v>
      </c>
      <c r="D509" s="52" t="str">
        <f>IF(A509="","",IF(OR(A509&lt;INFO_CALENDRIER!$O$42,A509&gt;INFO_CALENDRIER!$Q$42),"",VLOOKUP(A509,INFO_CALENDRIER!$M$3:'INFO_CALENDRIER'!$Q$42,4,TRUE)))</f>
        <v/>
      </c>
      <c r="E509" s="60" t="str">
        <f>IF(A509="","",IF(OR(A509&lt;INFO_CALENDRIER!$R$77,A509&gt;INFO_CALENDRIER!$T$77),"",VLOOKUP(A509,INFO_CALENDRIER!$R$3:$T$77,3,TRUE)))</f>
        <v/>
      </c>
    </row>
    <row r="510" spans="1:5">
      <c r="A510" s="59">
        <v>43608</v>
      </c>
      <c r="B510" s="52" t="str">
        <f>IF(A510="","",VLOOKUP(WEEKDAY(A510,2),INFO_CALENDRIER!$C$1:$D$8,2,FALSE))</f>
        <v>4 - Jeudi</v>
      </c>
      <c r="C510" s="53" t="str">
        <f>IF(A510="","",CONCATENATE(YEAR(A510),"-",VLOOKUP(MONTH(A510),INFO_CALENDRIER!$I$1:$J$13,2,FALSE)))</f>
        <v>2019-05</v>
      </c>
      <c r="D510" s="52" t="str">
        <f>IF(A510="","",IF(OR(A510&lt;INFO_CALENDRIER!$O$42,A510&gt;INFO_CALENDRIER!$Q$42),"",VLOOKUP(A510,INFO_CALENDRIER!$M$3:'INFO_CALENDRIER'!$Q$42,4,TRUE)))</f>
        <v/>
      </c>
      <c r="E510" s="60" t="str">
        <f>IF(A510="","",IF(OR(A510&lt;INFO_CALENDRIER!$R$77,A510&gt;INFO_CALENDRIER!$T$77),"",VLOOKUP(A510,INFO_CALENDRIER!$R$3:$T$77,3,TRUE)))</f>
        <v/>
      </c>
    </row>
    <row r="511" spans="1:5">
      <c r="A511" s="59">
        <v>43609</v>
      </c>
      <c r="B511" s="52" t="str">
        <f>IF(A511="","",VLOOKUP(WEEKDAY(A511,2),INFO_CALENDRIER!$C$1:$D$8,2,FALSE))</f>
        <v>5 - Vendredi</v>
      </c>
      <c r="C511" s="53" t="str">
        <f>IF(A511="","",CONCATENATE(YEAR(A511),"-",VLOOKUP(MONTH(A511),INFO_CALENDRIER!$I$1:$J$13,2,FALSE)))</f>
        <v>2019-05</v>
      </c>
      <c r="D511" s="52" t="str">
        <f>IF(A511="","",IF(OR(A511&lt;INFO_CALENDRIER!$O$42,A511&gt;INFO_CALENDRIER!$Q$42),"",VLOOKUP(A511,INFO_CALENDRIER!$M$3:'INFO_CALENDRIER'!$Q$42,4,TRUE)))</f>
        <v/>
      </c>
      <c r="E511" s="60" t="str">
        <f>IF(A511="","",IF(OR(A511&lt;INFO_CALENDRIER!$R$77,A511&gt;INFO_CALENDRIER!$T$77),"",VLOOKUP(A511,INFO_CALENDRIER!$R$3:$T$77,3,TRUE)))</f>
        <v/>
      </c>
    </row>
    <row r="512" spans="1:5">
      <c r="A512" s="59">
        <v>43610</v>
      </c>
      <c r="B512" s="52" t="str">
        <f>IF(A512="","",VLOOKUP(WEEKDAY(A512,2),INFO_CALENDRIER!$C$1:$D$8,2,FALSE))</f>
        <v>6 - Samedi</v>
      </c>
      <c r="C512" s="53" t="str">
        <f>IF(A512="","",CONCATENATE(YEAR(A512),"-",VLOOKUP(MONTH(A512),INFO_CALENDRIER!$I$1:$J$13,2,FALSE)))</f>
        <v>2019-05</v>
      </c>
      <c r="D512" s="52" t="str">
        <f>IF(A512="","",IF(OR(A512&lt;INFO_CALENDRIER!$O$42,A512&gt;INFO_CALENDRIER!$Q$42),"",VLOOKUP(A512,INFO_CALENDRIER!$M$3:'INFO_CALENDRIER'!$Q$42,4,TRUE)))</f>
        <v/>
      </c>
      <c r="E512" s="60" t="str">
        <f>IF(A512="","",IF(OR(A512&lt;INFO_CALENDRIER!$R$77,A512&gt;INFO_CALENDRIER!$T$77),"",VLOOKUP(A512,INFO_CALENDRIER!$R$3:$T$77,3,TRUE)))</f>
        <v/>
      </c>
    </row>
    <row r="513" spans="1:5">
      <c r="A513" s="59">
        <v>43611</v>
      </c>
      <c r="B513" s="52" t="str">
        <f>IF(A513="","",VLOOKUP(WEEKDAY(A513,2),INFO_CALENDRIER!$C$1:$D$8,2,FALSE))</f>
        <v>7 - Dimanche</v>
      </c>
      <c r="C513" s="53" t="str">
        <f>IF(A513="","",CONCATENATE(YEAR(A513),"-",VLOOKUP(MONTH(A513),INFO_CALENDRIER!$I$1:$J$13,2,FALSE)))</f>
        <v>2019-05</v>
      </c>
      <c r="D513" s="52" t="str">
        <f>IF(A513="","",IF(OR(A513&lt;INFO_CALENDRIER!$O$42,A513&gt;INFO_CALENDRIER!$Q$42),"",VLOOKUP(A513,INFO_CALENDRIER!$M$3:'INFO_CALENDRIER'!$Q$42,4,TRUE)))</f>
        <v/>
      </c>
      <c r="E513" s="60" t="str">
        <f>IF(A513="","",IF(OR(A513&lt;INFO_CALENDRIER!$R$77,A513&gt;INFO_CALENDRIER!$T$77),"",VLOOKUP(A513,INFO_CALENDRIER!$R$3:$T$77,3,TRUE)))</f>
        <v/>
      </c>
    </row>
    <row r="514" spans="1:5">
      <c r="A514" s="59">
        <v>43612</v>
      </c>
      <c r="B514" s="52" t="str">
        <f>IF(A514="","",VLOOKUP(WEEKDAY(A514,2),INFO_CALENDRIER!$C$1:$D$8,2,FALSE))</f>
        <v>1 - Lundi</v>
      </c>
      <c r="C514" s="53" t="str">
        <f>IF(A514="","",CONCATENATE(YEAR(A514),"-",VLOOKUP(MONTH(A514),INFO_CALENDRIER!$I$1:$J$13,2,FALSE)))</f>
        <v>2019-05</v>
      </c>
      <c r="D514" s="52" t="str">
        <f>IF(A514="","",IF(OR(A514&lt;INFO_CALENDRIER!$O$42,A514&gt;INFO_CALENDRIER!$Q$42),"",VLOOKUP(A514,INFO_CALENDRIER!$M$3:'INFO_CALENDRIER'!$Q$42,4,TRUE)))</f>
        <v/>
      </c>
      <c r="E514" s="60" t="str">
        <f>IF(A514="","",IF(OR(A514&lt;INFO_CALENDRIER!$R$77,A514&gt;INFO_CALENDRIER!$T$77),"",VLOOKUP(A514,INFO_CALENDRIER!$R$3:$T$77,3,TRUE)))</f>
        <v/>
      </c>
    </row>
    <row r="515" spans="1:5">
      <c r="A515" s="59">
        <v>43613</v>
      </c>
      <c r="B515" s="52" t="str">
        <f>IF(A515="","",VLOOKUP(WEEKDAY(A515,2),INFO_CALENDRIER!$C$1:$D$8,2,FALSE))</f>
        <v>2 - Mardi</v>
      </c>
      <c r="C515" s="53" t="str">
        <f>IF(A515="","",CONCATENATE(YEAR(A515),"-",VLOOKUP(MONTH(A515),INFO_CALENDRIER!$I$1:$J$13,2,FALSE)))</f>
        <v>2019-05</v>
      </c>
      <c r="D515" s="52" t="str">
        <f>IF(A515="","",IF(OR(A515&lt;INFO_CALENDRIER!$O$42,A515&gt;INFO_CALENDRIER!$Q$42),"",VLOOKUP(A515,INFO_CALENDRIER!$M$3:'INFO_CALENDRIER'!$Q$42,4,TRUE)))</f>
        <v/>
      </c>
      <c r="E515" s="60" t="str">
        <f>IF(A515="","",IF(OR(A515&lt;INFO_CALENDRIER!$R$77,A515&gt;INFO_CALENDRIER!$T$77),"",VLOOKUP(A515,INFO_CALENDRIER!$R$3:$T$77,3,TRUE)))</f>
        <v/>
      </c>
    </row>
    <row r="516" spans="1:5">
      <c r="A516" s="59">
        <v>43614</v>
      </c>
      <c r="B516" s="52" t="str">
        <f>IF(A516="","",VLOOKUP(WEEKDAY(A516,2),INFO_CALENDRIER!$C$1:$D$8,2,FALSE))</f>
        <v>3 - Mercredi</v>
      </c>
      <c r="C516" s="53" t="str">
        <f>IF(A516="","",CONCATENATE(YEAR(A516),"-",VLOOKUP(MONTH(A516),INFO_CALENDRIER!$I$1:$J$13,2,FALSE)))</f>
        <v>2019-05</v>
      </c>
      <c r="D516" s="52" t="str">
        <f>IF(A516="","",IF(OR(A516&lt;INFO_CALENDRIER!$O$42,A516&gt;INFO_CALENDRIER!$Q$42),"",VLOOKUP(A516,INFO_CALENDRIER!$M$3:'INFO_CALENDRIER'!$Q$42,4,TRUE)))</f>
        <v/>
      </c>
      <c r="E516" s="60" t="str">
        <f>IF(A516="","",IF(OR(A516&lt;INFO_CALENDRIER!$R$77,A516&gt;INFO_CALENDRIER!$T$77),"",VLOOKUP(A516,INFO_CALENDRIER!$R$3:$T$77,3,TRUE)))</f>
        <v/>
      </c>
    </row>
    <row r="517" spans="1:5">
      <c r="A517" s="59">
        <v>43615</v>
      </c>
      <c r="B517" s="52" t="str">
        <f>IF(A517="","",VLOOKUP(WEEKDAY(A517,2),INFO_CALENDRIER!$C$1:$D$8,2,FALSE))</f>
        <v>4 - Jeudi</v>
      </c>
      <c r="C517" s="53" t="str">
        <f>IF(A517="","",CONCATENATE(YEAR(A517),"-",VLOOKUP(MONTH(A517),INFO_CALENDRIER!$I$1:$J$13,2,FALSE)))</f>
        <v>2019-05</v>
      </c>
      <c r="D517" s="52" t="str">
        <f>IF(A517="","",IF(OR(A517&lt;INFO_CALENDRIER!$O$42,A517&gt;INFO_CALENDRIER!$Q$42),"",VLOOKUP(A517,INFO_CALENDRIER!$M$3:'INFO_CALENDRIER'!$Q$42,4,TRUE)))</f>
        <v/>
      </c>
      <c r="E517" s="60" t="str">
        <f>IF(A517="","",IF(OR(A517&lt;INFO_CALENDRIER!$R$77,A517&gt;INFO_CALENDRIER!$T$77),"",VLOOKUP(A517,INFO_CALENDRIER!$R$3:$T$77,3,TRUE)))</f>
        <v/>
      </c>
    </row>
    <row r="518" spans="1:5">
      <c r="A518" s="59">
        <v>43616</v>
      </c>
      <c r="B518" s="52" t="str">
        <f>IF(A518="","",VLOOKUP(WEEKDAY(A518,2),INFO_CALENDRIER!$C$1:$D$8,2,FALSE))</f>
        <v>5 - Vendredi</v>
      </c>
      <c r="C518" s="53" t="str">
        <f>IF(A518="","",CONCATENATE(YEAR(A518),"-",VLOOKUP(MONTH(A518),INFO_CALENDRIER!$I$1:$J$13,2,FALSE)))</f>
        <v>2019-05</v>
      </c>
      <c r="D518" s="52" t="str">
        <f>IF(A518="","",IF(OR(A518&lt;INFO_CALENDRIER!$O$42,A518&gt;INFO_CALENDRIER!$Q$42),"",VLOOKUP(A518,INFO_CALENDRIER!$M$3:'INFO_CALENDRIER'!$Q$42,4,TRUE)))</f>
        <v/>
      </c>
      <c r="E518" s="60" t="str">
        <f>IF(A518="","",IF(OR(A518&lt;INFO_CALENDRIER!$R$77,A518&gt;INFO_CALENDRIER!$T$77),"",VLOOKUP(A518,INFO_CALENDRIER!$R$3:$T$77,3,TRUE)))</f>
        <v/>
      </c>
    </row>
    <row r="519" spans="1:5">
      <c r="A519" s="59">
        <v>43617</v>
      </c>
      <c r="B519" s="52" t="str">
        <f>IF(A519="","",VLOOKUP(WEEKDAY(A519,2),INFO_CALENDRIER!$C$1:$D$8,2,FALSE))</f>
        <v>6 - Samedi</v>
      </c>
      <c r="C519" s="53" t="str">
        <f>IF(A519="","",CONCATENATE(YEAR(A519),"-",VLOOKUP(MONTH(A519),INFO_CALENDRIER!$I$1:$J$13,2,FALSE)))</f>
        <v>2019-06</v>
      </c>
      <c r="D519" s="52" t="str">
        <f>IF(A519="","",IF(OR(A519&lt;INFO_CALENDRIER!$O$42,A519&gt;INFO_CALENDRIER!$Q$42),"",VLOOKUP(A519,INFO_CALENDRIER!$M$3:'INFO_CALENDRIER'!$Q$42,4,TRUE)))</f>
        <v/>
      </c>
      <c r="E519" s="60" t="str">
        <f>IF(A519="","",IF(OR(A519&lt;INFO_CALENDRIER!$R$77,A519&gt;INFO_CALENDRIER!$T$77),"",VLOOKUP(A519,INFO_CALENDRIER!$R$3:$T$77,3,TRUE)))</f>
        <v/>
      </c>
    </row>
    <row r="520" spans="1:5">
      <c r="A520" s="59">
        <v>43618</v>
      </c>
      <c r="B520" s="52" t="str">
        <f>IF(A520="","",VLOOKUP(WEEKDAY(A520,2),INFO_CALENDRIER!$C$1:$D$8,2,FALSE))</f>
        <v>7 - Dimanche</v>
      </c>
      <c r="C520" s="53" t="str">
        <f>IF(A520="","",CONCATENATE(YEAR(A520),"-",VLOOKUP(MONTH(A520),INFO_CALENDRIER!$I$1:$J$13,2,FALSE)))</f>
        <v>2019-06</v>
      </c>
      <c r="D520" s="52" t="str">
        <f>IF(A520="","",IF(OR(A520&lt;INFO_CALENDRIER!$O$42,A520&gt;INFO_CALENDRIER!$Q$42),"",VLOOKUP(A520,INFO_CALENDRIER!$M$3:'INFO_CALENDRIER'!$Q$42,4,TRUE)))</f>
        <v/>
      </c>
      <c r="E520" s="60" t="str">
        <f>IF(A520="","",IF(OR(A520&lt;INFO_CALENDRIER!$R$77,A520&gt;INFO_CALENDRIER!$T$77),"",VLOOKUP(A520,INFO_CALENDRIER!$R$3:$T$77,3,TRUE)))</f>
        <v/>
      </c>
    </row>
    <row r="521" spans="1:5">
      <c r="A521" s="59">
        <v>43619</v>
      </c>
      <c r="B521" s="52" t="str">
        <f>IF(A521="","",VLOOKUP(WEEKDAY(A521,2),INFO_CALENDRIER!$C$1:$D$8,2,FALSE))</f>
        <v>1 - Lundi</v>
      </c>
      <c r="C521" s="53" t="str">
        <f>IF(A521="","",CONCATENATE(YEAR(A521),"-",VLOOKUP(MONTH(A521),INFO_CALENDRIER!$I$1:$J$13,2,FALSE)))</f>
        <v>2019-06</v>
      </c>
      <c r="D521" s="52" t="str">
        <f>IF(A521="","",IF(OR(A521&lt;INFO_CALENDRIER!$O$42,A521&gt;INFO_CALENDRIER!$Q$42),"",VLOOKUP(A521,INFO_CALENDRIER!$M$3:'INFO_CALENDRIER'!$Q$42,4,TRUE)))</f>
        <v/>
      </c>
      <c r="E521" s="60" t="str">
        <f>IF(A521="","",IF(OR(A521&lt;INFO_CALENDRIER!$R$77,A521&gt;INFO_CALENDRIER!$T$77),"",VLOOKUP(A521,INFO_CALENDRIER!$R$3:$T$77,3,TRUE)))</f>
        <v/>
      </c>
    </row>
    <row r="522" spans="1:5">
      <c r="A522" s="59">
        <v>43620</v>
      </c>
      <c r="B522" s="52" t="str">
        <f>IF(A522="","",VLOOKUP(WEEKDAY(A522,2),INFO_CALENDRIER!$C$1:$D$8,2,FALSE))</f>
        <v>2 - Mardi</v>
      </c>
      <c r="C522" s="53" t="str">
        <f>IF(A522="","",CONCATENATE(YEAR(A522),"-",VLOOKUP(MONTH(A522),INFO_CALENDRIER!$I$1:$J$13,2,FALSE)))</f>
        <v>2019-06</v>
      </c>
      <c r="D522" s="52" t="str">
        <f>IF(A522="","",IF(OR(A522&lt;INFO_CALENDRIER!$O$42,A522&gt;INFO_CALENDRIER!$Q$42),"",VLOOKUP(A522,INFO_CALENDRIER!$M$3:'INFO_CALENDRIER'!$Q$42,4,TRUE)))</f>
        <v/>
      </c>
      <c r="E522" s="60" t="str">
        <f>IF(A522="","",IF(OR(A522&lt;INFO_CALENDRIER!$R$77,A522&gt;INFO_CALENDRIER!$T$77),"",VLOOKUP(A522,INFO_CALENDRIER!$R$3:$T$77,3,TRUE)))</f>
        <v/>
      </c>
    </row>
    <row r="523" spans="1:5">
      <c r="A523" s="59">
        <v>43621</v>
      </c>
      <c r="B523" s="52" t="str">
        <f>IF(A523="","",VLOOKUP(WEEKDAY(A523,2),INFO_CALENDRIER!$C$1:$D$8,2,FALSE))</f>
        <v>3 - Mercredi</v>
      </c>
      <c r="C523" s="53" t="str">
        <f>IF(A523="","",CONCATENATE(YEAR(A523),"-",VLOOKUP(MONTH(A523),INFO_CALENDRIER!$I$1:$J$13,2,FALSE)))</f>
        <v>2019-06</v>
      </c>
      <c r="D523" s="52" t="str">
        <f>IF(A523="","",IF(OR(A523&lt;INFO_CALENDRIER!$O$42,A523&gt;INFO_CALENDRIER!$Q$42),"",VLOOKUP(A523,INFO_CALENDRIER!$M$3:'INFO_CALENDRIER'!$Q$42,4,TRUE)))</f>
        <v/>
      </c>
      <c r="E523" s="60" t="str">
        <f>IF(A523="","",IF(OR(A523&lt;INFO_CALENDRIER!$R$77,A523&gt;INFO_CALENDRIER!$T$77),"",VLOOKUP(A523,INFO_CALENDRIER!$R$3:$T$77,3,TRUE)))</f>
        <v/>
      </c>
    </row>
    <row r="524" spans="1:5">
      <c r="A524" s="59">
        <v>43622</v>
      </c>
      <c r="B524" s="52" t="str">
        <f>IF(A524="","",VLOOKUP(WEEKDAY(A524,2),INFO_CALENDRIER!$C$1:$D$8,2,FALSE))</f>
        <v>4 - Jeudi</v>
      </c>
      <c r="C524" s="53" t="str">
        <f>IF(A524="","",CONCATENATE(YEAR(A524),"-",VLOOKUP(MONTH(A524),INFO_CALENDRIER!$I$1:$J$13,2,FALSE)))</f>
        <v>2019-06</v>
      </c>
      <c r="D524" s="52" t="str">
        <f>IF(A524="","",IF(OR(A524&lt;INFO_CALENDRIER!$O$42,A524&gt;INFO_CALENDRIER!$Q$42),"",VLOOKUP(A524,INFO_CALENDRIER!$M$3:'INFO_CALENDRIER'!$Q$42,4,TRUE)))</f>
        <v/>
      </c>
      <c r="E524" s="60" t="str">
        <f>IF(A524="","",IF(OR(A524&lt;INFO_CALENDRIER!$R$77,A524&gt;INFO_CALENDRIER!$T$77),"",VLOOKUP(A524,INFO_CALENDRIER!$R$3:$T$77,3,TRUE)))</f>
        <v/>
      </c>
    </row>
    <row r="525" spans="1:5">
      <c r="A525" s="59">
        <v>43623</v>
      </c>
      <c r="B525" s="52" t="str">
        <f>IF(A525="","",VLOOKUP(WEEKDAY(A525,2),INFO_CALENDRIER!$C$1:$D$8,2,FALSE))</f>
        <v>5 - Vendredi</v>
      </c>
      <c r="C525" s="53" t="str">
        <f>IF(A525="","",CONCATENATE(YEAR(A525),"-",VLOOKUP(MONTH(A525),INFO_CALENDRIER!$I$1:$J$13,2,FALSE)))</f>
        <v>2019-06</v>
      </c>
      <c r="D525" s="52" t="str">
        <f>IF(A525="","",IF(OR(A525&lt;INFO_CALENDRIER!$O$42,A525&gt;INFO_CALENDRIER!$Q$42),"",VLOOKUP(A525,INFO_CALENDRIER!$M$3:'INFO_CALENDRIER'!$Q$42,4,TRUE)))</f>
        <v/>
      </c>
      <c r="E525" s="60" t="str">
        <f>IF(A525="","",IF(OR(A525&lt;INFO_CALENDRIER!$R$77,A525&gt;INFO_CALENDRIER!$T$77),"",VLOOKUP(A525,INFO_CALENDRIER!$R$3:$T$77,3,TRUE)))</f>
        <v/>
      </c>
    </row>
    <row r="526" spans="1:5" ht="15.75" thickBot="1">
      <c r="A526" s="61">
        <v>43624</v>
      </c>
      <c r="B526" s="62" t="str">
        <f>IF(A526="","",VLOOKUP(WEEKDAY(A526,2),INFO_CALENDRIER!$C$1:$D$8,2,FALSE))</f>
        <v>6 - Samedi</v>
      </c>
      <c r="C526" s="63" t="str">
        <f>IF(A526="","",CONCATENATE(YEAR(A526),"-",VLOOKUP(MONTH(A526),INFO_CALENDRIER!$I$1:$J$13,2,FALSE)))</f>
        <v>2019-06</v>
      </c>
      <c r="D526" s="62" t="str">
        <f>IF(A526="","",IF(OR(A526&lt;INFO_CALENDRIER!$O$42,A526&gt;INFO_CALENDRIER!$Q$42),"",VLOOKUP(A526,INFO_CALENDRIER!$M$3:'INFO_CALENDRIER'!$Q$42,4,TRUE)))</f>
        <v/>
      </c>
      <c r="E526" s="64" t="str">
        <f>IF(A526="","",IF(OR(A526&lt;INFO_CALENDRIER!$R$77,A526&gt;INFO_CALENDRIER!$T$77),"",VLOOKUP(A526,INFO_CALENDRIER!$R$3:$T$77,3,TRUE)))</f>
        <v/>
      </c>
    </row>
  </sheetData>
  <mergeCells count="5">
    <mergeCell ref="A1:A2"/>
    <mergeCell ref="B1:B2"/>
    <mergeCell ref="C1:C2"/>
    <mergeCell ref="D1:D2"/>
    <mergeCell ref="E1:E2"/>
  </mergeCells>
  <conditionalFormatting sqref="A3:A526">
    <cfRule type="expression" dxfId="8" priority="2">
      <formula>MOD(ROW(),2)</formula>
    </cfRule>
  </conditionalFormatting>
  <conditionalFormatting sqref="C3:C526">
    <cfRule type="expression" dxfId="7" priority="1">
      <formula>MOD(ROW(),2)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1" operator="equal" id="{FA0AE6C9-79E6-4A19-BE31-467E52E9E156}">
            <xm:f>'D:\Users\USSEL2\Documents\PROG\Locker\L\calcul stat 12 et 13\[Etude des données psibus RV POUR STAT MENSUEL 12 maj 05-12-17.xlsm]INFO CALENDRIER'!#REF!</xm:f>
            <x14:dxf>
              <fill>
                <patternFill>
                  <bgColor rgb="FFFFFF00"/>
                </patternFill>
              </fill>
            </x14:dxf>
          </x14:cfRule>
          <xm:sqref>D1:D526</xm:sqref>
        </x14:conditionalFormatting>
        <x14:conditionalFormatting xmlns:xm="http://schemas.microsoft.com/office/excel/2006/main">
          <x14:cfRule type="containsText" priority="9" operator="containsText" id="{9D91FD46-AA3F-49DC-AEAE-D854DD3CC0C5}">
            <xm:f>NOT(ISERROR(SEARCH('D:\Users\USSEL2\Documents\PROG\Locker\L\calcul stat 12 et 13\[Etude des données psibus RV POUR STAT MENSUEL 12 maj 05-12-17.xlsm]INFO CALENDRIER'!#REF!,B1)))</xm:f>
            <xm:f>'D:\Users\USSEL2\Documents\PROG\Locker\L\calcul stat 12 et 13\[Etude des données psibus RV POUR STAT MENSUEL 12 maj 05-12-17.xlsm]INFO CALENDRIER'!#REF!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0" operator="containsText" id="{9AFEFFDF-6C68-4A30-A8F1-D362EF6A66A4}">
            <xm:f>NOT(ISERROR(SEARCH('D:\Users\USSEL2\Documents\PROG\Locker\L\calcul stat 12 et 13\[Etude des données psibus RV POUR STAT MENSUEL 12 maj 05-12-17.xlsm]INFO CALENDRIER'!#REF!,B1)))</xm:f>
            <xm:f>'D:\Users\USSEL2\Documents\PROG\Locker\L\calcul stat 12 et 13\[Etude des données psibus RV POUR STAT MENSUEL 12 maj 05-12-17.xlsm]INFO CALENDRIER'!#REF!</xm:f>
            <x14:dxf>
              <fill>
                <patternFill>
                  <bgColor theme="7" tint="0.39994506668294322"/>
                </patternFill>
              </fill>
            </x14:dxf>
          </x14:cfRule>
          <xm:sqref>B1:B526</xm:sqref>
        </x14:conditionalFormatting>
        <x14:conditionalFormatting xmlns:xm="http://schemas.microsoft.com/office/excel/2006/main">
          <x14:cfRule type="containsText" priority="8" operator="containsText" id="{E6A0C907-0A8B-4E9A-ADAE-A973E6B234CF}">
            <xm:f>NOT(ISERROR(SEARCH('D:\Users\USSEL2\Documents\PROG\Locker\L\calcul stat 12 et 13\[Etude des données psibus RV POUR STAT MENSUEL 12 maj 05-12-17.xlsm]INFO CALENDRIER'!#REF!,E3)))</xm:f>
            <xm:f>'D:\Users\USSEL2\Documents\PROG\Locker\L\calcul stat 12 et 13\[Etude des données psibus RV POUR STAT MENSUEL 12 maj 05-12-17.xlsm]INFO CALENDRIER'!#REF!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E3:E526</xm:sqref>
        </x14:conditionalFormatting>
        <x14:conditionalFormatting xmlns:xm="http://schemas.microsoft.com/office/excel/2006/main">
          <x14:cfRule type="containsText" priority="7" operator="containsText" id="{7AFAD9B8-61DA-4378-9A4F-7ABD0BA0B361}">
            <xm:f>NOT(ISERROR(SEARCH(INFO_CALENDRIER!$P$4,D1)))</xm:f>
            <xm:f>INFO_CALENDRIER!$P$4</xm:f>
            <x14:dxf>
              <font>
                <b/>
                <i/>
              </font>
              <fill>
                <patternFill>
                  <bgColor theme="7" tint="0.79998168889431442"/>
                </patternFill>
              </fill>
            </x14:dxf>
          </x14:cfRule>
          <xm:sqref>D1:D1048576</xm:sqref>
        </x14:conditionalFormatting>
        <x14:conditionalFormatting xmlns:xm="http://schemas.microsoft.com/office/excel/2006/main">
          <x14:cfRule type="containsText" priority="6" operator="containsText" id="{E9865C58-2BCC-4F2F-8F12-A8054122BF66}">
            <xm:f>NOT(ISERROR(SEARCH(INFO_CALENDRIER!$D$8,B1)))</xm:f>
            <xm:f>INFO_CALENDRIER!$D$8</xm:f>
            <x14:dxf>
              <font>
                <b/>
                <i val="0"/>
              </font>
              <fill>
                <patternFill>
                  <bgColor rgb="FFF5497A"/>
                </patternFill>
              </fill>
            </x14:dxf>
          </x14:cfRule>
          <xm:sqref>B1:B1048576</xm:sqref>
        </x14:conditionalFormatting>
        <x14:conditionalFormatting xmlns:xm="http://schemas.microsoft.com/office/excel/2006/main">
          <x14:cfRule type="containsText" priority="5" operator="containsText" id="{869C7D5A-1970-4442-91F3-BAF01A638F7B}">
            <xm:f>NOT(ISERROR(SEARCH(INFO_CALENDRIER!$T$4,E1)))</xm:f>
            <xm:f>INFO_CALENDRIER!$T$4</xm:f>
            <x14:dxf>
              <font>
                <b/>
                <i val="0"/>
                <color rgb="FFC00000"/>
              </font>
              <fill>
                <patternFill>
                  <bgColor rgb="FFFFFF00"/>
                </patternFill>
              </fill>
            </x14:dxf>
          </x14:cfRule>
          <xm:sqref>E1:E1048576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</sheetPr>
  <dimension ref="A1:AE94"/>
  <sheetViews>
    <sheetView topLeftCell="Q1" workbookViewId="0">
      <selection activeCell="X26" sqref="X26"/>
    </sheetView>
  </sheetViews>
  <sheetFormatPr baseColWidth="10" defaultRowHeight="15"/>
  <cols>
    <col min="1" max="1" width="12.7109375" style="14" customWidth="1"/>
    <col min="2" max="2" width="3.28515625" style="14" customWidth="1"/>
    <col min="3" max="3" width="8.28515625" style="35" customWidth="1"/>
    <col min="4" max="4" width="13.85546875" style="35" customWidth="1"/>
    <col min="5" max="5" width="3.28515625" customWidth="1"/>
    <col min="6" max="7" width="5.85546875" customWidth="1"/>
    <col min="8" max="8" width="3.28515625" customWidth="1"/>
    <col min="9" max="9" width="8.42578125" customWidth="1"/>
    <col min="10" max="10" width="6" style="35" customWidth="1"/>
    <col min="16" max="16" width="16.7109375" customWidth="1"/>
    <col min="24" max="24" width="24.42578125" customWidth="1"/>
    <col min="25" max="25" width="25.42578125" customWidth="1"/>
    <col min="28" max="28" width="15.5703125" customWidth="1"/>
  </cols>
  <sheetData>
    <row r="1" spans="1:31">
      <c r="A1" s="1" t="s">
        <v>0</v>
      </c>
      <c r="B1" s="2"/>
      <c r="C1" s="3" t="s">
        <v>1</v>
      </c>
      <c r="D1" s="4" t="s">
        <v>2</v>
      </c>
      <c r="F1" s="5" t="s">
        <v>3</v>
      </c>
      <c r="G1" s="6" t="s">
        <v>4</v>
      </c>
      <c r="I1" s="7" t="s">
        <v>5</v>
      </c>
      <c r="J1" s="8" t="s">
        <v>6</v>
      </c>
      <c r="K1" s="9"/>
      <c r="L1" s="89" t="s">
        <v>7</v>
      </c>
      <c r="M1" s="90"/>
      <c r="N1" s="90"/>
      <c r="O1" s="90"/>
      <c r="P1" s="10"/>
      <c r="R1" s="9" t="s">
        <v>30</v>
      </c>
      <c r="S1" s="11"/>
      <c r="T1" s="10"/>
      <c r="V1" s="12">
        <v>43178</v>
      </c>
      <c r="W1" s="12">
        <v>43414</v>
      </c>
      <c r="X1" s="66"/>
      <c r="Y1" s="70" t="s">
        <v>33</v>
      </c>
      <c r="AB1" s="54" t="s">
        <v>197</v>
      </c>
      <c r="AE1" s="54" t="s">
        <v>206</v>
      </c>
    </row>
    <row r="2" spans="1:31">
      <c r="A2" s="13" t="s">
        <v>8</v>
      </c>
      <c r="C2" s="15">
        <v>1</v>
      </c>
      <c r="D2" s="16" t="s">
        <v>9</v>
      </c>
      <c r="F2" s="17">
        <v>1</v>
      </c>
      <c r="G2" s="18" t="str">
        <f>"01"</f>
        <v>01</v>
      </c>
      <c r="I2" s="17">
        <v>1</v>
      </c>
      <c r="J2" s="19" t="str">
        <f>"01"</f>
        <v>01</v>
      </c>
      <c r="K2" s="20"/>
      <c r="L2" s="20"/>
      <c r="M2" s="14"/>
      <c r="N2" s="14"/>
      <c r="O2" s="14"/>
      <c r="P2" s="21"/>
      <c r="X2" s="67"/>
      <c r="Y2" s="70" t="s">
        <v>34</v>
      </c>
      <c r="AB2" s="54" t="s">
        <v>199</v>
      </c>
      <c r="AC2" s="54">
        <v>1</v>
      </c>
      <c r="AE2" s="54" t="s">
        <v>207</v>
      </c>
    </row>
    <row r="3" spans="1:31">
      <c r="A3" s="13" t="s">
        <v>10</v>
      </c>
      <c r="C3" s="15">
        <f t="shared" ref="C3:C8" si="0">C2+1</f>
        <v>2</v>
      </c>
      <c r="D3" s="16" t="s">
        <v>11</v>
      </c>
      <c r="F3" s="17">
        <f>F2+1</f>
        <v>2</v>
      </c>
      <c r="G3" s="18" t="str">
        <f>"02"</f>
        <v>02</v>
      </c>
      <c r="I3" s="17">
        <f>I2+1</f>
        <v>2</v>
      </c>
      <c r="J3" s="19" t="str">
        <f>"02"</f>
        <v>02</v>
      </c>
      <c r="K3" s="20"/>
      <c r="L3" s="22" t="s">
        <v>12</v>
      </c>
      <c r="M3" s="23">
        <v>42248</v>
      </c>
      <c r="N3" s="19" t="s">
        <v>13</v>
      </c>
      <c r="O3" s="23">
        <v>42295</v>
      </c>
      <c r="P3" s="21" t="s">
        <v>8</v>
      </c>
      <c r="R3" s="24">
        <v>42232</v>
      </c>
      <c r="S3" s="25">
        <v>42308</v>
      </c>
      <c r="T3" s="21" t="s">
        <v>14</v>
      </c>
      <c r="X3" s="67"/>
      <c r="Y3" s="70" t="s">
        <v>35</v>
      </c>
      <c r="AB3" s="54" t="s">
        <v>200</v>
      </c>
      <c r="AC3" s="54">
        <v>2</v>
      </c>
    </row>
    <row r="4" spans="1:31">
      <c r="A4" s="13"/>
      <c r="C4" s="15">
        <f t="shared" si="0"/>
        <v>3</v>
      </c>
      <c r="D4" s="16" t="s">
        <v>15</v>
      </c>
      <c r="F4" s="17">
        <f t="shared" ref="F4:F32" si="1">F3+1</f>
        <v>3</v>
      </c>
      <c r="G4" s="18" t="str">
        <f>"03"</f>
        <v>03</v>
      </c>
      <c r="I4" s="17">
        <f t="shared" ref="I4:I12" si="2">I3+1</f>
        <v>3</v>
      </c>
      <c r="J4" s="19" t="str">
        <f>"03"</f>
        <v>03</v>
      </c>
      <c r="K4" s="20"/>
      <c r="L4" s="22" t="s">
        <v>12</v>
      </c>
      <c r="M4" s="26">
        <f>IF(OR(O3="",O4=""),"",O3+1)</f>
        <v>42296</v>
      </c>
      <c r="N4" s="19" t="s">
        <v>13</v>
      </c>
      <c r="O4" s="23">
        <v>42309</v>
      </c>
      <c r="P4" s="21" t="s">
        <v>16</v>
      </c>
      <c r="R4" s="24">
        <v>42309</v>
      </c>
      <c r="S4" s="25">
        <v>42309</v>
      </c>
      <c r="T4" s="21" t="s">
        <v>17</v>
      </c>
      <c r="X4" s="67"/>
      <c r="Y4" s="70" t="s">
        <v>36</v>
      </c>
      <c r="AB4" s="54" t="s">
        <v>198</v>
      </c>
      <c r="AC4" s="54">
        <v>3</v>
      </c>
    </row>
    <row r="5" spans="1:31">
      <c r="A5" s="13"/>
      <c r="C5" s="15">
        <f t="shared" si="0"/>
        <v>4</v>
      </c>
      <c r="D5" s="16" t="s">
        <v>18</v>
      </c>
      <c r="F5" s="17">
        <f t="shared" si="1"/>
        <v>4</v>
      </c>
      <c r="G5" s="18" t="str">
        <f>"04"</f>
        <v>04</v>
      </c>
      <c r="I5" s="17">
        <f t="shared" si="2"/>
        <v>4</v>
      </c>
      <c r="J5" s="19" t="str">
        <f>"04"</f>
        <v>04</v>
      </c>
      <c r="K5" s="20"/>
      <c r="L5" s="22" t="s">
        <v>12</v>
      </c>
      <c r="M5" s="26">
        <f t="shared" ref="M5:M14" si="3">IF(OR(O4="",O5=""),"",O4+1)</f>
        <v>42310</v>
      </c>
      <c r="N5" s="19" t="s">
        <v>13</v>
      </c>
      <c r="O5" s="23">
        <v>42358</v>
      </c>
      <c r="P5" s="21" t="s">
        <v>8</v>
      </c>
      <c r="R5" s="24">
        <v>42310</v>
      </c>
      <c r="S5" s="25">
        <v>42318</v>
      </c>
      <c r="T5" s="21" t="s">
        <v>14</v>
      </c>
      <c r="X5" s="67"/>
      <c r="Y5" s="70" t="s">
        <v>37</v>
      </c>
      <c r="AB5" s="54" t="s">
        <v>204</v>
      </c>
      <c r="AC5" s="54">
        <v>4</v>
      </c>
    </row>
    <row r="6" spans="1:31">
      <c r="A6" s="13"/>
      <c r="C6" s="15">
        <f t="shared" si="0"/>
        <v>5</v>
      </c>
      <c r="D6" s="16" t="s">
        <v>19</v>
      </c>
      <c r="F6" s="17">
        <f t="shared" si="1"/>
        <v>5</v>
      </c>
      <c r="G6" s="18" t="str">
        <f>"05"</f>
        <v>05</v>
      </c>
      <c r="I6" s="17">
        <f t="shared" si="2"/>
        <v>5</v>
      </c>
      <c r="J6" s="19" t="str">
        <f>"05"</f>
        <v>05</v>
      </c>
      <c r="K6" s="20"/>
      <c r="L6" s="22" t="s">
        <v>12</v>
      </c>
      <c r="M6" s="26">
        <f t="shared" si="3"/>
        <v>42359</v>
      </c>
      <c r="N6" s="19" t="s">
        <v>13</v>
      </c>
      <c r="O6" s="23">
        <v>42371</v>
      </c>
      <c r="P6" s="21" t="s">
        <v>16</v>
      </c>
      <c r="R6" s="24">
        <v>42319</v>
      </c>
      <c r="S6" s="25">
        <v>42319</v>
      </c>
      <c r="T6" s="27" t="s">
        <v>17</v>
      </c>
      <c r="X6" s="67"/>
      <c r="Y6" s="70" t="s">
        <v>38</v>
      </c>
      <c r="AB6" s="54" t="s">
        <v>205</v>
      </c>
      <c r="AC6" s="54">
        <v>5</v>
      </c>
    </row>
    <row r="7" spans="1:31" ht="15.75" thickBot="1">
      <c r="A7" s="13"/>
      <c r="C7" s="15">
        <f t="shared" si="0"/>
        <v>6</v>
      </c>
      <c r="D7" s="16" t="s">
        <v>20</v>
      </c>
      <c r="F7" s="17">
        <f t="shared" si="1"/>
        <v>6</v>
      </c>
      <c r="G7" s="18" t="str">
        <f>"06"</f>
        <v>06</v>
      </c>
      <c r="I7" s="17">
        <f t="shared" si="2"/>
        <v>6</v>
      </c>
      <c r="J7" s="19" t="str">
        <f>"06"</f>
        <v>06</v>
      </c>
      <c r="K7" s="20"/>
      <c r="L7" s="22" t="s">
        <v>12</v>
      </c>
      <c r="M7" s="26">
        <f t="shared" si="3"/>
        <v>42372</v>
      </c>
      <c r="N7" s="19" t="s">
        <v>13</v>
      </c>
      <c r="O7" s="23">
        <v>42412</v>
      </c>
      <c r="P7" s="21" t="s">
        <v>8</v>
      </c>
      <c r="R7" s="28">
        <v>42320</v>
      </c>
      <c r="S7" s="29">
        <v>42348</v>
      </c>
      <c r="T7" s="30" t="s">
        <v>14</v>
      </c>
      <c r="X7" s="67"/>
      <c r="Y7" s="70" t="s">
        <v>39</v>
      </c>
      <c r="AB7" s="54" t="s">
        <v>203</v>
      </c>
      <c r="AC7" s="54">
        <v>6</v>
      </c>
    </row>
    <row r="8" spans="1:31" ht="15.75" thickBot="1">
      <c r="A8" s="13"/>
      <c r="C8" s="31">
        <f t="shared" si="0"/>
        <v>7</v>
      </c>
      <c r="D8" s="32" t="s">
        <v>21</v>
      </c>
      <c r="F8" s="17">
        <f t="shared" si="1"/>
        <v>7</v>
      </c>
      <c r="G8" s="18" t="str">
        <f>"07"</f>
        <v>07</v>
      </c>
      <c r="I8" s="17">
        <f t="shared" si="2"/>
        <v>7</v>
      </c>
      <c r="J8" s="19" t="str">
        <f>"07"</f>
        <v>07</v>
      </c>
      <c r="K8" s="20"/>
      <c r="L8" s="22" t="s">
        <v>12</v>
      </c>
      <c r="M8" s="26">
        <f t="shared" si="3"/>
        <v>42413</v>
      </c>
      <c r="N8" s="19" t="s">
        <v>13</v>
      </c>
      <c r="O8" s="23">
        <v>42427</v>
      </c>
      <c r="P8" s="21" t="s">
        <v>16</v>
      </c>
      <c r="R8" s="33">
        <v>42370</v>
      </c>
      <c r="S8" s="34">
        <v>42370</v>
      </c>
      <c r="T8" s="10" t="s">
        <v>17</v>
      </c>
      <c r="X8" s="67"/>
      <c r="Y8" s="70" t="s">
        <v>40</v>
      </c>
      <c r="AB8" s="54" t="s">
        <v>201</v>
      </c>
      <c r="AC8" s="54">
        <v>7</v>
      </c>
    </row>
    <row r="9" spans="1:31">
      <c r="A9" s="13"/>
      <c r="F9" s="17">
        <f t="shared" si="1"/>
        <v>8</v>
      </c>
      <c r="G9" s="18" t="str">
        <f>"08"</f>
        <v>08</v>
      </c>
      <c r="I9" s="17">
        <f t="shared" si="2"/>
        <v>8</v>
      </c>
      <c r="J9" s="19" t="str">
        <f>"08"</f>
        <v>08</v>
      </c>
      <c r="K9" s="20"/>
      <c r="L9" s="22" t="s">
        <v>12</v>
      </c>
      <c r="M9" s="26">
        <f t="shared" si="3"/>
        <v>42428</v>
      </c>
      <c r="N9" s="19" t="s">
        <v>13</v>
      </c>
      <c r="O9" s="23">
        <v>42469</v>
      </c>
      <c r="P9" s="21" t="s">
        <v>8</v>
      </c>
      <c r="R9" s="24">
        <v>42371</v>
      </c>
      <c r="S9" s="25">
        <v>42456</v>
      </c>
      <c r="T9" s="21" t="s">
        <v>14</v>
      </c>
      <c r="X9" s="67"/>
      <c r="Y9" s="70" t="s">
        <v>41</v>
      </c>
      <c r="AB9" s="54" t="s">
        <v>202</v>
      </c>
      <c r="AC9" s="54">
        <v>8</v>
      </c>
    </row>
    <row r="10" spans="1:31">
      <c r="A10" s="13"/>
      <c r="F10" s="17">
        <f t="shared" si="1"/>
        <v>9</v>
      </c>
      <c r="G10" s="18" t="str">
        <f>"09"</f>
        <v>09</v>
      </c>
      <c r="I10" s="17">
        <f t="shared" si="2"/>
        <v>9</v>
      </c>
      <c r="J10" s="19" t="str">
        <f>"09"</f>
        <v>09</v>
      </c>
      <c r="K10" s="20"/>
      <c r="L10" s="22" t="s">
        <v>12</v>
      </c>
      <c r="M10" s="26">
        <f t="shared" si="3"/>
        <v>42470</v>
      </c>
      <c r="N10" s="19" t="s">
        <v>13</v>
      </c>
      <c r="O10" s="23">
        <v>42483</v>
      </c>
      <c r="P10" s="21" t="s">
        <v>16</v>
      </c>
      <c r="R10" s="24">
        <v>42457</v>
      </c>
      <c r="S10" s="25">
        <v>42457</v>
      </c>
      <c r="T10" s="21" t="s">
        <v>17</v>
      </c>
      <c r="X10" s="67"/>
      <c r="Y10" s="70" t="s">
        <v>42</v>
      </c>
    </row>
    <row r="11" spans="1:31">
      <c r="A11" s="13"/>
      <c r="F11" s="17">
        <f t="shared" si="1"/>
        <v>10</v>
      </c>
      <c r="G11" s="18">
        <f>F11</f>
        <v>10</v>
      </c>
      <c r="I11" s="17">
        <f t="shared" si="2"/>
        <v>10</v>
      </c>
      <c r="J11" s="19" t="str">
        <f>"10"</f>
        <v>10</v>
      </c>
      <c r="K11" s="20"/>
      <c r="L11" s="22" t="s">
        <v>12</v>
      </c>
      <c r="M11" s="26">
        <f t="shared" si="3"/>
        <v>42484</v>
      </c>
      <c r="N11" s="19" t="s">
        <v>13</v>
      </c>
      <c r="O11" s="23">
        <v>42553</v>
      </c>
      <c r="P11" s="21" t="s">
        <v>8</v>
      </c>
      <c r="R11" s="24">
        <v>42458</v>
      </c>
      <c r="S11" s="25" t="s">
        <v>22</v>
      </c>
      <c r="T11" s="21" t="s">
        <v>14</v>
      </c>
      <c r="X11" s="67"/>
      <c r="Y11" s="70" t="s">
        <v>43</v>
      </c>
    </row>
    <row r="12" spans="1:31">
      <c r="A12" s="13"/>
      <c r="F12" s="17">
        <f t="shared" si="1"/>
        <v>11</v>
      </c>
      <c r="G12" s="18">
        <f t="shared" ref="G12:G32" si="4">F12</f>
        <v>11</v>
      </c>
      <c r="I12" s="17">
        <f t="shared" si="2"/>
        <v>11</v>
      </c>
      <c r="J12" s="19" t="str">
        <f>"11"</f>
        <v>11</v>
      </c>
      <c r="K12" s="20"/>
      <c r="L12" s="22" t="s">
        <v>12</v>
      </c>
      <c r="M12" s="26">
        <f t="shared" si="3"/>
        <v>42554</v>
      </c>
      <c r="N12" s="19" t="s">
        <v>13</v>
      </c>
      <c r="O12" s="23">
        <v>42612</v>
      </c>
      <c r="P12" s="21" t="s">
        <v>16</v>
      </c>
      <c r="R12" s="24">
        <v>42491</v>
      </c>
      <c r="S12" s="25">
        <v>42491</v>
      </c>
      <c r="T12" s="21" t="s">
        <v>17</v>
      </c>
      <c r="X12" s="67"/>
      <c r="Y12" s="70" t="s">
        <v>44</v>
      </c>
    </row>
    <row r="13" spans="1:31" ht="15.75" thickBot="1">
      <c r="A13" s="13"/>
      <c r="F13" s="17">
        <f t="shared" si="1"/>
        <v>12</v>
      </c>
      <c r="G13" s="18">
        <f t="shared" si="4"/>
        <v>12</v>
      </c>
      <c r="I13" s="36">
        <f>I12+1</f>
        <v>12</v>
      </c>
      <c r="J13" s="37" t="str">
        <f>"12"</f>
        <v>12</v>
      </c>
      <c r="K13" s="20"/>
      <c r="L13" s="22" t="s">
        <v>12</v>
      </c>
      <c r="M13" s="26">
        <f t="shared" si="3"/>
        <v>42613</v>
      </c>
      <c r="N13" s="19" t="s">
        <v>13</v>
      </c>
      <c r="O13" s="23">
        <v>42660</v>
      </c>
      <c r="P13" s="21" t="s">
        <v>8</v>
      </c>
      <c r="R13" s="24">
        <v>42492</v>
      </c>
      <c r="S13" s="25">
        <v>42494</v>
      </c>
      <c r="T13" s="21" t="s">
        <v>14</v>
      </c>
      <c r="X13" s="67"/>
      <c r="Y13" s="70" t="s">
        <v>45</v>
      </c>
    </row>
    <row r="14" spans="1:31">
      <c r="A14" s="13"/>
      <c r="F14" s="17">
        <f t="shared" si="1"/>
        <v>13</v>
      </c>
      <c r="G14" s="18">
        <f t="shared" si="4"/>
        <v>13</v>
      </c>
      <c r="K14" s="20"/>
      <c r="L14" s="22" t="s">
        <v>12</v>
      </c>
      <c r="M14" s="26">
        <f t="shared" si="3"/>
        <v>42661</v>
      </c>
      <c r="N14" s="19" t="s">
        <v>13</v>
      </c>
      <c r="O14" s="23">
        <v>42675</v>
      </c>
      <c r="P14" s="21" t="s">
        <v>16</v>
      </c>
      <c r="R14" s="24">
        <v>42495</v>
      </c>
      <c r="S14" s="25" t="s">
        <v>23</v>
      </c>
      <c r="T14" s="21" t="s">
        <v>17</v>
      </c>
      <c r="X14" s="67"/>
      <c r="Y14" s="70" t="s">
        <v>46</v>
      </c>
    </row>
    <row r="15" spans="1:31" ht="15.75" thickBot="1">
      <c r="A15" s="38"/>
      <c r="F15" s="17">
        <f t="shared" si="1"/>
        <v>14</v>
      </c>
      <c r="G15" s="18">
        <f t="shared" si="4"/>
        <v>14</v>
      </c>
      <c r="K15" s="20"/>
      <c r="L15" s="39" t="s">
        <v>12</v>
      </c>
      <c r="M15" s="26">
        <f>O14</f>
        <v>42675</v>
      </c>
      <c r="N15" s="40" t="s">
        <v>13</v>
      </c>
      <c r="O15" s="41">
        <v>42720</v>
      </c>
      <c r="P15" s="21" t="str">
        <f>P13</f>
        <v>scolaire</v>
      </c>
      <c r="R15" s="24">
        <v>42496</v>
      </c>
      <c r="S15" s="25">
        <v>42497</v>
      </c>
      <c r="T15" s="21" t="s">
        <v>14</v>
      </c>
      <c r="X15" s="67"/>
      <c r="Y15" s="70" t="s">
        <v>47</v>
      </c>
    </row>
    <row r="16" spans="1:31">
      <c r="F16" s="17">
        <f t="shared" si="1"/>
        <v>15</v>
      </c>
      <c r="G16" s="18">
        <f t="shared" si="4"/>
        <v>15</v>
      </c>
      <c r="K16" s="20"/>
      <c r="L16" s="39" t="s">
        <v>12</v>
      </c>
      <c r="M16" s="25">
        <v>42721</v>
      </c>
      <c r="N16" s="40" t="s">
        <v>13</v>
      </c>
      <c r="O16" s="41">
        <v>42737</v>
      </c>
      <c r="P16" s="21" t="s">
        <v>16</v>
      </c>
      <c r="R16" s="24">
        <v>42498</v>
      </c>
      <c r="S16" s="25">
        <v>42498</v>
      </c>
      <c r="T16" s="21" t="s">
        <v>17</v>
      </c>
      <c r="X16" s="67"/>
      <c r="Y16" s="70" t="s">
        <v>48</v>
      </c>
    </row>
    <row r="17" spans="1:25">
      <c r="A17"/>
      <c r="B17"/>
      <c r="C17"/>
      <c r="D17"/>
      <c r="F17" s="17">
        <f t="shared" si="1"/>
        <v>16</v>
      </c>
      <c r="G17" s="18">
        <f t="shared" si="4"/>
        <v>16</v>
      </c>
      <c r="L17" s="39" t="s">
        <v>12</v>
      </c>
      <c r="M17" s="25">
        <v>42738</v>
      </c>
      <c r="N17" s="40" t="s">
        <v>13</v>
      </c>
      <c r="O17" s="41">
        <v>42783</v>
      </c>
      <c r="P17" s="42" t="s">
        <v>8</v>
      </c>
      <c r="R17" s="24">
        <v>42499</v>
      </c>
      <c r="S17" s="25">
        <v>42505</v>
      </c>
      <c r="T17" s="21" t="s">
        <v>14</v>
      </c>
      <c r="X17" s="67"/>
      <c r="Y17" s="70" t="s">
        <v>49</v>
      </c>
    </row>
    <row r="18" spans="1:25">
      <c r="A18"/>
      <c r="B18"/>
      <c r="C18"/>
      <c r="D18"/>
      <c r="F18" s="17">
        <f t="shared" si="1"/>
        <v>17</v>
      </c>
      <c r="G18" s="18">
        <f t="shared" si="4"/>
        <v>17</v>
      </c>
      <c r="L18" s="39" t="s">
        <v>12</v>
      </c>
      <c r="M18" s="25">
        <v>42784</v>
      </c>
      <c r="N18" s="40" t="s">
        <v>13</v>
      </c>
      <c r="O18" s="41">
        <v>42799</v>
      </c>
      <c r="P18" s="21" t="s">
        <v>16</v>
      </c>
      <c r="R18" s="24">
        <v>42506</v>
      </c>
      <c r="S18" s="25">
        <v>42506</v>
      </c>
      <c r="T18" s="21" t="s">
        <v>17</v>
      </c>
      <c r="X18" s="67"/>
      <c r="Y18" s="70" t="s">
        <v>50</v>
      </c>
    </row>
    <row r="19" spans="1:25">
      <c r="A19"/>
      <c r="B19"/>
      <c r="C19"/>
      <c r="D19"/>
      <c r="F19" s="17">
        <f t="shared" si="1"/>
        <v>18</v>
      </c>
      <c r="G19" s="18">
        <f t="shared" si="4"/>
        <v>18</v>
      </c>
      <c r="L19" s="39" t="s">
        <v>12</v>
      </c>
      <c r="M19" s="25">
        <v>42800</v>
      </c>
      <c r="N19" s="40" t="s">
        <v>13</v>
      </c>
      <c r="O19" s="41">
        <v>42839</v>
      </c>
      <c r="P19" s="21" t="str">
        <f>P17</f>
        <v>scolaire</v>
      </c>
      <c r="R19" s="24">
        <v>42507</v>
      </c>
      <c r="S19" s="25">
        <v>42564</v>
      </c>
      <c r="T19" s="21" t="s">
        <v>14</v>
      </c>
      <c r="X19" s="67"/>
      <c r="Y19" s="70" t="s">
        <v>51</v>
      </c>
    </row>
    <row r="20" spans="1:25">
      <c r="A20"/>
      <c r="B20"/>
      <c r="C20"/>
      <c r="D20"/>
      <c r="F20" s="17">
        <f t="shared" si="1"/>
        <v>19</v>
      </c>
      <c r="G20" s="18">
        <f t="shared" si="4"/>
        <v>19</v>
      </c>
      <c r="L20" s="39" t="s">
        <v>12</v>
      </c>
      <c r="M20" s="25">
        <v>42840</v>
      </c>
      <c r="N20" s="40" t="s">
        <v>13</v>
      </c>
      <c r="O20" s="41">
        <v>42856</v>
      </c>
      <c r="P20" s="21" t="s">
        <v>16</v>
      </c>
      <c r="R20" s="24">
        <v>42565</v>
      </c>
      <c r="S20" s="25">
        <v>42565</v>
      </c>
      <c r="T20" s="21" t="s">
        <v>17</v>
      </c>
      <c r="X20" s="67"/>
      <c r="Y20" s="70" t="s">
        <v>52</v>
      </c>
    </row>
    <row r="21" spans="1:25">
      <c r="A21"/>
      <c r="B21"/>
      <c r="C21"/>
      <c r="D21"/>
      <c r="F21" s="17">
        <f t="shared" si="1"/>
        <v>20</v>
      </c>
      <c r="G21" s="18">
        <f t="shared" si="4"/>
        <v>20</v>
      </c>
      <c r="L21" s="39" t="s">
        <v>12</v>
      </c>
      <c r="M21" s="25">
        <v>42857</v>
      </c>
      <c r="N21" s="40" t="s">
        <v>13</v>
      </c>
      <c r="O21" s="41">
        <v>42923</v>
      </c>
      <c r="P21" s="21" t="str">
        <f>P19</f>
        <v>scolaire</v>
      </c>
      <c r="Q21" s="14"/>
      <c r="R21" s="24">
        <v>42566</v>
      </c>
      <c r="S21" s="25">
        <v>42596</v>
      </c>
      <c r="T21" s="21" t="s">
        <v>14</v>
      </c>
      <c r="U21" s="14"/>
      <c r="X21" s="67"/>
      <c r="Y21" s="70" t="s">
        <v>53</v>
      </c>
    </row>
    <row r="22" spans="1:25">
      <c r="A22"/>
      <c r="B22"/>
      <c r="C22"/>
      <c r="D22"/>
      <c r="F22" s="17">
        <f t="shared" si="1"/>
        <v>21</v>
      </c>
      <c r="G22" s="18">
        <f t="shared" si="4"/>
        <v>21</v>
      </c>
      <c r="J22" s="19"/>
      <c r="L22" s="43" t="s">
        <v>12</v>
      </c>
      <c r="M22" s="25">
        <v>42923</v>
      </c>
      <c r="N22" s="44" t="s">
        <v>13</v>
      </c>
      <c r="O22" s="41">
        <v>42981</v>
      </c>
      <c r="P22" s="21" t="s">
        <v>16</v>
      </c>
      <c r="Q22" s="14"/>
      <c r="R22" s="24">
        <v>42597</v>
      </c>
      <c r="S22" s="25">
        <v>42597</v>
      </c>
      <c r="T22" s="21" t="s">
        <v>17</v>
      </c>
      <c r="U22" s="14"/>
      <c r="X22" s="67"/>
      <c r="Y22" s="70" t="s">
        <v>54</v>
      </c>
    </row>
    <row r="23" spans="1:25">
      <c r="A23"/>
      <c r="B23"/>
      <c r="C23"/>
      <c r="D23"/>
      <c r="F23" s="17">
        <f t="shared" si="1"/>
        <v>22</v>
      </c>
      <c r="G23" s="18">
        <f t="shared" si="4"/>
        <v>22</v>
      </c>
      <c r="J23" s="19"/>
      <c r="L23" s="43" t="s">
        <v>12</v>
      </c>
      <c r="M23" s="25">
        <v>42982</v>
      </c>
      <c r="N23" s="44" t="s">
        <v>13</v>
      </c>
      <c r="O23" s="25">
        <v>43028</v>
      </c>
      <c r="P23" s="21" t="s">
        <v>8</v>
      </c>
      <c r="Q23" s="14"/>
      <c r="R23" s="24">
        <v>42598</v>
      </c>
      <c r="S23" s="25">
        <v>42674</v>
      </c>
      <c r="T23" s="21" t="s">
        <v>14</v>
      </c>
      <c r="U23" s="14"/>
      <c r="X23" s="67"/>
      <c r="Y23" s="70" t="s">
        <v>55</v>
      </c>
    </row>
    <row r="24" spans="1:25" ht="15.75" thickBot="1">
      <c r="A24"/>
      <c r="B24"/>
      <c r="C24"/>
      <c r="D24"/>
      <c r="F24" s="17">
        <f t="shared" si="1"/>
        <v>23</v>
      </c>
      <c r="G24" s="18">
        <f t="shared" si="4"/>
        <v>23</v>
      </c>
      <c r="J24" s="19"/>
      <c r="L24" s="43" t="s">
        <v>12</v>
      </c>
      <c r="M24" s="29">
        <v>43029</v>
      </c>
      <c r="N24" s="44" t="s">
        <v>13</v>
      </c>
      <c r="O24" s="29">
        <v>43043</v>
      </c>
      <c r="P24" s="30" t="s">
        <v>16</v>
      </c>
      <c r="Q24" s="14"/>
      <c r="R24" s="24">
        <v>42675</v>
      </c>
      <c r="S24" s="25">
        <v>42675</v>
      </c>
      <c r="T24" s="21" t="s">
        <v>17</v>
      </c>
      <c r="U24" s="14"/>
      <c r="X24" s="67"/>
      <c r="Y24" s="70" t="s">
        <v>56</v>
      </c>
    </row>
    <row r="25" spans="1:25">
      <c r="A25"/>
      <c r="B25"/>
      <c r="C25"/>
      <c r="D25"/>
      <c r="F25" s="17">
        <f t="shared" si="1"/>
        <v>24</v>
      </c>
      <c r="G25" s="18">
        <f t="shared" si="4"/>
        <v>24</v>
      </c>
      <c r="J25" s="19"/>
      <c r="L25" s="43" t="s">
        <v>12</v>
      </c>
      <c r="M25" s="12">
        <v>43044</v>
      </c>
      <c r="N25" s="44" t="s">
        <v>13</v>
      </c>
      <c r="O25" s="12">
        <v>43091</v>
      </c>
      <c r="P25" s="42" t="s">
        <v>8</v>
      </c>
      <c r="Q25" s="14"/>
      <c r="R25" s="24">
        <v>42676</v>
      </c>
      <c r="S25" s="25">
        <v>42684</v>
      </c>
      <c r="T25" s="21" t="s">
        <v>14</v>
      </c>
      <c r="U25" s="14"/>
      <c r="X25" s="67"/>
      <c r="Y25" s="70" t="s">
        <v>57</v>
      </c>
    </row>
    <row r="26" spans="1:25">
      <c r="A26"/>
      <c r="B26"/>
      <c r="C26"/>
      <c r="D26"/>
      <c r="F26" s="17">
        <f t="shared" si="1"/>
        <v>25</v>
      </c>
      <c r="G26" s="18">
        <f t="shared" si="4"/>
        <v>25</v>
      </c>
      <c r="J26" s="19"/>
      <c r="L26" s="43" t="s">
        <v>12</v>
      </c>
      <c r="M26" s="12">
        <v>43092</v>
      </c>
      <c r="N26" s="44" t="s">
        <v>13</v>
      </c>
      <c r="O26" s="12">
        <v>43106</v>
      </c>
      <c r="P26" s="42" t="s">
        <v>16</v>
      </c>
      <c r="Q26" s="14"/>
      <c r="R26" s="24">
        <v>42685</v>
      </c>
      <c r="S26" s="25">
        <v>42685</v>
      </c>
      <c r="T26" s="27" t="s">
        <v>17</v>
      </c>
      <c r="U26" s="14"/>
      <c r="X26" s="67"/>
      <c r="Y26" s="70" t="s">
        <v>58</v>
      </c>
    </row>
    <row r="27" spans="1:25" ht="15.75" thickBot="1">
      <c r="A27"/>
      <c r="B27"/>
      <c r="C27"/>
      <c r="D27"/>
      <c r="F27" s="17">
        <f t="shared" si="1"/>
        <v>26</v>
      </c>
      <c r="G27" s="18">
        <f t="shared" si="4"/>
        <v>26</v>
      </c>
      <c r="J27" s="19"/>
      <c r="L27" s="43" t="s">
        <v>12</v>
      </c>
      <c r="M27" s="12">
        <v>43107</v>
      </c>
      <c r="N27" s="44" t="s">
        <v>13</v>
      </c>
      <c r="O27" s="12">
        <v>42775</v>
      </c>
      <c r="P27" s="42" t="s">
        <v>8</v>
      </c>
      <c r="Q27" s="14"/>
      <c r="R27" s="28">
        <v>42686</v>
      </c>
      <c r="S27" s="29">
        <v>42714</v>
      </c>
      <c r="T27" s="30" t="s">
        <v>14</v>
      </c>
      <c r="U27" s="14"/>
      <c r="X27" s="67"/>
      <c r="Y27" s="70" t="s">
        <v>59</v>
      </c>
    </row>
    <row r="28" spans="1:25">
      <c r="A28"/>
      <c r="B28"/>
      <c r="C28"/>
      <c r="D28"/>
      <c r="F28" s="17">
        <f t="shared" si="1"/>
        <v>27</v>
      </c>
      <c r="G28" s="18">
        <f t="shared" si="4"/>
        <v>27</v>
      </c>
      <c r="J28" s="19"/>
      <c r="L28" s="43" t="s">
        <v>12</v>
      </c>
      <c r="M28" s="12">
        <v>43141</v>
      </c>
      <c r="N28" s="44" t="s">
        <v>13</v>
      </c>
      <c r="O28" s="12">
        <v>43155</v>
      </c>
      <c r="P28" s="42" t="s">
        <v>16</v>
      </c>
      <c r="Q28" s="14"/>
      <c r="R28" s="33">
        <v>42736</v>
      </c>
      <c r="S28" s="34">
        <v>42736</v>
      </c>
      <c r="T28" s="10" t="s">
        <v>17</v>
      </c>
      <c r="U28" s="14"/>
      <c r="X28" s="67"/>
      <c r="Y28" s="70" t="s">
        <v>60</v>
      </c>
    </row>
    <row r="29" spans="1:25">
      <c r="A29"/>
      <c r="B29"/>
      <c r="C29"/>
      <c r="D29"/>
      <c r="F29" s="17">
        <f t="shared" si="1"/>
        <v>28</v>
      </c>
      <c r="G29" s="18">
        <f t="shared" si="4"/>
        <v>28</v>
      </c>
      <c r="J29" s="19"/>
      <c r="L29" s="43" t="s">
        <v>12</v>
      </c>
      <c r="M29" s="12">
        <v>43156</v>
      </c>
      <c r="N29" s="44" t="s">
        <v>13</v>
      </c>
      <c r="O29" s="12">
        <v>43196</v>
      </c>
      <c r="P29" s="42" t="s">
        <v>8</v>
      </c>
      <c r="Q29" s="14"/>
      <c r="R29" s="24">
        <v>42737</v>
      </c>
      <c r="S29" s="25">
        <v>42821</v>
      </c>
      <c r="T29" s="21" t="s">
        <v>14</v>
      </c>
      <c r="U29" s="14"/>
      <c r="X29" s="67"/>
      <c r="Y29" s="70" t="s">
        <v>61</v>
      </c>
    </row>
    <row r="30" spans="1:25">
      <c r="A30"/>
      <c r="B30"/>
      <c r="C30"/>
      <c r="D30"/>
      <c r="F30" s="17">
        <f>F29+1</f>
        <v>29</v>
      </c>
      <c r="G30" s="18">
        <f t="shared" si="4"/>
        <v>29</v>
      </c>
      <c r="J30" s="19"/>
      <c r="L30" s="43" t="s">
        <v>12</v>
      </c>
      <c r="M30" s="12">
        <v>43197</v>
      </c>
      <c r="N30" s="44" t="s">
        <v>13</v>
      </c>
      <c r="O30" s="12">
        <v>43211</v>
      </c>
      <c r="P30" s="42" t="s">
        <v>16</v>
      </c>
      <c r="Q30" s="14"/>
      <c r="R30" s="24">
        <v>42822</v>
      </c>
      <c r="S30" s="25">
        <v>42822</v>
      </c>
      <c r="T30" s="21" t="s">
        <v>17</v>
      </c>
      <c r="U30" s="14"/>
      <c r="X30" s="67"/>
      <c r="Y30" s="70" t="s">
        <v>62</v>
      </c>
    </row>
    <row r="31" spans="1:25">
      <c r="A31"/>
      <c r="B31"/>
      <c r="C31"/>
      <c r="D31"/>
      <c r="F31" s="17">
        <f t="shared" si="1"/>
        <v>30</v>
      </c>
      <c r="G31" s="18">
        <f t="shared" si="4"/>
        <v>30</v>
      </c>
      <c r="J31" s="19"/>
      <c r="L31" s="43" t="s">
        <v>12</v>
      </c>
      <c r="M31" s="12">
        <v>43212</v>
      </c>
      <c r="N31" s="44" t="s">
        <v>13</v>
      </c>
      <c r="O31" s="12">
        <v>43287</v>
      </c>
      <c r="P31" s="42" t="s">
        <v>8</v>
      </c>
      <c r="R31" s="24">
        <v>42823</v>
      </c>
      <c r="S31" s="25" t="s">
        <v>24</v>
      </c>
      <c r="T31" s="21" t="s">
        <v>14</v>
      </c>
      <c r="X31" s="67"/>
      <c r="Y31" s="70" t="s">
        <v>63</v>
      </c>
    </row>
    <row r="32" spans="1:25" ht="15.75" thickBot="1">
      <c r="A32"/>
      <c r="B32"/>
      <c r="C32"/>
      <c r="D32"/>
      <c r="F32" s="36">
        <f t="shared" si="1"/>
        <v>31</v>
      </c>
      <c r="G32" s="45">
        <f t="shared" si="4"/>
        <v>31</v>
      </c>
      <c r="J32" s="19"/>
      <c r="L32" s="43" t="s">
        <v>12</v>
      </c>
      <c r="M32" s="12">
        <v>43288</v>
      </c>
      <c r="N32" s="44" t="s">
        <v>13</v>
      </c>
      <c r="O32" s="12">
        <v>43344</v>
      </c>
      <c r="P32" s="42" t="s">
        <v>16</v>
      </c>
      <c r="R32" s="24">
        <v>42856</v>
      </c>
      <c r="S32" s="25">
        <v>42856</v>
      </c>
      <c r="T32" s="21" t="s">
        <v>17</v>
      </c>
      <c r="X32" s="67"/>
      <c r="Y32" s="70" t="s">
        <v>64</v>
      </c>
    </row>
    <row r="33" spans="1:25">
      <c r="A33"/>
      <c r="B33"/>
      <c r="C33"/>
      <c r="D33"/>
      <c r="J33" s="19"/>
      <c r="L33" s="43" t="s">
        <v>12</v>
      </c>
      <c r="M33" s="12">
        <v>43345</v>
      </c>
      <c r="N33" s="44" t="s">
        <v>13</v>
      </c>
      <c r="O33" s="12">
        <v>43392</v>
      </c>
      <c r="P33" s="21" t="str">
        <f>P31</f>
        <v>scolaire</v>
      </c>
      <c r="R33" s="24">
        <v>42857</v>
      </c>
      <c r="S33" s="25">
        <v>42859</v>
      </c>
      <c r="T33" s="21" t="s">
        <v>14</v>
      </c>
      <c r="X33" s="67"/>
      <c r="Y33" s="70" t="s">
        <v>65</v>
      </c>
    </row>
    <row r="34" spans="1:25">
      <c r="A34"/>
      <c r="B34"/>
      <c r="C34"/>
      <c r="D34"/>
      <c r="J34" s="19"/>
      <c r="L34" s="43" t="s">
        <v>12</v>
      </c>
      <c r="M34" s="12">
        <v>43393</v>
      </c>
      <c r="N34" s="44" t="s">
        <v>13</v>
      </c>
      <c r="O34" s="12">
        <v>43407</v>
      </c>
      <c r="P34" s="21" t="s">
        <v>16</v>
      </c>
      <c r="R34" s="24">
        <v>42860</v>
      </c>
      <c r="S34" s="25">
        <v>42860</v>
      </c>
      <c r="T34" s="21" t="s">
        <v>17</v>
      </c>
      <c r="X34" s="67"/>
      <c r="Y34" s="70" t="s">
        <v>66</v>
      </c>
    </row>
    <row r="35" spans="1:25">
      <c r="A35"/>
      <c r="B35"/>
      <c r="C35"/>
      <c r="D35"/>
      <c r="J35" s="19"/>
      <c r="L35" s="43" t="s">
        <v>12</v>
      </c>
      <c r="M35" s="12">
        <v>43408</v>
      </c>
      <c r="N35" s="44" t="s">
        <v>13</v>
      </c>
      <c r="O35" s="12">
        <v>43455</v>
      </c>
      <c r="P35" s="21" t="str">
        <f>P33</f>
        <v>scolaire</v>
      </c>
      <c r="R35" s="24">
        <v>42861</v>
      </c>
      <c r="S35" s="25">
        <v>42862</v>
      </c>
      <c r="T35" s="21" t="s">
        <v>14</v>
      </c>
      <c r="X35" s="67"/>
      <c r="Y35" s="70" t="s">
        <v>67</v>
      </c>
    </row>
    <row r="36" spans="1:25">
      <c r="L36" s="43" t="s">
        <v>12</v>
      </c>
      <c r="N36" s="44" t="s">
        <v>13</v>
      </c>
      <c r="R36" s="24">
        <v>42863</v>
      </c>
      <c r="S36" s="25">
        <v>42863</v>
      </c>
      <c r="T36" s="21" t="s">
        <v>17</v>
      </c>
      <c r="X36" s="67"/>
      <c r="Y36" s="70" t="s">
        <v>68</v>
      </c>
    </row>
    <row r="37" spans="1:25">
      <c r="L37" s="43" t="s">
        <v>12</v>
      </c>
      <c r="N37" s="44" t="s">
        <v>13</v>
      </c>
      <c r="R37" s="24">
        <v>42864</v>
      </c>
      <c r="S37" s="25">
        <v>42870</v>
      </c>
      <c r="T37" s="21" t="s">
        <v>14</v>
      </c>
      <c r="X37" s="67"/>
      <c r="Y37" s="70" t="s">
        <v>69</v>
      </c>
    </row>
    <row r="38" spans="1:25">
      <c r="L38" s="43" t="s">
        <v>12</v>
      </c>
      <c r="N38" s="44" t="s">
        <v>13</v>
      </c>
      <c r="R38" s="24">
        <v>42871</v>
      </c>
      <c r="S38" s="25">
        <v>42871</v>
      </c>
      <c r="T38" s="21" t="s">
        <v>17</v>
      </c>
      <c r="X38" s="67"/>
      <c r="Y38" s="70" t="s">
        <v>70</v>
      </c>
    </row>
    <row r="39" spans="1:25">
      <c r="L39" s="43" t="s">
        <v>12</v>
      </c>
      <c r="N39" s="44" t="s">
        <v>13</v>
      </c>
      <c r="R39" s="24">
        <v>42872</v>
      </c>
      <c r="S39" s="25">
        <v>42929</v>
      </c>
      <c r="T39" s="21" t="s">
        <v>14</v>
      </c>
      <c r="X39" s="67"/>
      <c r="Y39" s="70" t="s">
        <v>71</v>
      </c>
    </row>
    <row r="40" spans="1:25">
      <c r="L40" s="43" t="s">
        <v>12</v>
      </c>
      <c r="N40" s="44" t="s">
        <v>13</v>
      </c>
      <c r="R40" s="24">
        <v>42930</v>
      </c>
      <c r="S40" s="25">
        <v>42930</v>
      </c>
      <c r="T40" s="21" t="s">
        <v>17</v>
      </c>
      <c r="X40" s="67"/>
      <c r="Y40" s="70" t="s">
        <v>72</v>
      </c>
    </row>
    <row r="41" spans="1:25">
      <c r="L41" s="43" t="s">
        <v>12</v>
      </c>
      <c r="N41" s="44" t="s">
        <v>13</v>
      </c>
      <c r="R41" s="12">
        <v>42931</v>
      </c>
      <c r="S41" s="12">
        <v>42961</v>
      </c>
      <c r="T41" s="42" t="s">
        <v>14</v>
      </c>
      <c r="X41" s="67"/>
      <c r="Y41" s="70" t="s">
        <v>73</v>
      </c>
    </row>
    <row r="42" spans="1:25" ht="15.75" thickBot="1">
      <c r="L42" s="91" t="s">
        <v>25</v>
      </c>
      <c r="M42" s="92"/>
      <c r="N42" s="92"/>
      <c r="O42" s="46">
        <f>MIN(M3:M41)</f>
        <v>42248</v>
      </c>
      <c r="P42" s="47" t="s">
        <v>26</v>
      </c>
      <c r="Q42" s="48">
        <f>MAX(O3:O414)</f>
        <v>43455</v>
      </c>
      <c r="R42" s="12">
        <v>42962</v>
      </c>
      <c r="S42" s="12">
        <v>42962</v>
      </c>
      <c r="T42" s="42" t="s">
        <v>17</v>
      </c>
      <c r="X42" s="67"/>
      <c r="Y42" s="70" t="s">
        <v>74</v>
      </c>
    </row>
    <row r="43" spans="1:25">
      <c r="R43" s="12">
        <v>42963</v>
      </c>
      <c r="S43" s="12">
        <v>43039</v>
      </c>
      <c r="T43" s="42" t="s">
        <v>14</v>
      </c>
      <c r="X43" s="67"/>
      <c r="Y43" s="70" t="s">
        <v>75</v>
      </c>
    </row>
    <row r="44" spans="1:25">
      <c r="R44" s="12">
        <v>43040</v>
      </c>
      <c r="S44" s="12">
        <v>43040</v>
      </c>
      <c r="T44" s="42" t="s">
        <v>17</v>
      </c>
      <c r="X44" s="67"/>
      <c r="Y44" s="70" t="s">
        <v>76</v>
      </c>
    </row>
    <row r="45" spans="1:25">
      <c r="R45" s="12">
        <v>43041</v>
      </c>
      <c r="S45" s="12">
        <v>43049</v>
      </c>
      <c r="T45" s="42" t="s">
        <v>14</v>
      </c>
      <c r="X45" s="67"/>
      <c r="Y45" s="70" t="s">
        <v>77</v>
      </c>
    </row>
    <row r="46" spans="1:25">
      <c r="R46" s="12">
        <v>43050</v>
      </c>
      <c r="S46" s="12">
        <v>43050</v>
      </c>
      <c r="T46" s="42" t="s">
        <v>17</v>
      </c>
      <c r="X46" s="67"/>
      <c r="Y46" s="70" t="s">
        <v>78</v>
      </c>
    </row>
    <row r="47" spans="1:25">
      <c r="R47" s="12">
        <v>43051</v>
      </c>
      <c r="S47" s="12">
        <v>43093</v>
      </c>
      <c r="T47" s="42" t="s">
        <v>14</v>
      </c>
      <c r="X47" s="67"/>
      <c r="Y47" s="70" t="s">
        <v>79</v>
      </c>
    </row>
    <row r="48" spans="1:25">
      <c r="R48" s="12">
        <v>43094</v>
      </c>
      <c r="S48" s="12">
        <v>43094</v>
      </c>
      <c r="T48" s="42" t="s">
        <v>17</v>
      </c>
      <c r="X48" s="67"/>
      <c r="Y48" s="70" t="s">
        <v>80</v>
      </c>
    </row>
    <row r="49" spans="18:25">
      <c r="R49" s="12">
        <v>43095</v>
      </c>
      <c r="S49" s="12">
        <v>43100</v>
      </c>
      <c r="T49" s="42" t="s">
        <v>14</v>
      </c>
      <c r="X49" s="67"/>
      <c r="Y49" s="70" t="s">
        <v>81</v>
      </c>
    </row>
    <row r="50" spans="18:25">
      <c r="R50" s="12">
        <v>43101</v>
      </c>
      <c r="S50" s="12">
        <v>43101</v>
      </c>
      <c r="T50" s="42" t="s">
        <v>17</v>
      </c>
      <c r="X50" s="67"/>
      <c r="Y50" s="70" t="s">
        <v>82</v>
      </c>
    </row>
    <row r="51" spans="18:25">
      <c r="R51" s="12">
        <v>43102</v>
      </c>
      <c r="S51" s="12">
        <v>43191</v>
      </c>
      <c r="T51" s="42" t="s">
        <v>14</v>
      </c>
      <c r="X51" s="67"/>
      <c r="Y51" s="70" t="s">
        <v>83</v>
      </c>
    </row>
    <row r="52" spans="18:25">
      <c r="R52" s="12">
        <v>43192</v>
      </c>
      <c r="S52" s="12">
        <v>43192</v>
      </c>
      <c r="T52" s="42" t="s">
        <v>17</v>
      </c>
      <c r="X52" s="67"/>
    </row>
    <row r="53" spans="18:25">
      <c r="R53" s="12">
        <v>43193</v>
      </c>
      <c r="S53" s="12">
        <v>43220</v>
      </c>
      <c r="T53" s="42" t="s">
        <v>14</v>
      </c>
      <c r="X53" s="67"/>
    </row>
    <row r="54" spans="18:25">
      <c r="R54" s="12">
        <v>43221</v>
      </c>
      <c r="S54" s="12">
        <v>43221</v>
      </c>
      <c r="T54" s="42" t="s">
        <v>17</v>
      </c>
      <c r="X54" s="67"/>
    </row>
    <row r="55" spans="18:25">
      <c r="R55" s="12">
        <v>43222</v>
      </c>
      <c r="S55" s="12">
        <v>43227</v>
      </c>
      <c r="T55" s="42" t="s">
        <v>14</v>
      </c>
      <c r="X55" s="67"/>
    </row>
    <row r="56" spans="18:25">
      <c r="R56" s="12">
        <v>43228</v>
      </c>
      <c r="S56" s="12">
        <v>43228</v>
      </c>
      <c r="T56" s="42" t="s">
        <v>17</v>
      </c>
      <c r="X56" s="67"/>
    </row>
    <row r="57" spans="18:25">
      <c r="R57" s="12">
        <v>43229</v>
      </c>
      <c r="S57" s="12">
        <v>43229</v>
      </c>
      <c r="T57" s="42" t="s">
        <v>14</v>
      </c>
      <c r="X57" s="67"/>
    </row>
    <row r="58" spans="18:25">
      <c r="R58" s="12">
        <v>43230</v>
      </c>
      <c r="S58" s="12">
        <v>43230</v>
      </c>
      <c r="T58" s="42" t="s">
        <v>17</v>
      </c>
      <c r="X58" s="67"/>
    </row>
    <row r="59" spans="18:25">
      <c r="R59" s="12">
        <v>43231</v>
      </c>
      <c r="S59" s="12">
        <v>43240</v>
      </c>
      <c r="T59" s="42" t="s">
        <v>14</v>
      </c>
      <c r="X59" s="67"/>
    </row>
    <row r="60" spans="18:25">
      <c r="R60" s="12">
        <v>43241</v>
      </c>
      <c r="S60" s="12">
        <v>43241</v>
      </c>
      <c r="T60" s="42" t="s">
        <v>17</v>
      </c>
      <c r="X60" s="67"/>
    </row>
    <row r="61" spans="18:25">
      <c r="R61" s="12">
        <v>43242</v>
      </c>
      <c r="S61" s="12">
        <v>43294</v>
      </c>
      <c r="T61" s="42" t="s">
        <v>14</v>
      </c>
      <c r="X61" s="67"/>
    </row>
    <row r="62" spans="18:25">
      <c r="R62" s="12">
        <v>43295</v>
      </c>
      <c r="S62" s="12">
        <v>43295</v>
      </c>
      <c r="T62" s="42" t="s">
        <v>17</v>
      </c>
      <c r="X62" s="67"/>
    </row>
    <row r="63" spans="18:25">
      <c r="R63" s="12">
        <v>43296</v>
      </c>
      <c r="S63" s="12">
        <v>43326</v>
      </c>
      <c r="T63" s="42" t="s">
        <v>14</v>
      </c>
      <c r="X63" s="67"/>
    </row>
    <row r="64" spans="18:25">
      <c r="R64" s="12">
        <v>43327</v>
      </c>
      <c r="S64" s="12">
        <v>43327</v>
      </c>
      <c r="T64" s="42" t="s">
        <v>17</v>
      </c>
      <c r="X64" s="67"/>
    </row>
    <row r="65" spans="18:24">
      <c r="R65" s="12">
        <v>43328</v>
      </c>
      <c r="S65" s="12">
        <v>43404</v>
      </c>
      <c r="T65" s="42" t="s">
        <v>14</v>
      </c>
      <c r="X65" s="67"/>
    </row>
    <row r="66" spans="18:24">
      <c r="R66" s="12">
        <v>43405</v>
      </c>
      <c r="S66" s="12">
        <v>43405</v>
      </c>
      <c r="T66" s="42" t="s">
        <v>17</v>
      </c>
      <c r="X66" s="67"/>
    </row>
    <row r="67" spans="18:24">
      <c r="R67" s="12">
        <v>43406</v>
      </c>
      <c r="S67" s="12">
        <v>43414</v>
      </c>
      <c r="T67" s="42" t="s">
        <v>14</v>
      </c>
      <c r="X67" s="67"/>
    </row>
    <row r="68" spans="18:24">
      <c r="R68" s="12">
        <v>43415</v>
      </c>
      <c r="S68" s="12">
        <v>43415</v>
      </c>
      <c r="T68" s="42" t="s">
        <v>17</v>
      </c>
      <c r="X68" s="67"/>
    </row>
    <row r="69" spans="18:24">
      <c r="R69" s="12">
        <v>43416</v>
      </c>
      <c r="S69" s="12">
        <v>43458</v>
      </c>
      <c r="T69" s="42" t="s">
        <v>14</v>
      </c>
      <c r="X69" s="67"/>
    </row>
    <row r="70" spans="18:24">
      <c r="R70" s="12">
        <v>43459</v>
      </c>
      <c r="S70" s="12">
        <v>43459</v>
      </c>
      <c r="T70" s="42" t="s">
        <v>17</v>
      </c>
      <c r="X70" s="67"/>
    </row>
    <row r="71" spans="18:24">
      <c r="R71" s="12">
        <v>43460</v>
      </c>
      <c r="S71" s="12">
        <v>43465</v>
      </c>
      <c r="T71" s="42" t="s">
        <v>14</v>
      </c>
      <c r="X71" s="67"/>
    </row>
    <row r="72" spans="18:24">
      <c r="R72" s="12">
        <v>43466</v>
      </c>
      <c r="S72" s="12">
        <v>43466</v>
      </c>
      <c r="T72" s="42" t="s">
        <v>17</v>
      </c>
      <c r="X72" s="67"/>
    </row>
    <row r="73" spans="18:24">
      <c r="R73" s="12">
        <v>43467</v>
      </c>
      <c r="S73" s="12">
        <v>43576</v>
      </c>
      <c r="T73" s="42" t="s">
        <v>14</v>
      </c>
      <c r="X73" s="67"/>
    </row>
    <row r="74" spans="18:24">
      <c r="R74" s="12">
        <v>43577</v>
      </c>
      <c r="S74" s="12">
        <v>43577</v>
      </c>
      <c r="T74" s="42" t="s">
        <v>17</v>
      </c>
      <c r="X74" s="67"/>
    </row>
    <row r="75" spans="18:24">
      <c r="R75" s="12">
        <v>43578</v>
      </c>
      <c r="S75" s="12" t="s">
        <v>27</v>
      </c>
      <c r="T75" s="42" t="s">
        <v>14</v>
      </c>
      <c r="X75" s="67"/>
    </row>
    <row r="76" spans="18:24" ht="15.75" thickBot="1">
      <c r="R76" s="12">
        <v>43586</v>
      </c>
      <c r="S76" s="12">
        <v>43586</v>
      </c>
      <c r="T76" s="42" t="s">
        <v>17</v>
      </c>
      <c r="X76" s="67"/>
    </row>
    <row r="77" spans="18:24" ht="15.75" thickBot="1">
      <c r="R77" s="49">
        <f>MIN(R3,R76)</f>
        <v>42232</v>
      </c>
      <c r="S77" s="50"/>
      <c r="T77" s="51">
        <f>MAX(S3,S76)</f>
        <v>43586</v>
      </c>
      <c r="X77" s="67"/>
    </row>
    <row r="78" spans="18:24">
      <c r="X78" s="67"/>
    </row>
    <row r="79" spans="18:24">
      <c r="X79" s="67"/>
    </row>
    <row r="80" spans="18:24">
      <c r="X80" s="67"/>
    </row>
    <row r="81" spans="24:24">
      <c r="X81" s="67"/>
    </row>
    <row r="82" spans="24:24">
      <c r="X82" s="67"/>
    </row>
    <row r="83" spans="24:24">
      <c r="X83" s="67"/>
    </row>
    <row r="84" spans="24:24">
      <c r="X84" s="67"/>
    </row>
    <row r="85" spans="24:24">
      <c r="X85" s="67"/>
    </row>
    <row r="86" spans="24:24">
      <c r="X86" s="67"/>
    </row>
    <row r="87" spans="24:24">
      <c r="X87" s="67"/>
    </row>
    <row r="88" spans="24:24">
      <c r="X88" s="67"/>
    </row>
    <row r="89" spans="24:24">
      <c r="X89" s="67"/>
    </row>
    <row r="90" spans="24:24">
      <c r="X90" s="67"/>
    </row>
    <row r="91" spans="24:24">
      <c r="X91" s="67"/>
    </row>
    <row r="92" spans="24:24">
      <c r="X92" s="67"/>
    </row>
    <row r="93" spans="24:24">
      <c r="X93" s="67"/>
    </row>
    <row r="94" spans="24:24">
      <c r="X94" s="67"/>
    </row>
  </sheetData>
  <sortState ref="AB2:AC9">
    <sortCondition ref="AB2"/>
  </sortState>
  <mergeCells count="2">
    <mergeCell ref="L1:O1"/>
    <mergeCell ref="L42:N42"/>
  </mergeCells>
  <dataValidations count="1">
    <dataValidation type="list" allowBlank="1" showInputMessage="1" showErrorMessage="1" sqref="P3 P5 P7 P9 P11 P13">
      <formula1>periodecal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0000"/>
  </sheetPr>
  <dimension ref="A1:M44"/>
  <sheetViews>
    <sheetView workbookViewId="0">
      <selection activeCell="B30" sqref="B30"/>
    </sheetView>
  </sheetViews>
  <sheetFormatPr baseColWidth="10" defaultRowHeight="15"/>
  <cols>
    <col min="1" max="1" width="33.7109375" style="68" customWidth="1"/>
    <col min="5" max="5" width="26.5703125" customWidth="1"/>
  </cols>
  <sheetData>
    <row r="1" spans="1:13">
      <c r="A1" s="54"/>
      <c r="B1" s="65" t="s">
        <v>84</v>
      </c>
      <c r="C1" s="65" t="s">
        <v>85</v>
      </c>
      <c r="D1" s="65" t="s">
        <v>86</v>
      </c>
      <c r="E1" s="65" t="s">
        <v>87</v>
      </c>
      <c r="F1" s="65" t="s">
        <v>88</v>
      </c>
      <c r="G1" s="65" t="s">
        <v>89</v>
      </c>
      <c r="H1" s="65" t="s">
        <v>90</v>
      </c>
      <c r="I1" s="65" t="s">
        <v>91</v>
      </c>
      <c r="J1" s="65" t="s">
        <v>92</v>
      </c>
      <c r="K1" s="65" t="s">
        <v>93</v>
      </c>
      <c r="L1" s="65" t="s">
        <v>94</v>
      </c>
      <c r="M1" s="65" t="s">
        <v>95</v>
      </c>
    </row>
    <row r="2" spans="1:13">
      <c r="A2" s="54" t="str">
        <f t="shared" ref="A2:A44" si="0">CONCATENATE(B2,"- ",C2,,"- ",LEFT(E2,12),"=",D2," pax")</f>
        <v>3201- DE-573-AK- MAGO2 LA1A22=32 pax</v>
      </c>
      <c r="B2" s="69">
        <v>3201</v>
      </c>
      <c r="C2" s="70" t="s">
        <v>96</v>
      </c>
      <c r="D2" s="69">
        <v>32</v>
      </c>
      <c r="E2" s="70" t="s">
        <v>97</v>
      </c>
      <c r="F2" s="70" t="s">
        <v>98</v>
      </c>
      <c r="G2" s="70" t="s">
        <v>99</v>
      </c>
      <c r="H2" s="70" t="s">
        <v>100</v>
      </c>
      <c r="I2" s="71">
        <v>39550</v>
      </c>
      <c r="J2" s="71">
        <v>39546</v>
      </c>
      <c r="K2" s="70" t="s">
        <v>99</v>
      </c>
      <c r="L2" s="70" t="s">
        <v>101</v>
      </c>
      <c r="M2" s="70" t="s">
        <v>102</v>
      </c>
    </row>
    <row r="3" spans="1:13">
      <c r="A3" s="54" t="str">
        <f t="shared" si="0"/>
        <v>3203- DD-430-PP- VEHIXEL WING=31 pax</v>
      </c>
      <c r="B3" s="69">
        <v>3203</v>
      </c>
      <c r="C3" s="70" t="s">
        <v>103</v>
      </c>
      <c r="D3" s="69">
        <v>31</v>
      </c>
      <c r="E3" s="70" t="s">
        <v>104</v>
      </c>
      <c r="F3" s="70" t="s">
        <v>99</v>
      </c>
      <c r="G3" s="70" t="s">
        <v>99</v>
      </c>
      <c r="H3" s="70" t="s">
        <v>100</v>
      </c>
      <c r="I3" s="71">
        <v>41702</v>
      </c>
      <c r="J3" s="71">
        <v>41702</v>
      </c>
      <c r="K3" s="70" t="s">
        <v>99</v>
      </c>
      <c r="L3" s="70" t="s">
        <v>105</v>
      </c>
      <c r="M3" s="70" t="s">
        <v>106</v>
      </c>
    </row>
    <row r="4" spans="1:13">
      <c r="A4" s="54" t="str">
        <f t="shared" si="0"/>
        <v>4903- AJ-751-YY- SETRA 315H45=53 pax</v>
      </c>
      <c r="B4" s="69">
        <v>4903</v>
      </c>
      <c r="C4" s="70" t="s">
        <v>107</v>
      </c>
      <c r="D4" s="69">
        <v>53</v>
      </c>
      <c r="E4" s="70" t="s">
        <v>108</v>
      </c>
      <c r="F4" s="70" t="s">
        <v>99</v>
      </c>
      <c r="G4" s="70" t="s">
        <v>99</v>
      </c>
      <c r="H4" s="70" t="s">
        <v>100</v>
      </c>
      <c r="I4" s="71">
        <v>38287</v>
      </c>
      <c r="J4" s="71">
        <v>38287</v>
      </c>
      <c r="K4" s="70" t="s">
        <v>98</v>
      </c>
      <c r="L4" s="70" t="s">
        <v>109</v>
      </c>
      <c r="M4" s="70" t="s">
        <v>110</v>
      </c>
    </row>
    <row r="5" spans="1:13">
      <c r="A5" s="54" t="str">
        <f t="shared" si="0"/>
        <v>4904- AH-570-BS- SETRA S315  =51 pax</v>
      </c>
      <c r="B5" s="69">
        <v>4904</v>
      </c>
      <c r="C5" s="70" t="s">
        <v>111</v>
      </c>
      <c r="D5" s="69">
        <v>51</v>
      </c>
      <c r="E5" s="70" t="s">
        <v>112</v>
      </c>
      <c r="F5" s="70" t="s">
        <v>99</v>
      </c>
      <c r="G5" s="70" t="s">
        <v>99</v>
      </c>
      <c r="H5" s="70" t="s">
        <v>100</v>
      </c>
      <c r="I5" s="71">
        <v>38287</v>
      </c>
      <c r="J5" s="71">
        <v>38287</v>
      </c>
      <c r="K5" s="70" t="s">
        <v>99</v>
      </c>
      <c r="L5" s="70" t="s">
        <v>109</v>
      </c>
      <c r="M5" s="70" t="s">
        <v>110</v>
      </c>
    </row>
    <row r="6" spans="1:13">
      <c r="A6" s="54" t="str">
        <f t="shared" si="0"/>
        <v>5301- CE-353-KQ- SETRA 415GTH=53 pax</v>
      </c>
      <c r="B6" s="69">
        <v>5301</v>
      </c>
      <c r="C6" s="70" t="s">
        <v>113</v>
      </c>
      <c r="D6" s="69">
        <v>53</v>
      </c>
      <c r="E6" s="70" t="s">
        <v>114</v>
      </c>
      <c r="F6" s="70" t="s">
        <v>98</v>
      </c>
      <c r="G6" s="70" t="s">
        <v>99</v>
      </c>
      <c r="H6" s="70" t="s">
        <v>100</v>
      </c>
      <c r="I6" s="71">
        <v>39731</v>
      </c>
      <c r="J6" s="71">
        <v>39526</v>
      </c>
      <c r="K6" s="70" t="s">
        <v>98</v>
      </c>
      <c r="L6" s="70" t="s">
        <v>115</v>
      </c>
      <c r="M6" s="70" t="s">
        <v>102</v>
      </c>
    </row>
    <row r="7" spans="1:13">
      <c r="A7" s="54" t="str">
        <f t="shared" si="0"/>
        <v>5302- AM-934-TM- SETRA 415GTH=49 pax</v>
      </c>
      <c r="B7" s="69">
        <v>5302</v>
      </c>
      <c r="C7" s="70" t="s">
        <v>116</v>
      </c>
      <c r="D7" s="69">
        <v>49</v>
      </c>
      <c r="E7" s="70" t="s">
        <v>117</v>
      </c>
      <c r="F7" s="70" t="s">
        <v>98</v>
      </c>
      <c r="G7" s="70" t="s">
        <v>99</v>
      </c>
      <c r="H7" s="70" t="s">
        <v>100</v>
      </c>
      <c r="I7" s="71">
        <v>38359</v>
      </c>
      <c r="J7" s="71">
        <v>38359</v>
      </c>
      <c r="K7" s="70" t="s">
        <v>99</v>
      </c>
      <c r="L7" s="70" t="s">
        <v>115</v>
      </c>
      <c r="M7" s="70" t="s">
        <v>102</v>
      </c>
    </row>
    <row r="8" spans="1:13">
      <c r="A8" s="54" t="str">
        <f t="shared" si="0"/>
        <v>5305- EP-470-VB- MERCEDES TOU=53 pax</v>
      </c>
      <c r="B8" s="69">
        <v>5305</v>
      </c>
      <c r="C8" s="70" t="s">
        <v>118</v>
      </c>
      <c r="D8" s="69">
        <v>53</v>
      </c>
      <c r="E8" s="70" t="s">
        <v>119</v>
      </c>
      <c r="F8" s="70" t="s">
        <v>99</v>
      </c>
      <c r="G8" s="70" t="s">
        <v>99</v>
      </c>
      <c r="H8" s="70" t="s">
        <v>120</v>
      </c>
      <c r="I8" s="71">
        <v>42956</v>
      </c>
      <c r="J8" s="71">
        <v>42956</v>
      </c>
      <c r="K8" s="70" t="s">
        <v>99</v>
      </c>
      <c r="L8" s="70" t="s">
        <v>115</v>
      </c>
      <c r="M8" s="70" t="s">
        <v>121</v>
      </c>
    </row>
    <row r="9" spans="1:13">
      <c r="A9" s="54" t="str">
        <f t="shared" si="0"/>
        <v>5505- CL-501-HZ- MERCEDES R24=53 pax</v>
      </c>
      <c r="B9" s="69">
        <v>5505</v>
      </c>
      <c r="C9" s="70" t="s">
        <v>122</v>
      </c>
      <c r="D9" s="69">
        <v>53</v>
      </c>
      <c r="E9" s="70" t="s">
        <v>123</v>
      </c>
      <c r="F9" s="70" t="s">
        <v>99</v>
      </c>
      <c r="G9" s="70" t="s">
        <v>99</v>
      </c>
      <c r="H9" s="70" t="s">
        <v>120</v>
      </c>
      <c r="I9" s="71">
        <v>39829</v>
      </c>
      <c r="J9" s="71">
        <v>39489</v>
      </c>
      <c r="K9" s="70" t="s">
        <v>98</v>
      </c>
      <c r="L9" s="70" t="s">
        <v>105</v>
      </c>
      <c r="M9" s="70" t="s">
        <v>110</v>
      </c>
    </row>
    <row r="10" spans="1:13">
      <c r="A10" s="54" t="str">
        <f>CONCATENATE(B10,"- ",C10,,"- ",LEFT(E10,12),"=",D10," pax")</f>
        <v>5506- AB-788-NF- SETRA 415 GT=55 pax</v>
      </c>
      <c r="B10" s="69">
        <v>5506</v>
      </c>
      <c r="C10" s="70" t="s">
        <v>124</v>
      </c>
      <c r="D10" s="69">
        <v>55</v>
      </c>
      <c r="E10" s="70" t="s">
        <v>125</v>
      </c>
      <c r="F10" s="70" t="s">
        <v>99</v>
      </c>
      <c r="G10" s="70" t="s">
        <v>99</v>
      </c>
      <c r="H10" s="70" t="s">
        <v>100</v>
      </c>
      <c r="I10" s="71">
        <v>39974</v>
      </c>
      <c r="J10" s="71">
        <v>38033</v>
      </c>
      <c r="K10" s="70" t="s">
        <v>98</v>
      </c>
      <c r="L10" s="70" t="s">
        <v>115</v>
      </c>
      <c r="M10" s="70" t="s">
        <v>106</v>
      </c>
    </row>
    <row r="11" spans="1:13">
      <c r="A11" s="54" t="str">
        <f t="shared" si="0"/>
        <v>5507- BJ-051-PF- SETRA 315H45=57 pax</v>
      </c>
      <c r="B11" s="69">
        <v>5507</v>
      </c>
      <c r="C11" s="70" t="s">
        <v>126</v>
      </c>
      <c r="D11" s="69">
        <v>57</v>
      </c>
      <c r="E11" s="70" t="s">
        <v>127</v>
      </c>
      <c r="F11" s="70" t="s">
        <v>98</v>
      </c>
      <c r="G11" s="70" t="s">
        <v>99</v>
      </c>
      <c r="H11" s="70" t="s">
        <v>100</v>
      </c>
      <c r="I11" s="71">
        <v>38805</v>
      </c>
      <c r="J11" s="71">
        <v>38805</v>
      </c>
      <c r="K11" s="70" t="s">
        <v>98</v>
      </c>
      <c r="L11" s="70" t="s">
        <v>105</v>
      </c>
      <c r="M11" s="70" t="s">
        <v>110</v>
      </c>
    </row>
    <row r="12" spans="1:13">
      <c r="A12" s="54" t="str">
        <f t="shared" si="0"/>
        <v>5508- CE-315-NR- MERCEDES 550=57 pax</v>
      </c>
      <c r="B12" s="69">
        <v>5508</v>
      </c>
      <c r="C12" s="70" t="s">
        <v>128</v>
      </c>
      <c r="D12" s="69">
        <v>57</v>
      </c>
      <c r="E12" s="70" t="s">
        <v>129</v>
      </c>
      <c r="F12" s="70" t="s">
        <v>99</v>
      </c>
      <c r="G12" s="70" t="s">
        <v>99</v>
      </c>
      <c r="H12" s="70" t="s">
        <v>100</v>
      </c>
      <c r="I12" s="71">
        <v>39672</v>
      </c>
      <c r="J12" s="71">
        <v>38841</v>
      </c>
      <c r="K12" s="70" t="s">
        <v>98</v>
      </c>
      <c r="L12" s="70" t="s">
        <v>105</v>
      </c>
      <c r="M12" s="70" t="s">
        <v>110</v>
      </c>
    </row>
    <row r="13" spans="1:13">
      <c r="A13" s="54" t="str">
        <f t="shared" si="0"/>
        <v>5510- AQ-064-KD- MERCEDES/R2H=55 pax</v>
      </c>
      <c r="B13" s="69">
        <v>5510</v>
      </c>
      <c r="C13" s="70" t="s">
        <v>130</v>
      </c>
      <c r="D13" s="69">
        <v>55</v>
      </c>
      <c r="E13" s="70" t="s">
        <v>131</v>
      </c>
      <c r="F13" s="70" t="s">
        <v>99</v>
      </c>
      <c r="G13" s="70" t="s">
        <v>99</v>
      </c>
      <c r="H13" s="70" t="s">
        <v>100</v>
      </c>
      <c r="I13" s="71">
        <v>40289</v>
      </c>
      <c r="J13" s="71">
        <v>40283</v>
      </c>
      <c r="K13" s="70" t="s">
        <v>98</v>
      </c>
      <c r="L13" s="70" t="s">
        <v>109</v>
      </c>
      <c r="M13" s="70" t="s">
        <v>106</v>
      </c>
    </row>
    <row r="14" spans="1:13">
      <c r="A14" s="54" t="str">
        <f t="shared" si="0"/>
        <v>5511- AQ-424-KF- MERCEDES/R2H=55 pax</v>
      </c>
      <c r="B14" s="69">
        <v>5511</v>
      </c>
      <c r="C14" s="70" t="s">
        <v>132</v>
      </c>
      <c r="D14" s="69">
        <v>55</v>
      </c>
      <c r="E14" s="70" t="s">
        <v>131</v>
      </c>
      <c r="F14" s="70" t="s">
        <v>99</v>
      </c>
      <c r="G14" s="70" t="s">
        <v>99</v>
      </c>
      <c r="H14" s="70" t="s">
        <v>120</v>
      </c>
      <c r="I14" s="71">
        <v>40289</v>
      </c>
      <c r="J14" s="71">
        <v>40283</v>
      </c>
      <c r="K14" s="70" t="s">
        <v>98</v>
      </c>
      <c r="L14" s="70" t="s">
        <v>109</v>
      </c>
      <c r="M14" s="70" t="s">
        <v>106</v>
      </c>
    </row>
    <row r="15" spans="1:13">
      <c r="A15" s="54" t="str">
        <f t="shared" si="0"/>
        <v>5512- AQ-193-WK- MERCEDES/R2H=55 pax</v>
      </c>
      <c r="B15" s="69">
        <v>5512</v>
      </c>
      <c r="C15" s="70" t="s">
        <v>133</v>
      </c>
      <c r="D15" s="69">
        <v>55</v>
      </c>
      <c r="E15" s="70" t="s">
        <v>134</v>
      </c>
      <c r="F15" s="70" t="s">
        <v>99</v>
      </c>
      <c r="G15" s="70" t="s">
        <v>99</v>
      </c>
      <c r="H15" s="70" t="s">
        <v>100</v>
      </c>
      <c r="I15" s="71">
        <v>40291</v>
      </c>
      <c r="J15" s="71">
        <v>40290</v>
      </c>
      <c r="K15" s="70" t="s">
        <v>98</v>
      </c>
      <c r="L15" s="70" t="s">
        <v>109</v>
      </c>
      <c r="M15" s="70" t="s">
        <v>106</v>
      </c>
    </row>
    <row r="16" spans="1:13">
      <c r="A16" s="54" t="str">
        <f t="shared" si="0"/>
        <v>5513- BL-956-YY- SETRA S415HD=49 pax</v>
      </c>
      <c r="B16" s="69">
        <v>5513</v>
      </c>
      <c r="C16" s="70" t="s">
        <v>135</v>
      </c>
      <c r="D16" s="69">
        <v>49</v>
      </c>
      <c r="E16" s="70" t="s">
        <v>136</v>
      </c>
      <c r="F16" s="70" t="s">
        <v>99</v>
      </c>
      <c r="G16" s="70" t="s">
        <v>98</v>
      </c>
      <c r="H16" s="70" t="s">
        <v>100</v>
      </c>
      <c r="I16" s="71">
        <v>40647</v>
      </c>
      <c r="J16" s="71">
        <v>40646</v>
      </c>
      <c r="K16" s="70" t="s">
        <v>98</v>
      </c>
      <c r="L16" s="70" t="s">
        <v>115</v>
      </c>
      <c r="M16" s="70" t="s">
        <v>106</v>
      </c>
    </row>
    <row r="17" spans="1:13">
      <c r="A17" s="54" t="str">
        <f t="shared" si="0"/>
        <v>5520- DS-882-LB- SETRA S415UL=55 pax</v>
      </c>
      <c r="B17" s="69">
        <v>5520</v>
      </c>
      <c r="C17" s="70" t="s">
        <v>137</v>
      </c>
      <c r="D17" s="69">
        <v>55</v>
      </c>
      <c r="E17" s="70" t="s">
        <v>138</v>
      </c>
      <c r="F17" s="70" t="s">
        <v>99</v>
      </c>
      <c r="G17" s="70" t="s">
        <v>99</v>
      </c>
      <c r="H17" s="70" t="s">
        <v>100</v>
      </c>
      <c r="I17" s="71">
        <v>42174</v>
      </c>
      <c r="J17" s="71">
        <v>42172</v>
      </c>
      <c r="K17" s="70" t="s">
        <v>98</v>
      </c>
      <c r="L17" s="70" t="s">
        <v>109</v>
      </c>
      <c r="M17" s="70" t="s">
        <v>121</v>
      </c>
    </row>
    <row r="18" spans="1:13">
      <c r="A18" s="54" t="str">
        <f t="shared" si="0"/>
        <v>5521- EB-588-XM- SETRA 515 HD=49 pax</v>
      </c>
      <c r="B18" s="69">
        <v>5521</v>
      </c>
      <c r="C18" s="70" t="s">
        <v>139</v>
      </c>
      <c r="D18" s="69">
        <v>49</v>
      </c>
      <c r="E18" s="70" t="s">
        <v>140</v>
      </c>
      <c r="F18" s="70" t="s">
        <v>98</v>
      </c>
      <c r="G18" s="70" t="s">
        <v>99</v>
      </c>
      <c r="H18" s="70" t="s">
        <v>100</v>
      </c>
      <c r="I18" s="71">
        <v>42492</v>
      </c>
      <c r="J18" s="71">
        <v>42492</v>
      </c>
      <c r="K18" s="70" t="s">
        <v>98</v>
      </c>
      <c r="L18" s="54"/>
      <c r="M18" s="70" t="s">
        <v>121</v>
      </c>
    </row>
    <row r="19" spans="1:13">
      <c r="A19" s="54" t="str">
        <f t="shared" si="0"/>
        <v>5601- CR-966-JZ- SETRA S415H=55 pax</v>
      </c>
      <c r="B19" s="69">
        <v>5601</v>
      </c>
      <c r="C19" s="70" t="s">
        <v>141</v>
      </c>
      <c r="D19" s="69">
        <v>55</v>
      </c>
      <c r="E19" s="70" t="s">
        <v>142</v>
      </c>
      <c r="F19" s="70" t="s">
        <v>99</v>
      </c>
      <c r="G19" s="70" t="s">
        <v>99</v>
      </c>
      <c r="H19" s="70" t="s">
        <v>100</v>
      </c>
      <c r="I19" s="71">
        <v>41648</v>
      </c>
      <c r="J19" s="71">
        <v>41337</v>
      </c>
      <c r="K19" s="70" t="s">
        <v>99</v>
      </c>
      <c r="L19" s="54"/>
      <c r="M19" s="70" t="s">
        <v>106</v>
      </c>
    </row>
    <row r="20" spans="1:13">
      <c r="A20" s="54" t="str">
        <f t="shared" si="0"/>
        <v>5602- DW-344-CK- TOURISMO RHD=59 pax</v>
      </c>
      <c r="B20" s="69">
        <v>5602</v>
      </c>
      <c r="C20" s="70" t="s">
        <v>143</v>
      </c>
      <c r="D20" s="69">
        <v>59</v>
      </c>
      <c r="E20" s="70" t="s">
        <v>144</v>
      </c>
      <c r="F20" s="70" t="s">
        <v>99</v>
      </c>
      <c r="G20" s="70" t="s">
        <v>99</v>
      </c>
      <c r="H20" s="70" t="s">
        <v>100</v>
      </c>
      <c r="I20" s="71">
        <v>42276</v>
      </c>
      <c r="J20" s="71">
        <v>42276</v>
      </c>
      <c r="K20" s="70" t="s">
        <v>98</v>
      </c>
      <c r="L20" s="70" t="s">
        <v>109</v>
      </c>
      <c r="M20" s="70" t="s">
        <v>121</v>
      </c>
    </row>
    <row r="21" spans="1:13">
      <c r="A21" s="54" t="str">
        <f t="shared" si="0"/>
        <v>5603- DX-713-FB- SETRA S 515 =47 pax</v>
      </c>
      <c r="B21" s="69">
        <v>5603</v>
      </c>
      <c r="C21" s="70" t="s">
        <v>145</v>
      </c>
      <c r="D21" s="69">
        <v>47</v>
      </c>
      <c r="E21" s="70" t="s">
        <v>146</v>
      </c>
      <c r="F21" s="70" t="s">
        <v>99</v>
      </c>
      <c r="G21" s="70" t="s">
        <v>99</v>
      </c>
      <c r="H21" s="70" t="s">
        <v>100</v>
      </c>
      <c r="I21" s="71">
        <v>42317</v>
      </c>
      <c r="J21" s="71">
        <v>42317</v>
      </c>
      <c r="K21" s="70" t="s">
        <v>99</v>
      </c>
      <c r="L21" s="70" t="s">
        <v>109</v>
      </c>
      <c r="M21" s="70" t="s">
        <v>121</v>
      </c>
    </row>
    <row r="22" spans="1:13">
      <c r="A22" s="54" t="str">
        <f t="shared" si="0"/>
        <v>5604- DY-101-WR- RENAULT KARO=56 pax</v>
      </c>
      <c r="B22" s="69">
        <v>5604</v>
      </c>
      <c r="C22" s="70" t="s">
        <v>147</v>
      </c>
      <c r="D22" s="69">
        <v>56</v>
      </c>
      <c r="E22" s="70" t="s">
        <v>148</v>
      </c>
      <c r="F22" s="70" t="s">
        <v>99</v>
      </c>
      <c r="G22" s="70" t="s">
        <v>99</v>
      </c>
      <c r="H22" s="70" t="s">
        <v>100</v>
      </c>
      <c r="I22" s="71">
        <v>42349</v>
      </c>
      <c r="J22" s="71">
        <v>37193</v>
      </c>
      <c r="K22" s="70" t="s">
        <v>99</v>
      </c>
      <c r="L22" s="54"/>
      <c r="M22" s="70" t="s">
        <v>110</v>
      </c>
    </row>
    <row r="23" spans="1:13">
      <c r="A23" s="54" t="str">
        <f t="shared" si="0"/>
        <v>5605- DZ-025-WB- MERCEDES TOU=59 pax</v>
      </c>
      <c r="B23" s="69">
        <v>5605</v>
      </c>
      <c r="C23" s="70" t="s">
        <v>149</v>
      </c>
      <c r="D23" s="69">
        <v>59</v>
      </c>
      <c r="E23" s="70" t="s">
        <v>150</v>
      </c>
      <c r="F23" s="70" t="s">
        <v>99</v>
      </c>
      <c r="G23" s="70" t="s">
        <v>99</v>
      </c>
      <c r="H23" s="70" t="s">
        <v>100</v>
      </c>
      <c r="I23" s="71">
        <v>42422</v>
      </c>
      <c r="J23" s="71">
        <v>42422</v>
      </c>
      <c r="K23" s="70" t="s">
        <v>98</v>
      </c>
      <c r="L23" s="70" t="s">
        <v>105</v>
      </c>
      <c r="M23" s="70" t="s">
        <v>121</v>
      </c>
    </row>
    <row r="24" spans="1:13">
      <c r="A24" s="54" t="str">
        <f t="shared" si="0"/>
        <v>5606- DZ-049-WB- MERCEDES TOU=59 pax</v>
      </c>
      <c r="B24" s="69">
        <v>5606</v>
      </c>
      <c r="C24" s="70" t="s">
        <v>151</v>
      </c>
      <c r="D24" s="69">
        <v>59</v>
      </c>
      <c r="E24" s="70" t="s">
        <v>150</v>
      </c>
      <c r="F24" s="70" t="s">
        <v>99</v>
      </c>
      <c r="G24" s="70" t="s">
        <v>99</v>
      </c>
      <c r="H24" s="70" t="s">
        <v>100</v>
      </c>
      <c r="I24" s="71">
        <v>42422</v>
      </c>
      <c r="J24" s="71">
        <v>42422</v>
      </c>
      <c r="K24" s="70" t="s">
        <v>98</v>
      </c>
      <c r="L24" s="70" t="s">
        <v>105</v>
      </c>
      <c r="M24" s="70" t="s">
        <v>121</v>
      </c>
    </row>
    <row r="25" spans="1:13">
      <c r="A25" s="54" t="str">
        <f t="shared" si="0"/>
        <v>5607- DZ-076-WB- MERCEDES TOU=59 pax</v>
      </c>
      <c r="B25" s="69">
        <v>5607</v>
      </c>
      <c r="C25" s="70" t="s">
        <v>152</v>
      </c>
      <c r="D25" s="69">
        <v>59</v>
      </c>
      <c r="E25" s="70" t="s">
        <v>150</v>
      </c>
      <c r="F25" s="70" t="s">
        <v>99</v>
      </c>
      <c r="G25" s="70" t="s">
        <v>99</v>
      </c>
      <c r="H25" s="70" t="s">
        <v>100</v>
      </c>
      <c r="I25" s="71">
        <v>42422</v>
      </c>
      <c r="J25" s="71">
        <v>42422</v>
      </c>
      <c r="K25" s="70" t="s">
        <v>98</v>
      </c>
      <c r="L25" s="70" t="s">
        <v>105</v>
      </c>
      <c r="M25" s="70" t="s">
        <v>121</v>
      </c>
    </row>
    <row r="26" spans="1:13">
      <c r="A26" s="54" t="str">
        <f t="shared" si="0"/>
        <v>6002- BD-295-TK- BOVA FHD127 =63 pax</v>
      </c>
      <c r="B26" s="69">
        <v>6002</v>
      </c>
      <c r="C26" s="70" t="s">
        <v>153</v>
      </c>
      <c r="D26" s="69">
        <v>63</v>
      </c>
      <c r="E26" s="70" t="s">
        <v>154</v>
      </c>
      <c r="F26" s="70" t="s">
        <v>98</v>
      </c>
      <c r="G26" s="70" t="s">
        <v>99</v>
      </c>
      <c r="H26" s="70" t="s">
        <v>100</v>
      </c>
      <c r="I26" s="71">
        <v>39239</v>
      </c>
      <c r="J26" s="71">
        <v>39239</v>
      </c>
      <c r="K26" s="70" t="s">
        <v>98</v>
      </c>
      <c r="L26" s="70" t="s">
        <v>115</v>
      </c>
      <c r="M26" s="70" t="s">
        <v>102</v>
      </c>
    </row>
    <row r="27" spans="1:13">
      <c r="A27" s="54" t="str">
        <f t="shared" si="0"/>
        <v>6003- DC-622-QF- SETRA 415UL4=59 pax</v>
      </c>
      <c r="B27" s="69">
        <v>6003</v>
      </c>
      <c r="C27" s="70" t="s">
        <v>155</v>
      </c>
      <c r="D27" s="69">
        <v>59</v>
      </c>
      <c r="E27" s="70" t="s">
        <v>156</v>
      </c>
      <c r="F27" s="70" t="s">
        <v>99</v>
      </c>
      <c r="G27" s="70" t="s">
        <v>99</v>
      </c>
      <c r="H27" s="70" t="s">
        <v>100</v>
      </c>
      <c r="I27" s="71">
        <v>39335</v>
      </c>
      <c r="J27" s="71">
        <v>39335</v>
      </c>
      <c r="K27" s="70" t="s">
        <v>98</v>
      </c>
      <c r="L27" s="70" t="s">
        <v>105</v>
      </c>
      <c r="M27" s="70" t="s">
        <v>110</v>
      </c>
    </row>
    <row r="28" spans="1:13">
      <c r="A28" s="54" t="str">
        <f t="shared" si="0"/>
        <v>6004- AR-204-WN- MERCEDES R2H=61 pax</v>
      </c>
      <c r="B28" s="69">
        <v>6004</v>
      </c>
      <c r="C28" s="70" t="s">
        <v>157</v>
      </c>
      <c r="D28" s="69">
        <v>61</v>
      </c>
      <c r="E28" s="70" t="s">
        <v>158</v>
      </c>
      <c r="F28" s="70" t="s">
        <v>99</v>
      </c>
      <c r="G28" s="70" t="s">
        <v>99</v>
      </c>
      <c r="H28" s="70" t="s">
        <v>100</v>
      </c>
      <c r="I28" s="71">
        <v>40305</v>
      </c>
      <c r="J28" s="71">
        <v>40305</v>
      </c>
      <c r="K28" s="70" t="s">
        <v>99</v>
      </c>
      <c r="L28" s="70" t="s">
        <v>109</v>
      </c>
      <c r="M28" s="70" t="s">
        <v>106</v>
      </c>
    </row>
    <row r="29" spans="1:13">
      <c r="A29" s="54" t="str">
        <f t="shared" si="0"/>
        <v>6005- AT-547-JN- SETRA S416GT=57 pax</v>
      </c>
      <c r="B29" s="69">
        <v>6005</v>
      </c>
      <c r="C29" s="70" t="s">
        <v>159</v>
      </c>
      <c r="D29" s="69">
        <v>57</v>
      </c>
      <c r="E29" s="70" t="s">
        <v>160</v>
      </c>
      <c r="F29" s="70" t="s">
        <v>98</v>
      </c>
      <c r="G29" s="70" t="s">
        <v>99</v>
      </c>
      <c r="H29" s="70" t="s">
        <v>100</v>
      </c>
      <c r="I29" s="71">
        <v>40518</v>
      </c>
      <c r="J29" s="71">
        <v>40333</v>
      </c>
      <c r="K29" s="70" t="s">
        <v>98</v>
      </c>
      <c r="L29" s="70" t="s">
        <v>115</v>
      </c>
      <c r="M29" s="70" t="s">
        <v>106</v>
      </c>
    </row>
    <row r="30" spans="1:13">
      <c r="A30" s="54" t="str">
        <f t="shared" si="0"/>
        <v>6006- AM-018-CM- FAST STARTER=60 pax</v>
      </c>
      <c r="B30" s="69">
        <v>6006</v>
      </c>
      <c r="C30" s="70" t="s">
        <v>161</v>
      </c>
      <c r="D30" s="69">
        <v>60</v>
      </c>
      <c r="E30" s="70" t="s">
        <v>162</v>
      </c>
      <c r="F30" s="70" t="s">
        <v>99</v>
      </c>
      <c r="G30" s="70" t="s">
        <v>99</v>
      </c>
      <c r="H30" s="70" t="s">
        <v>120</v>
      </c>
      <c r="I30" s="71">
        <v>40231</v>
      </c>
      <c r="J30" s="71">
        <v>40231</v>
      </c>
      <c r="K30" s="70" t="s">
        <v>99</v>
      </c>
      <c r="L30" s="70" t="s">
        <v>101</v>
      </c>
      <c r="M30" s="70" t="s">
        <v>110</v>
      </c>
    </row>
    <row r="31" spans="1:13">
      <c r="A31" s="54" t="str">
        <f t="shared" si="0"/>
        <v>6013- DF-551-HT- SETRA S516 H=53 pax</v>
      </c>
      <c r="B31" s="69">
        <v>6013</v>
      </c>
      <c r="C31" s="70" t="s">
        <v>163</v>
      </c>
      <c r="D31" s="69">
        <v>53</v>
      </c>
      <c r="E31" s="70" t="s">
        <v>164</v>
      </c>
      <c r="F31" s="70" t="s">
        <v>99</v>
      </c>
      <c r="G31" s="70" t="s">
        <v>99</v>
      </c>
      <c r="H31" s="70" t="s">
        <v>100</v>
      </c>
      <c r="I31" s="71">
        <v>41758</v>
      </c>
      <c r="J31" s="71">
        <v>41758</v>
      </c>
      <c r="K31" s="70" t="s">
        <v>98</v>
      </c>
      <c r="L31" s="70" t="s">
        <v>105</v>
      </c>
      <c r="M31" s="70" t="s">
        <v>121</v>
      </c>
    </row>
    <row r="32" spans="1:13">
      <c r="A32" s="54" t="str">
        <f t="shared" si="0"/>
        <v>6014- DQ-527-PG- SETRA S516 H=57 pax</v>
      </c>
      <c r="B32" s="69">
        <v>6014</v>
      </c>
      <c r="C32" s="70" t="s">
        <v>165</v>
      </c>
      <c r="D32" s="69">
        <v>57</v>
      </c>
      <c r="E32" s="70" t="s">
        <v>164</v>
      </c>
      <c r="F32" s="70" t="s">
        <v>98</v>
      </c>
      <c r="G32" s="70" t="s">
        <v>99</v>
      </c>
      <c r="H32" s="70" t="s">
        <v>100</v>
      </c>
      <c r="I32" s="71">
        <v>42109</v>
      </c>
      <c r="J32" s="71">
        <v>42103</v>
      </c>
      <c r="K32" s="70" t="s">
        <v>98</v>
      </c>
      <c r="L32" s="70" t="s">
        <v>115</v>
      </c>
      <c r="M32" s="70" t="s">
        <v>121</v>
      </c>
    </row>
    <row r="33" spans="1:13">
      <c r="A33" s="54" t="str">
        <f t="shared" si="0"/>
        <v>6015- DW-920-LL- IVECO MAGELY=53 pax</v>
      </c>
      <c r="B33" s="69">
        <v>6015</v>
      </c>
      <c r="C33" s="70" t="s">
        <v>166</v>
      </c>
      <c r="D33" s="69">
        <v>53</v>
      </c>
      <c r="E33" s="70" t="s">
        <v>167</v>
      </c>
      <c r="F33" s="70" t="s">
        <v>98</v>
      </c>
      <c r="G33" s="70" t="s">
        <v>99</v>
      </c>
      <c r="H33" s="70" t="s">
        <v>120</v>
      </c>
      <c r="I33" s="71">
        <v>42289</v>
      </c>
      <c r="J33" s="71">
        <v>42289</v>
      </c>
      <c r="K33" s="70" t="s">
        <v>99</v>
      </c>
      <c r="L33" s="70" t="s">
        <v>109</v>
      </c>
      <c r="M33" s="70" t="s">
        <v>121</v>
      </c>
    </row>
    <row r="34" spans="1:13">
      <c r="A34" s="54" t="str">
        <f t="shared" si="0"/>
        <v>6017- CF-581-BR- MERCEDES TOU=57 pax</v>
      </c>
      <c r="B34" s="69">
        <v>6017</v>
      </c>
      <c r="C34" s="70" t="s">
        <v>168</v>
      </c>
      <c r="D34" s="69">
        <v>57</v>
      </c>
      <c r="E34" s="70" t="s">
        <v>169</v>
      </c>
      <c r="F34" s="70" t="s">
        <v>99</v>
      </c>
      <c r="G34" s="70" t="s">
        <v>99</v>
      </c>
      <c r="H34" s="70" t="s">
        <v>120</v>
      </c>
      <c r="I34" s="71">
        <v>41281</v>
      </c>
      <c r="J34" s="71">
        <v>41040</v>
      </c>
      <c r="K34" s="70" t="s">
        <v>99</v>
      </c>
      <c r="L34" s="70" t="s">
        <v>101</v>
      </c>
      <c r="M34" s="70" t="s">
        <v>106</v>
      </c>
    </row>
    <row r="35" spans="1:13">
      <c r="A35" s="54" t="str">
        <f t="shared" si="0"/>
        <v>60812- EA-419-JV- IVECO CROSSW=59 pax</v>
      </c>
      <c r="B35" s="69">
        <v>60812</v>
      </c>
      <c r="C35" s="70" t="s">
        <v>170</v>
      </c>
      <c r="D35" s="69">
        <v>59</v>
      </c>
      <c r="E35" s="70" t="s">
        <v>171</v>
      </c>
      <c r="F35" s="70" t="s">
        <v>99</v>
      </c>
      <c r="G35" s="70" t="s">
        <v>99</v>
      </c>
      <c r="H35" s="70" t="s">
        <v>120</v>
      </c>
      <c r="I35" s="71">
        <v>42450</v>
      </c>
      <c r="J35" s="54"/>
      <c r="K35" s="70" t="s">
        <v>99</v>
      </c>
      <c r="L35" s="70" t="s">
        <v>109</v>
      </c>
      <c r="M35" s="70" t="s">
        <v>121</v>
      </c>
    </row>
    <row r="36" spans="1:13">
      <c r="A36" s="54" t="str">
        <f t="shared" si="0"/>
        <v>80609- EA-087-JW- IVECO CROSSW=65 pax</v>
      </c>
      <c r="B36" s="69">
        <v>80609</v>
      </c>
      <c r="C36" s="70" t="s">
        <v>172</v>
      </c>
      <c r="D36" s="69">
        <v>65</v>
      </c>
      <c r="E36" s="70" t="s">
        <v>173</v>
      </c>
      <c r="F36" s="70" t="s">
        <v>99</v>
      </c>
      <c r="G36" s="70" t="s">
        <v>99</v>
      </c>
      <c r="H36" s="70" t="s">
        <v>120</v>
      </c>
      <c r="I36" s="71">
        <v>42446</v>
      </c>
      <c r="J36" s="71">
        <v>42440</v>
      </c>
      <c r="K36" s="70" t="s">
        <v>99</v>
      </c>
      <c r="L36" s="70" t="s">
        <v>109</v>
      </c>
      <c r="M36" s="70" t="s">
        <v>121</v>
      </c>
    </row>
    <row r="37" spans="1:13">
      <c r="A37" s="54" t="str">
        <f t="shared" si="0"/>
        <v>80610- EA-821-JT- IVECO CROSSW=59 pax</v>
      </c>
      <c r="B37" s="69">
        <v>80610</v>
      </c>
      <c r="C37" s="70" t="s">
        <v>174</v>
      </c>
      <c r="D37" s="69">
        <v>59</v>
      </c>
      <c r="E37" s="70" t="s">
        <v>175</v>
      </c>
      <c r="F37" s="70" t="s">
        <v>99</v>
      </c>
      <c r="G37" s="70" t="s">
        <v>99</v>
      </c>
      <c r="H37" s="70" t="s">
        <v>120</v>
      </c>
      <c r="I37" s="71">
        <v>42446</v>
      </c>
      <c r="J37" s="54"/>
      <c r="K37" s="70" t="s">
        <v>99</v>
      </c>
      <c r="L37" s="70" t="s">
        <v>109</v>
      </c>
      <c r="M37" s="70" t="s">
        <v>121</v>
      </c>
    </row>
    <row r="38" spans="1:13">
      <c r="A38" s="54" t="str">
        <f t="shared" si="0"/>
        <v>80611- EA-824-JP- IVECO CROSSW=49 pax</v>
      </c>
      <c r="B38" s="69">
        <v>80611</v>
      </c>
      <c r="C38" s="70" t="s">
        <v>176</v>
      </c>
      <c r="D38" s="69">
        <v>49</v>
      </c>
      <c r="E38" s="70" t="s">
        <v>177</v>
      </c>
      <c r="F38" s="70" t="s">
        <v>99</v>
      </c>
      <c r="G38" s="70" t="s">
        <v>99</v>
      </c>
      <c r="H38" s="70" t="s">
        <v>120</v>
      </c>
      <c r="I38" s="71">
        <v>42450</v>
      </c>
      <c r="J38" s="54"/>
      <c r="K38" s="70" t="s">
        <v>99</v>
      </c>
      <c r="L38" s="54"/>
      <c r="M38" s="70" t="s">
        <v>121</v>
      </c>
    </row>
    <row r="39" spans="1:13">
      <c r="A39" s="54" t="str">
        <f t="shared" si="0"/>
        <v>806001- AM-061CM- FAST STARTER=60 pax</v>
      </c>
      <c r="B39" s="69">
        <v>806001</v>
      </c>
      <c r="C39" s="70" t="s">
        <v>178</v>
      </c>
      <c r="D39" s="69">
        <v>60</v>
      </c>
      <c r="E39" s="70" t="s">
        <v>162</v>
      </c>
      <c r="F39" s="70" t="s">
        <v>99</v>
      </c>
      <c r="G39" s="70" t="s">
        <v>99</v>
      </c>
      <c r="H39" s="70" t="s">
        <v>120</v>
      </c>
      <c r="I39" s="71">
        <v>40231</v>
      </c>
      <c r="J39" s="71">
        <v>40231</v>
      </c>
      <c r="K39" s="70" t="s">
        <v>99</v>
      </c>
      <c r="L39" s="70" t="s">
        <v>101</v>
      </c>
      <c r="M39" s="70" t="s">
        <v>102</v>
      </c>
    </row>
    <row r="40" spans="1:13">
      <c r="A40" s="54" t="str">
        <f t="shared" si="0"/>
        <v>806002- AL-328-JP- FAST STARTER=60 pax</v>
      </c>
      <c r="B40" s="69">
        <v>806002</v>
      </c>
      <c r="C40" s="70" t="s">
        <v>179</v>
      </c>
      <c r="D40" s="69">
        <v>60</v>
      </c>
      <c r="E40" s="70" t="s">
        <v>162</v>
      </c>
      <c r="F40" s="70" t="s">
        <v>99</v>
      </c>
      <c r="G40" s="70" t="s">
        <v>99</v>
      </c>
      <c r="H40" s="70" t="s">
        <v>120</v>
      </c>
      <c r="I40" s="71">
        <v>40218</v>
      </c>
      <c r="J40" s="71">
        <v>40218</v>
      </c>
      <c r="K40" s="70" t="s">
        <v>99</v>
      </c>
      <c r="L40" s="70" t="s">
        <v>101</v>
      </c>
      <c r="M40" s="70" t="s">
        <v>102</v>
      </c>
    </row>
    <row r="41" spans="1:13">
      <c r="A41" s="54" t="str">
        <f t="shared" si="0"/>
        <v>806003- AL392-JP- FAST STARTER=60 pax</v>
      </c>
      <c r="B41" s="69">
        <v>806003</v>
      </c>
      <c r="C41" s="70" t="s">
        <v>180</v>
      </c>
      <c r="D41" s="69">
        <v>60</v>
      </c>
      <c r="E41" s="70" t="s">
        <v>162</v>
      </c>
      <c r="F41" s="70" t="s">
        <v>99</v>
      </c>
      <c r="G41" s="70" t="s">
        <v>99</v>
      </c>
      <c r="H41" s="70" t="s">
        <v>120</v>
      </c>
      <c r="I41" s="71">
        <v>40218</v>
      </c>
      <c r="J41" s="71">
        <v>40218</v>
      </c>
      <c r="K41" s="70" t="s">
        <v>99</v>
      </c>
      <c r="L41" s="70" t="s">
        <v>101</v>
      </c>
      <c r="M41" s="70" t="s">
        <v>102</v>
      </c>
    </row>
    <row r="42" spans="1:13">
      <c r="A42" s="54" t="str">
        <f t="shared" si="0"/>
        <v>806004- AL-181-JP- FAST STARTER=60 pax</v>
      </c>
      <c r="B42" s="69">
        <v>806004</v>
      </c>
      <c r="C42" s="70" t="s">
        <v>181</v>
      </c>
      <c r="D42" s="69">
        <v>60</v>
      </c>
      <c r="E42" s="70" t="s">
        <v>162</v>
      </c>
      <c r="F42" s="70" t="s">
        <v>99</v>
      </c>
      <c r="G42" s="70" t="s">
        <v>99</v>
      </c>
      <c r="H42" s="70" t="s">
        <v>120</v>
      </c>
      <c r="I42" s="71">
        <v>40218</v>
      </c>
      <c r="J42" s="71">
        <v>40218</v>
      </c>
      <c r="K42" s="70" t="s">
        <v>99</v>
      </c>
      <c r="L42" s="70" t="s">
        <v>101</v>
      </c>
      <c r="M42" s="70" t="s">
        <v>102</v>
      </c>
    </row>
    <row r="43" spans="1:13">
      <c r="A43" s="54" t="str">
        <f t="shared" si="0"/>
        <v>806005- AL-280-JP- FAST STARTER=60 pax</v>
      </c>
      <c r="B43" s="69">
        <v>806005</v>
      </c>
      <c r="C43" s="70" t="s">
        <v>182</v>
      </c>
      <c r="D43" s="69">
        <v>60</v>
      </c>
      <c r="E43" s="70" t="s">
        <v>162</v>
      </c>
      <c r="F43" s="70" t="s">
        <v>99</v>
      </c>
      <c r="G43" s="70" t="s">
        <v>99</v>
      </c>
      <c r="H43" s="70" t="s">
        <v>120</v>
      </c>
      <c r="I43" s="71">
        <v>40218</v>
      </c>
      <c r="J43" s="71">
        <v>40218</v>
      </c>
      <c r="K43" s="70" t="s">
        <v>99</v>
      </c>
      <c r="L43" s="70" t="s">
        <v>101</v>
      </c>
      <c r="M43" s="70" t="s">
        <v>102</v>
      </c>
    </row>
    <row r="44" spans="1:13">
      <c r="A44" s="54" t="str">
        <f t="shared" si="0"/>
        <v>806006- CE-746-NH- BOVA FUTURA =61 pax</v>
      </c>
      <c r="B44" s="69">
        <v>806006</v>
      </c>
      <c r="C44" s="70" t="s">
        <v>183</v>
      </c>
      <c r="D44" s="69">
        <v>61</v>
      </c>
      <c r="E44" s="70" t="s">
        <v>184</v>
      </c>
      <c r="F44" s="70" t="s">
        <v>99</v>
      </c>
      <c r="G44" s="70" t="s">
        <v>99</v>
      </c>
      <c r="H44" s="70" t="s">
        <v>120</v>
      </c>
      <c r="I44" s="71">
        <v>41390</v>
      </c>
      <c r="J44" s="71">
        <v>39346</v>
      </c>
      <c r="K44" s="70" t="s">
        <v>98</v>
      </c>
      <c r="L44" s="70" t="s">
        <v>105</v>
      </c>
      <c r="M44" s="70" t="s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PANNEAU DE COMMANDE</vt:lpstr>
      <vt:lpstr>BD</vt:lpstr>
      <vt:lpstr>calendrier previ</vt:lpstr>
      <vt:lpstr>INFO_CALENDRIER</vt:lpstr>
      <vt:lpstr>INFO_VEHICULES</vt:lpstr>
      <vt:lpstr>COMMERCIAL</vt:lpstr>
      <vt:lpstr>conducteurs</vt:lpstr>
      <vt:lpstr>OUINON</vt:lpstr>
      <vt:lpstr>vehicules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Hervé GAYON</dc:creator>
  <cp:lastModifiedBy>gmb</cp:lastModifiedBy>
  <dcterms:created xsi:type="dcterms:W3CDTF">2018-01-19T08:57:18Z</dcterms:created>
  <dcterms:modified xsi:type="dcterms:W3CDTF">2018-02-13T23:33:57Z</dcterms:modified>
</cp:coreProperties>
</file>