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480" windowHeight="5265" activeTab="2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tarif!$A$1:$N$151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52511"/>
</workbook>
</file>

<file path=xl/calcChain.xml><?xml version="1.0" encoding="utf-8"?>
<calcChain xmlns="http://schemas.openxmlformats.org/spreadsheetml/2006/main">
  <c r="I12" i="3" l="1"/>
  <c r="I13" i="3"/>
  <c r="I14" i="3"/>
  <c r="I15" i="3"/>
  <c r="I16" i="3"/>
  <c r="I17" i="3"/>
  <c r="M20" i="2" l="1"/>
  <c r="M21" i="2"/>
  <c r="N21" i="2" s="1"/>
  <c r="M22" i="2"/>
  <c r="M23" i="2"/>
  <c r="N23" i="2" s="1"/>
  <c r="M24" i="2"/>
  <c r="M25" i="2"/>
  <c r="N25" i="2" s="1"/>
  <c r="M26" i="2"/>
  <c r="M27" i="2"/>
  <c r="N27" i="2" s="1"/>
  <c r="M28" i="2"/>
  <c r="M29" i="2"/>
  <c r="N29" i="2" s="1"/>
  <c r="M32" i="2"/>
  <c r="M33" i="2"/>
  <c r="N33" i="2" s="1"/>
  <c r="M34" i="2"/>
  <c r="M35" i="2"/>
  <c r="N35" i="2" s="1"/>
  <c r="M36" i="2"/>
  <c r="M37" i="2"/>
  <c r="N37" i="2" s="1"/>
  <c r="M38" i="2"/>
  <c r="M39" i="2"/>
  <c r="N39" i="2" s="1"/>
  <c r="M40" i="2"/>
  <c r="M41" i="2"/>
  <c r="N41" i="2" s="1"/>
  <c r="M42" i="2"/>
  <c r="M43" i="2"/>
  <c r="N43" i="2" s="1"/>
  <c r="M44" i="2"/>
  <c r="M46" i="2"/>
  <c r="N46" i="2" s="1"/>
  <c r="M47" i="2"/>
  <c r="M48" i="2"/>
  <c r="N48" i="2" s="1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7" i="2"/>
  <c r="M128" i="2"/>
  <c r="M6" i="2"/>
  <c r="M7" i="2"/>
  <c r="M8" i="2"/>
  <c r="M9" i="2"/>
  <c r="M10" i="2"/>
  <c r="M11" i="2"/>
  <c r="M12" i="2"/>
  <c r="M13" i="2"/>
  <c r="M14" i="2"/>
  <c r="M15" i="2"/>
  <c r="M16" i="2"/>
  <c r="M5" i="2"/>
  <c r="N5" i="2" s="1"/>
  <c r="N6" i="2"/>
  <c r="N7" i="2"/>
  <c r="N8" i="2"/>
  <c r="N9" i="2"/>
  <c r="N10" i="2"/>
  <c r="N11" i="2"/>
  <c r="N12" i="2"/>
  <c r="N13" i="2"/>
  <c r="N14" i="2"/>
  <c r="N15" i="2"/>
  <c r="N16" i="2"/>
  <c r="N20" i="2"/>
  <c r="N22" i="2"/>
  <c r="N24" i="2"/>
  <c r="N26" i="2"/>
  <c r="N28" i="2"/>
  <c r="N32" i="2"/>
  <c r="N34" i="2"/>
  <c r="N36" i="2"/>
  <c r="N38" i="2"/>
  <c r="N40" i="2"/>
  <c r="N42" i="2"/>
  <c r="N44" i="2"/>
  <c r="N47" i="2"/>
  <c r="N51" i="2"/>
  <c r="N53" i="2"/>
  <c r="N54" i="2"/>
  <c r="N55" i="2"/>
  <c r="N56" i="2"/>
  <c r="N57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7" i="2"/>
  <c r="N128" i="2"/>
  <c r="I18" i="3"/>
  <c r="I19" i="3"/>
  <c r="I20" i="3"/>
  <c r="I21" i="3"/>
  <c r="I22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B6" i="3" l="1"/>
  <c r="J9" i="3"/>
  <c r="B7" i="3"/>
  <c r="E7" i="3"/>
  <c r="E6" i="3"/>
  <c r="B5" i="3"/>
  <c r="B4" i="3"/>
  <c r="K57" i="3" l="1"/>
  <c r="H7" i="3"/>
  <c r="H6" i="3"/>
  <c r="H5" i="3"/>
  <c r="K55" i="3" l="1"/>
  <c r="K58" i="3" s="1"/>
  <c r="K59" i="3" s="1"/>
  <c r="K60" i="3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 shape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 shape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 shape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<sst xmlns="http://schemas.openxmlformats.org/spreadsheetml/2006/main" count="817" uniqueCount="352">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</sst>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1">
    <xf numFmtId="0" fontId="0" fillId="0" borderId="0" xfId="0"/>
    <xf numFmtId="0" fontId="0" fillId="0" borderId="20" xfId="0" applyBorder="1" applyAlignment="1" applyProtection="1">
      <alignment vertical="top"/>
    </xf>
    <xf numFmtId="2" fontId="8" fillId="11" borderId="19" xfId="0" applyNumberFormat="1" applyFont="1" applyFill="1" applyBorder="1" applyAlignment="1" applyProtection="1">
      <alignment vertical="top" wrapText="1"/>
    </xf>
    <xf numFmtId="0" fontId="8" fillId="0" borderId="2" xfId="0" applyFont="1" applyBorder="1" applyAlignment="1">
      <alignment vertical="center"/>
    </xf>
    <xf numFmtId="2" fontId="61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11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228600</xdr:colOff>
      <xdr:row>14</xdr:row>
      <xdr:rowOff>152399</xdr:rowOff>
    </xdr:from>
    <xdr:to>
      <xdr:col>15</xdr:col>
      <xdr:colOff>314325</xdr:colOff>
      <xdr:row>19</xdr:row>
      <xdr:rowOff>133349</xdr:rowOff>
    </xdr:to>
    <xdr:sp macro="" textlink="">
      <xdr:nvSpPr>
        <xdr:cNvPr id="5" name="Bulle ronde 4"/>
        <xdr:cNvSpPr/>
      </xdr:nvSpPr>
      <xdr:spPr>
        <a:xfrm>
          <a:off x="7172325" y="4876799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SANS UTILISER LES 1ERES</a:t>
          </a:r>
          <a:r>
            <a:rPr lang="fr-FR" sz="1100" baseline="0"/>
            <a:t> LETTRES C'EST OK</a:t>
          </a:r>
          <a:endParaRPr lang="fr-FR" sz="1100"/>
        </a:p>
      </xdr:txBody>
    </xdr:sp>
    <xdr:clientData/>
  </xdr:twoCellAnchor>
  <xdr:twoCellAnchor>
    <xdr:from>
      <xdr:col>12</xdr:col>
      <xdr:colOff>295275</xdr:colOff>
      <xdr:row>20</xdr:row>
      <xdr:rowOff>142875</xdr:rowOff>
    </xdr:from>
    <xdr:to>
      <xdr:col>15</xdr:col>
      <xdr:colOff>381000</xdr:colOff>
      <xdr:row>25</xdr:row>
      <xdr:rowOff>123825</xdr:rowOff>
    </xdr:to>
    <xdr:sp macro="" textlink="">
      <xdr:nvSpPr>
        <xdr:cNvPr id="6" name="Bulle ronde 5"/>
        <xdr:cNvSpPr/>
      </xdr:nvSpPr>
      <xdr:spPr>
        <a:xfrm>
          <a:off x="7239000" y="6524625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 UTILISANT LES 1ERES</a:t>
          </a:r>
          <a:r>
            <a:rPr lang="fr-FR" sz="1100" baseline="0"/>
            <a:t> LETTRES - PROBLEME  TOUT EST DECALE</a:t>
          </a:r>
          <a:endParaRPr lang="fr-FR" sz="1100"/>
        </a:p>
      </xdr:txBody>
    </xdr:sp>
    <xdr:clientData/>
  </xdr:twoCellAnchor>
  <xdr:twoCellAnchor>
    <xdr:from>
      <xdr:col>3</xdr:col>
      <xdr:colOff>381000</xdr:colOff>
      <xdr:row>21</xdr:row>
      <xdr:rowOff>171450</xdr:rowOff>
    </xdr:from>
    <xdr:to>
      <xdr:col>12</xdr:col>
      <xdr:colOff>514351</xdr:colOff>
      <xdr:row>24</xdr:row>
      <xdr:rowOff>19051</xdr:rowOff>
    </xdr:to>
    <xdr:cxnSp macro="">
      <xdr:nvCxnSpPr>
        <xdr:cNvPr id="8" name="Connecteur droit avec flèche 7"/>
        <xdr:cNvCxnSpPr/>
      </xdr:nvCxnSpPr>
      <xdr:spPr>
        <a:xfrm flipH="1" flipV="1">
          <a:off x="1762125" y="6829425"/>
          <a:ext cx="5695951" cy="676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9</xdr:row>
          <xdr:rowOff>85725</xdr:rowOff>
        </xdr:from>
        <xdr:to>
          <xdr:col>1</xdr:col>
          <xdr:colOff>104775</xdr:colOff>
          <xdr:row>9</xdr:row>
          <xdr:rowOff>304800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</xdr:row>
          <xdr:rowOff>95250</xdr:rowOff>
        </xdr:from>
        <xdr:to>
          <xdr:col>10</xdr:col>
          <xdr:colOff>447675</xdr:colOff>
          <xdr:row>9</xdr:row>
          <xdr:rowOff>314325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9</xdr:row>
          <xdr:rowOff>104775</xdr:rowOff>
        </xdr:from>
        <xdr:to>
          <xdr:col>5</xdr:col>
          <xdr:colOff>104775</xdr:colOff>
          <xdr:row>9</xdr:row>
          <xdr:rowOff>323850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161925</xdr:rowOff>
        </xdr:from>
        <xdr:to>
          <xdr:col>7</xdr:col>
          <xdr:colOff>314325</xdr:colOff>
          <xdr:row>8</xdr:row>
          <xdr:rowOff>381000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RIF"/>
      <sheetName val="LISTE"/>
      <sheetName val="FOURNIS"/>
      <sheetName val="CLIENT"/>
      <sheetName val="OUTILS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>
        <row r="1">
          <cell r="C1">
            <v>0</v>
          </cell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>
            <v>0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0">
          <cell r="C30">
            <v>0</v>
          </cell>
        </row>
        <row r="31">
          <cell r="C31">
            <v>0</v>
          </cell>
        </row>
        <row r="32">
          <cell r="C32">
            <v>0</v>
          </cell>
        </row>
        <row r="33">
          <cell r="C33">
            <v>0</v>
          </cell>
        </row>
        <row r="34">
          <cell r="C34">
            <v>0</v>
          </cell>
        </row>
        <row r="35">
          <cell r="C35">
            <v>0</v>
          </cell>
        </row>
        <row r="36">
          <cell r="C36">
            <v>0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110"/>
  <sheetViews>
    <sheetView showZeros="0" zoomScaleNormal="100" workbookViewId="0">
      <pane ySplit="11" topLeftCell="A21" activePane="bottomLeft" state="frozen"/>
      <selection activeCell="B1" sqref="B1"/>
      <selection pane="bottomLeft" activeCell="B23" sqref="B23:F23"/>
    </sheetView>
  </sheetViews>
  <sheetFormatPr baseColWidth="10" defaultRowHeight="15"/>
  <cols>
    <col min="1" max="1" width="6.42578125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183" t="s">
        <v>230</v>
      </c>
      <c r="B1" s="183"/>
      <c r="C1" s="184"/>
      <c r="D1" s="184"/>
      <c r="E1" s="184"/>
      <c r="F1" s="184"/>
      <c r="G1" s="184"/>
      <c r="H1" s="184"/>
      <c r="I1" s="184"/>
      <c r="J1" s="184"/>
      <c r="K1" s="184"/>
      <c r="M1" s="50">
        <v>11</v>
      </c>
    </row>
    <row r="2" spans="1:13" ht="21.75" customHeight="1" thickTop="1">
      <c r="A2" s="183" t="s">
        <v>231</v>
      </c>
      <c r="B2" s="183"/>
      <c r="C2" s="184"/>
      <c r="D2" s="184"/>
      <c r="E2" s="184"/>
      <c r="F2" s="184"/>
      <c r="G2" s="184"/>
      <c r="H2" s="184"/>
      <c r="I2" s="184"/>
      <c r="J2" s="184"/>
      <c r="K2" s="184"/>
    </row>
    <row r="3" spans="1:13" ht="36" customHeight="1">
      <c r="A3" s="185" t="s">
        <v>331</v>
      </c>
      <c r="B3" s="185"/>
      <c r="C3" s="186"/>
      <c r="D3" s="186"/>
      <c r="E3" s="186"/>
      <c r="F3" s="186"/>
      <c r="G3" s="186"/>
      <c r="H3" s="186"/>
      <c r="I3" s="186"/>
      <c r="J3" s="186"/>
      <c r="K3" s="186"/>
    </row>
    <row r="4" spans="1:13" ht="22.5" customHeight="1">
      <c r="A4" s="134" t="s">
        <v>232</v>
      </c>
      <c r="B4" s="187" t="str">
        <f>IF(M1&lt;&gt;"",VLOOKUP($M1,FOURNIS!$A$2:$S$9000,3,FALSE),"")</f>
        <v>ALT</v>
      </c>
      <c r="C4" s="188"/>
      <c r="D4" s="188"/>
      <c r="E4" s="188"/>
      <c r="F4" s="188"/>
      <c r="G4" s="52" t="s">
        <v>233</v>
      </c>
      <c r="H4" s="189" t="s">
        <v>342</v>
      </c>
      <c r="I4" s="189"/>
      <c r="J4" s="189"/>
      <c r="K4" s="190"/>
    </row>
    <row r="5" spans="1:13" ht="19.5" customHeight="1">
      <c r="A5" s="134" t="s">
        <v>234</v>
      </c>
      <c r="B5" s="161" t="str">
        <f>IF(M1&lt;&gt;"",VLOOKUP($M1,FOURNIS!$A$2:$S$9000,4,FALSE)&amp;"  "&amp;VLOOKUP($M1,FOURNIS!$A$2:$S$9000,5,FALSE),"" )</f>
        <v xml:space="preserve">  </v>
      </c>
      <c r="C5" s="161"/>
      <c r="D5" s="161"/>
      <c r="E5" s="161"/>
      <c r="F5" s="161"/>
      <c r="G5" s="52" t="s">
        <v>235</v>
      </c>
      <c r="H5" s="161" t="str">
        <f>IF(H4&lt;&gt;"",VLOOKUP($H4,Tabsal,2,FALSE),"")</f>
        <v>Atelier</v>
      </c>
      <c r="I5" s="161"/>
      <c r="J5" s="161"/>
      <c r="K5" s="162"/>
      <c r="L5" s="53"/>
    </row>
    <row r="6" spans="1:13" ht="23.25" customHeight="1">
      <c r="A6" s="134" t="s">
        <v>236</v>
      </c>
      <c r="B6" s="170" t="str">
        <f>IF(M1&lt;&gt;"",VLOOKUP($M1,FOURNIS!$A$2:$S$9000,7,FALSE)&amp;"  "&amp;VLOOKUP($M1,FOURNIS!$A$2:$S$9000,8,FALSE),"" )</f>
        <v>T  Thierry</v>
      </c>
      <c r="C6" s="170"/>
      <c r="D6" s="54" t="s">
        <v>237</v>
      </c>
      <c r="E6" s="171" t="str">
        <f>IF(M1&lt;&gt;"",VLOOKUP($M1,FOURNIS!$A$2:$S$9000,9,FALSE),"")</f>
        <v/>
      </c>
      <c r="F6" s="171"/>
      <c r="G6" s="55" t="s">
        <v>238</v>
      </c>
      <c r="H6" s="161" t="str">
        <f>IF(H4&lt;&gt;"",VLOOKUP($H4,Tabsal,3,FALSE),"")</f>
        <v>atelier@aliceadsl.fr</v>
      </c>
      <c r="I6" s="161"/>
      <c r="J6" s="161"/>
      <c r="K6" s="162"/>
      <c r="L6" s="53"/>
    </row>
    <row r="7" spans="1:13" ht="25.5" customHeight="1">
      <c r="A7" s="51" t="s">
        <v>239</v>
      </c>
      <c r="B7" s="172" t="str">
        <f>IF(M1&lt;&gt;"",VLOOKUP($M1,FOURNIS!$A$2:$S$9000,10,FALSE),"")</f>
        <v/>
      </c>
      <c r="C7" s="172"/>
      <c r="D7" s="56" t="s">
        <v>238</v>
      </c>
      <c r="E7" s="173">
        <f>IF(M1&lt;&gt;"",VLOOKUP($M1,FOURNIS!$A$2:$S$9000,12,FALSE),"")</f>
        <v>0</v>
      </c>
      <c r="F7" s="174"/>
      <c r="G7" s="52" t="s">
        <v>240</v>
      </c>
      <c r="H7" s="175">
        <f ca="1">TODAY()</f>
        <v>42169</v>
      </c>
      <c r="I7" s="175"/>
      <c r="J7" s="171"/>
      <c r="K7" s="176"/>
      <c r="L7" s="53"/>
    </row>
    <row r="8" spans="1:13" ht="18" customHeight="1" thickBot="1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>
      <c r="A9" s="177" t="s">
        <v>332</v>
      </c>
      <c r="B9" s="178"/>
      <c r="C9" s="179" t="s">
        <v>334</v>
      </c>
      <c r="D9" s="180"/>
      <c r="E9" s="163"/>
      <c r="F9" s="164"/>
      <c r="G9" s="137" t="s">
        <v>241</v>
      </c>
      <c r="H9" s="181" t="s">
        <v>242</v>
      </c>
      <c r="I9" s="182"/>
      <c r="J9" s="168">
        <f>IF(M1&lt;&gt;"",VLOOKUP($M1,FOURNIS!$A$2:$S$9000,18,FALSE),"")</f>
        <v>0</v>
      </c>
      <c r="K9" s="169"/>
      <c r="L9" s="53"/>
    </row>
    <row r="10" spans="1:13" ht="31.5" customHeight="1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33.75" customHeight="1">
      <c r="A11" s="59" t="s">
        <v>245</v>
      </c>
      <c r="B11" s="165" t="s">
        <v>3</v>
      </c>
      <c r="C11" s="166"/>
      <c r="D11" s="166"/>
      <c r="E11" s="166"/>
      <c r="F11" s="167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>
      <c r="A12" s="138">
        <v>8</v>
      </c>
      <c r="B12" s="4" t="s">
        <v>28</v>
      </c>
      <c r="C12" s="3"/>
      <c r="D12" s="3"/>
      <c r="E12" s="3"/>
      <c r="F12" s="3"/>
      <c r="G12" s="139"/>
      <c r="H12" s="140" t="s">
        <v>20</v>
      </c>
      <c r="I12" s="62">
        <f t="shared" ref="I12:I17" si="0">IF(G12=0,,G12*L12)</f>
        <v>0</v>
      </c>
      <c r="J12" s="139"/>
      <c r="K12" s="62"/>
    </row>
    <row r="13" spans="1:13" ht="21.95" customHeight="1">
      <c r="A13" s="138">
        <v>2161</v>
      </c>
      <c r="B13" s="4" t="s">
        <v>160</v>
      </c>
      <c r="C13" s="3"/>
      <c r="D13" s="3"/>
      <c r="E13" s="3"/>
      <c r="F13" s="3"/>
      <c r="G13" s="139">
        <v>25</v>
      </c>
      <c r="H13" s="140" t="s">
        <v>41</v>
      </c>
      <c r="I13" s="62">
        <f t="shared" si="0"/>
        <v>49</v>
      </c>
      <c r="J13" s="139"/>
      <c r="K13" s="62"/>
      <c r="L13">
        <v>1.96</v>
      </c>
    </row>
    <row r="14" spans="1:13" ht="21.95" customHeight="1">
      <c r="A14" s="138">
        <v>2201</v>
      </c>
      <c r="B14" s="4" t="s">
        <v>222</v>
      </c>
      <c r="C14" s="3"/>
      <c r="D14" s="3"/>
      <c r="E14" s="3"/>
      <c r="F14" s="3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>
      <c r="A15" s="138">
        <v>2170</v>
      </c>
      <c r="B15" s="4" t="s">
        <v>175</v>
      </c>
      <c r="C15" s="3"/>
      <c r="D15" s="3"/>
      <c r="E15" s="3"/>
      <c r="F15" s="3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>
      <c r="A16" s="138">
        <v>2189</v>
      </c>
      <c r="B16" s="4" t="s">
        <v>201</v>
      </c>
      <c r="C16" s="3"/>
      <c r="D16" s="3"/>
      <c r="E16" s="3"/>
      <c r="F16" s="3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>
      <c r="A17" s="138">
        <v>2205</v>
      </c>
      <c r="B17" s="4" t="s">
        <v>228</v>
      </c>
      <c r="C17" s="3"/>
      <c r="D17" s="3"/>
      <c r="E17" s="3"/>
      <c r="F17" s="3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>
      <c r="A18" s="138">
        <v>2156</v>
      </c>
      <c r="B18" s="4" t="s">
        <v>152</v>
      </c>
      <c r="C18" s="3"/>
      <c r="D18" s="3"/>
      <c r="E18" s="3"/>
      <c r="F18" s="3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>
      <c r="A19" s="138">
        <v>2149</v>
      </c>
      <c r="B19" s="4" t="s">
        <v>141</v>
      </c>
      <c r="C19" s="3"/>
      <c r="D19" s="3"/>
      <c r="E19" s="3"/>
      <c r="F19" s="3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>
      <c r="A20" s="138">
        <v>2178</v>
      </c>
      <c r="B20" s="4" t="s">
        <v>185</v>
      </c>
      <c r="C20" s="3"/>
      <c r="D20" s="3"/>
      <c r="E20" s="3"/>
      <c r="F20" s="3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>
      <c r="A21" s="138">
        <v>2199</v>
      </c>
      <c r="B21" s="4" t="s">
        <v>220</v>
      </c>
      <c r="C21" s="3"/>
      <c r="D21" s="3"/>
      <c r="E21" s="3"/>
      <c r="F21" s="3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>
      <c r="A22" s="138">
        <v>2128</v>
      </c>
      <c r="B22" s="4" t="s">
        <v>101</v>
      </c>
      <c r="C22" s="3"/>
      <c r="D22" s="3"/>
      <c r="E22" s="3"/>
      <c r="F22" s="3"/>
      <c r="G22" s="139"/>
      <c r="H22" s="140" t="s">
        <v>41</v>
      </c>
      <c r="I22" s="62">
        <f t="shared" si="1"/>
        <v>0</v>
      </c>
      <c r="J22" s="139"/>
      <c r="K22" s="62"/>
      <c r="L22">
        <v>1.78</v>
      </c>
    </row>
    <row r="23" spans="1:12" ht="21.95" customHeight="1">
      <c r="A23" s="138"/>
      <c r="B23" s="4"/>
      <c r="C23" s="3"/>
      <c r="D23" s="3"/>
      <c r="E23" s="3"/>
      <c r="F23" s="3"/>
      <c r="G23" s="139"/>
      <c r="H23" s="140"/>
      <c r="I23" s="62"/>
      <c r="J23" s="139"/>
      <c r="K23" s="62"/>
    </row>
    <row r="24" spans="1:12" ht="21.95" customHeight="1">
      <c r="A24" s="138"/>
      <c r="B24" s="4"/>
      <c r="C24" s="3"/>
      <c r="D24" s="3"/>
      <c r="E24" s="3"/>
      <c r="F24" s="3"/>
      <c r="G24" s="139"/>
      <c r="H24" s="140"/>
      <c r="I24" s="62"/>
      <c r="J24" s="139"/>
      <c r="K24" s="62"/>
    </row>
    <row r="25" spans="1:12" ht="21.95" customHeight="1">
      <c r="A25" s="138"/>
      <c r="B25" s="4"/>
      <c r="C25" s="3"/>
      <c r="D25" s="3"/>
      <c r="E25" s="3"/>
      <c r="F25" s="3"/>
      <c r="G25" s="139"/>
      <c r="H25" s="140"/>
      <c r="I25" s="62">
        <f t="shared" si="1"/>
        <v>0</v>
      </c>
      <c r="J25" s="139"/>
      <c r="K25" s="62"/>
    </row>
    <row r="26" spans="1:12" ht="21.95" customHeight="1">
      <c r="A26" s="138"/>
      <c r="B26" s="4"/>
      <c r="C26" s="3"/>
      <c r="D26" s="3"/>
      <c r="E26" s="3"/>
      <c r="F26" s="3"/>
      <c r="G26" s="139"/>
      <c r="H26" s="140"/>
      <c r="I26" s="62">
        <f t="shared" si="1"/>
        <v>0</v>
      </c>
      <c r="J26" s="139"/>
      <c r="K26" s="62"/>
    </row>
    <row r="27" spans="1:12" ht="21.95" customHeight="1">
      <c r="A27" s="138"/>
      <c r="B27" s="4"/>
      <c r="C27" s="3"/>
      <c r="D27" s="3"/>
      <c r="E27" s="3"/>
      <c r="F27" s="3"/>
      <c r="G27" s="139"/>
      <c r="H27" s="140"/>
      <c r="I27" s="62">
        <f t="shared" si="1"/>
        <v>0</v>
      </c>
      <c r="J27" s="139"/>
      <c r="K27" s="62">
        <f t="shared" ref="K27:K54" si="2">IF(J27=0,,J27*G27)</f>
        <v>0</v>
      </c>
    </row>
    <row r="28" spans="1:12" ht="21.75" customHeight="1">
      <c r="A28" s="138"/>
      <c r="B28" s="4"/>
      <c r="C28" s="3"/>
      <c r="D28" s="3"/>
      <c r="E28" s="3"/>
      <c r="F28" s="3"/>
      <c r="G28" s="139"/>
      <c r="H28" s="140"/>
      <c r="I28" s="62">
        <f t="shared" si="1"/>
        <v>0</v>
      </c>
      <c r="J28" s="139"/>
      <c r="K28" s="62">
        <f t="shared" si="2"/>
        <v>0</v>
      </c>
    </row>
    <row r="29" spans="1:12" ht="21.95" customHeight="1">
      <c r="A29" s="138"/>
      <c r="B29" s="4"/>
      <c r="C29" s="3"/>
      <c r="D29" s="3"/>
      <c r="E29" s="3"/>
      <c r="F29" s="3"/>
      <c r="G29" s="139"/>
      <c r="H29" s="140"/>
      <c r="I29" s="62">
        <f t="shared" si="1"/>
        <v>0</v>
      </c>
      <c r="J29" s="139"/>
      <c r="K29" s="62">
        <f t="shared" si="2"/>
        <v>0</v>
      </c>
    </row>
    <row r="30" spans="1:12" ht="21.95" customHeight="1">
      <c r="A30" s="138"/>
      <c r="B30" s="4"/>
      <c r="C30" s="3"/>
      <c r="D30" s="3"/>
      <c r="E30" s="3"/>
      <c r="F30" s="3"/>
      <c r="G30" s="139"/>
      <c r="H30" s="140"/>
      <c r="I30" s="62">
        <f t="shared" si="1"/>
        <v>0</v>
      </c>
      <c r="J30" s="139"/>
      <c r="K30" s="62">
        <f t="shared" si="2"/>
        <v>0</v>
      </c>
    </row>
    <row r="31" spans="1:12" ht="21.95" customHeight="1">
      <c r="A31" s="138"/>
      <c r="B31" s="4"/>
      <c r="C31" s="3"/>
      <c r="D31" s="3"/>
      <c r="E31" s="3"/>
      <c r="F31" s="3"/>
      <c r="G31" s="139"/>
      <c r="H31" s="140"/>
      <c r="I31" s="62">
        <f t="shared" si="1"/>
        <v>0</v>
      </c>
      <c r="J31" s="139"/>
      <c r="K31" s="62">
        <f t="shared" si="2"/>
        <v>0</v>
      </c>
    </row>
    <row r="32" spans="1:12" ht="21.75" customHeight="1">
      <c r="A32" s="138"/>
      <c r="B32" s="4"/>
      <c r="C32" s="3"/>
      <c r="D32" s="3"/>
      <c r="E32" s="3"/>
      <c r="F32" s="3"/>
      <c r="G32" s="139"/>
      <c r="H32" s="140"/>
      <c r="I32" s="62">
        <f t="shared" si="1"/>
        <v>0</v>
      </c>
      <c r="J32" s="139"/>
      <c r="K32" s="62">
        <f t="shared" si="2"/>
        <v>0</v>
      </c>
    </row>
    <row r="33" spans="1:11" ht="21.95" customHeight="1">
      <c r="A33" s="138"/>
      <c r="B33" s="4"/>
      <c r="C33" s="3"/>
      <c r="D33" s="3"/>
      <c r="E33" s="3"/>
      <c r="F33" s="3"/>
      <c r="G33" s="139"/>
      <c r="H33" s="140"/>
      <c r="I33" s="62">
        <f t="shared" si="1"/>
        <v>0</v>
      </c>
      <c r="J33" s="139"/>
      <c r="K33" s="62">
        <f t="shared" si="2"/>
        <v>0</v>
      </c>
    </row>
    <row r="34" spans="1:11" ht="21.95" customHeight="1">
      <c r="A34" s="138"/>
      <c r="B34" s="4"/>
      <c r="C34" s="3"/>
      <c r="D34" s="3"/>
      <c r="E34" s="3"/>
      <c r="F34" s="3"/>
      <c r="G34" s="139"/>
      <c r="H34" s="140"/>
      <c r="I34" s="62">
        <f t="shared" si="1"/>
        <v>0</v>
      </c>
      <c r="J34" s="139"/>
      <c r="K34" s="62">
        <f t="shared" si="2"/>
        <v>0</v>
      </c>
    </row>
    <row r="35" spans="1:11" ht="21.95" customHeight="1">
      <c r="A35" s="138"/>
      <c r="B35" s="4"/>
      <c r="C35" s="3"/>
      <c r="D35" s="3"/>
      <c r="E35" s="3"/>
      <c r="F35" s="3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1" ht="21.95" customHeight="1">
      <c r="A36" s="138"/>
      <c r="B36" s="4"/>
      <c r="C36" s="3"/>
      <c r="D36" s="3"/>
      <c r="E36" s="3"/>
      <c r="F36" s="3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1" ht="21.75" customHeight="1">
      <c r="A37" s="138"/>
      <c r="B37" s="4"/>
      <c r="C37" s="3"/>
      <c r="D37" s="3"/>
      <c r="E37" s="3"/>
      <c r="F37" s="3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1" ht="21.95" customHeight="1">
      <c r="A38" s="138"/>
      <c r="B38" s="4"/>
      <c r="C38" s="3"/>
      <c r="D38" s="3"/>
      <c r="E38" s="3"/>
      <c r="F38" s="3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1" ht="21.95" customHeight="1">
      <c r="A39" s="138"/>
      <c r="B39" s="4"/>
      <c r="C39" s="3"/>
      <c r="D39" s="3"/>
      <c r="E39" s="3"/>
      <c r="F39" s="3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1" ht="21.75" customHeight="1">
      <c r="A40" s="138"/>
      <c r="B40" s="4"/>
      <c r="C40" s="3"/>
      <c r="D40" s="3"/>
      <c r="E40" s="3"/>
      <c r="F40" s="3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1" ht="21.95" customHeight="1">
      <c r="A41" s="138"/>
      <c r="B41" s="4"/>
      <c r="C41" s="3"/>
      <c r="D41" s="3"/>
      <c r="E41" s="3"/>
      <c r="F41" s="3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1" ht="21.95" customHeight="1">
      <c r="A42" s="138"/>
      <c r="B42" s="4"/>
      <c r="C42" s="3"/>
      <c r="D42" s="3"/>
      <c r="E42" s="3"/>
      <c r="F42" s="3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1" ht="21.95" customHeight="1">
      <c r="A43" s="138"/>
      <c r="B43" s="4"/>
      <c r="C43" s="3"/>
      <c r="D43" s="3"/>
      <c r="E43" s="3"/>
      <c r="F43" s="3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1" ht="21.75" customHeight="1">
      <c r="A44" s="138"/>
      <c r="B44" s="4"/>
      <c r="C44" s="3"/>
      <c r="D44" s="3"/>
      <c r="E44" s="3"/>
      <c r="F44" s="3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1" ht="21.95" customHeight="1">
      <c r="A45" s="138"/>
      <c r="B45" s="4"/>
      <c r="C45" s="3"/>
      <c r="D45" s="3"/>
      <c r="E45" s="3"/>
      <c r="F45" s="3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1" ht="21.95" customHeight="1">
      <c r="A46" s="138"/>
      <c r="B46" s="4"/>
      <c r="C46" s="3"/>
      <c r="D46" s="3"/>
      <c r="E46" s="3"/>
      <c r="F46" s="3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1" ht="21.95" customHeight="1">
      <c r="A47" s="138"/>
      <c r="B47" s="4"/>
      <c r="C47" s="3"/>
      <c r="D47" s="3"/>
      <c r="E47" s="3"/>
      <c r="F47" s="3"/>
      <c r="G47" s="139"/>
      <c r="H47" s="140"/>
      <c r="I47" s="62">
        <f t="shared" si="3"/>
        <v>0</v>
      </c>
      <c r="J47" s="139"/>
      <c r="K47" s="62">
        <f t="shared" si="2"/>
        <v>0</v>
      </c>
    </row>
    <row r="48" spans="1:11" ht="21.95" customHeight="1">
      <c r="A48" s="138"/>
      <c r="B48" s="4"/>
      <c r="C48" s="3"/>
      <c r="D48" s="3"/>
      <c r="E48" s="3"/>
      <c r="F48" s="3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>
      <c r="A49" s="138"/>
      <c r="B49" s="4"/>
      <c r="C49" s="3"/>
      <c r="D49" s="3"/>
      <c r="E49" s="3"/>
      <c r="F49" s="3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>
      <c r="A50" s="138"/>
      <c r="B50" s="4"/>
      <c r="C50" s="3"/>
      <c r="D50" s="3"/>
      <c r="E50" s="3"/>
      <c r="F50" s="3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>
      <c r="A51" s="138"/>
      <c r="B51" s="4"/>
      <c r="C51" s="3"/>
      <c r="D51" s="3"/>
      <c r="E51" s="3"/>
      <c r="F51" s="3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>
      <c r="A52" s="138"/>
      <c r="B52" s="4"/>
      <c r="C52" s="3"/>
      <c r="D52" s="3"/>
      <c r="E52" s="3"/>
      <c r="F52" s="3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>
      <c r="A53" s="138"/>
      <c r="B53" s="4"/>
      <c r="C53" s="3"/>
      <c r="D53" s="3"/>
      <c r="E53" s="3"/>
      <c r="F53" s="3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>
      <c r="A54" s="138"/>
      <c r="B54" s="4"/>
      <c r="C54" s="3"/>
      <c r="D54" s="3"/>
      <c r="E54" s="3"/>
      <c r="F54" s="3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>
      <c r="A55" s="2" t="s">
        <v>247</v>
      </c>
      <c r="B55" s="1"/>
      <c r="C55" s="1"/>
      <c r="D55" s="1"/>
      <c r="E55" s="1"/>
      <c r="F55" s="1"/>
      <c r="G55" s="142"/>
      <c r="H55" s="146" t="s">
        <v>248</v>
      </c>
      <c r="I55" s="147"/>
      <c r="J55" s="148"/>
      <c r="K55" s="63">
        <f>SUBTOTAL(109,K12:K54)</f>
        <v>0</v>
      </c>
    </row>
    <row r="56" spans="1:11" ht="21.95" customHeight="1">
      <c r="A56" s="143"/>
      <c r="B56" s="144"/>
      <c r="C56" s="144"/>
      <c r="D56" s="144"/>
      <c r="E56" s="144"/>
      <c r="F56" s="144"/>
      <c r="G56" s="145"/>
      <c r="H56" s="149" t="s">
        <v>249</v>
      </c>
      <c r="I56" s="150"/>
      <c r="J56" s="151"/>
      <c r="K56" s="64">
        <v>0</v>
      </c>
    </row>
    <row r="57" spans="1:11" ht="21.95" customHeight="1">
      <c r="A57" s="143"/>
      <c r="B57" s="144"/>
      <c r="C57" s="144"/>
      <c r="D57" s="144"/>
      <c r="E57" s="144"/>
      <c r="F57" s="144"/>
      <c r="G57" s="145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>
      <c r="A58" s="152"/>
      <c r="B58" s="153"/>
      <c r="C58" s="153"/>
      <c r="D58" s="153"/>
      <c r="E58" s="153"/>
      <c r="F58" s="153"/>
      <c r="G58" s="154"/>
      <c r="H58" s="149" t="s">
        <v>252</v>
      </c>
      <c r="I58" s="150"/>
      <c r="J58" s="151"/>
      <c r="K58" s="69">
        <f>SUM(K55:K57)</f>
        <v>0</v>
      </c>
    </row>
    <row r="59" spans="1:11" ht="21.75" customHeight="1">
      <c r="A59" s="152"/>
      <c r="B59" s="153"/>
      <c r="C59" s="153"/>
      <c r="D59" s="153"/>
      <c r="E59" s="153"/>
      <c r="F59" s="153"/>
      <c r="G59" s="154"/>
      <c r="H59" s="149" t="s">
        <v>333</v>
      </c>
      <c r="I59" s="150"/>
      <c r="J59" s="151"/>
      <c r="K59" s="70">
        <f>K58*0.196</f>
        <v>0</v>
      </c>
    </row>
    <row r="60" spans="1:11" ht="21.95" customHeight="1">
      <c r="A60" s="155"/>
      <c r="B60" s="156"/>
      <c r="C60" s="156"/>
      <c r="D60" s="156"/>
      <c r="E60" s="156"/>
      <c r="F60" s="156"/>
      <c r="G60" s="157"/>
      <c r="H60" s="158" t="s">
        <v>253</v>
      </c>
      <c r="I60" s="159"/>
      <c r="J60" s="160" t="s">
        <v>253</v>
      </c>
      <c r="K60" s="71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72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72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72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mergeCells count="69">
    <mergeCell ref="A1:K1"/>
    <mergeCell ref="A2:K2"/>
    <mergeCell ref="A3:K3"/>
    <mergeCell ref="B4:F4"/>
    <mergeCell ref="H4:K4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3:F53"/>
    <mergeCell ref="B50:F50"/>
    <mergeCell ref="B51:F51"/>
    <mergeCell ref="B52:F52"/>
    <mergeCell ref="B54:F54"/>
    <mergeCell ref="A55:G57"/>
    <mergeCell ref="H55:J55"/>
    <mergeCell ref="H56:J56"/>
    <mergeCell ref="A58:G60"/>
    <mergeCell ref="H58:J58"/>
    <mergeCell ref="H59:J59"/>
    <mergeCell ref="H60:J60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locked="0" defaultSize="0" autoFill="0" autoLine="0" autoPict="0">
                <anchor moveWithCells="1">
                  <from>
                    <xdr:col>0</xdr:col>
                    <xdr:colOff>228600</xdr:colOff>
                    <xdr:row>9</xdr:row>
                    <xdr:rowOff>85725</xdr:rowOff>
                  </from>
                  <to>
                    <xdr:col>1</xdr:col>
                    <xdr:colOff>104775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locked="0" defaultSize="0" autoFill="0" autoLine="0" autoPict="0">
                <anchor moveWithCells="1">
                  <from>
                    <xdr:col>10</xdr:col>
                    <xdr:colOff>142875</xdr:colOff>
                    <xdr:row>9</xdr:row>
                    <xdr:rowOff>95250</xdr:rowOff>
                  </from>
                  <to>
                    <xdr:col>10</xdr:col>
                    <xdr:colOff>447675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locked="0" defaultSize="0" autoFill="0" autoLine="0" autoPict="0">
                <anchor moveWithCells="1">
                  <from>
                    <xdr:col>4</xdr:col>
                    <xdr:colOff>219075</xdr:colOff>
                    <xdr:row>9</xdr:row>
                    <xdr:rowOff>104775</xdr:rowOff>
                  </from>
                  <to>
                    <xdr:col>5</xdr:col>
                    <xdr:colOff>104775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locked="0" defaultSize="0" autoFill="0" autoLine="0" autoPict="0">
                <anchor moveWithCells="1">
                  <from>
                    <xdr:col>7</xdr:col>
                    <xdr:colOff>9525</xdr:colOff>
                    <xdr:row>8</xdr:row>
                    <xdr:rowOff>161925</xdr:rowOff>
                  </from>
                  <to>
                    <xdr:col>7</xdr:col>
                    <xdr:colOff>314325</xdr:colOff>
                    <xdr:row>8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>
      <c r="A5" s="74"/>
      <c r="B5" s="76" t="s">
        <v>343</v>
      </c>
      <c r="C5" s="76" t="s">
        <v>254</v>
      </c>
      <c r="D5" s="141" t="s">
        <v>347</v>
      </c>
      <c r="F5" s="74"/>
    </row>
    <row r="6" spans="1:7">
      <c r="A6" s="74"/>
      <c r="F6" s="74"/>
    </row>
    <row r="7" spans="1:7">
      <c r="A7" s="74"/>
    </row>
    <row r="8" spans="1:7">
      <c r="A8" s="74"/>
    </row>
    <row r="9" spans="1:7">
      <c r="A9" s="74"/>
    </row>
    <row r="10" spans="1:7">
      <c r="A10" s="74"/>
    </row>
    <row r="11" spans="1:7">
      <c r="A11" s="74"/>
    </row>
    <row r="12" spans="1:7">
      <c r="A12" s="74"/>
    </row>
    <row r="13" spans="1:7">
      <c r="A13" s="74"/>
    </row>
    <row r="14" spans="1:7">
      <c r="A14" s="74"/>
    </row>
    <row r="15" spans="1:7">
      <c r="A15" s="74"/>
      <c r="E15" s="75"/>
    </row>
    <row r="16" spans="1:7">
      <c r="A16" s="74"/>
    </row>
    <row r="17" spans="1:1">
      <c r="A17" s="74"/>
    </row>
    <row r="18" spans="1:1">
      <c r="A18" s="74"/>
    </row>
    <row r="19" spans="1:1">
      <c r="A19" s="73"/>
    </row>
    <row r="20" spans="1:1">
      <c r="A20" s="73"/>
    </row>
    <row r="21" spans="1:1">
      <c r="A21" s="73"/>
    </row>
    <row r="22" spans="1:1">
      <c r="A22" s="73"/>
    </row>
    <row r="23" spans="1:1">
      <c r="A23" s="73"/>
    </row>
    <row r="24" spans="1:1">
      <c r="A24" s="73"/>
    </row>
    <row r="25" spans="1:1">
      <c r="A25" s="73"/>
    </row>
    <row r="26" spans="1:1">
      <c r="A26" s="73"/>
    </row>
    <row r="27" spans="1:1">
      <c r="A27" s="73"/>
    </row>
    <row r="28" spans="1:1">
      <c r="A28" s="73"/>
    </row>
    <row r="29" spans="1:1">
      <c r="A29" s="73"/>
    </row>
    <row r="30" spans="1:1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28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9" sqref="G9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L71" sqref="L7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gmb</cp:lastModifiedBy>
  <cp:lastPrinted>2015-06-12T19:51:08Z</cp:lastPrinted>
  <dcterms:created xsi:type="dcterms:W3CDTF">2014-09-28T10:22:19Z</dcterms:created>
  <dcterms:modified xsi:type="dcterms:W3CDTF">2015-06-14T11:33:04Z</dcterms:modified>
</cp:coreProperties>
</file>