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500" windowHeight="7155" tabRatio="827" activeTab="2"/>
  </bookViews>
  <sheets>
    <sheet name="Liste de soumission" sheetId="10" r:id="rId1"/>
    <sheet name="Liste de Travaux" sheetId="9" r:id="rId2"/>
    <sheet name="LISTE DE COUPE" sheetId="1" r:id="rId3"/>
    <sheet name="repertoire l.d.c" sheetId="5" r:id="rId4"/>
    <sheet name="B.C" sheetId="2" r:id="rId5"/>
    <sheet name="liste de materiel" sheetId="6" r:id="rId6"/>
    <sheet name="Config" sheetId="11" r:id="rId7"/>
    <sheet name="Fournisseur" sheetId="12" r:id="rId8"/>
    <sheet name="Repertoire BC" sheetId="13" r:id="rId9"/>
  </sheets>
  <externalReferences>
    <externalReference r:id="rId10"/>
  </externalReferences>
  <definedNames>
    <definedName name="adressefournisseur">Tableau3[Adresse]</definedName>
    <definedName name="client">'Liste de soumission'!$C:$C</definedName>
    <definedName name="clienttravaux">Tableau2[Client]</definedName>
    <definedName name="date">'Liste de soumission'!$D:$D</definedName>
    <definedName name="datetravaux">Tableau2[Date]</definedName>
    <definedName name="description">'Liste de soumission'!$E:$E</definedName>
    <definedName name="descriptiontravaux">Tableau2[Description]</definedName>
    <definedName name="Employé">Config!$B$16:$B$19</definedName>
    <definedName name="fournisseur">Tableau3[Nom]</definedName>
    <definedName name="liste_materiel">Tableau5[Description]</definedName>
    <definedName name="MATRDESC">Tableau5[Description]</definedName>
    <definedName name="nofacture">Tableau2[Facture '#]</definedName>
    <definedName name="nomfournisseur">Tableau3[Nom]</definedName>
    <definedName name="nop.o">Tableau2[ P.o client]</definedName>
    <definedName name="nosoumission">Tableau1['# Soumission]</definedName>
    <definedName name="notravaux">Tableau2[Travail No]</definedName>
    <definedName name="numldc">'LISTE DE COUPE'!$J$6</definedName>
    <definedName name="numpiecesldcrep">Tableau4['# Pieces]</definedName>
    <definedName name="travauxldcrep">Tableau4['# travaux]</definedName>
    <definedName name="type">Tableau7[[Type ]]</definedName>
    <definedName name="_xlnm.Print_Area" localSheetId="4">B.C!$B$4:$G$53</definedName>
    <definedName name="_xlnm.Print_Area" localSheetId="2">'LISTE DE COUPE'!$D$1:$K$37</definedName>
  </definedNames>
  <calcPr calcId="162913"/>
</workbook>
</file>

<file path=xl/calcChain.xml><?xml version="1.0" encoding="utf-8"?>
<calcChain xmlns="http://schemas.openxmlformats.org/spreadsheetml/2006/main">
  <c r="E5" i="11" l="1"/>
  <c r="B24" i="2"/>
  <c r="G11" i="2" a="1"/>
  <c r="G11" i="2" s="1"/>
  <c r="F15" i="1" l="1" a="1"/>
  <c r="F15" i="1" s="1"/>
  <c r="J10" i="1" a="1"/>
  <c r="J10" i="1" s="1"/>
  <c r="F14" i="1" a="1"/>
  <c r="F14" i="1" s="1"/>
  <c r="F19" i="1" a="1"/>
  <c r="F19" i="1" s="1"/>
  <c r="H19" i="1" a="1"/>
  <c r="H19" i="1" s="1"/>
  <c r="I19" i="1" a="1"/>
  <c r="I19" i="1" s="1"/>
  <c r="J19" i="1" a="1"/>
  <c r="J19" i="1" s="1"/>
  <c r="D19" i="1" s="1"/>
  <c r="K19" i="1" a="1"/>
  <c r="K19" i="1" s="1"/>
  <c r="F20" i="1" a="1"/>
  <c r="F20" i="1" s="1"/>
  <c r="H20" i="1" a="1"/>
  <c r="H20" i="1" s="1"/>
  <c r="I20" i="1" a="1"/>
  <c r="I20" i="1" s="1"/>
  <c r="J20" i="1" a="1"/>
  <c r="J20" i="1" s="1"/>
  <c r="D20" i="1" s="1"/>
  <c r="K20" i="1" a="1"/>
  <c r="K20" i="1" s="1"/>
  <c r="F21" i="1" a="1"/>
  <c r="F21" i="1" s="1"/>
  <c r="H21" i="1" a="1"/>
  <c r="H21" i="1" s="1"/>
  <c r="I21" i="1" a="1"/>
  <c r="I21" i="1" s="1"/>
  <c r="J21" i="1" a="1"/>
  <c r="J21" i="1" s="1"/>
  <c r="D21" i="1" s="1"/>
  <c r="K21" i="1" a="1"/>
  <c r="K21" i="1" s="1"/>
  <c r="F22" i="1" a="1"/>
  <c r="F22" i="1" s="1"/>
  <c r="H22" i="1" a="1"/>
  <c r="H22" i="1" s="1"/>
  <c r="I22" i="1" a="1"/>
  <c r="I22" i="1" s="1"/>
  <c r="J22" i="1" a="1"/>
  <c r="J22" i="1" s="1"/>
  <c r="D22" i="1" s="1"/>
  <c r="K22" i="1" a="1"/>
  <c r="K22" i="1" s="1"/>
  <c r="F23" i="1" a="1"/>
  <c r="F23" i="1" s="1"/>
  <c r="H23" i="1" a="1"/>
  <c r="H23" i="1" s="1"/>
  <c r="I23" i="1" a="1"/>
  <c r="I23" i="1" s="1"/>
  <c r="J23" i="1" a="1"/>
  <c r="J23" i="1" s="1"/>
  <c r="D23" i="1" s="1"/>
  <c r="K23" i="1" a="1"/>
  <c r="K23" i="1" s="1"/>
  <c r="F24" i="1" a="1"/>
  <c r="F24" i="1" s="1"/>
  <c r="H24" i="1" a="1"/>
  <c r="H24" i="1" s="1"/>
  <c r="I24" i="1" a="1"/>
  <c r="I24" i="1" s="1"/>
  <c r="J24" i="1" a="1"/>
  <c r="J24" i="1" s="1"/>
  <c r="D24" i="1" s="1"/>
  <c r="K24" i="1" a="1"/>
  <c r="K24" i="1" s="1"/>
  <c r="F25" i="1" a="1"/>
  <c r="F25" i="1" s="1"/>
  <c r="H25" i="1" a="1"/>
  <c r="H25" i="1" s="1"/>
  <c r="I25" i="1" a="1"/>
  <c r="I25" i="1" s="1"/>
  <c r="J25" i="1" a="1"/>
  <c r="J25" i="1" s="1"/>
  <c r="D25" i="1" s="1"/>
  <c r="K25" i="1" a="1"/>
  <c r="K25" i="1" s="1"/>
  <c r="F26" i="1" a="1"/>
  <c r="F26" i="1" s="1"/>
  <c r="H26" i="1" a="1"/>
  <c r="H26" i="1" s="1"/>
  <c r="I26" i="1" a="1"/>
  <c r="I26" i="1" s="1"/>
  <c r="J26" i="1" a="1"/>
  <c r="J26" i="1" s="1"/>
  <c r="D26" i="1" s="1"/>
  <c r="K26" i="1" a="1"/>
  <c r="K26" i="1" s="1"/>
  <c r="F27" i="1" a="1"/>
  <c r="F27" i="1" s="1"/>
  <c r="H27" i="1" a="1"/>
  <c r="H27" i="1" s="1"/>
  <c r="I27" i="1" a="1"/>
  <c r="I27" i="1" s="1"/>
  <c r="J27" i="1" a="1"/>
  <c r="J27" i="1" s="1"/>
  <c r="D27" i="1" s="1"/>
  <c r="K27" i="1" a="1"/>
  <c r="K27" i="1" s="1"/>
  <c r="F28" i="1" a="1"/>
  <c r="F28" i="1" s="1"/>
  <c r="H28" i="1" a="1"/>
  <c r="H28" i="1" s="1"/>
  <c r="I28" i="1" a="1"/>
  <c r="I28" i="1" s="1"/>
  <c r="J28" i="1" a="1"/>
  <c r="J28" i="1" s="1"/>
  <c r="D28" i="1" s="1"/>
  <c r="K28" i="1" a="1"/>
  <c r="K28" i="1" s="1"/>
  <c r="F29" i="1" a="1"/>
  <c r="F29" i="1" s="1"/>
  <c r="H29" i="1" a="1"/>
  <c r="H29" i="1" s="1"/>
  <c r="I29" i="1" a="1"/>
  <c r="I29" i="1" s="1"/>
  <c r="J29" i="1" a="1"/>
  <c r="J29" i="1" s="1"/>
  <c r="D29" i="1" s="1"/>
  <c r="K29" i="1" a="1"/>
  <c r="K29" i="1" s="1"/>
  <c r="F30" i="1" a="1"/>
  <c r="F30" i="1" s="1"/>
  <c r="H30" i="1" a="1"/>
  <c r="H30" i="1" s="1"/>
  <c r="I30" i="1" a="1"/>
  <c r="I30" i="1" s="1"/>
  <c r="J30" i="1" a="1"/>
  <c r="J30" i="1" s="1"/>
  <c r="D30" i="1" s="1"/>
  <c r="K30" i="1" a="1"/>
  <c r="K30" i="1" s="1"/>
  <c r="F31" i="1" a="1"/>
  <c r="F31" i="1" s="1"/>
  <c r="H31" i="1" a="1"/>
  <c r="H31" i="1" s="1"/>
  <c r="I31" i="1" a="1"/>
  <c r="I31" i="1" s="1"/>
  <c r="J31" i="1" a="1"/>
  <c r="J31" i="1" s="1"/>
  <c r="D31" i="1" s="1"/>
  <c r="K31" i="1" a="1"/>
  <c r="K31" i="1" s="1"/>
  <c r="F32" i="1" a="1"/>
  <c r="F32" i="1" s="1"/>
  <c r="H32" i="1" a="1"/>
  <c r="H32" i="1" s="1"/>
  <c r="I32" i="1" a="1"/>
  <c r="I32" i="1" s="1"/>
  <c r="J32" i="1" a="1"/>
  <c r="J32" i="1" s="1"/>
  <c r="D32" i="1" s="1"/>
  <c r="K32" i="1" a="1"/>
  <c r="K32" i="1" s="1"/>
  <c r="F33" i="1" a="1"/>
  <c r="F33" i="1" s="1"/>
  <c r="H33" i="1" a="1"/>
  <c r="H33" i="1" s="1"/>
  <c r="I33" i="1" a="1"/>
  <c r="I33" i="1" s="1"/>
  <c r="J33" i="1" a="1"/>
  <c r="J33" i="1" s="1"/>
  <c r="D33" i="1" s="1"/>
  <c r="K33" i="1" a="1"/>
  <c r="K33" i="1" s="1"/>
  <c r="F34" i="1" a="1"/>
  <c r="F34" i="1" s="1"/>
  <c r="H34" i="1" a="1"/>
  <c r="H34" i="1" s="1"/>
  <c r="I34" i="1" a="1"/>
  <c r="I34" i="1" s="1"/>
  <c r="J34" i="1" a="1"/>
  <c r="J34" i="1" s="1"/>
  <c r="D34" i="1" s="1"/>
  <c r="K34" i="1" a="1"/>
  <c r="K34" i="1" s="1"/>
  <c r="F35" i="1" a="1"/>
  <c r="F35" i="1" s="1"/>
  <c r="H35" i="1" a="1"/>
  <c r="H35" i="1" s="1"/>
  <c r="I35" i="1" a="1"/>
  <c r="I35" i="1" s="1"/>
  <c r="J35" i="1" a="1"/>
  <c r="J35" i="1" s="1"/>
  <c r="D35" i="1" s="1"/>
  <c r="K35" i="1" a="1"/>
  <c r="K35" i="1" s="1"/>
  <c r="F36" i="1" a="1"/>
  <c r="F36" i="1" s="1"/>
  <c r="H36" i="1" a="1"/>
  <c r="H36" i="1" s="1"/>
  <c r="I36" i="1" a="1"/>
  <c r="I36" i="1" s="1"/>
  <c r="J36" i="1" a="1"/>
  <c r="J36" i="1" s="1"/>
  <c r="D36" i="1" s="1"/>
  <c r="K36" i="1" a="1"/>
  <c r="K36" i="1" s="1"/>
  <c r="F37" i="1" a="1"/>
  <c r="F37" i="1" s="1"/>
  <c r="H37" i="1" a="1"/>
  <c r="H37" i="1" s="1"/>
  <c r="I37" i="1" a="1"/>
  <c r="I37" i="1" s="1"/>
  <c r="J37" i="1" a="1"/>
  <c r="J37" i="1" s="1"/>
  <c r="D37" i="1" s="1"/>
  <c r="K37" i="1" a="1"/>
  <c r="K37" i="1" s="1"/>
  <c r="H10" i="1" a="1"/>
  <c r="H10" i="1" s="1"/>
  <c r="H8" i="1" a="1"/>
  <c r="H8" i="1" s="1"/>
  <c r="I12" i="1" a="1"/>
  <c r="I12" i="1" s="1"/>
  <c r="F6" i="1" a="1"/>
  <c r="F6" i="1" s="1"/>
  <c r="K18" i="1" a="1"/>
  <c r="K18" i="1" s="1"/>
  <c r="F18" i="1" a="1"/>
  <c r="F18" i="1" s="1"/>
  <c r="H18" i="1" a="1"/>
  <c r="H18" i="1" s="1"/>
  <c r="J18" i="1" a="1"/>
  <c r="J18" i="1" s="1"/>
  <c r="I18" i="1" a="1"/>
  <c r="I18" i="1" s="1"/>
  <c r="D18" i="1" l="1"/>
</calcChain>
</file>

<file path=xl/sharedStrings.xml><?xml version="1.0" encoding="utf-8"?>
<sst xmlns="http://schemas.openxmlformats.org/spreadsheetml/2006/main" count="532" uniqueCount="284">
  <si>
    <t>LISTE DE COUPE</t>
  </si>
  <si>
    <t>CLIENT:</t>
  </si>
  <si>
    <t>DATE DE COMMANDE:</t>
  </si>
  <si>
    <t>ITEM #</t>
  </si>
  <si>
    <t>√</t>
  </si>
  <si>
    <t>QUANTITÉ</t>
  </si>
  <si>
    <t>DESCRIPTION DU MATERIEL</t>
  </si>
  <si>
    <t>DÉTAILS DES TRAVAUX:</t>
  </si>
  <si>
    <t>FINITION:</t>
  </si>
  <si>
    <t>AUTRES:</t>
  </si>
  <si>
    <t>DIMENSIONS</t>
  </si>
  <si>
    <t>Demandé par:</t>
  </si>
  <si>
    <t>Travail no.:</t>
  </si>
  <si>
    <t>QT</t>
  </si>
  <si>
    <t>Fournisseur</t>
  </si>
  <si>
    <t># Soumission</t>
  </si>
  <si>
    <t>Client</t>
  </si>
  <si>
    <t>Date</t>
  </si>
  <si>
    <t>Description</t>
  </si>
  <si>
    <t>Travail No</t>
  </si>
  <si>
    <t>Facture #</t>
  </si>
  <si>
    <t>Soumission ref.</t>
  </si>
  <si>
    <t xml:space="preserve"> P.o client</t>
  </si>
  <si>
    <t>S-73-2019</t>
  </si>
  <si>
    <t>10/juin/2019</t>
  </si>
  <si>
    <t>1-Arty80v s/s</t>
  </si>
  <si>
    <t># Pieces</t>
  </si>
  <si>
    <t>laser        decoupe stock</t>
  </si>
  <si>
    <t>S-59-19</t>
  </si>
  <si>
    <t>21/mai/2019</t>
  </si>
  <si>
    <t>2-Bases en S/S pour armoire Flexo</t>
  </si>
  <si>
    <t>B-114-19</t>
  </si>
  <si>
    <t>12/juil/2019</t>
  </si>
  <si>
    <t>35871</t>
  </si>
  <si>
    <t>S-78-19</t>
  </si>
  <si>
    <t>05/juin/2019</t>
  </si>
  <si>
    <t>1-Bassin S/S retour solution fontaine</t>
  </si>
  <si>
    <t>B-160-19</t>
  </si>
  <si>
    <t/>
  </si>
  <si>
    <t>07/juil/2019</t>
  </si>
  <si>
    <t>NO.COMMANDE CLIENT:</t>
  </si>
  <si>
    <t># materiel</t>
  </si>
  <si>
    <t>S/S 304 2B 14GA</t>
  </si>
  <si>
    <t>S/S 304 2B 20GA</t>
  </si>
  <si>
    <t>S/S 304 2B 18GA</t>
  </si>
  <si>
    <t>S/S 304 2B 16GA</t>
  </si>
  <si>
    <t>S/S 304 2B 12GA</t>
  </si>
  <si>
    <t>S/S 304 2B 11GA</t>
  </si>
  <si>
    <t>S/S 304 2B 10GA</t>
  </si>
  <si>
    <t>S/S 304 #4 20GA</t>
  </si>
  <si>
    <t>S/S 304 #4 18GA</t>
  </si>
  <si>
    <t>S/S 304 #4 16GA</t>
  </si>
  <si>
    <t>S/S 304 #4 14GA</t>
  </si>
  <si>
    <t>S/S 304 #4 12GA</t>
  </si>
  <si>
    <t>S/S 304 #4 11GA</t>
  </si>
  <si>
    <t>S/S 304 #4 10GA</t>
  </si>
  <si>
    <t>S/S 304 MF 1"</t>
  </si>
  <si>
    <t>S/S 304 M.F 3/16"</t>
  </si>
  <si>
    <t>S/S 304 MF 1/4"</t>
  </si>
  <si>
    <t>S/S 304 MF 5/16"</t>
  </si>
  <si>
    <t>S/S 304 MF 3/8"</t>
  </si>
  <si>
    <t>S/S 304 MF 1/2"</t>
  </si>
  <si>
    <t>S/S 304 MF 5/8"</t>
  </si>
  <si>
    <t>S/S 304 MF 3/4"</t>
  </si>
  <si>
    <t>S/S 316 2B 20GA</t>
  </si>
  <si>
    <t>S/S 316 2B 18GA</t>
  </si>
  <si>
    <t>S/S 316 2B 16GA</t>
  </si>
  <si>
    <t>S/S 316 2B 14GA</t>
  </si>
  <si>
    <t>S/S 316 2B 12GA</t>
  </si>
  <si>
    <t>S/S 316 2B 11GA</t>
  </si>
  <si>
    <t>S/S 316 2B 10GA</t>
  </si>
  <si>
    <t>S/S 316 #4 20GA</t>
  </si>
  <si>
    <t>S/S 316 #4 18GA</t>
  </si>
  <si>
    <t>S/S 316 #4 16GA</t>
  </si>
  <si>
    <t>S/S 316 #4 14GA</t>
  </si>
  <si>
    <t>S/S 316 #4 12GA</t>
  </si>
  <si>
    <t>S/S 316 #4 11GA</t>
  </si>
  <si>
    <t>S/S 316 #4 10GA</t>
  </si>
  <si>
    <t>S/S 316 M.F 3/16"</t>
  </si>
  <si>
    <t>S/S 316 MF 1/4"</t>
  </si>
  <si>
    <t>S/S 316 MF 5/16"</t>
  </si>
  <si>
    <t>S/S 316 MF 3/8"</t>
  </si>
  <si>
    <t>S/S 316 MF 1/2"</t>
  </si>
  <si>
    <t>S/S 316 MF 5/8"</t>
  </si>
  <si>
    <t>S/S 316 MF 3/4"</t>
  </si>
  <si>
    <t>S/S 316 MF 1"</t>
  </si>
  <si>
    <t>S-84-19</t>
  </si>
  <si>
    <t>09/juil/2019</t>
  </si>
  <si>
    <t>Travaux salle des Encres</t>
  </si>
  <si>
    <t>S-85-19</t>
  </si>
  <si>
    <t>Tuyauterie reservoir tampon</t>
  </si>
  <si>
    <t>B-117-19.FAB3</t>
  </si>
  <si>
    <t>2-supports pour silencieux</t>
  </si>
  <si>
    <t>S-73-19</t>
  </si>
  <si>
    <t>B-134-19</t>
  </si>
  <si>
    <t>11/juin/2019</t>
  </si>
  <si>
    <t>B-117-19.FAB4</t>
  </si>
  <si>
    <t>Fabrication de 2-rail centre pour Multivac</t>
  </si>
  <si>
    <t>Liste de materiel</t>
  </si>
  <si>
    <t>CFF</t>
  </si>
  <si>
    <t>S-89-19</t>
  </si>
  <si>
    <t>19/juil/2019</t>
  </si>
  <si>
    <t>Instal. Tuyaux vitré 4"</t>
  </si>
  <si>
    <t>Laser</t>
  </si>
  <si>
    <t>Stock</t>
  </si>
  <si>
    <t>Fournisseur:</t>
  </si>
  <si>
    <t>S-13-19</t>
  </si>
  <si>
    <t>27/juin/2019</t>
  </si>
  <si>
    <t>1- Bac s/s boues usées</t>
  </si>
  <si>
    <t>26/juil/2019</t>
  </si>
  <si>
    <t>Type</t>
  </si>
  <si>
    <t># travaux</t>
  </si>
  <si>
    <t>c</t>
  </si>
  <si>
    <t xml:space="preserve">Type </t>
  </si>
  <si>
    <t>Coupe</t>
  </si>
  <si>
    <t>Autre</t>
  </si>
  <si>
    <t>b-135-19</t>
  </si>
  <si>
    <t>S-76-19</t>
  </si>
  <si>
    <t>1- support en s/s pour pompe comas</t>
  </si>
  <si>
    <t>B-138-19</t>
  </si>
  <si>
    <t>05/août/2019</t>
  </si>
  <si>
    <t>B-149-19</t>
  </si>
  <si>
    <t>B-151-19</t>
  </si>
  <si>
    <t>B-152-19</t>
  </si>
  <si>
    <t xml:space="preserve">Modification des chariots cotes levées </t>
  </si>
  <si>
    <t>B-155-19.FAB1</t>
  </si>
  <si>
    <t>1-Barre de soutien multivac</t>
  </si>
  <si>
    <t>Dimensions</t>
  </si>
  <si>
    <t>20 x 30</t>
  </si>
  <si>
    <t>10 x 20</t>
  </si>
  <si>
    <t>11 x 30</t>
  </si>
  <si>
    <t>14 x 50</t>
  </si>
  <si>
    <t>20 x65</t>
  </si>
  <si>
    <t>12 x22</t>
  </si>
  <si>
    <t>b-2545</t>
  </si>
  <si>
    <t>12 x12</t>
  </si>
  <si>
    <t>asdf</t>
  </si>
  <si>
    <t># TRAVAUX:</t>
  </si>
  <si>
    <t>DATE DE LIVRAISON:</t>
  </si>
  <si>
    <t>20 X40</t>
  </si>
  <si>
    <t>B-155-19.FAB1.00</t>
  </si>
  <si>
    <t>B-155-19.FAB1.01</t>
  </si>
  <si>
    <t>B-155-19.FAB1.03</t>
  </si>
  <si>
    <t>B-155-19.FAB1.04</t>
  </si>
  <si>
    <t>B-155-19.FAB1.05</t>
  </si>
  <si>
    <t>20 X 30</t>
  </si>
  <si>
    <t>CVB</t>
  </si>
  <si>
    <t>S-100-19</t>
  </si>
  <si>
    <t>07/août/2019</t>
  </si>
  <si>
    <t>1-couvercle pour baratte lutetia</t>
  </si>
  <si>
    <t>B-151-19.02</t>
  </si>
  <si>
    <t>B-151-19.03</t>
  </si>
  <si>
    <t>B-151-19.04</t>
  </si>
  <si>
    <t>66 21/32 x 7 11/16</t>
  </si>
  <si>
    <t>B-151-19.05</t>
  </si>
  <si>
    <t>3 1/2 x 2 3/16</t>
  </si>
  <si>
    <t>B-151-19.06</t>
  </si>
  <si>
    <t>24 x 20 1/8</t>
  </si>
  <si>
    <t>B-151-19.07</t>
  </si>
  <si>
    <t>4 x 4</t>
  </si>
  <si>
    <t>B-151-19.08</t>
  </si>
  <si>
    <t>10 15/16 x 5 1/2</t>
  </si>
  <si>
    <t>B-151-19.09</t>
  </si>
  <si>
    <t>7 9/32 x 5 /12</t>
  </si>
  <si>
    <t>B-151-19.10</t>
  </si>
  <si>
    <t>B-151-19.11</t>
  </si>
  <si>
    <t>10 15/16 x 5 /12</t>
  </si>
  <si>
    <t>B-151-19.12</t>
  </si>
  <si>
    <t>half coupling 2" s/s</t>
  </si>
  <si>
    <t>6202-6009</t>
  </si>
  <si>
    <t>roue 6" romax  swivel</t>
  </si>
  <si>
    <t>6202-6010</t>
  </si>
  <si>
    <t>roue 6" romax  fix</t>
  </si>
  <si>
    <t>Type de Finition</t>
  </si>
  <si>
    <t>acide</t>
  </si>
  <si>
    <t>Date Livraison</t>
  </si>
  <si>
    <t>Nom</t>
  </si>
  <si>
    <t>Adresse</t>
  </si>
  <si>
    <t>Telephone</t>
  </si>
  <si>
    <t>E-mail</t>
  </si>
  <si>
    <t># de compte</t>
  </si>
  <si>
    <t>P.O</t>
  </si>
  <si>
    <t>Date:</t>
  </si>
  <si>
    <t>Adresse de livraison:</t>
  </si>
  <si>
    <t>prix unité</t>
  </si>
  <si>
    <t>total</t>
  </si>
  <si>
    <t>Nr Pieces</t>
  </si>
  <si>
    <t>requis pour:</t>
  </si>
  <si>
    <t>DATE</t>
  </si>
  <si>
    <t>NR PIECES</t>
  </si>
  <si>
    <t>DESCRIPTION</t>
  </si>
  <si>
    <t>PRIX</t>
  </si>
  <si>
    <t>DATE REQUIS</t>
  </si>
  <si>
    <t>DEMANDÉ PAR</t>
  </si>
  <si>
    <t>NR TRAVAUX</t>
  </si>
  <si>
    <t>employé</t>
  </si>
  <si>
    <t>suffixe</t>
  </si>
  <si>
    <t>P.O-</t>
  </si>
  <si>
    <t>n/a</t>
  </si>
  <si>
    <t>fer angle s/s 1" x 1" x 1/8</t>
  </si>
  <si>
    <t>4 1/2 x 3 27/32</t>
  </si>
  <si>
    <t>B-152-19.01</t>
  </si>
  <si>
    <t>Rod s/s 304 1/2</t>
  </si>
  <si>
    <t>1"</t>
  </si>
  <si>
    <t>bolt button head 3/8-16 s/s</t>
  </si>
  <si>
    <t>B-144-19</t>
  </si>
  <si>
    <t>12/août/2019</t>
  </si>
  <si>
    <t xml:space="preserve">1-convoyeur s/s </t>
  </si>
  <si>
    <t>jj/mm/aaaa</t>
  </si>
  <si>
    <t>B-155-19.FAB2</t>
  </si>
  <si>
    <t>14/août/2019</t>
  </si>
  <si>
    <t>1-adaptateur pour tote sauce cotes levées</t>
  </si>
  <si>
    <t>tuyaux 2" sanitaire</t>
  </si>
  <si>
    <t>Ferrule t.c courte 2 1/2 304</t>
  </si>
  <si>
    <t>reduit san. 2 a 2 1/2</t>
  </si>
  <si>
    <t>B-155-19.FAB3</t>
  </si>
  <si>
    <t>Fabrication et installation de 4-fixation pour panier conteneur a boue</t>
  </si>
  <si>
    <t>Bolt 5/8 x 3 1/2 s/s</t>
  </si>
  <si>
    <t>10"</t>
  </si>
  <si>
    <t>Flat Bar 2" x 1/4 s/s</t>
  </si>
  <si>
    <t>B-151-19.01G</t>
  </si>
  <si>
    <t>60 x 67 27/32</t>
  </si>
  <si>
    <t>B-151-19.01D</t>
  </si>
  <si>
    <t>36 27/32 x 42 17/32</t>
  </si>
  <si>
    <t>36 27/32 x 40 9/16</t>
  </si>
  <si>
    <t>4 3/8 x 4 15/16</t>
  </si>
  <si>
    <t>B-156-19</t>
  </si>
  <si>
    <t>08/août/2019</t>
  </si>
  <si>
    <t>travaux tuyauterie reservoir tampon</t>
  </si>
  <si>
    <t>flat bar 2 1/2 x 3/8 s/s</t>
  </si>
  <si>
    <t>Rod 3/4 s/s</t>
  </si>
  <si>
    <t>Rod delrin 1 13/16 dia</t>
  </si>
  <si>
    <t>Rod delrin 2 13/16 dia</t>
  </si>
  <si>
    <t>17 7/8 x 10</t>
  </si>
  <si>
    <t>Perforé s/s  16ga</t>
  </si>
  <si>
    <t>5 7/8 x 5 15/16</t>
  </si>
  <si>
    <t>B-156-19.FAB1</t>
  </si>
  <si>
    <t>Support a tuyaux et panier en s/s perforé pour Hopper topper</t>
  </si>
  <si>
    <t>Blanchie</t>
  </si>
  <si>
    <t>3 pieds</t>
  </si>
  <si>
    <t>rod s/s 3/8</t>
  </si>
  <si>
    <t>3"</t>
  </si>
  <si>
    <t>Ferrule T.c Courte</t>
  </si>
  <si>
    <t>Coude 45 deg</t>
  </si>
  <si>
    <t>Coude 90 deg</t>
  </si>
  <si>
    <t xml:space="preserve">cap t.c </t>
  </si>
  <si>
    <t>Support avec grommet</t>
  </si>
  <si>
    <t>Clamp T.c</t>
  </si>
  <si>
    <t>Gasket Buna t.c</t>
  </si>
  <si>
    <t>75 "</t>
  </si>
  <si>
    <t>tube 1 1/2 x 1 1/2 x 1/8 m.f</t>
  </si>
  <si>
    <t>1 1/2 x 1 1/2</t>
  </si>
  <si>
    <t>cap pour tube 14ga 2b</t>
  </si>
  <si>
    <t>client123</t>
  </si>
  <si>
    <t>client124</t>
  </si>
  <si>
    <t>client125</t>
  </si>
  <si>
    <t>client126</t>
  </si>
  <si>
    <t>client127</t>
  </si>
  <si>
    <t>client128</t>
  </si>
  <si>
    <t>client129</t>
  </si>
  <si>
    <t>client130</t>
  </si>
  <si>
    <t>client131</t>
  </si>
  <si>
    <t>client132</t>
  </si>
  <si>
    <t>client133</t>
  </si>
  <si>
    <t>client134</t>
  </si>
  <si>
    <t>client135</t>
  </si>
  <si>
    <t>client136</t>
  </si>
  <si>
    <t>client137</t>
  </si>
  <si>
    <t>35872</t>
  </si>
  <si>
    <t>35873</t>
  </si>
  <si>
    <t>35874</t>
  </si>
  <si>
    <t>35875</t>
  </si>
  <si>
    <t>35876</t>
  </si>
  <si>
    <t>35877</t>
  </si>
  <si>
    <t>35878</t>
  </si>
  <si>
    <t>35879</t>
  </si>
  <si>
    <t>35880</t>
  </si>
  <si>
    <t>35881</t>
  </si>
  <si>
    <t>35882</t>
  </si>
  <si>
    <t>35883</t>
  </si>
  <si>
    <t>35884</t>
  </si>
  <si>
    <t>35885</t>
  </si>
  <si>
    <t>adam</t>
  </si>
  <si>
    <t>thomas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</si>
</sst>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222222"/>
      <name val="Arial"/>
      <family val="2"/>
    </font>
    <font>
      <u/>
      <sz val="11"/>
      <color theme="10"/>
      <name val="Calibri"/>
      <family val="2"/>
    </font>
    <font>
      <b/>
      <sz val="12"/>
      <color rgb="FF1A0DAB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Dashed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9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/>
    <xf numFmtId="0" fontId="0" fillId="0" borderId="0" xfId="0" applyFont="1"/>
    <xf numFmtId="0" fontId="2" fillId="0" borderId="0" xfId="0" applyFont="1" applyAlignme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3" xfId="0" applyBorder="1"/>
    <xf numFmtId="0" fontId="0" fillId="0" borderId="12" xfId="0" applyBorder="1"/>
    <xf numFmtId="0" fontId="0" fillId="0" borderId="4" xfId="0" applyBorder="1"/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0" fillId="0" borderId="13" xfId="0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0" xfId="0" applyFill="1" applyBorder="1"/>
    <xf numFmtId="20" fontId="5" fillId="0" borderId="0" xfId="0" applyNumberFormat="1" applyFont="1" applyFill="1" applyBorder="1" applyAlignment="1">
      <alignment horizontal="left" indent="5"/>
    </xf>
    <xf numFmtId="0" fontId="4" fillId="0" borderId="0" xfId="0" applyFont="1" applyFill="1" applyBorder="1" applyAlignment="1">
      <alignment horizontal="center"/>
    </xf>
    <xf numFmtId="0" fontId="0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2" xfId="0" applyBorder="1"/>
    <xf numFmtId="0" fontId="6" fillId="3" borderId="0" xfId="0" applyFont="1" applyFill="1"/>
    <xf numFmtId="0" fontId="0" fillId="4" borderId="1" xfId="0" applyFill="1" applyBorder="1"/>
    <xf numFmtId="0" fontId="0" fillId="4" borderId="15" xfId="0" applyFill="1" applyBorder="1"/>
    <xf numFmtId="0" fontId="0" fillId="0" borderId="2" xfId="0" applyFont="1" applyFill="1" applyBorder="1" applyAlignment="1"/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/>
    <xf numFmtId="0" fontId="0" fillId="0" borderId="0" xfId="0" applyFont="1" applyFill="1" applyAlignment="1">
      <alignment horizontal="left"/>
    </xf>
    <xf numFmtId="0" fontId="0" fillId="0" borderId="0" xfId="0" applyFont="1" applyFill="1" applyBorder="1" applyAlignment="1">
      <alignment horizontal="right"/>
    </xf>
    <xf numFmtId="0" fontId="7" fillId="0" borderId="2" xfId="0" applyFont="1" applyFill="1" applyBorder="1" applyAlignment="1">
      <alignment horizontal="left"/>
    </xf>
    <xf numFmtId="0" fontId="0" fillId="0" borderId="0" xfId="0" applyFont="1" applyFill="1"/>
    <xf numFmtId="14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  <xf numFmtId="0" fontId="0" fillId="0" borderId="0" xfId="0" applyFont="1" applyFill="1" applyAlignment="1">
      <alignment horizontal="right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Alignment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/>
    <xf numFmtId="0" fontId="7" fillId="0" borderId="2" xfId="0" applyFont="1" applyFill="1" applyBorder="1" applyAlignment="1">
      <alignment horizontal="center"/>
    </xf>
    <xf numFmtId="0" fontId="8" fillId="0" borderId="15" xfId="0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 shrinkToFit="1"/>
    </xf>
    <xf numFmtId="0" fontId="8" fillId="0" borderId="15" xfId="0" applyFont="1" applyFill="1" applyBorder="1" applyAlignment="1">
      <alignment horizontal="center" vertical="center" textRotation="90"/>
    </xf>
    <xf numFmtId="0" fontId="8" fillId="0" borderId="15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7" fillId="0" borderId="0" xfId="0" applyFont="1" applyFill="1" applyBorder="1" applyAlignment="1"/>
    <xf numFmtId="16" fontId="7" fillId="0" borderId="0" xfId="0" applyNumberFormat="1" applyFont="1" applyFill="1" applyBorder="1" applyAlignment="1"/>
    <xf numFmtId="0" fontId="2" fillId="0" borderId="0" xfId="0" applyFont="1" applyAlignment="1">
      <alignment horizontal="center"/>
    </xf>
    <xf numFmtId="0" fontId="7" fillId="0" borderId="8" xfId="0" applyFont="1" applyFill="1" applyBorder="1" applyAlignment="1"/>
    <xf numFmtId="0" fontId="7" fillId="0" borderId="0" xfId="0" applyFont="1" applyBorder="1"/>
    <xf numFmtId="0" fontId="0" fillId="0" borderId="16" xfId="0" applyBorder="1"/>
    <xf numFmtId="14" fontId="0" fillId="0" borderId="0" xfId="0" applyNumberFormat="1"/>
    <xf numFmtId="0" fontId="10" fillId="0" borderId="16" xfId="0" applyFont="1" applyBorder="1" applyAlignment="1">
      <alignment horizontal="left"/>
    </xf>
    <xf numFmtId="0" fontId="0" fillId="0" borderId="15" xfId="0" applyBorder="1"/>
    <xf numFmtId="0" fontId="0" fillId="0" borderId="17" xfId="0" applyBorder="1"/>
    <xf numFmtId="0" fontId="10" fillId="0" borderId="1" xfId="0" applyFont="1" applyBorder="1" applyAlignment="1">
      <alignment horizontal="center"/>
    </xf>
    <xf numFmtId="0" fontId="0" fillId="0" borderId="0" xfId="0" applyBorder="1" applyAlignment="1"/>
    <xf numFmtId="0" fontId="0" fillId="0" borderId="6" xfId="0" applyBorder="1" applyAlignment="1"/>
    <xf numFmtId="0" fontId="0" fillId="0" borderId="18" xfId="0" applyBorder="1"/>
    <xf numFmtId="0" fontId="11" fillId="0" borderId="0" xfId="0" applyFont="1"/>
    <xf numFmtId="0" fontId="12" fillId="0" borderId="0" xfId="1" applyAlignment="1" applyProtection="1"/>
    <xf numFmtId="0" fontId="12" fillId="0" borderId="0" xfId="1" applyAlignment="1" applyProtection="1">
      <alignment horizontal="center"/>
    </xf>
    <xf numFmtId="0" fontId="13" fillId="0" borderId="0" xfId="0" applyFont="1" applyAlignment="1">
      <alignment horizontal="left" wrapText="1"/>
    </xf>
    <xf numFmtId="0" fontId="12" fillId="0" borderId="0" xfId="1" applyAlignment="1" applyProtection="1">
      <alignment horizontal="left" wrapText="1"/>
    </xf>
    <xf numFmtId="0" fontId="0" fillId="5" borderId="11" xfId="0" applyFill="1" applyBorder="1" applyAlignment="1">
      <alignment horizontal="center"/>
    </xf>
    <xf numFmtId="0" fontId="0" fillId="0" borderId="0" xfId="0" applyBorder="1" applyAlignment="1">
      <alignment horizontal="center" wrapText="1"/>
    </xf>
    <xf numFmtId="0" fontId="12" fillId="0" borderId="0" xfId="1" applyBorder="1" applyAlignment="1" applyProtection="1">
      <alignment horizontal="center"/>
    </xf>
    <xf numFmtId="0" fontId="0" fillId="0" borderId="18" xfId="0" applyFill="1" applyBorder="1"/>
    <xf numFmtId="0" fontId="6" fillId="0" borderId="18" xfId="0" applyFont="1" applyFill="1" applyBorder="1"/>
    <xf numFmtId="0" fontId="0" fillId="0" borderId="0" xfId="0" applyFill="1"/>
    <xf numFmtId="0" fontId="0" fillId="0" borderId="15" xfId="0" applyFill="1" applyBorder="1"/>
    <xf numFmtId="0" fontId="0" fillId="0" borderId="20" xfId="0" applyFill="1" applyBorder="1"/>
    <xf numFmtId="0" fontId="0" fillId="4" borderId="19" xfId="0" applyFill="1" applyBorder="1"/>
    <xf numFmtId="12" fontId="0" fillId="0" borderId="0" xfId="0" applyNumberFormat="1" applyAlignment="1">
      <alignment horizontal="center"/>
    </xf>
    <xf numFmtId="14" fontId="7" fillId="0" borderId="2" xfId="0" applyNumberFormat="1" applyFont="1" applyFill="1" applyBorder="1" applyAlignment="1"/>
    <xf numFmtId="0" fontId="0" fillId="0" borderId="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Border="1" applyAlignment="1">
      <alignment horizontal="left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5" fillId="2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37">
    <dxf>
      <alignment horizontal="center" vertical="bottom" textRotation="0" wrapText="0" relative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relativeIndent="0" justifyLastLine="0" shrinkToFit="0" readingOrder="0"/>
    </dxf>
    <dxf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0" tint="-0.1499984740745262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FCF27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1181100</xdr:colOff>
      <xdr:row>1</xdr:row>
      <xdr:rowOff>38100</xdr:rowOff>
    </xdr:from>
    <xdr:ext cx="6038850" cy="598690"/>
    <xdr:sp macro="" textlink="">
      <xdr:nvSpPr>
        <xdr:cNvPr id="2" name="ZoneTexte 1"/>
        <xdr:cNvSpPr txBox="1"/>
      </xdr:nvSpPr>
      <xdr:spPr>
        <a:xfrm>
          <a:off x="1943100" y="142875"/>
          <a:ext cx="6038850" cy="5986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  <a:scene3d>
            <a:camera prst="orthographicFront"/>
            <a:lightRig rig="threePt" dir="t"/>
          </a:scene3d>
          <a:sp3d>
            <a:bevelT w="19050"/>
          </a:sp3d>
        </a:bodyPr>
        <a:lstStyle/>
        <a:p>
          <a:pPr algn="ctr"/>
          <a:r>
            <a:rPr lang="fr-CA" sz="2800">
              <a:ln>
                <a:noFill/>
              </a:ln>
              <a:solidFill>
                <a:schemeClr val="tx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Arial Black" pitchFamily="34" charset="0"/>
            </a:rPr>
            <a:t>Liste</a:t>
          </a:r>
          <a:r>
            <a:rPr lang="fr-CA" sz="2800" baseline="0">
              <a:ln>
                <a:noFill/>
              </a:ln>
              <a:solidFill>
                <a:schemeClr val="tx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Arial Black" pitchFamily="34" charset="0"/>
            </a:rPr>
            <a:t> de soumission</a:t>
          </a:r>
          <a:endParaRPr lang="fr-CA" sz="2800">
            <a:ln>
              <a:noFill/>
            </a:ln>
            <a:solidFill>
              <a:schemeClr val="tx1"/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  <a:latin typeface="Arial Black" pitchFamily="34" charset="0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2</xdr:row>
          <xdr:rowOff>161925</xdr:rowOff>
        </xdr:from>
        <xdr:to>
          <xdr:col>1</xdr:col>
          <xdr:colOff>819150</xdr:colOff>
          <xdr:row>4</xdr:row>
          <xdr:rowOff>133350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895350</xdr:colOff>
      <xdr:row>1</xdr:row>
      <xdr:rowOff>66675</xdr:rowOff>
    </xdr:from>
    <xdr:ext cx="184731" cy="264560"/>
    <xdr:sp macro="" textlink="">
      <xdr:nvSpPr>
        <xdr:cNvPr id="2" name="ZoneTexte 1"/>
        <xdr:cNvSpPr txBox="1"/>
      </xdr:nvSpPr>
      <xdr:spPr>
        <a:xfrm>
          <a:off x="2628900" y="257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CA" sz="1100"/>
        </a:p>
      </xdr:txBody>
    </xdr:sp>
    <xdr:clientData/>
  </xdr:oneCellAnchor>
  <xdr:oneCellAnchor>
    <xdr:from>
      <xdr:col>4</xdr:col>
      <xdr:colOff>714375</xdr:colOff>
      <xdr:row>1</xdr:row>
      <xdr:rowOff>0</xdr:rowOff>
    </xdr:from>
    <xdr:ext cx="6038850" cy="608215"/>
    <xdr:sp macro="" textlink="">
      <xdr:nvSpPr>
        <xdr:cNvPr id="3" name="ZoneTexte 2"/>
        <xdr:cNvSpPr txBox="1"/>
      </xdr:nvSpPr>
      <xdr:spPr>
        <a:xfrm>
          <a:off x="3429000" y="190500"/>
          <a:ext cx="6038850" cy="6082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  <a:scene3d>
            <a:camera prst="orthographicFront"/>
            <a:lightRig rig="threePt" dir="t"/>
          </a:scene3d>
          <a:sp3d>
            <a:bevelT w="19050"/>
          </a:sp3d>
        </a:bodyPr>
        <a:lstStyle/>
        <a:p>
          <a:pPr algn="ctr"/>
          <a:r>
            <a:rPr lang="fr-CA" sz="2800">
              <a:ln>
                <a:noFill/>
              </a:ln>
              <a:solidFill>
                <a:schemeClr val="tx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Arial Black" pitchFamily="34" charset="0"/>
            </a:rPr>
            <a:t>Liste</a:t>
          </a:r>
          <a:r>
            <a:rPr lang="fr-CA" sz="2800" baseline="0">
              <a:ln>
                <a:noFill/>
              </a:ln>
              <a:solidFill>
                <a:schemeClr val="tx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Arial Black" pitchFamily="34" charset="0"/>
            </a:rPr>
            <a:t> de Travaux</a:t>
          </a:r>
          <a:endParaRPr lang="fr-CA" sz="2800">
            <a:ln>
              <a:noFill/>
            </a:ln>
            <a:solidFill>
              <a:schemeClr val="tx1"/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  <a:latin typeface="Arial Black" pitchFamily="34" charset="0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3</xdr:row>
          <xdr:rowOff>47625</xdr:rowOff>
        </xdr:from>
        <xdr:to>
          <xdr:col>3</xdr:col>
          <xdr:colOff>247650</xdr:colOff>
          <xdr:row>4</xdr:row>
          <xdr:rowOff>161925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16</xdr:row>
      <xdr:rowOff>9525</xdr:rowOff>
    </xdr:from>
    <xdr:to>
      <xdr:col>10</xdr:col>
      <xdr:colOff>933450</xdr:colOff>
      <xdr:row>37</xdr:row>
      <xdr:rowOff>0</xdr:rowOff>
    </xdr:to>
    <xdr:sp macro="" textlink="">
      <xdr:nvSpPr>
        <xdr:cNvPr id="2" name="Rectangle 1"/>
        <xdr:cNvSpPr/>
      </xdr:nvSpPr>
      <xdr:spPr>
        <a:xfrm>
          <a:off x="2286000" y="3276600"/>
          <a:ext cx="8248650" cy="8553450"/>
        </a:xfrm>
        <a:prstGeom prst="rect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11</xdr:col>
      <xdr:colOff>430696</xdr:colOff>
      <xdr:row>4</xdr:row>
      <xdr:rowOff>149088</xdr:rowOff>
    </xdr:from>
    <xdr:to>
      <xdr:col>13</xdr:col>
      <xdr:colOff>919370</xdr:colOff>
      <xdr:row>7</xdr:row>
      <xdr:rowOff>74544</xdr:rowOff>
    </xdr:to>
    <xdr:sp macro="[0]!Rectangle2_Clic" textlink="">
      <xdr:nvSpPr>
        <xdr:cNvPr id="3" name="Rectangle 2"/>
        <xdr:cNvSpPr/>
      </xdr:nvSpPr>
      <xdr:spPr>
        <a:xfrm>
          <a:off x="9616109" y="563218"/>
          <a:ext cx="2012674" cy="571500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CA" sz="1400" b="1" cap="none" spc="0">
              <a:ln w="10541" cmpd="sng">
                <a:noFill/>
                <a:prstDash val="solid"/>
              </a:ln>
              <a:solidFill>
                <a:sysClr val="windowText" lastClr="000000"/>
              </a:solidFill>
              <a:effectLst/>
            </a:rPr>
            <a:t>Nouvelle</a:t>
          </a:r>
          <a:r>
            <a:rPr lang="fr-CA" sz="1400" b="1" cap="none" spc="0" baseline="0">
              <a:ln w="10541" cmpd="sng">
                <a:noFill/>
                <a:prstDash val="solid"/>
              </a:ln>
              <a:solidFill>
                <a:sysClr val="windowText" lastClr="000000"/>
              </a:solidFill>
              <a:effectLst/>
            </a:rPr>
            <a:t> Liste </a:t>
          </a:r>
          <a:endParaRPr lang="fr-CA" sz="1400" b="1" cap="none" spc="0">
            <a:ln w="10541" cmpd="sng">
              <a:noFill/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 fPrintsWithSheet="0"/>
  </xdr:twoCellAnchor>
  <xdr:twoCellAnchor>
    <xdr:from>
      <xdr:col>11</xdr:col>
      <xdr:colOff>463828</xdr:colOff>
      <xdr:row>16</xdr:row>
      <xdr:rowOff>2</xdr:rowOff>
    </xdr:from>
    <xdr:to>
      <xdr:col>13</xdr:col>
      <xdr:colOff>952502</xdr:colOff>
      <xdr:row>16</xdr:row>
      <xdr:rowOff>571502</xdr:rowOff>
    </xdr:to>
    <xdr:sp macro="[0]!Rectangle3_Clic" textlink="">
      <xdr:nvSpPr>
        <xdr:cNvPr id="4" name="Rectangle 3"/>
        <xdr:cNvSpPr/>
      </xdr:nvSpPr>
      <xdr:spPr>
        <a:xfrm>
          <a:off x="9649241" y="2791241"/>
          <a:ext cx="2012674" cy="571500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CA" sz="1400" b="1" cap="none" spc="0">
              <a:ln w="10541" cmpd="sng">
                <a:noFill/>
                <a:prstDash val="solid"/>
              </a:ln>
              <a:solidFill>
                <a:schemeClr val="tx1">
                  <a:lumMod val="65000"/>
                  <a:lumOff val="35000"/>
                </a:schemeClr>
              </a:solidFill>
              <a:effectLst/>
            </a:rPr>
            <a:t>Ajout Materiel</a:t>
          </a:r>
        </a:p>
      </xdr:txBody>
    </xdr:sp>
    <xdr:clientData fPrintsWithSheet="0"/>
  </xdr:twoCellAnchor>
  <xdr:twoCellAnchor>
    <xdr:from>
      <xdr:col>11</xdr:col>
      <xdr:colOff>438979</xdr:colOff>
      <xdr:row>9</xdr:row>
      <xdr:rowOff>132521</xdr:rowOff>
    </xdr:from>
    <xdr:to>
      <xdr:col>13</xdr:col>
      <xdr:colOff>944216</xdr:colOff>
      <xdr:row>13</xdr:row>
      <xdr:rowOff>8282</xdr:rowOff>
    </xdr:to>
    <xdr:sp macro="[0]!Rectangle6_Clic" textlink="">
      <xdr:nvSpPr>
        <xdr:cNvPr id="7" name="Rectangle 6"/>
        <xdr:cNvSpPr/>
      </xdr:nvSpPr>
      <xdr:spPr>
        <a:xfrm>
          <a:off x="9624392" y="1631673"/>
          <a:ext cx="2029237" cy="588066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CA" sz="1400" b="1" cap="none" spc="0">
              <a:ln w="10541" cmpd="sng">
                <a:noFill/>
                <a:prstDash val="solid"/>
              </a:ln>
              <a:solidFill>
                <a:sysClr val="windowText" lastClr="000000"/>
              </a:solidFill>
              <a:effectLst/>
            </a:rPr>
            <a:t>Exporter Liste PDF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714375</xdr:colOff>
      <xdr:row>5</xdr:row>
      <xdr:rowOff>9525</xdr:rowOff>
    </xdr:from>
    <xdr:ext cx="3105150" cy="453970"/>
    <xdr:sp macro="" textlink="">
      <xdr:nvSpPr>
        <xdr:cNvPr id="9" name="ZoneTexte 8"/>
        <xdr:cNvSpPr txBox="1"/>
      </xdr:nvSpPr>
      <xdr:spPr>
        <a:xfrm>
          <a:off x="714375" y="971550"/>
          <a:ext cx="3105150" cy="453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CA" sz="2000">
              <a:solidFill>
                <a:schemeClr val="tx1">
                  <a:lumMod val="65000"/>
                  <a:lumOff val="35000"/>
                </a:schemeClr>
              </a:solidFill>
              <a:latin typeface="Arial Black" pitchFamily="34" charset="0"/>
            </a:rPr>
            <a:t>BON</a:t>
          </a:r>
          <a:r>
            <a:rPr lang="fr-CA" sz="2000" baseline="0">
              <a:solidFill>
                <a:schemeClr val="tx1">
                  <a:lumMod val="65000"/>
                  <a:lumOff val="35000"/>
                </a:schemeClr>
              </a:solidFill>
              <a:latin typeface="Arial Black" pitchFamily="34" charset="0"/>
            </a:rPr>
            <a:t> DE COMMANDE</a:t>
          </a:r>
          <a:endParaRPr lang="fr-CA" sz="2000">
            <a:solidFill>
              <a:schemeClr val="tx1">
                <a:lumMod val="65000"/>
                <a:lumOff val="35000"/>
              </a:schemeClr>
            </a:solidFill>
            <a:latin typeface="Arial Black" pitchFamily="34" charset="0"/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Downloads/gestion%20stock%20%23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"/>
      <sheetName val="article"/>
      <sheetName val="Order"/>
      <sheetName val="Po"/>
      <sheetName val="Booking"/>
      <sheetName val="fournisseur"/>
      <sheetName val="client"/>
      <sheetName val="config"/>
      <sheetName val="gestion stock #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7">
          <cell r="C27" t="str">
            <v>Bilodeau inox</v>
          </cell>
        </row>
      </sheetData>
      <sheetData sheetId="8" refreshError="1"/>
    </sheetDataSet>
  </externalBook>
</externalLink>
</file>

<file path=xl/tables/table1.xml><?xml version="1.0" encoding="utf-8"?>
<table xmlns="http://schemas.openxmlformats.org/spreadsheetml/2006/main" id="1" name="Tableau1" displayName="Tableau1" ref="B6:E15" totalsRowShown="0" headerRowDxfId="36" dataDxfId="35">
  <autoFilter ref="B6:E15"/>
  <sortState ref="B7:E15">
    <sortCondition descending="1" ref="B6:B15"/>
  </sortState>
  <tableColumns count="4">
    <tableColumn id="1" name="# Soumission" dataDxfId="34"/>
    <tableColumn id="2" name="Client" dataDxfId="33"/>
    <tableColumn id="3" name="Date" dataDxfId="32"/>
    <tableColumn id="4" name="Description" dataDxfId="3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6:L21" totalsRowShown="0" headerRowDxfId="30" dataDxfId="29">
  <autoFilter ref="C6:L21"/>
  <sortState ref="C7:L21">
    <sortCondition ref="D6:D21"/>
  </sortState>
  <tableColumns count="10">
    <tableColumn id="7" name="Soumission ref." dataDxfId="28"/>
    <tableColumn id="1" name="Travail No" dataDxfId="27"/>
    <tableColumn id="2" name="Client" dataDxfId="26"/>
    <tableColumn id="3" name="Date" dataDxfId="25"/>
    <tableColumn id="4" name="Description" dataDxfId="24"/>
    <tableColumn id="5" name=" P.o client" dataDxfId="23"/>
    <tableColumn id="6" name="Facture #" dataDxfId="22"/>
    <tableColumn id="8" name="Type de Finition" dataDxfId="21"/>
    <tableColumn id="10" name="Date Livraison" dataDxfId="20"/>
    <tableColumn id="9" name="Autre" dataDxfId="19"/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B7:G62" totalsRowShown="0" headerRowDxfId="18">
  <autoFilter ref="B7:G62"/>
  <tableColumns count="6">
    <tableColumn id="1" name="# travaux"/>
    <tableColumn id="2" name="# Pieces"/>
    <tableColumn id="7" name="Dimensions" dataDxfId="17"/>
    <tableColumn id="3" name="Description"/>
    <tableColumn id="4" name="QT"/>
    <tableColumn id="5" name="Type"/>
  </tableColumns>
  <tableStyleInfo name="TableStyleMedium8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B5:D49" totalsRowShown="0" headerRowDxfId="16" dataDxfId="15">
  <autoFilter ref="B5:D49"/>
  <tableColumns count="3">
    <tableColumn id="1" name="# materiel" dataDxfId="14"/>
    <tableColumn id="2" name="Description" dataDxfId="13"/>
    <tableColumn id="3" name="Fournisseur" dataDxfId="12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7" name="Tableau7" displayName="Tableau7" ref="B8:B12" totalsRowShown="0" headerRowDxfId="11" dataDxfId="10" tableBorderDxfId="9">
  <tableColumns count="1">
    <tableColumn id="1" name="Type " dataDxfId="8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3" name="Tableau3" displayName="Tableau3" ref="C8:G14" totalsRowShown="0" headerRowDxfId="7" dataDxfId="6">
  <autoFilter ref="C8:G14"/>
  <tableColumns count="5">
    <tableColumn id="1" name="Nom" dataDxfId="5"/>
    <tableColumn id="2" name="Adresse" dataDxfId="4"/>
    <tableColumn id="3" name="Telephone" dataDxfId="3"/>
    <tableColumn id="4" name="E-mail" dataDxfId="2"/>
    <tableColumn id="5" name="# de compte" dataDxfId="1"/>
  </tableColumns>
  <tableStyleInfo name="TableStyleMedium8" showFirstColumn="0" showLastColumn="0" showRowStripes="1" showColumnStripes="0"/>
</table>
</file>

<file path=xl/tables/table7.xml><?xml version="1.0" encoding="utf-8"?>
<table xmlns="http://schemas.openxmlformats.org/spreadsheetml/2006/main" id="8" name="Tableau8" displayName="Tableau8" ref="C6:K7" insertRow="1" totalsRowShown="0" headerRowDxfId="0">
  <autoFilter ref="C6:K7"/>
  <tableColumns count="9">
    <tableColumn id="1" name="NR TRAVAUX"/>
    <tableColumn id="2" name="P.O"/>
    <tableColumn id="3" name="QT"/>
    <tableColumn id="4" name="NR PIECES"/>
    <tableColumn id="5" name="DESCRIPTION"/>
    <tableColumn id="6" name="PRIX"/>
    <tableColumn id="7" name="DATE"/>
    <tableColumn id="8" name="DATE REQUIS"/>
    <tableColumn id="9" name="DEMANDÉ PAR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/>
      </a:spPr>
      <a:bodyPr rtlCol="0" anchor="ctr"/>
      <a:lstStyle>
        <a:defPPr algn="ctr">
          <a:defRPr sz="1400" b="1" cap="none" spc="0">
            <a:ln w="10541" cmpd="sng">
              <a:noFill/>
              <a:prstDash val="solid"/>
            </a:ln>
            <a:solidFill>
              <a:sysClr val="windowText" lastClr="000000"/>
            </a:solidFill>
            <a:effectLst/>
          </a:defRPr>
        </a:defPPr>
      </a:lstStyle>
      <a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E15"/>
  <sheetViews>
    <sheetView workbookViewId="0">
      <selection activeCell="F20" sqref="F20"/>
    </sheetView>
  </sheetViews>
  <sheetFormatPr baseColWidth="10" defaultRowHeight="15" x14ac:dyDescent="0.25"/>
  <cols>
    <col min="2" max="2" width="17.85546875" customWidth="1"/>
    <col min="3" max="3" width="26.42578125" customWidth="1"/>
    <col min="4" max="4" width="19.140625" customWidth="1"/>
    <col min="5" max="5" width="60.140625" customWidth="1"/>
  </cols>
  <sheetData>
    <row r="1" spans="2:5" ht="8.25" customHeight="1" thickBot="1" x14ac:dyDescent="0.3"/>
    <row r="2" spans="2:5" ht="50.25" customHeight="1" thickBot="1" x14ac:dyDescent="0.3">
      <c r="B2" s="8"/>
      <c r="C2" s="9"/>
      <c r="D2" s="9"/>
      <c r="E2" s="10"/>
    </row>
    <row r="6" spans="2:5" ht="19.5" customHeight="1" x14ac:dyDescent="0.25">
      <c r="B6" s="7" t="s">
        <v>15</v>
      </c>
      <c r="C6" s="7" t="s">
        <v>16</v>
      </c>
      <c r="D6" s="7" t="s">
        <v>17</v>
      </c>
      <c r="E6" s="7" t="s">
        <v>18</v>
      </c>
    </row>
    <row r="7" spans="2:5" x14ac:dyDescent="0.25">
      <c r="B7" s="6" t="s">
        <v>100</v>
      </c>
      <c r="C7" s="6"/>
      <c r="D7" s="6" t="s">
        <v>101</v>
      </c>
      <c r="E7" s="6" t="s">
        <v>102</v>
      </c>
    </row>
    <row r="8" spans="2:5" x14ac:dyDescent="0.25">
      <c r="B8" s="6" t="s">
        <v>89</v>
      </c>
      <c r="C8" s="6"/>
      <c r="D8" s="6" t="s">
        <v>87</v>
      </c>
      <c r="E8" s="6" t="s">
        <v>90</v>
      </c>
    </row>
    <row r="9" spans="2:5" x14ac:dyDescent="0.25">
      <c r="B9" s="6" t="s">
        <v>86</v>
      </c>
      <c r="C9" s="6"/>
      <c r="D9" s="6" t="s">
        <v>87</v>
      </c>
      <c r="E9" s="6" t="s">
        <v>88</v>
      </c>
    </row>
    <row r="10" spans="2:5" x14ac:dyDescent="0.25">
      <c r="B10" s="6" t="s">
        <v>34</v>
      </c>
      <c r="C10" s="6"/>
      <c r="D10" s="6" t="s">
        <v>35</v>
      </c>
      <c r="E10" s="6" t="s">
        <v>36</v>
      </c>
    </row>
    <row r="11" spans="2:5" x14ac:dyDescent="0.25">
      <c r="B11" s="6" t="s">
        <v>117</v>
      </c>
      <c r="C11" s="6"/>
      <c r="D11" s="6" t="s">
        <v>24</v>
      </c>
      <c r="E11" s="6" t="s">
        <v>118</v>
      </c>
    </row>
    <row r="12" spans="2:5" x14ac:dyDescent="0.25">
      <c r="B12" s="6" t="s">
        <v>23</v>
      </c>
      <c r="C12" s="6"/>
      <c r="D12" s="6" t="s">
        <v>24</v>
      </c>
      <c r="E12" s="6" t="s">
        <v>25</v>
      </c>
    </row>
    <row r="13" spans="2:5" x14ac:dyDescent="0.25">
      <c r="B13" s="6" t="s">
        <v>28</v>
      </c>
      <c r="C13" s="6"/>
      <c r="D13" s="6" t="s">
        <v>29</v>
      </c>
      <c r="E13" s="6" t="s">
        <v>30</v>
      </c>
    </row>
    <row r="14" spans="2:5" x14ac:dyDescent="0.25">
      <c r="B14" s="6" t="s">
        <v>106</v>
      </c>
      <c r="C14" s="6"/>
      <c r="D14" s="6" t="s">
        <v>107</v>
      </c>
      <c r="E14" s="6" t="s">
        <v>108</v>
      </c>
    </row>
    <row r="15" spans="2:5" x14ac:dyDescent="0.25">
      <c r="B15" s="6" t="s">
        <v>147</v>
      </c>
      <c r="C15" s="6"/>
      <c r="D15" s="6" t="s">
        <v>148</v>
      </c>
      <c r="E15" s="6" t="s">
        <v>149</v>
      </c>
    </row>
  </sheetData>
  <pageMargins left="0.7" right="0.7" top="0.75" bottom="0.75" header="0.3" footer="0.3"/>
  <pageSetup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autoLine="0" autoPict="0" r:id="rId5">
            <anchor moveWithCells="1">
              <from>
                <xdr:col>0</xdr:col>
                <xdr:colOff>752475</xdr:colOff>
                <xdr:row>2</xdr:row>
                <xdr:rowOff>161925</xdr:rowOff>
              </from>
              <to>
                <xdr:col>1</xdr:col>
                <xdr:colOff>819150</xdr:colOff>
                <xdr:row>4</xdr:row>
                <xdr:rowOff>133350</xdr:rowOff>
              </to>
            </anchor>
          </controlPr>
        </control>
      </mc:Choice>
      <mc:Fallback>
        <control shapeId="2049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C1:L21"/>
  <sheetViews>
    <sheetView topLeftCell="C1" workbookViewId="0">
      <selection activeCell="J27" sqref="J27"/>
    </sheetView>
  </sheetViews>
  <sheetFormatPr baseColWidth="10" defaultRowHeight="15" x14ac:dyDescent="0.25"/>
  <cols>
    <col min="1" max="1" width="4.42578125" customWidth="1"/>
    <col min="2" max="2" width="7.5703125" customWidth="1"/>
    <col min="3" max="3" width="11.5703125" customWidth="1"/>
    <col min="4" max="4" width="17.140625" customWidth="1"/>
    <col min="5" max="5" width="21.140625" style="12" customWidth="1"/>
    <col min="6" max="6" width="20.85546875" customWidth="1"/>
    <col min="7" max="7" width="70.42578125" customWidth="1"/>
    <col min="8" max="8" width="22.28515625" customWidth="1"/>
    <col min="9" max="9" width="19.28515625" customWidth="1"/>
    <col min="10" max="10" width="25.42578125" customWidth="1"/>
    <col min="11" max="11" width="21" customWidth="1"/>
    <col min="12" max="12" width="24.85546875" customWidth="1"/>
  </cols>
  <sheetData>
    <row r="1" spans="3:12" ht="15.75" thickBot="1" x14ac:dyDescent="0.3"/>
    <row r="2" spans="3:12" ht="48" customHeight="1" thickBot="1" x14ac:dyDescent="0.3">
      <c r="C2" s="82"/>
      <c r="D2" s="83"/>
      <c r="E2" s="83"/>
      <c r="F2" s="83"/>
      <c r="G2" s="83"/>
      <c r="H2" s="83"/>
      <c r="I2" s="84"/>
    </row>
    <row r="5" spans="3:12" ht="15.75" thickBot="1" x14ac:dyDescent="0.3"/>
    <row r="6" spans="3:12" ht="29.25" customHeight="1" thickTop="1" thickBot="1" x14ac:dyDescent="0.35">
      <c r="C6" s="13" t="s">
        <v>21</v>
      </c>
      <c r="D6" s="14" t="s">
        <v>19</v>
      </c>
      <c r="E6" s="14" t="s">
        <v>16</v>
      </c>
      <c r="F6" s="15" t="s">
        <v>17</v>
      </c>
      <c r="G6" s="14" t="s">
        <v>18</v>
      </c>
      <c r="H6" s="14" t="s">
        <v>22</v>
      </c>
      <c r="I6" s="14" t="s">
        <v>20</v>
      </c>
      <c r="J6" s="54" t="s">
        <v>173</v>
      </c>
      <c r="K6" s="54" t="s">
        <v>175</v>
      </c>
      <c r="L6" s="54" t="s">
        <v>115</v>
      </c>
    </row>
    <row r="7" spans="3:12" ht="15.75" thickTop="1" x14ac:dyDescent="0.25">
      <c r="C7" s="16" t="s">
        <v>28</v>
      </c>
      <c r="D7" s="6" t="s">
        <v>31</v>
      </c>
      <c r="E7" s="6" t="s">
        <v>253</v>
      </c>
      <c r="F7" s="11" t="s">
        <v>32</v>
      </c>
      <c r="G7" s="6" t="s">
        <v>30</v>
      </c>
      <c r="H7" s="6" t="s">
        <v>33</v>
      </c>
      <c r="I7" s="6"/>
      <c r="J7" s="6" t="s">
        <v>174</v>
      </c>
      <c r="K7" s="11"/>
      <c r="L7" s="6"/>
    </row>
    <row r="8" spans="3:12" x14ac:dyDescent="0.25">
      <c r="C8" s="16"/>
      <c r="D8" s="22" t="s">
        <v>91</v>
      </c>
      <c r="E8" s="6" t="s">
        <v>254</v>
      </c>
      <c r="F8" s="23">
        <v>43655</v>
      </c>
      <c r="G8" s="22" t="s">
        <v>92</v>
      </c>
      <c r="H8" s="6" t="s">
        <v>268</v>
      </c>
      <c r="I8" s="22"/>
      <c r="J8" s="6"/>
      <c r="K8" s="11"/>
      <c r="L8" s="6"/>
    </row>
    <row r="9" spans="3:12" x14ac:dyDescent="0.25">
      <c r="C9" s="16" t="s">
        <v>38</v>
      </c>
      <c r="D9" s="22" t="s">
        <v>96</v>
      </c>
      <c r="E9" s="6" t="s">
        <v>255</v>
      </c>
      <c r="F9" s="23" t="s">
        <v>87</v>
      </c>
      <c r="G9" s="22" t="s">
        <v>97</v>
      </c>
      <c r="H9" s="6" t="s">
        <v>269</v>
      </c>
      <c r="I9" s="22"/>
      <c r="J9" s="6"/>
      <c r="K9" s="11"/>
      <c r="L9" s="6"/>
    </row>
    <row r="10" spans="3:12" x14ac:dyDescent="0.25">
      <c r="C10" s="16" t="s">
        <v>93</v>
      </c>
      <c r="D10" s="22" t="s">
        <v>94</v>
      </c>
      <c r="E10" s="6" t="s">
        <v>256</v>
      </c>
      <c r="F10" s="23" t="s">
        <v>95</v>
      </c>
      <c r="G10" s="22" t="s">
        <v>25</v>
      </c>
      <c r="H10" s="6" t="s">
        <v>270</v>
      </c>
      <c r="I10" s="22"/>
      <c r="J10" s="6"/>
      <c r="K10" s="11"/>
      <c r="L10" s="6"/>
    </row>
    <row r="11" spans="3:12" x14ac:dyDescent="0.25">
      <c r="C11" s="16" t="s">
        <v>117</v>
      </c>
      <c r="D11" s="22" t="s">
        <v>119</v>
      </c>
      <c r="E11" s="6" t="s">
        <v>257</v>
      </c>
      <c r="F11" s="23" t="s">
        <v>120</v>
      </c>
      <c r="G11" s="22" t="s">
        <v>118</v>
      </c>
      <c r="H11" s="6" t="s">
        <v>271</v>
      </c>
      <c r="I11" s="22"/>
      <c r="J11" s="6"/>
      <c r="K11" s="11"/>
      <c r="L11" s="6"/>
    </row>
    <row r="12" spans="3:12" x14ac:dyDescent="0.25">
      <c r="C12" s="16" t="s">
        <v>38</v>
      </c>
      <c r="D12" s="22" t="s">
        <v>205</v>
      </c>
      <c r="E12" s="6" t="s">
        <v>258</v>
      </c>
      <c r="F12" s="23" t="s">
        <v>206</v>
      </c>
      <c r="G12" s="22" t="s">
        <v>207</v>
      </c>
      <c r="H12" s="6" t="s">
        <v>272</v>
      </c>
      <c r="I12" s="22"/>
      <c r="J12" s="6" t="s">
        <v>38</v>
      </c>
      <c r="K12" s="11" t="s">
        <v>208</v>
      </c>
      <c r="L12" s="6" t="s">
        <v>38</v>
      </c>
    </row>
    <row r="13" spans="3:12" x14ac:dyDescent="0.25">
      <c r="C13" s="16" t="s">
        <v>86</v>
      </c>
      <c r="D13" s="22" t="s">
        <v>121</v>
      </c>
      <c r="E13" s="6" t="s">
        <v>259</v>
      </c>
      <c r="F13" s="23" t="s">
        <v>120</v>
      </c>
      <c r="G13" s="22" t="s">
        <v>88</v>
      </c>
      <c r="H13" s="6" t="s">
        <v>273</v>
      </c>
      <c r="I13" s="22"/>
      <c r="J13" s="6"/>
      <c r="K13" s="11"/>
      <c r="L13" s="6"/>
    </row>
    <row r="14" spans="3:12" x14ac:dyDescent="0.25">
      <c r="C14" s="16" t="s">
        <v>106</v>
      </c>
      <c r="D14" s="22" t="s">
        <v>122</v>
      </c>
      <c r="E14" s="6" t="s">
        <v>260</v>
      </c>
      <c r="F14" s="23" t="s">
        <v>109</v>
      </c>
      <c r="G14" s="22" t="s">
        <v>108</v>
      </c>
      <c r="H14" s="6" t="s">
        <v>274</v>
      </c>
      <c r="I14" s="22"/>
      <c r="J14" s="6"/>
      <c r="K14" s="11">
        <v>43700</v>
      </c>
      <c r="L14" s="6"/>
    </row>
    <row r="15" spans="3:12" x14ac:dyDescent="0.25">
      <c r="C15" s="16" t="s">
        <v>38</v>
      </c>
      <c r="D15" s="22" t="s">
        <v>123</v>
      </c>
      <c r="E15" s="6" t="s">
        <v>261</v>
      </c>
      <c r="F15" s="23" t="s">
        <v>120</v>
      </c>
      <c r="G15" s="22" t="s">
        <v>124</v>
      </c>
      <c r="H15" s="6" t="s">
        <v>275</v>
      </c>
      <c r="I15" s="22"/>
      <c r="J15" s="6"/>
      <c r="K15" s="11"/>
      <c r="L15" s="6"/>
    </row>
    <row r="16" spans="3:12" x14ac:dyDescent="0.25">
      <c r="C16" s="16" t="s">
        <v>38</v>
      </c>
      <c r="D16" s="22" t="s">
        <v>125</v>
      </c>
      <c r="E16" s="6" t="s">
        <v>262</v>
      </c>
      <c r="F16" s="23" t="s">
        <v>120</v>
      </c>
      <c r="G16" s="22" t="s">
        <v>126</v>
      </c>
      <c r="H16" s="6" t="s">
        <v>276</v>
      </c>
      <c r="I16" s="22"/>
      <c r="J16" s="6"/>
      <c r="K16" s="11"/>
      <c r="L16" s="6"/>
    </row>
    <row r="17" spans="3:12" x14ac:dyDescent="0.25">
      <c r="C17" s="16" t="s">
        <v>38</v>
      </c>
      <c r="D17" s="22" t="s">
        <v>209</v>
      </c>
      <c r="E17" s="6" t="s">
        <v>263</v>
      </c>
      <c r="F17" s="23" t="s">
        <v>210</v>
      </c>
      <c r="G17" s="22" t="s">
        <v>211</v>
      </c>
      <c r="H17" s="6" t="s">
        <v>277</v>
      </c>
      <c r="I17" s="22"/>
      <c r="J17" s="6" t="s">
        <v>38</v>
      </c>
      <c r="K17" s="11" t="s">
        <v>210</v>
      </c>
      <c r="L17" s="6" t="s">
        <v>38</v>
      </c>
    </row>
    <row r="18" spans="3:12" x14ac:dyDescent="0.25">
      <c r="C18" s="16" t="s">
        <v>38</v>
      </c>
      <c r="D18" s="22" t="s">
        <v>215</v>
      </c>
      <c r="E18" s="6" t="s">
        <v>264</v>
      </c>
      <c r="F18" s="23" t="s">
        <v>210</v>
      </c>
      <c r="G18" s="22" t="s">
        <v>216</v>
      </c>
      <c r="H18" s="6" t="s">
        <v>278</v>
      </c>
      <c r="I18" s="22"/>
      <c r="J18" s="6" t="s">
        <v>38</v>
      </c>
      <c r="K18" s="11" t="s">
        <v>210</v>
      </c>
      <c r="L18" s="6" t="s">
        <v>38</v>
      </c>
    </row>
    <row r="19" spans="3:12" x14ac:dyDescent="0.25">
      <c r="C19" s="16" t="s">
        <v>38</v>
      </c>
      <c r="D19" s="22" t="s">
        <v>226</v>
      </c>
      <c r="E19" s="6" t="s">
        <v>265</v>
      </c>
      <c r="F19" s="23" t="s">
        <v>227</v>
      </c>
      <c r="G19" s="22" t="s">
        <v>228</v>
      </c>
      <c r="H19" s="6" t="s">
        <v>279</v>
      </c>
      <c r="I19" s="22"/>
      <c r="J19" s="6" t="s">
        <v>38</v>
      </c>
      <c r="K19" s="11" t="s">
        <v>208</v>
      </c>
      <c r="L19" s="6" t="s">
        <v>38</v>
      </c>
    </row>
    <row r="20" spans="3:12" x14ac:dyDescent="0.25">
      <c r="C20" s="16" t="s">
        <v>38</v>
      </c>
      <c r="D20" s="22" t="s">
        <v>236</v>
      </c>
      <c r="E20" s="6" t="s">
        <v>266</v>
      </c>
      <c r="F20" s="23" t="s">
        <v>227</v>
      </c>
      <c r="G20" s="22" t="s">
        <v>237</v>
      </c>
      <c r="H20" s="6" t="s">
        <v>280</v>
      </c>
      <c r="I20" s="22"/>
      <c r="J20" s="6" t="s">
        <v>238</v>
      </c>
      <c r="K20" s="11">
        <v>43694</v>
      </c>
      <c r="L20" s="6" t="s">
        <v>38</v>
      </c>
    </row>
    <row r="21" spans="3:12" x14ac:dyDescent="0.25">
      <c r="C21" s="16" t="s">
        <v>34</v>
      </c>
      <c r="D21" s="22" t="s">
        <v>37</v>
      </c>
      <c r="E21" s="6" t="s">
        <v>267</v>
      </c>
      <c r="F21" s="23" t="s">
        <v>39</v>
      </c>
      <c r="G21" s="22" t="s">
        <v>36</v>
      </c>
      <c r="H21" s="6" t="s">
        <v>281</v>
      </c>
      <c r="I21" s="22"/>
      <c r="J21" s="6"/>
      <c r="K21" s="11"/>
      <c r="L21" s="6"/>
    </row>
  </sheetData>
  <mergeCells count="1">
    <mergeCell ref="C2:I2"/>
  </mergeCells>
  <pageMargins left="0.7" right="0.7" top="0.75" bottom="0.75" header="0.3" footer="0.3"/>
  <pageSetup orientation="portrait" verticalDpi="0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print="0" autoFill="0" autoLine="0" autoPict="0" r:id="rId5">
            <anchor moveWithCells="1">
              <from>
                <xdr:col>2</xdr:col>
                <xdr:colOff>28575</xdr:colOff>
                <xdr:row>3</xdr:row>
                <xdr:rowOff>47625</xdr:rowOff>
              </from>
              <to>
                <xdr:col>3</xdr:col>
                <xdr:colOff>247650</xdr:colOff>
                <xdr:row>4</xdr:row>
                <xdr:rowOff>161925</xdr:rowOff>
              </to>
            </anchor>
          </controlPr>
        </control>
      </mc:Choice>
      <mc:Fallback>
        <control shapeId="4097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C2:Q45"/>
  <sheetViews>
    <sheetView showGridLines="0" tabSelected="1" topLeftCell="A4" zoomScale="115" zoomScaleNormal="115" workbookViewId="0">
      <selection activeCell="O15" sqref="O15"/>
    </sheetView>
  </sheetViews>
  <sheetFormatPr baseColWidth="10" defaultRowHeight="15" x14ac:dyDescent="0.25"/>
  <cols>
    <col min="4" max="4" width="7.5703125" style="4" customWidth="1"/>
    <col min="5" max="5" width="1" style="4" customWidth="1"/>
    <col min="6" max="6" width="8.5703125" style="4" customWidth="1"/>
    <col min="7" max="7" width="4.28515625" style="4" customWidth="1"/>
    <col min="8" max="8" width="23.42578125" style="4" customWidth="1"/>
    <col min="9" max="9" width="28.7109375" style="4" customWidth="1"/>
    <col min="10" max="10" width="17.7109375" style="4" customWidth="1"/>
    <col min="11" max="11" width="12" style="4" customWidth="1"/>
    <col min="14" max="14" width="19.85546875" bestFit="1" customWidth="1"/>
    <col min="15" max="15" width="33.42578125" customWidth="1"/>
    <col min="17" max="17" width="20.140625" customWidth="1"/>
  </cols>
  <sheetData>
    <row r="2" spans="3:12" ht="1.5" customHeight="1" x14ac:dyDescent="0.25"/>
    <row r="4" spans="3:12" ht="1.5" customHeight="1" x14ac:dyDescent="0.25">
      <c r="C4" s="1"/>
      <c r="D4" s="87" t="s">
        <v>0</v>
      </c>
      <c r="E4" s="87"/>
      <c r="F4" s="87"/>
      <c r="G4" s="87"/>
      <c r="H4" s="87"/>
      <c r="I4" s="87"/>
      <c r="J4" s="87"/>
      <c r="K4" s="87"/>
    </row>
    <row r="5" spans="3:12" ht="25.5" customHeight="1" x14ac:dyDescent="0.25">
      <c r="C5" s="1"/>
      <c r="D5" s="87"/>
      <c r="E5" s="87"/>
      <c r="F5" s="87"/>
      <c r="G5" s="87"/>
      <c r="H5" s="87"/>
      <c r="I5" s="87"/>
      <c r="J5" s="87"/>
      <c r="K5" s="87"/>
    </row>
    <row r="6" spans="3:12" ht="20.25" customHeight="1" x14ac:dyDescent="0.3">
      <c r="C6" s="2"/>
      <c r="D6" s="31" t="s">
        <v>1</v>
      </c>
      <c r="E6" s="28"/>
      <c r="F6" s="30" t="str">
        <f t="array" ref="F6">INDEX(Tableau2[Client],MATCH(numldc,Tableau2[Travail No],0))</f>
        <v>client136</v>
      </c>
      <c r="G6" s="30"/>
      <c r="H6" s="30"/>
      <c r="I6" s="32" t="s">
        <v>137</v>
      </c>
      <c r="J6" s="42" t="s">
        <v>236</v>
      </c>
      <c r="K6" s="52"/>
    </row>
    <row r="7" spans="3:12" ht="5.25" customHeight="1" x14ac:dyDescent="0.3">
      <c r="C7" s="2"/>
      <c r="D7" s="34"/>
      <c r="E7" s="34"/>
      <c r="F7" s="34"/>
      <c r="G7" s="34"/>
      <c r="H7" s="34"/>
      <c r="I7" s="34"/>
      <c r="J7" s="34"/>
      <c r="K7" s="34"/>
    </row>
    <row r="8" spans="3:12" ht="28.5" customHeight="1" x14ac:dyDescent="0.3">
      <c r="C8" s="5"/>
      <c r="D8" s="88" t="s">
        <v>40</v>
      </c>
      <c r="E8" s="88"/>
      <c r="F8" s="88"/>
      <c r="G8" s="88"/>
      <c r="H8" s="33" t="str">
        <f t="array" ref="H8">INDEX(Tableau2[ P.o client],MATCH(numldc,Tableau2[Travail No],0))</f>
        <v>35884</v>
      </c>
      <c r="I8" s="34"/>
      <c r="J8" s="34"/>
      <c r="K8" s="34"/>
    </row>
    <row r="9" spans="3:12" ht="6" customHeight="1" x14ac:dyDescent="0.3">
      <c r="C9" s="2"/>
      <c r="D9" s="31"/>
      <c r="E9" s="31"/>
      <c r="F9" s="31"/>
      <c r="G9" s="31"/>
      <c r="H9" s="35"/>
      <c r="I9" s="36"/>
      <c r="J9" s="34"/>
      <c r="K9" s="34"/>
    </row>
    <row r="10" spans="3:12" ht="22.5" customHeight="1" x14ac:dyDescent="0.3">
      <c r="C10" s="5"/>
      <c r="D10" s="89" t="s">
        <v>2</v>
      </c>
      <c r="E10" s="89"/>
      <c r="F10" s="89"/>
      <c r="G10" s="89"/>
      <c r="H10" s="30" t="str">
        <f t="array" ref="H10">INDEX(Tableau2[Date],MATCH(numldc,Tableau2[Travail No],0))</f>
        <v>08/août/2019</v>
      </c>
      <c r="I10" s="37" t="s">
        <v>138</v>
      </c>
      <c r="J10" s="81">
        <f t="array" ref="J10">INDEX(Tableau2[Date Livraison],MATCH(numldc,Tableau2[Travail No],0))</f>
        <v>43694</v>
      </c>
      <c r="K10" s="53"/>
    </row>
    <row r="11" spans="3:12" ht="7.5" customHeight="1" x14ac:dyDescent="0.3">
      <c r="C11" s="2"/>
      <c r="D11" s="31"/>
      <c r="E11" s="31"/>
      <c r="F11" s="31"/>
      <c r="G11" s="31"/>
      <c r="H11" s="38"/>
      <c r="I11" s="34"/>
      <c r="J11" s="34"/>
      <c r="K11" s="34"/>
    </row>
    <row r="12" spans="3:12" ht="20.25" customHeight="1" x14ac:dyDescent="0.3">
      <c r="C12" s="2"/>
      <c r="D12" s="89" t="s">
        <v>7</v>
      </c>
      <c r="E12" s="89"/>
      <c r="F12" s="89"/>
      <c r="G12" s="89"/>
      <c r="H12" s="28"/>
      <c r="I12" s="29" t="str">
        <f t="array" ref="I12">INDEX(Tableau2[Description],MATCH(numldc,Tableau2[Travail No],0))</f>
        <v>Support a tuyaux et panier en s/s perforé pour Hopper topper</v>
      </c>
      <c r="J12" s="28"/>
      <c r="K12" s="28"/>
    </row>
    <row r="13" spans="3:12" ht="5.25" customHeight="1" x14ac:dyDescent="0.3">
      <c r="C13" s="2"/>
      <c r="D13" s="39"/>
      <c r="E13" s="39"/>
      <c r="F13" s="39"/>
      <c r="G13" s="39"/>
      <c r="H13" s="40"/>
      <c r="I13" s="40"/>
      <c r="J13" s="40"/>
      <c r="K13" s="40"/>
    </row>
    <row r="14" spans="3:12" ht="18.75" customHeight="1" x14ac:dyDescent="0.3">
      <c r="C14" s="2"/>
      <c r="D14" s="86" t="s">
        <v>8</v>
      </c>
      <c r="E14" s="86"/>
      <c r="F14" s="30" t="str">
        <f t="array" ref="F14">INDEX(Tableau2[Type de Finition],MATCH(numldc,Tableau2[Travail No],0))</f>
        <v>Blanchie</v>
      </c>
      <c r="G14" s="30"/>
      <c r="H14" s="30"/>
      <c r="I14" s="30"/>
      <c r="J14" s="30"/>
      <c r="K14" s="30"/>
    </row>
    <row r="15" spans="3:12" ht="20.25" customHeight="1" x14ac:dyDescent="0.3">
      <c r="C15" s="2"/>
      <c r="D15" s="41" t="s">
        <v>9</v>
      </c>
      <c r="E15" s="55"/>
      <c r="F15" s="30" t="str">
        <f t="array" ref="F15">INDEX(Tableau2[Autre],MATCH(numldc,Tableau2[Travail No],0))</f>
        <v/>
      </c>
      <c r="G15" s="55"/>
      <c r="H15" s="55"/>
      <c r="I15" s="55"/>
      <c r="J15" s="55"/>
      <c r="K15" s="55"/>
      <c r="L15" s="3"/>
    </row>
    <row r="16" spans="3:12" ht="6.75" customHeight="1" x14ac:dyDescent="0.3">
      <c r="C16" s="2"/>
      <c r="D16" s="41"/>
      <c r="E16" s="41"/>
      <c r="F16" s="40"/>
      <c r="G16" s="40"/>
      <c r="H16" s="40" t="s">
        <v>38</v>
      </c>
      <c r="I16" s="40"/>
      <c r="J16" s="40"/>
      <c r="K16" s="40"/>
      <c r="L16" s="3"/>
    </row>
    <row r="17" spans="3:17" ht="63.75" customHeight="1" x14ac:dyDescent="0.3">
      <c r="C17" s="2"/>
      <c r="D17" s="43" t="s">
        <v>3</v>
      </c>
      <c r="E17" s="44"/>
      <c r="F17" s="45" t="s">
        <v>5</v>
      </c>
      <c r="G17" s="46" t="s">
        <v>4</v>
      </c>
      <c r="H17" s="46" t="s">
        <v>10</v>
      </c>
      <c r="I17" s="46" t="s">
        <v>6</v>
      </c>
      <c r="J17" s="45" t="s">
        <v>26</v>
      </c>
      <c r="K17" s="47" t="s">
        <v>27</v>
      </c>
      <c r="N17" s="85"/>
      <c r="O17" s="85"/>
      <c r="P17" s="85"/>
      <c r="Q17" s="17"/>
    </row>
    <row r="18" spans="3:17" ht="24.75" customHeight="1" x14ac:dyDescent="0.35">
      <c r="C18" s="4"/>
      <c r="D18" s="48">
        <f>IF(J18&lt;&gt;"",ROW()-17,"")</f>
        <v>1</v>
      </c>
      <c r="E18" s="48"/>
      <c r="F18" s="49">
        <f t="array" ref="F18">IFERROR(INDEX(Tableau4[QT],SMALL(IF(Tableau4['# travaux]='LISTE DE COUPE'!$J$6,ROW(Tableau4['# Pieces])-7),ROW()-17)),"")</f>
        <v>1</v>
      </c>
      <c r="G18" s="49"/>
      <c r="H18" s="49">
        <f t="array" ref="H18">IFERROR(INDEX(Tableau4[Dimensions],SMALL(IF(Tableau4['# travaux]='LISTE DE COUPE'!$J$6,ROW(Tableau4['# Pieces])-7),ROW()-17)),"")</f>
        <v>21</v>
      </c>
      <c r="I18" s="49" t="str">
        <f t="array" ref="I18">IFERROR(INDEX(Tableau4[Description],SMALL(IF(Tableau4['# travaux]='LISTE DE COUPE'!$J$6,ROW(Tableau4['# Pieces])-7),ROW()-17)),"")</f>
        <v>flat bar 2 1/2 x 3/8 s/s</v>
      </c>
      <c r="J18" s="49">
        <f t="array" ref="J18">IFERROR(INDEX(Tableau4['# Pieces],SMALL(IF(Tableau4['# travaux]='LISTE DE COUPE'!$J$6,ROW(Tableau4['# Pieces])-7),ROW()-17)),"")</f>
        <v>0</v>
      </c>
      <c r="K18" s="49" t="str">
        <f t="array" ref="K18">IFERROR(INDEX(Tableau4[Type],SMALL(IF(Tableau4['# travaux]='LISTE DE COUPE'!$J$6,ROW(Tableau4['# Pieces])-7),ROW()-17)),"")</f>
        <v>Coupe</v>
      </c>
      <c r="N18" s="18"/>
      <c r="O18" s="19"/>
      <c r="P18" s="17"/>
      <c r="Q18" s="17"/>
    </row>
    <row r="19" spans="3:17" ht="24.75" customHeight="1" x14ac:dyDescent="0.35">
      <c r="C19" s="4"/>
      <c r="D19" s="48">
        <f t="shared" ref="D19:D37" si="0">IF(J19&lt;&gt;"",ROW()-17,"")</f>
        <v>2</v>
      </c>
      <c r="E19" s="48"/>
      <c r="F19" s="49">
        <f t="array" ref="F19">IFERROR(INDEX(Tableau4[QT],SMALL(IF(Tableau4['# travaux]='LISTE DE COUPE'!$J$6,ROW(Tableau4['# Pieces])-7),ROW()-17)),"")</f>
        <v>4</v>
      </c>
      <c r="G19" s="49"/>
      <c r="H19" s="49">
        <f t="array" ref="H19">IFERROR(INDEX(Tableau4[Dimensions],SMALL(IF(Tableau4['# travaux]='LISTE DE COUPE'!$J$6,ROW(Tableau4['# Pieces])-7),ROW()-17)),"")</f>
        <v>5</v>
      </c>
      <c r="I19" s="49" t="str">
        <f t="array" ref="I19">IFERROR(INDEX(Tableau4[Description],SMALL(IF(Tableau4['# travaux]='LISTE DE COUPE'!$J$6,ROW(Tableau4['# Pieces])-7),ROW()-17)),"")</f>
        <v>Rod 3/4 s/s</v>
      </c>
      <c r="J19" s="49">
        <f t="array" ref="J19">IFERROR(INDEX(Tableau4['# Pieces],SMALL(IF(Tableau4['# travaux]='LISTE DE COUPE'!$J$6,ROW(Tableau4['# Pieces])-7),ROW()-17)),"")</f>
        <v>0</v>
      </c>
      <c r="K19" s="49" t="str">
        <f t="array" ref="K19">IFERROR(INDEX(Tableau4[Type],SMALL(IF(Tableau4['# travaux]='LISTE DE COUPE'!$J$6,ROW(Tableau4['# Pieces])-7),ROW()-17)),"")</f>
        <v>Coupe</v>
      </c>
      <c r="N19" s="18"/>
      <c r="O19" s="19"/>
      <c r="P19" s="17"/>
      <c r="Q19" s="17"/>
    </row>
    <row r="20" spans="3:17" ht="24.75" customHeight="1" x14ac:dyDescent="0.35">
      <c r="C20" s="4"/>
      <c r="D20" s="48">
        <f t="shared" si="0"/>
        <v>3</v>
      </c>
      <c r="E20" s="48"/>
      <c r="F20" s="49">
        <f t="array" ref="F20">IFERROR(INDEX(Tableau4[QT],SMALL(IF(Tableau4['# travaux]='LISTE DE COUPE'!$J$6,ROW(Tableau4['# Pieces])-7),ROW()-17)),"")</f>
        <v>3</v>
      </c>
      <c r="G20" s="49"/>
      <c r="H20" s="49">
        <f t="array" ref="H20">IFERROR(INDEX(Tableau4[Dimensions],SMALL(IF(Tableau4['# travaux]='LISTE DE COUPE'!$J$6,ROW(Tableau4['# Pieces])-7),ROW()-17)),"")</f>
        <v>8</v>
      </c>
      <c r="I20" s="49" t="str">
        <f t="array" ref="I20">IFERROR(INDEX(Tableau4[Description],SMALL(IF(Tableau4['# travaux]='LISTE DE COUPE'!$J$6,ROW(Tableau4['# Pieces])-7),ROW()-17)),"")</f>
        <v>Rod delrin 1 13/16 dia</v>
      </c>
      <c r="J20" s="49">
        <f t="array" ref="J20">IFERROR(INDEX(Tableau4['# Pieces],SMALL(IF(Tableau4['# travaux]='LISTE DE COUPE'!$J$6,ROW(Tableau4['# Pieces])-7),ROW()-17)),"")</f>
        <v>0</v>
      </c>
      <c r="K20" s="49" t="str">
        <f t="array" ref="K20">IFERROR(INDEX(Tableau4[Type],SMALL(IF(Tableau4['# travaux]='LISTE DE COUPE'!$J$6,ROW(Tableau4['# Pieces])-7),ROW()-17)),"")</f>
        <v>Stock</v>
      </c>
      <c r="N20" s="18"/>
      <c r="O20" s="19"/>
      <c r="P20" s="17"/>
      <c r="Q20" s="17"/>
    </row>
    <row r="21" spans="3:17" ht="24.75" customHeight="1" x14ac:dyDescent="0.35">
      <c r="C21" s="4"/>
      <c r="D21" s="48">
        <f t="shared" si="0"/>
        <v>4</v>
      </c>
      <c r="E21" s="48"/>
      <c r="F21" s="49">
        <f t="array" ref="F21">IFERROR(INDEX(Tableau4[QT],SMALL(IF(Tableau4['# travaux]='LISTE DE COUPE'!$J$6,ROW(Tableau4['# Pieces])-7),ROW()-17)),"")</f>
        <v>1</v>
      </c>
      <c r="G21" s="49"/>
      <c r="H21" s="49">
        <f t="array" ref="H21">IFERROR(INDEX(Tableau4[Dimensions],SMALL(IF(Tableau4['# travaux]='LISTE DE COUPE'!$J$6,ROW(Tableau4['# Pieces])-7),ROW()-17)),"")</f>
        <v>8</v>
      </c>
      <c r="I21" s="49" t="str">
        <f t="array" ref="I21">IFERROR(INDEX(Tableau4[Description],SMALL(IF(Tableau4['# travaux]='LISTE DE COUPE'!$J$6,ROW(Tableau4['# Pieces])-7),ROW()-17)),"")</f>
        <v>Rod delrin 2 13/16 dia</v>
      </c>
      <c r="J21" s="49">
        <f t="array" ref="J21">IFERROR(INDEX(Tableau4['# Pieces],SMALL(IF(Tableau4['# travaux]='LISTE DE COUPE'!$J$6,ROW(Tableau4['# Pieces])-7),ROW()-17)),"")</f>
        <v>0</v>
      </c>
      <c r="K21" s="49" t="str">
        <f t="array" ref="K21">IFERROR(INDEX(Tableau4[Type],SMALL(IF(Tableau4['# travaux]='LISTE DE COUPE'!$J$6,ROW(Tableau4['# Pieces])-7),ROW()-17)),"")</f>
        <v>Stock</v>
      </c>
      <c r="N21" s="18"/>
      <c r="O21" s="19"/>
      <c r="P21" s="17"/>
      <c r="Q21" s="17"/>
    </row>
    <row r="22" spans="3:17" ht="24.75" customHeight="1" x14ac:dyDescent="0.35">
      <c r="C22" s="4"/>
      <c r="D22" s="48">
        <f t="shared" si="0"/>
        <v>5</v>
      </c>
      <c r="E22" s="48"/>
      <c r="F22" s="49">
        <f t="array" ref="F22">IFERROR(INDEX(Tableau4[QT],SMALL(IF(Tableau4['# travaux]='LISTE DE COUPE'!$J$6,ROW(Tableau4['# Pieces])-7),ROW()-17)),"")</f>
        <v>1</v>
      </c>
      <c r="G22" s="49"/>
      <c r="H22" s="49" t="str">
        <f t="array" ref="H22">IFERROR(INDEX(Tableau4[Dimensions],SMALL(IF(Tableau4['# travaux]='LISTE DE COUPE'!$J$6,ROW(Tableau4['# Pieces])-7),ROW()-17)),"")</f>
        <v>17 7/8 x 10</v>
      </c>
      <c r="I22" s="49" t="str">
        <f t="array" ref="I22">IFERROR(INDEX(Tableau4[Description],SMALL(IF(Tableau4['# travaux]='LISTE DE COUPE'!$J$6,ROW(Tableau4['# Pieces])-7),ROW()-17)),"")</f>
        <v>Perforé s/s  16ga</v>
      </c>
      <c r="J22" s="49">
        <f t="array" ref="J22">IFERROR(INDEX(Tableau4['# Pieces],SMALL(IF(Tableau4['# travaux]='LISTE DE COUPE'!$J$6,ROW(Tableau4['# Pieces])-7),ROW()-17)),"")</f>
        <v>0</v>
      </c>
      <c r="K22" s="49" t="str">
        <f t="array" ref="K22">IFERROR(INDEX(Tableau4[Type],SMALL(IF(Tableau4['# travaux]='LISTE DE COUPE'!$J$6,ROW(Tableau4['# Pieces])-7),ROW()-17)),"")</f>
        <v>Coupe</v>
      </c>
      <c r="N22" s="18"/>
      <c r="O22" s="19"/>
      <c r="P22" s="17"/>
      <c r="Q22" s="17"/>
    </row>
    <row r="23" spans="3:17" ht="24.75" customHeight="1" x14ac:dyDescent="0.35">
      <c r="C23" s="4"/>
      <c r="D23" s="48">
        <f t="shared" si="0"/>
        <v>6</v>
      </c>
      <c r="E23" s="48"/>
      <c r="F23" s="49">
        <f t="array" ref="F23">IFERROR(INDEX(Tableau4[QT],SMALL(IF(Tableau4['# travaux]='LISTE DE COUPE'!$J$6,ROW(Tableau4['# Pieces])-7),ROW()-17)),"")</f>
        <v>2</v>
      </c>
      <c r="G23" s="49"/>
      <c r="H23" s="49" t="str">
        <f t="array" ref="H23">IFERROR(INDEX(Tableau4[Dimensions],SMALL(IF(Tableau4['# travaux]='LISTE DE COUPE'!$J$6,ROW(Tableau4['# Pieces])-7),ROW()-17)),"")</f>
        <v>5 7/8 x 5 15/16</v>
      </c>
      <c r="I23" s="49" t="str">
        <f t="array" ref="I23">IFERROR(INDEX(Tableau4[Description],SMALL(IF(Tableau4['# travaux]='LISTE DE COUPE'!$J$6,ROW(Tableau4['# Pieces])-7),ROW()-17)),"")</f>
        <v>Perforé s/s  16ga</v>
      </c>
      <c r="J23" s="49">
        <f t="array" ref="J23">IFERROR(INDEX(Tableau4['# Pieces],SMALL(IF(Tableau4['# travaux]='LISTE DE COUPE'!$J$6,ROW(Tableau4['# Pieces])-7),ROW()-17)),"")</f>
        <v>0</v>
      </c>
      <c r="K23" s="49" t="str">
        <f t="array" ref="K23">IFERROR(INDEX(Tableau4[Type],SMALL(IF(Tableau4['# travaux]='LISTE DE COUPE'!$J$6,ROW(Tableau4['# Pieces])-7),ROW()-17)),"")</f>
        <v>Coupe</v>
      </c>
      <c r="N23" s="18"/>
      <c r="O23" s="19"/>
      <c r="P23" s="17"/>
      <c r="Q23" s="17"/>
    </row>
    <row r="24" spans="3:17" ht="24.75" customHeight="1" x14ac:dyDescent="0.35">
      <c r="C24" s="4"/>
      <c r="D24" s="48">
        <f t="shared" si="0"/>
        <v>7</v>
      </c>
      <c r="E24" s="48"/>
      <c r="F24" s="49">
        <f t="array" ref="F24">IFERROR(INDEX(Tableau4[QT],SMALL(IF(Tableau4['# travaux]='LISTE DE COUPE'!$J$6,ROW(Tableau4['# Pieces])-7),ROW()-17)),"")</f>
        <v>1</v>
      </c>
      <c r="G24" s="49"/>
      <c r="H24" s="49" t="str">
        <f t="array" ref="H24">IFERROR(INDEX(Tableau4[Dimensions],SMALL(IF(Tableau4['# travaux]='LISTE DE COUPE'!$J$6,ROW(Tableau4['# Pieces])-7),ROW()-17)),"")</f>
        <v>3 pieds</v>
      </c>
      <c r="I24" s="49" t="str">
        <f t="array" ref="I24">IFERROR(INDEX(Tableau4[Description],SMALL(IF(Tableau4['# travaux]='LISTE DE COUPE'!$J$6,ROW(Tableau4['# Pieces])-7),ROW()-17)),"")</f>
        <v>rod s/s 3/8</v>
      </c>
      <c r="J24" s="49">
        <f t="array" ref="J24">IFERROR(INDEX(Tableau4['# Pieces],SMALL(IF(Tableau4['# travaux]='LISTE DE COUPE'!$J$6,ROW(Tableau4['# Pieces])-7),ROW()-17)),"")</f>
        <v>0</v>
      </c>
      <c r="K24" s="49" t="str">
        <f t="array" ref="K24">IFERROR(INDEX(Tableau4[Type],SMALL(IF(Tableau4['# travaux]='LISTE DE COUPE'!$J$6,ROW(Tableau4['# Pieces])-7),ROW()-17)),"")</f>
        <v>Coupe</v>
      </c>
      <c r="N24" s="18"/>
      <c r="O24" s="19"/>
      <c r="P24" s="17"/>
      <c r="Q24" s="17"/>
    </row>
    <row r="25" spans="3:17" ht="24.75" customHeight="1" x14ac:dyDescent="0.35">
      <c r="C25" s="4"/>
      <c r="D25" s="48" t="str">
        <f t="shared" si="0"/>
        <v/>
      </c>
      <c r="E25" s="48"/>
      <c r="F25" s="49" t="str">
        <f t="array" ref="F25">IFERROR(INDEX(Tableau4[QT],SMALL(IF(Tableau4['# travaux]='LISTE DE COUPE'!$J$6,ROW(Tableau4['# Pieces])-7),ROW()-17)),"")</f>
        <v/>
      </c>
      <c r="G25" s="49"/>
      <c r="H25" s="49" t="str">
        <f t="array" ref="H25">IFERROR(INDEX(Tableau4[Dimensions],SMALL(IF(Tableau4['# travaux]='LISTE DE COUPE'!$J$6,ROW(Tableau4['# Pieces])-7),ROW()-17)),"")</f>
        <v/>
      </c>
      <c r="I25" s="49" t="str">
        <f t="array" ref="I25">IFERROR(INDEX(Tableau4[Description],SMALL(IF(Tableau4['# travaux]='LISTE DE COUPE'!$J$6,ROW(Tableau4['# Pieces])-7),ROW()-17)),"")</f>
        <v/>
      </c>
      <c r="J25" s="49" t="str">
        <f t="array" ref="J25">IFERROR(INDEX(Tableau4['# Pieces],SMALL(IF(Tableau4['# travaux]='LISTE DE COUPE'!$J$6,ROW(Tableau4['# Pieces])-7),ROW()-17)),"")</f>
        <v/>
      </c>
      <c r="K25" s="49" t="str">
        <f t="array" ref="K25">IFERROR(INDEX(Tableau4[Type],SMALL(IF(Tableau4['# travaux]='LISTE DE COUPE'!$J$6,ROW(Tableau4['# Pieces])-7),ROW()-17)),"")</f>
        <v/>
      </c>
      <c r="N25" s="18"/>
      <c r="O25" s="19"/>
      <c r="P25" s="17"/>
      <c r="Q25" s="17"/>
    </row>
    <row r="26" spans="3:17" ht="24.75" customHeight="1" x14ac:dyDescent="0.35">
      <c r="C26" s="4"/>
      <c r="D26" s="48" t="str">
        <f t="shared" si="0"/>
        <v/>
      </c>
      <c r="E26" s="48"/>
      <c r="F26" s="49" t="str">
        <f t="array" ref="F26">IFERROR(INDEX(Tableau4[QT],SMALL(IF(Tableau4['# travaux]='LISTE DE COUPE'!$J$6,ROW(Tableau4['# Pieces])-7),ROW()-17)),"")</f>
        <v/>
      </c>
      <c r="G26" s="49"/>
      <c r="H26" s="49" t="str">
        <f t="array" ref="H26">IFERROR(INDEX(Tableau4[Dimensions],SMALL(IF(Tableau4['# travaux]='LISTE DE COUPE'!$J$6,ROW(Tableau4['# Pieces])-7),ROW()-17)),"")</f>
        <v/>
      </c>
      <c r="I26" s="49" t="str">
        <f t="array" ref="I26">IFERROR(INDEX(Tableau4[Description],SMALL(IF(Tableau4['# travaux]='LISTE DE COUPE'!$J$6,ROW(Tableau4['# Pieces])-7),ROW()-17)),"")</f>
        <v/>
      </c>
      <c r="J26" s="49" t="str">
        <f t="array" ref="J26">IFERROR(INDEX(Tableau4['# Pieces],SMALL(IF(Tableau4['# travaux]='LISTE DE COUPE'!$J$6,ROW(Tableau4['# Pieces])-7),ROW()-17)),"")</f>
        <v/>
      </c>
      <c r="K26" s="49" t="str">
        <f t="array" ref="K26">IFERROR(INDEX(Tableau4[Type],SMALL(IF(Tableau4['# travaux]='LISTE DE COUPE'!$J$6,ROW(Tableau4['# Pieces])-7),ROW()-17)),"")</f>
        <v/>
      </c>
      <c r="N26" s="18"/>
      <c r="O26" s="19"/>
      <c r="P26" s="17"/>
      <c r="Q26" s="17"/>
    </row>
    <row r="27" spans="3:17" ht="24.75" customHeight="1" x14ac:dyDescent="0.35">
      <c r="C27" s="4"/>
      <c r="D27" s="48" t="str">
        <f t="shared" si="0"/>
        <v/>
      </c>
      <c r="E27" s="48"/>
      <c r="F27" s="49" t="str">
        <f t="array" ref="F27">IFERROR(INDEX(Tableau4[QT],SMALL(IF(Tableau4['# travaux]='LISTE DE COUPE'!$J$6,ROW(Tableau4['# Pieces])-7),ROW()-17)),"")</f>
        <v/>
      </c>
      <c r="G27" s="49"/>
      <c r="H27" s="49" t="str">
        <f t="array" ref="H27">IFERROR(INDEX(Tableau4[Dimensions],SMALL(IF(Tableau4['# travaux]='LISTE DE COUPE'!$J$6,ROW(Tableau4['# Pieces])-7),ROW()-17)),"")</f>
        <v/>
      </c>
      <c r="I27" s="49" t="str">
        <f t="array" ref="I27">IFERROR(INDEX(Tableau4[Description],SMALL(IF(Tableau4['# travaux]='LISTE DE COUPE'!$J$6,ROW(Tableau4['# Pieces])-7),ROW()-17)),"")</f>
        <v/>
      </c>
      <c r="J27" s="49" t="str">
        <f t="array" ref="J27">IFERROR(INDEX(Tableau4['# Pieces],SMALL(IF(Tableau4['# travaux]='LISTE DE COUPE'!$J$6,ROW(Tableau4['# Pieces])-7),ROW()-17)),"")</f>
        <v/>
      </c>
      <c r="K27" s="49" t="str">
        <f t="array" ref="K27">IFERROR(INDEX(Tableau4[Type],SMALL(IF(Tableau4['# travaux]='LISTE DE COUPE'!$J$6,ROW(Tableau4['# Pieces])-7),ROW()-17)),"")</f>
        <v/>
      </c>
      <c r="N27" s="18"/>
      <c r="O27" s="19"/>
      <c r="P27" s="17"/>
      <c r="Q27" s="17"/>
    </row>
    <row r="28" spans="3:17" ht="24.75" customHeight="1" x14ac:dyDescent="0.35">
      <c r="C28" s="4"/>
      <c r="D28" s="48" t="str">
        <f t="shared" si="0"/>
        <v/>
      </c>
      <c r="E28" s="48"/>
      <c r="F28" s="49" t="str">
        <f t="array" ref="F28">IFERROR(INDEX(Tableau4[QT],SMALL(IF(Tableau4['# travaux]='LISTE DE COUPE'!$J$6,ROW(Tableau4['# Pieces])-7),ROW()-17)),"")</f>
        <v/>
      </c>
      <c r="G28" s="49"/>
      <c r="H28" s="49" t="str">
        <f t="array" ref="H28">IFERROR(INDEX(Tableau4[Dimensions],SMALL(IF(Tableau4['# travaux]='LISTE DE COUPE'!$J$6,ROW(Tableau4['# Pieces])-7),ROW()-17)),"")</f>
        <v/>
      </c>
      <c r="I28" s="49" t="str">
        <f t="array" ref="I28">IFERROR(INDEX(Tableau4[Description],SMALL(IF(Tableau4['# travaux]='LISTE DE COUPE'!$J$6,ROW(Tableau4['# Pieces])-7),ROW()-17)),"")</f>
        <v/>
      </c>
      <c r="J28" s="49" t="str">
        <f t="array" ref="J28">IFERROR(INDEX(Tableau4['# Pieces],SMALL(IF(Tableau4['# travaux]='LISTE DE COUPE'!$J$6,ROW(Tableau4['# Pieces])-7),ROW()-17)),"")</f>
        <v/>
      </c>
      <c r="K28" s="49" t="str">
        <f t="array" ref="K28">IFERROR(INDEX(Tableau4[Type],SMALL(IF(Tableau4['# travaux]='LISTE DE COUPE'!$J$6,ROW(Tableau4['# Pieces])-7),ROW()-17)),"")</f>
        <v/>
      </c>
      <c r="N28" s="18"/>
      <c r="O28" s="19"/>
      <c r="P28" s="17"/>
      <c r="Q28" s="17"/>
    </row>
    <row r="29" spans="3:17" ht="24.75" customHeight="1" x14ac:dyDescent="0.35">
      <c r="C29" s="4"/>
      <c r="D29" s="48" t="str">
        <f t="shared" si="0"/>
        <v/>
      </c>
      <c r="E29" s="48"/>
      <c r="F29" s="49" t="str">
        <f t="array" ref="F29">IFERROR(INDEX(Tableau4[QT],SMALL(IF(Tableau4['# travaux]='LISTE DE COUPE'!$J$6,ROW(Tableau4['# Pieces])-7),ROW()-17)),"")</f>
        <v/>
      </c>
      <c r="G29" s="49"/>
      <c r="H29" s="49" t="str">
        <f t="array" ref="H29">IFERROR(INDEX(Tableau4[Dimensions],SMALL(IF(Tableau4['# travaux]='LISTE DE COUPE'!$J$6,ROW(Tableau4['# Pieces])-7),ROW()-17)),"")</f>
        <v/>
      </c>
      <c r="I29" s="49" t="str">
        <f t="array" ref="I29">IFERROR(INDEX(Tableau4[Description],SMALL(IF(Tableau4['# travaux]='LISTE DE COUPE'!$J$6,ROW(Tableau4['# Pieces])-7),ROW()-17)),"")</f>
        <v/>
      </c>
      <c r="J29" s="49" t="str">
        <f t="array" ref="J29">IFERROR(INDEX(Tableau4['# Pieces],SMALL(IF(Tableau4['# travaux]='LISTE DE COUPE'!$J$6,ROW(Tableau4['# Pieces])-7),ROW()-17)),"")</f>
        <v/>
      </c>
      <c r="K29" s="49" t="str">
        <f t="array" ref="K29">IFERROR(INDEX(Tableau4[Type],SMALL(IF(Tableau4['# travaux]='LISTE DE COUPE'!$J$6,ROW(Tableau4['# Pieces])-7),ROW()-17)),"")</f>
        <v/>
      </c>
      <c r="N29" s="18"/>
      <c r="O29" s="19"/>
      <c r="P29" s="17"/>
      <c r="Q29" s="17"/>
    </row>
    <row r="30" spans="3:17" ht="24.75" customHeight="1" x14ac:dyDescent="0.35">
      <c r="C30" s="4"/>
      <c r="D30" s="48" t="str">
        <f t="shared" si="0"/>
        <v/>
      </c>
      <c r="E30" s="48"/>
      <c r="F30" s="49" t="str">
        <f t="array" ref="F30">IFERROR(INDEX(Tableau4[QT],SMALL(IF(Tableau4['# travaux]='LISTE DE COUPE'!$J$6,ROW(Tableau4['# Pieces])-7),ROW()-17)),"")</f>
        <v/>
      </c>
      <c r="G30" s="49"/>
      <c r="H30" s="49" t="str">
        <f t="array" ref="H30">IFERROR(INDEX(Tableau4[Dimensions],SMALL(IF(Tableau4['# travaux]='LISTE DE COUPE'!$J$6,ROW(Tableau4['# Pieces])-7),ROW()-17)),"")</f>
        <v/>
      </c>
      <c r="I30" s="49" t="str">
        <f t="array" ref="I30">IFERROR(INDEX(Tableau4[Description],SMALL(IF(Tableau4['# travaux]='LISTE DE COUPE'!$J$6,ROW(Tableau4['# Pieces])-7),ROW()-17)),"")</f>
        <v/>
      </c>
      <c r="J30" s="49" t="str">
        <f t="array" ref="J30">IFERROR(INDEX(Tableau4['# Pieces],SMALL(IF(Tableau4['# travaux]='LISTE DE COUPE'!$J$6,ROW(Tableau4['# Pieces])-7),ROW()-17)),"")</f>
        <v/>
      </c>
      <c r="K30" s="49" t="str">
        <f t="array" ref="K30">IFERROR(INDEX(Tableau4[Type],SMALL(IF(Tableau4['# travaux]='LISTE DE COUPE'!$J$6,ROW(Tableau4['# Pieces])-7),ROW()-17)),"")</f>
        <v/>
      </c>
      <c r="N30" s="18"/>
      <c r="O30" s="19"/>
      <c r="P30" s="17"/>
      <c r="Q30" s="17"/>
    </row>
    <row r="31" spans="3:17" ht="24.75" customHeight="1" x14ac:dyDescent="0.35">
      <c r="C31" s="4"/>
      <c r="D31" s="48" t="str">
        <f t="shared" si="0"/>
        <v/>
      </c>
      <c r="E31" s="48"/>
      <c r="F31" s="49" t="str">
        <f t="array" ref="F31">IFERROR(INDEX(Tableau4[QT],SMALL(IF(Tableau4['# travaux]='LISTE DE COUPE'!$J$6,ROW(Tableau4['# Pieces])-7),ROW()-17)),"")</f>
        <v/>
      </c>
      <c r="G31" s="49"/>
      <c r="H31" s="49" t="str">
        <f t="array" ref="H31">IFERROR(INDEX(Tableau4[Dimensions],SMALL(IF(Tableau4['# travaux]='LISTE DE COUPE'!$J$6,ROW(Tableau4['# Pieces])-7),ROW()-17)),"")</f>
        <v/>
      </c>
      <c r="I31" s="49" t="str">
        <f t="array" ref="I31">IFERROR(INDEX(Tableau4[Description],SMALL(IF(Tableau4['# travaux]='LISTE DE COUPE'!$J$6,ROW(Tableau4['# Pieces])-7),ROW()-17)),"")</f>
        <v/>
      </c>
      <c r="J31" s="49" t="str">
        <f t="array" ref="J31">IFERROR(INDEX(Tableau4['# Pieces],SMALL(IF(Tableau4['# travaux]='LISTE DE COUPE'!$J$6,ROW(Tableau4['# Pieces])-7),ROW()-17)),"")</f>
        <v/>
      </c>
      <c r="K31" s="49" t="str">
        <f t="array" ref="K31">IFERROR(INDEX(Tableau4[Type],SMALL(IF(Tableau4['# travaux]='LISTE DE COUPE'!$J$6,ROW(Tableau4['# Pieces])-7),ROW()-17)),"")</f>
        <v/>
      </c>
      <c r="N31" s="18"/>
      <c r="O31" s="19"/>
      <c r="P31" s="17"/>
      <c r="Q31" s="17"/>
    </row>
    <row r="32" spans="3:17" ht="24.75" customHeight="1" x14ac:dyDescent="0.35">
      <c r="C32" s="4"/>
      <c r="D32" s="48" t="str">
        <f t="shared" si="0"/>
        <v/>
      </c>
      <c r="E32" s="48"/>
      <c r="F32" s="49" t="str">
        <f t="array" ref="F32">IFERROR(INDEX(Tableau4[QT],SMALL(IF(Tableau4['# travaux]='LISTE DE COUPE'!$J$6,ROW(Tableau4['# Pieces])-7),ROW()-17)),"")</f>
        <v/>
      </c>
      <c r="G32" s="49"/>
      <c r="H32" s="49" t="str">
        <f t="array" ref="H32">IFERROR(INDEX(Tableau4[Dimensions],SMALL(IF(Tableau4['# travaux]='LISTE DE COUPE'!$J$6,ROW(Tableau4['# Pieces])-7),ROW()-17)),"")</f>
        <v/>
      </c>
      <c r="I32" s="49" t="str">
        <f t="array" ref="I32">IFERROR(INDEX(Tableau4[Description],SMALL(IF(Tableau4['# travaux]='LISTE DE COUPE'!$J$6,ROW(Tableau4['# Pieces])-7),ROW()-17)),"")</f>
        <v/>
      </c>
      <c r="J32" s="49" t="str">
        <f t="array" ref="J32">IFERROR(INDEX(Tableau4['# Pieces],SMALL(IF(Tableau4['# travaux]='LISTE DE COUPE'!$J$6,ROW(Tableau4['# Pieces])-7),ROW()-17)),"")</f>
        <v/>
      </c>
      <c r="K32" s="49" t="str">
        <f t="array" ref="K32">IFERROR(INDEX(Tableau4[Type],SMALL(IF(Tableau4['# travaux]='LISTE DE COUPE'!$J$6,ROW(Tableau4['# Pieces])-7),ROW()-17)),"")</f>
        <v/>
      </c>
      <c r="N32" s="18"/>
      <c r="O32" s="19"/>
      <c r="P32" s="17"/>
      <c r="Q32" s="17"/>
    </row>
    <row r="33" spans="3:17" ht="24.75" customHeight="1" x14ac:dyDescent="0.35">
      <c r="C33" s="4"/>
      <c r="D33" s="48" t="str">
        <f t="shared" si="0"/>
        <v/>
      </c>
      <c r="E33" s="48"/>
      <c r="F33" s="49" t="str">
        <f t="array" ref="F33">IFERROR(INDEX(Tableau4[QT],SMALL(IF(Tableau4['# travaux]='LISTE DE COUPE'!$J$6,ROW(Tableau4['# Pieces])-7),ROW()-17)),"")</f>
        <v/>
      </c>
      <c r="G33" s="49"/>
      <c r="H33" s="49" t="str">
        <f t="array" ref="H33">IFERROR(INDEX(Tableau4[Dimensions],SMALL(IF(Tableau4['# travaux]='LISTE DE COUPE'!$J$6,ROW(Tableau4['# Pieces])-7),ROW()-17)),"")</f>
        <v/>
      </c>
      <c r="I33" s="49" t="str">
        <f t="array" ref="I33">IFERROR(INDEX(Tableau4[Description],SMALL(IF(Tableau4['# travaux]='LISTE DE COUPE'!$J$6,ROW(Tableau4['# Pieces])-7),ROW()-17)),"")</f>
        <v/>
      </c>
      <c r="J33" s="49" t="str">
        <f t="array" ref="J33">IFERROR(INDEX(Tableau4['# Pieces],SMALL(IF(Tableau4['# travaux]='LISTE DE COUPE'!$J$6,ROW(Tableau4['# Pieces])-7),ROW()-17)),"")</f>
        <v/>
      </c>
      <c r="K33" s="49" t="str">
        <f t="array" ref="K33">IFERROR(INDEX(Tableau4[Type],SMALL(IF(Tableau4['# travaux]='LISTE DE COUPE'!$J$6,ROW(Tableau4['# Pieces])-7),ROW()-17)),"")</f>
        <v/>
      </c>
      <c r="N33" s="18"/>
      <c r="O33" s="19"/>
      <c r="P33" s="17"/>
      <c r="Q33" s="17"/>
    </row>
    <row r="34" spans="3:17" ht="24.75" customHeight="1" x14ac:dyDescent="0.35">
      <c r="C34" s="4"/>
      <c r="D34" s="48" t="str">
        <f t="shared" si="0"/>
        <v/>
      </c>
      <c r="E34" s="48"/>
      <c r="F34" s="49" t="str">
        <f t="array" ref="F34">IFERROR(INDEX(Tableau4[QT],SMALL(IF(Tableau4['# travaux]='LISTE DE COUPE'!$J$6,ROW(Tableau4['# Pieces])-7),ROW()-17)),"")</f>
        <v/>
      </c>
      <c r="G34" s="49"/>
      <c r="H34" s="49" t="str">
        <f t="array" ref="H34">IFERROR(INDEX(Tableau4[Dimensions],SMALL(IF(Tableau4['# travaux]='LISTE DE COUPE'!$J$6,ROW(Tableau4['# Pieces])-7),ROW()-17)),"")</f>
        <v/>
      </c>
      <c r="I34" s="49" t="str">
        <f t="array" ref="I34">IFERROR(INDEX(Tableau4[Description],SMALL(IF(Tableau4['# travaux]='LISTE DE COUPE'!$J$6,ROW(Tableau4['# Pieces])-7),ROW()-17)),"")</f>
        <v/>
      </c>
      <c r="J34" s="49" t="str">
        <f t="array" ref="J34">IFERROR(INDEX(Tableau4['# Pieces],SMALL(IF(Tableau4['# travaux]='LISTE DE COUPE'!$J$6,ROW(Tableau4['# Pieces])-7),ROW()-17)),"")</f>
        <v/>
      </c>
      <c r="K34" s="49" t="str">
        <f t="array" ref="K34">IFERROR(INDEX(Tableau4[Type],SMALL(IF(Tableau4['# travaux]='LISTE DE COUPE'!$J$6,ROW(Tableau4['# Pieces])-7),ROW()-17)),"")</f>
        <v/>
      </c>
      <c r="N34" s="18"/>
      <c r="O34" s="19"/>
      <c r="P34" s="17"/>
      <c r="Q34" s="17"/>
    </row>
    <row r="35" spans="3:17" ht="24.75" customHeight="1" x14ac:dyDescent="0.35">
      <c r="C35" s="4"/>
      <c r="D35" s="48" t="str">
        <f t="shared" si="0"/>
        <v/>
      </c>
      <c r="E35" s="48"/>
      <c r="F35" s="49" t="str">
        <f t="array" ref="F35">IFERROR(INDEX(Tableau4[QT],SMALL(IF(Tableau4['# travaux]='LISTE DE COUPE'!$J$6,ROW(Tableau4['# Pieces])-7),ROW()-17)),"")</f>
        <v/>
      </c>
      <c r="G35" s="49"/>
      <c r="H35" s="49" t="str">
        <f t="array" ref="H35">IFERROR(INDEX(Tableau4[Dimensions],SMALL(IF(Tableau4['# travaux]='LISTE DE COUPE'!$J$6,ROW(Tableau4['# Pieces])-7),ROW()-17)),"")</f>
        <v/>
      </c>
      <c r="I35" s="49" t="str">
        <f t="array" ref="I35">IFERROR(INDEX(Tableau4[Description],SMALL(IF(Tableau4['# travaux]='LISTE DE COUPE'!$J$6,ROW(Tableau4['# Pieces])-7),ROW()-17)),"")</f>
        <v/>
      </c>
      <c r="J35" s="49" t="str">
        <f t="array" ref="J35">IFERROR(INDEX(Tableau4['# Pieces],SMALL(IF(Tableau4['# travaux]='LISTE DE COUPE'!$J$6,ROW(Tableau4['# Pieces])-7),ROW()-17)),"")</f>
        <v/>
      </c>
      <c r="K35" s="49" t="str">
        <f t="array" ref="K35">IFERROR(INDEX(Tableau4[Type],SMALL(IF(Tableau4['# travaux]='LISTE DE COUPE'!$J$6,ROW(Tableau4['# Pieces])-7),ROW()-17)),"")</f>
        <v/>
      </c>
      <c r="N35" s="18"/>
      <c r="O35" s="19"/>
      <c r="P35" s="17"/>
      <c r="Q35" s="17"/>
    </row>
    <row r="36" spans="3:17" ht="24.75" customHeight="1" x14ac:dyDescent="0.35">
      <c r="C36" s="4"/>
      <c r="D36" s="48" t="str">
        <f t="shared" si="0"/>
        <v/>
      </c>
      <c r="E36" s="48"/>
      <c r="F36" s="49" t="str">
        <f t="array" ref="F36">IFERROR(INDEX(Tableau4[QT],SMALL(IF(Tableau4['# travaux]='LISTE DE COUPE'!$J$6,ROW(Tableau4['# Pieces])-7),ROW()-17)),"")</f>
        <v/>
      </c>
      <c r="G36" s="49"/>
      <c r="H36" s="49" t="str">
        <f t="array" ref="H36">IFERROR(INDEX(Tableau4[Dimensions],SMALL(IF(Tableau4['# travaux]='LISTE DE COUPE'!$J$6,ROW(Tableau4['# Pieces])-7),ROW()-17)),"")</f>
        <v/>
      </c>
      <c r="I36" s="49" t="str">
        <f t="array" ref="I36">IFERROR(INDEX(Tableau4[Description],SMALL(IF(Tableau4['# travaux]='LISTE DE COUPE'!$J$6,ROW(Tableau4['# Pieces])-7),ROW()-17)),"")</f>
        <v/>
      </c>
      <c r="J36" s="49" t="str">
        <f t="array" ref="J36">IFERROR(INDEX(Tableau4['# Pieces],SMALL(IF(Tableau4['# travaux]='LISTE DE COUPE'!$J$6,ROW(Tableau4['# Pieces])-7),ROW()-17)),"")</f>
        <v/>
      </c>
      <c r="K36" s="49" t="str">
        <f t="array" ref="K36">IFERROR(INDEX(Tableau4[Type],SMALL(IF(Tableau4['# travaux]='LISTE DE COUPE'!$J$6,ROW(Tableau4['# Pieces])-7),ROW()-17)),"")</f>
        <v/>
      </c>
      <c r="N36" s="18"/>
      <c r="O36" s="19"/>
      <c r="P36" s="17"/>
      <c r="Q36" s="17"/>
    </row>
    <row r="37" spans="3:17" ht="24.75" customHeight="1" x14ac:dyDescent="0.35">
      <c r="C37" s="4"/>
      <c r="D37" s="48" t="str">
        <f t="shared" si="0"/>
        <v/>
      </c>
      <c r="E37" s="48"/>
      <c r="F37" s="49" t="str">
        <f t="array" ref="F37">IFERROR(INDEX(Tableau4[QT],SMALL(IF(Tableau4['# travaux]='LISTE DE COUPE'!$J$6,ROW(Tableau4['# Pieces])-7),ROW()-17)),"")</f>
        <v/>
      </c>
      <c r="G37" s="49"/>
      <c r="H37" s="49" t="str">
        <f t="array" ref="H37">IFERROR(INDEX(Tableau4[Dimensions],SMALL(IF(Tableau4['# travaux]='LISTE DE COUPE'!$J$6,ROW(Tableau4['# Pieces])-7),ROW()-17)),"")</f>
        <v/>
      </c>
      <c r="I37" s="49" t="str">
        <f t="array" ref="I37">IFERROR(INDEX(Tableau4[Description],SMALL(IF(Tableau4['# travaux]='LISTE DE COUPE'!$J$6,ROW(Tableau4['# Pieces])-7),ROW()-17)),"")</f>
        <v/>
      </c>
      <c r="J37" s="49" t="str">
        <f t="array" ref="J37">IFERROR(INDEX(Tableau4['# Pieces],SMALL(IF(Tableau4['# travaux]='LISTE DE COUPE'!$J$6,ROW(Tableau4['# Pieces])-7),ROW()-17)),"")</f>
        <v/>
      </c>
      <c r="K37" s="49" t="str">
        <f t="array" ref="K37">IFERROR(INDEX(Tableau4[Type],SMALL(IF(Tableau4['# travaux]='LISTE DE COUPE'!$J$6,ROW(Tableau4['# Pieces])-7),ROW()-17)),"")</f>
        <v/>
      </c>
      <c r="N37" s="18"/>
      <c r="O37" s="19"/>
      <c r="P37" s="17"/>
      <c r="Q37" s="17"/>
    </row>
    <row r="38" spans="3:17" ht="24.95" customHeight="1" x14ac:dyDescent="0.25">
      <c r="C38" s="20"/>
      <c r="D38" s="50"/>
      <c r="E38" s="50"/>
      <c r="L38" s="21"/>
    </row>
    <row r="39" spans="3:17" ht="24.95" customHeight="1" x14ac:dyDescent="0.25">
      <c r="C39" s="20"/>
      <c r="D39" s="50"/>
      <c r="E39" s="50"/>
      <c r="L39" s="21"/>
    </row>
    <row r="40" spans="3:17" ht="24.95" customHeight="1" x14ac:dyDescent="0.25">
      <c r="C40" s="20"/>
      <c r="D40" s="50"/>
      <c r="E40" s="50"/>
      <c r="L40" s="21"/>
    </row>
    <row r="41" spans="3:17" ht="24.95" customHeight="1" x14ac:dyDescent="0.25">
      <c r="C41" s="20"/>
      <c r="D41" s="50"/>
      <c r="E41" s="50"/>
      <c r="L41" s="21"/>
    </row>
    <row r="42" spans="3:17" ht="24.95" customHeight="1" x14ac:dyDescent="0.25">
      <c r="C42" s="20"/>
      <c r="D42" s="50"/>
      <c r="E42" s="50"/>
      <c r="L42" s="21"/>
    </row>
    <row r="43" spans="3:17" ht="24.95" customHeight="1" x14ac:dyDescent="0.25">
      <c r="C43" s="20"/>
      <c r="D43" s="50"/>
      <c r="E43" s="50"/>
      <c r="L43" s="21"/>
    </row>
    <row r="44" spans="3:17" ht="24.95" customHeight="1" x14ac:dyDescent="0.25">
      <c r="C44" s="4"/>
      <c r="D44" s="50"/>
      <c r="E44" s="50"/>
    </row>
    <row r="45" spans="3:17" ht="24.95" customHeight="1" x14ac:dyDescent="0.25">
      <c r="C45" s="4"/>
      <c r="D45" s="51"/>
      <c r="E45" s="51"/>
    </row>
  </sheetData>
  <mergeCells count="6">
    <mergeCell ref="N17:P17"/>
    <mergeCell ref="D14:E14"/>
    <mergeCell ref="D4:K5"/>
    <mergeCell ref="D8:G8"/>
    <mergeCell ref="D10:G10"/>
    <mergeCell ref="D12:G12"/>
  </mergeCells>
  <dataValidations count="1">
    <dataValidation type="list" showInputMessage="1" showErrorMessage="1" sqref="J6">
      <formula1>notravaux</formula1>
    </dataValidation>
  </dataValidations>
  <printOptions horizontalCentered="1"/>
  <pageMargins left="0.23622047244094491" right="0.23622047244094491" top="0.23622047244094491" bottom="0.23622047244094491" header="0.31496062992125984" footer="0.31496062992125984"/>
  <pageSetup scale="9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7:G62"/>
  <sheetViews>
    <sheetView workbookViewId="0">
      <selection activeCell="B23" sqref="B23"/>
    </sheetView>
  </sheetViews>
  <sheetFormatPr baseColWidth="10" defaultRowHeight="15" x14ac:dyDescent="0.25"/>
  <cols>
    <col min="2" max="3" width="18.7109375" customWidth="1"/>
    <col min="4" max="4" width="24.28515625" customWidth="1"/>
    <col min="5" max="5" width="58.5703125" customWidth="1"/>
    <col min="6" max="7" width="18.7109375" customWidth="1"/>
  </cols>
  <sheetData>
    <row r="7" spans="2:7" x14ac:dyDescent="0.25">
      <c r="B7" s="6" t="s">
        <v>111</v>
      </c>
      <c r="C7" s="6" t="s">
        <v>26</v>
      </c>
      <c r="D7" s="6" t="s">
        <v>127</v>
      </c>
      <c r="E7" s="6" t="s">
        <v>18</v>
      </c>
      <c r="F7" s="6" t="s">
        <v>13</v>
      </c>
      <c r="G7" s="6" t="s">
        <v>110</v>
      </c>
    </row>
    <row r="8" spans="2:7" x14ac:dyDescent="0.25">
      <c r="B8" s="6" t="s">
        <v>31</v>
      </c>
      <c r="C8" s="6">
        <v>1</v>
      </c>
      <c r="D8" s="6" t="s">
        <v>128</v>
      </c>
      <c r="E8" s="6">
        <v>1</v>
      </c>
      <c r="F8" s="6">
        <v>1</v>
      </c>
      <c r="G8" s="6">
        <v>1</v>
      </c>
    </row>
    <row r="9" spans="2:7" x14ac:dyDescent="0.25">
      <c r="B9" s="6" t="s">
        <v>31</v>
      </c>
      <c r="C9" s="6" t="s">
        <v>116</v>
      </c>
      <c r="D9" s="6" t="s">
        <v>129</v>
      </c>
      <c r="E9" s="6" t="s">
        <v>43</v>
      </c>
      <c r="F9" s="6">
        <v>12</v>
      </c>
      <c r="G9" s="6" t="s">
        <v>103</v>
      </c>
    </row>
    <row r="10" spans="2:7" x14ac:dyDescent="0.25">
      <c r="B10" s="6" t="s">
        <v>31</v>
      </c>
      <c r="C10" s="6" t="s">
        <v>116</v>
      </c>
      <c r="D10" s="6" t="s">
        <v>130</v>
      </c>
      <c r="E10" s="6" t="s">
        <v>43</v>
      </c>
      <c r="F10" s="6">
        <v>12</v>
      </c>
      <c r="G10" s="6" t="s">
        <v>103</v>
      </c>
    </row>
    <row r="11" spans="2:7" x14ac:dyDescent="0.25">
      <c r="B11" s="6" t="s">
        <v>31</v>
      </c>
      <c r="C11" s="6" t="s">
        <v>116</v>
      </c>
      <c r="D11" s="6" t="s">
        <v>131</v>
      </c>
      <c r="E11" s="6" t="s">
        <v>43</v>
      </c>
      <c r="F11" s="6">
        <v>12</v>
      </c>
      <c r="G11" s="6" t="s">
        <v>103</v>
      </c>
    </row>
    <row r="12" spans="2:7" x14ac:dyDescent="0.25">
      <c r="B12" s="6" t="s">
        <v>38</v>
      </c>
      <c r="C12" s="6">
        <v>1234</v>
      </c>
      <c r="D12" s="6">
        <v>111111</v>
      </c>
      <c r="E12" s="6" t="s">
        <v>43</v>
      </c>
      <c r="F12" s="6">
        <v>11</v>
      </c>
      <c r="G12" s="6" t="s">
        <v>103</v>
      </c>
    </row>
    <row r="13" spans="2:7" x14ac:dyDescent="0.25">
      <c r="B13" s="6" t="s">
        <v>94</v>
      </c>
      <c r="C13" s="6">
        <v>1234</v>
      </c>
      <c r="D13" s="6" t="s">
        <v>132</v>
      </c>
      <c r="E13" s="6" t="s">
        <v>43</v>
      </c>
      <c r="F13" s="6">
        <v>12</v>
      </c>
      <c r="G13" s="6" t="s">
        <v>103</v>
      </c>
    </row>
    <row r="14" spans="2:7" x14ac:dyDescent="0.25">
      <c r="B14" s="6" t="s">
        <v>94</v>
      </c>
      <c r="C14" s="6" t="s">
        <v>134</v>
      </c>
      <c r="D14" s="6" t="s">
        <v>133</v>
      </c>
      <c r="E14" s="6" t="s">
        <v>43</v>
      </c>
      <c r="F14" s="6">
        <v>12</v>
      </c>
      <c r="G14" s="6" t="s">
        <v>103</v>
      </c>
    </row>
    <row r="15" spans="2:7" x14ac:dyDescent="0.25">
      <c r="B15" s="6" t="s">
        <v>94</v>
      </c>
      <c r="C15" s="6" t="s">
        <v>136</v>
      </c>
      <c r="D15" s="6" t="s">
        <v>135</v>
      </c>
      <c r="E15" s="6" t="s">
        <v>43</v>
      </c>
      <c r="F15" s="6">
        <v>1235</v>
      </c>
      <c r="G15" s="6" t="s">
        <v>103</v>
      </c>
    </row>
    <row r="16" spans="2:7" x14ac:dyDescent="0.25">
      <c r="B16" s="6" t="s">
        <v>125</v>
      </c>
      <c r="C16" s="6" t="s">
        <v>140</v>
      </c>
      <c r="D16" s="6" t="s">
        <v>139</v>
      </c>
      <c r="E16" s="6" t="s">
        <v>42</v>
      </c>
      <c r="F16" s="6">
        <v>1</v>
      </c>
      <c r="G16" s="6" t="s">
        <v>103</v>
      </c>
    </row>
    <row r="17" spans="2:7" x14ac:dyDescent="0.25">
      <c r="B17" s="6" t="s">
        <v>125</v>
      </c>
      <c r="C17" s="6" t="s">
        <v>141</v>
      </c>
      <c r="D17" s="6" t="s">
        <v>139</v>
      </c>
      <c r="E17" s="6" t="s">
        <v>42</v>
      </c>
      <c r="F17" s="6">
        <v>1</v>
      </c>
      <c r="G17" s="6" t="s">
        <v>103</v>
      </c>
    </row>
    <row r="18" spans="2:7" x14ac:dyDescent="0.25">
      <c r="B18" s="6" t="s">
        <v>125</v>
      </c>
      <c r="C18" s="6" t="s">
        <v>142</v>
      </c>
      <c r="D18" s="6" t="s">
        <v>139</v>
      </c>
      <c r="E18" s="6" t="s">
        <v>42</v>
      </c>
      <c r="F18" s="6">
        <v>1</v>
      </c>
      <c r="G18" s="6" t="s">
        <v>103</v>
      </c>
    </row>
    <row r="19" spans="2:7" x14ac:dyDescent="0.25">
      <c r="B19" s="6" t="s">
        <v>125</v>
      </c>
      <c r="C19" s="6" t="s">
        <v>143</v>
      </c>
      <c r="D19" s="6" t="s">
        <v>139</v>
      </c>
      <c r="E19" s="6" t="s">
        <v>42</v>
      </c>
      <c r="F19" s="6">
        <v>1</v>
      </c>
      <c r="G19" s="6" t="s">
        <v>103</v>
      </c>
    </row>
    <row r="20" spans="2:7" x14ac:dyDescent="0.25">
      <c r="B20" s="6" t="s">
        <v>125</v>
      </c>
      <c r="C20" s="6" t="s">
        <v>144</v>
      </c>
      <c r="D20" s="6" t="s">
        <v>139</v>
      </c>
      <c r="E20" s="6" t="s">
        <v>42</v>
      </c>
      <c r="F20" s="6">
        <v>1</v>
      </c>
      <c r="G20" s="6" t="s">
        <v>103</v>
      </c>
    </row>
    <row r="21" spans="2:7" x14ac:dyDescent="0.25">
      <c r="B21" s="6" t="s">
        <v>31</v>
      </c>
      <c r="C21" s="6" t="s">
        <v>146</v>
      </c>
      <c r="D21" s="6" t="s">
        <v>145</v>
      </c>
      <c r="E21" s="6" t="s">
        <v>43</v>
      </c>
      <c r="F21" s="6">
        <v>11</v>
      </c>
      <c r="G21" s="6" t="s">
        <v>103</v>
      </c>
    </row>
    <row r="22" spans="2:7" x14ac:dyDescent="0.25">
      <c r="B22" s="6" t="s">
        <v>122</v>
      </c>
      <c r="C22" s="6" t="s">
        <v>220</v>
      </c>
      <c r="D22" s="6" t="s">
        <v>221</v>
      </c>
      <c r="E22" s="6" t="s">
        <v>46</v>
      </c>
      <c r="F22" s="6">
        <v>1</v>
      </c>
      <c r="G22" s="6" t="s">
        <v>103</v>
      </c>
    </row>
    <row r="23" spans="2:7" x14ac:dyDescent="0.25">
      <c r="B23" s="6" t="s">
        <v>122</v>
      </c>
      <c r="C23" s="6" t="s">
        <v>150</v>
      </c>
      <c r="D23" s="6" t="s">
        <v>223</v>
      </c>
      <c r="E23" s="6" t="s">
        <v>46</v>
      </c>
      <c r="F23" s="6">
        <v>1</v>
      </c>
      <c r="G23" s="6" t="s">
        <v>103</v>
      </c>
    </row>
    <row r="24" spans="2:7" x14ac:dyDescent="0.25">
      <c r="B24" s="6" t="s">
        <v>122</v>
      </c>
      <c r="C24" s="6" t="s">
        <v>151</v>
      </c>
      <c r="D24" s="6" t="s">
        <v>224</v>
      </c>
      <c r="E24" s="6" t="s">
        <v>46</v>
      </c>
      <c r="F24" s="6">
        <v>1</v>
      </c>
      <c r="G24" s="6" t="s">
        <v>103</v>
      </c>
    </row>
    <row r="25" spans="2:7" x14ac:dyDescent="0.25">
      <c r="B25" s="6" t="s">
        <v>122</v>
      </c>
      <c r="C25" s="6" t="s">
        <v>152</v>
      </c>
      <c r="D25" s="6" t="s">
        <v>225</v>
      </c>
      <c r="E25" s="6" t="s">
        <v>46</v>
      </c>
      <c r="F25" s="6">
        <v>4</v>
      </c>
      <c r="G25" s="6" t="s">
        <v>103</v>
      </c>
    </row>
    <row r="26" spans="2:7" x14ac:dyDescent="0.25">
      <c r="B26" s="6" t="s">
        <v>122</v>
      </c>
      <c r="C26" s="6" t="s">
        <v>154</v>
      </c>
      <c r="D26" s="6" t="s">
        <v>153</v>
      </c>
      <c r="E26" s="6" t="s">
        <v>46</v>
      </c>
      <c r="F26" s="6">
        <v>2</v>
      </c>
      <c r="G26" s="6" t="s">
        <v>103</v>
      </c>
    </row>
    <row r="27" spans="2:7" x14ac:dyDescent="0.25">
      <c r="B27" s="6" t="s">
        <v>122</v>
      </c>
      <c r="C27" s="6" t="s">
        <v>156</v>
      </c>
      <c r="D27" s="6" t="s">
        <v>155</v>
      </c>
      <c r="E27" s="6" t="s">
        <v>46</v>
      </c>
      <c r="F27" s="6">
        <v>4</v>
      </c>
      <c r="G27" s="6" t="s">
        <v>103</v>
      </c>
    </row>
    <row r="28" spans="2:7" x14ac:dyDescent="0.25">
      <c r="B28" s="6" t="s">
        <v>122</v>
      </c>
      <c r="C28" s="6" t="s">
        <v>158</v>
      </c>
      <c r="D28" s="6" t="s">
        <v>157</v>
      </c>
      <c r="E28" s="6" t="s">
        <v>57</v>
      </c>
      <c r="F28" s="6">
        <v>2</v>
      </c>
      <c r="G28" s="6" t="s">
        <v>103</v>
      </c>
    </row>
    <row r="29" spans="2:7" x14ac:dyDescent="0.25">
      <c r="B29" s="6" t="s">
        <v>122</v>
      </c>
      <c r="C29" s="6" t="s">
        <v>160</v>
      </c>
      <c r="D29" s="6" t="s">
        <v>159</v>
      </c>
      <c r="E29" s="6" t="s">
        <v>57</v>
      </c>
      <c r="F29" s="6">
        <v>12</v>
      </c>
      <c r="G29" s="6" t="s">
        <v>103</v>
      </c>
    </row>
    <row r="30" spans="2:7" x14ac:dyDescent="0.25">
      <c r="B30" s="6" t="s">
        <v>122</v>
      </c>
      <c r="C30" s="6" t="s">
        <v>162</v>
      </c>
      <c r="D30" s="6" t="s">
        <v>161</v>
      </c>
      <c r="E30" s="6" t="s">
        <v>57</v>
      </c>
      <c r="F30" s="6">
        <v>1</v>
      </c>
      <c r="G30" s="6" t="s">
        <v>103</v>
      </c>
    </row>
    <row r="31" spans="2:7" x14ac:dyDescent="0.25">
      <c r="B31" s="6" t="s">
        <v>122</v>
      </c>
      <c r="C31" s="6" t="s">
        <v>164</v>
      </c>
      <c r="D31" s="6" t="s">
        <v>163</v>
      </c>
      <c r="E31" s="6" t="s">
        <v>57</v>
      </c>
      <c r="F31" s="6">
        <v>1</v>
      </c>
      <c r="G31" s="6" t="s">
        <v>103</v>
      </c>
    </row>
    <row r="32" spans="2:7" x14ac:dyDescent="0.25">
      <c r="B32" s="6" t="s">
        <v>122</v>
      </c>
      <c r="C32" s="6" t="s">
        <v>165</v>
      </c>
      <c r="D32" s="6" t="s">
        <v>163</v>
      </c>
      <c r="E32" s="6" t="s">
        <v>57</v>
      </c>
      <c r="F32" s="6">
        <v>1</v>
      </c>
      <c r="G32" s="6" t="s">
        <v>103</v>
      </c>
    </row>
    <row r="33" spans="2:7" x14ac:dyDescent="0.25">
      <c r="B33" s="6" t="s">
        <v>122</v>
      </c>
      <c r="C33" s="6" t="s">
        <v>167</v>
      </c>
      <c r="D33" s="6" t="s">
        <v>166</v>
      </c>
      <c r="E33" s="6" t="s">
        <v>57</v>
      </c>
      <c r="F33" s="6">
        <v>1</v>
      </c>
      <c r="G33" s="6" t="s">
        <v>103</v>
      </c>
    </row>
    <row r="34" spans="2:7" x14ac:dyDescent="0.25">
      <c r="B34" s="6" t="s">
        <v>122</v>
      </c>
      <c r="C34" s="6"/>
      <c r="D34" s="6"/>
      <c r="E34" s="6" t="s">
        <v>168</v>
      </c>
      <c r="F34" s="6">
        <v>1</v>
      </c>
      <c r="G34" s="6" t="s">
        <v>104</v>
      </c>
    </row>
    <row r="35" spans="2:7" x14ac:dyDescent="0.25">
      <c r="B35" s="6" t="s">
        <v>122</v>
      </c>
      <c r="C35" s="6" t="s">
        <v>169</v>
      </c>
      <c r="D35" s="6"/>
      <c r="E35" s="6" t="s">
        <v>170</v>
      </c>
      <c r="F35" s="6">
        <v>2</v>
      </c>
      <c r="G35" s="6" t="s">
        <v>104</v>
      </c>
    </row>
    <row r="36" spans="2:7" x14ac:dyDescent="0.25">
      <c r="B36" s="6" t="s">
        <v>122</v>
      </c>
      <c r="C36" s="6" t="s">
        <v>171</v>
      </c>
      <c r="D36" s="6"/>
      <c r="E36" s="6" t="s">
        <v>172</v>
      </c>
      <c r="F36" s="6">
        <v>2</v>
      </c>
      <c r="G36" s="6" t="s">
        <v>104</v>
      </c>
    </row>
    <row r="37" spans="2:7" x14ac:dyDescent="0.25">
      <c r="B37" s="6" t="s">
        <v>122</v>
      </c>
      <c r="C37" s="6" t="s">
        <v>222</v>
      </c>
      <c r="D37" s="6" t="s">
        <v>221</v>
      </c>
      <c r="E37" s="6" t="s">
        <v>46</v>
      </c>
      <c r="F37" s="6">
        <v>1</v>
      </c>
      <c r="G37" s="6" t="s">
        <v>103</v>
      </c>
    </row>
    <row r="38" spans="2:7" x14ac:dyDescent="0.25">
      <c r="B38" s="6" t="s">
        <v>123</v>
      </c>
      <c r="C38" s="6" t="s">
        <v>198</v>
      </c>
      <c r="D38" s="80">
        <v>1.5</v>
      </c>
      <c r="E38" s="6" t="s">
        <v>199</v>
      </c>
      <c r="F38" s="6">
        <v>720</v>
      </c>
      <c r="G38" s="6" t="s">
        <v>114</v>
      </c>
    </row>
    <row r="39" spans="2:7" x14ac:dyDescent="0.25">
      <c r="B39" s="6" t="s">
        <v>123</v>
      </c>
      <c r="C39" s="6" t="s">
        <v>201</v>
      </c>
      <c r="D39" s="80" t="s">
        <v>200</v>
      </c>
      <c r="E39" s="6" t="s">
        <v>57</v>
      </c>
      <c r="F39" s="6">
        <v>64</v>
      </c>
      <c r="G39" s="6" t="s">
        <v>103</v>
      </c>
    </row>
    <row r="40" spans="2:7" x14ac:dyDescent="0.25">
      <c r="B40" s="6" t="s">
        <v>123</v>
      </c>
      <c r="C40" s="6" t="s">
        <v>198</v>
      </c>
      <c r="D40" s="80">
        <v>35.5</v>
      </c>
      <c r="E40" s="6" t="s">
        <v>202</v>
      </c>
      <c r="F40" s="6">
        <v>64</v>
      </c>
      <c r="G40" s="6" t="s">
        <v>114</v>
      </c>
    </row>
    <row r="41" spans="2:7" x14ac:dyDescent="0.25">
      <c r="B41" s="6" t="s">
        <v>123</v>
      </c>
      <c r="C41" s="6" t="s">
        <v>198</v>
      </c>
      <c r="D41" s="80" t="s">
        <v>203</v>
      </c>
      <c r="E41" s="6" t="s">
        <v>204</v>
      </c>
      <c r="F41" s="6">
        <v>256</v>
      </c>
      <c r="G41" s="6" t="s">
        <v>104</v>
      </c>
    </row>
    <row r="42" spans="2:7" x14ac:dyDescent="0.25">
      <c r="B42" s="6" t="s">
        <v>209</v>
      </c>
      <c r="C42" s="6"/>
      <c r="D42" s="80">
        <v>14.25</v>
      </c>
      <c r="E42" s="6" t="s">
        <v>212</v>
      </c>
      <c r="F42" s="6">
        <v>1</v>
      </c>
      <c r="G42" s="6" t="s">
        <v>114</v>
      </c>
    </row>
    <row r="43" spans="2:7" x14ac:dyDescent="0.25">
      <c r="B43" s="6" t="s">
        <v>209</v>
      </c>
      <c r="C43" s="6"/>
      <c r="D43" s="80"/>
      <c r="E43" s="6" t="s">
        <v>213</v>
      </c>
      <c r="F43" s="6">
        <v>2</v>
      </c>
      <c r="G43" s="6" t="s">
        <v>104</v>
      </c>
    </row>
    <row r="44" spans="2:7" x14ac:dyDescent="0.25">
      <c r="B44" s="6" t="s">
        <v>209</v>
      </c>
      <c r="C44" s="6"/>
      <c r="D44" s="80"/>
      <c r="E44" s="6" t="s">
        <v>214</v>
      </c>
      <c r="F44" s="6">
        <v>1</v>
      </c>
      <c r="G44" s="6" t="s">
        <v>104</v>
      </c>
    </row>
    <row r="45" spans="2:7" x14ac:dyDescent="0.25">
      <c r="B45" s="6" t="s">
        <v>215</v>
      </c>
      <c r="C45" s="6"/>
      <c r="D45" s="80"/>
      <c r="E45" s="6" t="s">
        <v>217</v>
      </c>
      <c r="F45" s="6">
        <v>8</v>
      </c>
      <c r="G45" s="6" t="s">
        <v>104</v>
      </c>
    </row>
    <row r="46" spans="2:7" x14ac:dyDescent="0.25">
      <c r="B46" s="6" t="s">
        <v>215</v>
      </c>
      <c r="C46" s="6"/>
      <c r="D46" s="80" t="s">
        <v>218</v>
      </c>
      <c r="E46" s="6" t="s">
        <v>219</v>
      </c>
      <c r="F46" s="6">
        <v>4</v>
      </c>
      <c r="G46" s="6" t="s">
        <v>114</v>
      </c>
    </row>
    <row r="47" spans="2:7" x14ac:dyDescent="0.25">
      <c r="B47" s="6" t="s">
        <v>236</v>
      </c>
      <c r="C47" s="6"/>
      <c r="D47" s="80">
        <v>21</v>
      </c>
      <c r="E47" s="6" t="s">
        <v>229</v>
      </c>
      <c r="F47" s="6">
        <v>1</v>
      </c>
      <c r="G47" s="6" t="s">
        <v>114</v>
      </c>
    </row>
    <row r="48" spans="2:7" x14ac:dyDescent="0.25">
      <c r="B48" s="6" t="s">
        <v>236</v>
      </c>
      <c r="C48" s="6"/>
      <c r="D48" s="80">
        <v>5</v>
      </c>
      <c r="E48" s="6" t="s">
        <v>230</v>
      </c>
      <c r="F48" s="6">
        <v>4</v>
      </c>
      <c r="G48" s="6" t="s">
        <v>114</v>
      </c>
    </row>
    <row r="49" spans="2:7" x14ac:dyDescent="0.25">
      <c r="B49" s="6" t="s">
        <v>236</v>
      </c>
      <c r="C49" s="6"/>
      <c r="D49" s="80">
        <v>8</v>
      </c>
      <c r="E49" s="6" t="s">
        <v>231</v>
      </c>
      <c r="F49" s="6">
        <v>3</v>
      </c>
      <c r="G49" s="6" t="s">
        <v>104</v>
      </c>
    </row>
    <row r="50" spans="2:7" x14ac:dyDescent="0.25">
      <c r="B50" s="6" t="s">
        <v>236</v>
      </c>
      <c r="C50" s="6"/>
      <c r="D50" s="80">
        <v>8</v>
      </c>
      <c r="E50" s="6" t="s">
        <v>232</v>
      </c>
      <c r="F50" s="6">
        <v>1</v>
      </c>
      <c r="G50" s="6" t="s">
        <v>104</v>
      </c>
    </row>
    <row r="51" spans="2:7" x14ac:dyDescent="0.25">
      <c r="B51" s="6" t="s">
        <v>236</v>
      </c>
      <c r="C51" s="6"/>
      <c r="D51" s="80" t="s">
        <v>233</v>
      </c>
      <c r="E51" s="6" t="s">
        <v>234</v>
      </c>
      <c r="F51" s="6">
        <v>1</v>
      </c>
      <c r="G51" s="6" t="s">
        <v>114</v>
      </c>
    </row>
    <row r="52" spans="2:7" x14ac:dyDescent="0.25">
      <c r="B52" s="6" t="s">
        <v>236</v>
      </c>
      <c r="C52" s="6"/>
      <c r="D52" s="80" t="s">
        <v>235</v>
      </c>
      <c r="E52" s="6" t="s">
        <v>234</v>
      </c>
      <c r="F52" s="6">
        <v>2</v>
      </c>
      <c r="G52" s="6" t="s">
        <v>114</v>
      </c>
    </row>
    <row r="53" spans="2:7" x14ac:dyDescent="0.25">
      <c r="B53" s="6" t="s">
        <v>236</v>
      </c>
      <c r="C53" s="6"/>
      <c r="D53" s="80" t="s">
        <v>239</v>
      </c>
      <c r="E53" s="6" t="s">
        <v>240</v>
      </c>
      <c r="F53" s="6">
        <v>1</v>
      </c>
      <c r="G53" s="6" t="s">
        <v>114</v>
      </c>
    </row>
    <row r="54" spans="2:7" x14ac:dyDescent="0.25">
      <c r="B54" s="6" t="s">
        <v>226</v>
      </c>
      <c r="C54" s="6"/>
      <c r="D54" s="80" t="s">
        <v>241</v>
      </c>
      <c r="E54" s="6" t="s">
        <v>242</v>
      </c>
      <c r="F54" s="6">
        <v>14</v>
      </c>
      <c r="G54" s="6" t="s">
        <v>104</v>
      </c>
    </row>
    <row r="55" spans="2:7" x14ac:dyDescent="0.25">
      <c r="B55" s="6" t="s">
        <v>226</v>
      </c>
      <c r="C55" s="6"/>
      <c r="D55" s="80" t="s">
        <v>241</v>
      </c>
      <c r="E55" s="6" t="s">
        <v>243</v>
      </c>
      <c r="F55" s="6">
        <v>3</v>
      </c>
      <c r="G55" s="6" t="s">
        <v>104</v>
      </c>
    </row>
    <row r="56" spans="2:7" x14ac:dyDescent="0.25">
      <c r="B56" s="6" t="s">
        <v>226</v>
      </c>
      <c r="C56" s="6"/>
      <c r="D56" s="80" t="s">
        <v>241</v>
      </c>
      <c r="E56" s="6" t="s">
        <v>244</v>
      </c>
      <c r="F56" s="6">
        <v>2</v>
      </c>
      <c r="G56" s="6" t="s">
        <v>104</v>
      </c>
    </row>
    <row r="57" spans="2:7" x14ac:dyDescent="0.25">
      <c r="B57" s="6" t="s">
        <v>226</v>
      </c>
      <c r="C57" s="6"/>
      <c r="D57" s="80" t="s">
        <v>241</v>
      </c>
      <c r="E57" s="6" t="s">
        <v>245</v>
      </c>
      <c r="F57" s="6">
        <v>1</v>
      </c>
      <c r="G57" s="6" t="s">
        <v>104</v>
      </c>
    </row>
    <row r="58" spans="2:7" x14ac:dyDescent="0.25">
      <c r="B58" s="6" t="s">
        <v>226</v>
      </c>
      <c r="C58" s="6"/>
      <c r="D58" s="80" t="s">
        <v>241</v>
      </c>
      <c r="E58" s="6" t="s">
        <v>246</v>
      </c>
      <c r="F58" s="6">
        <v>3</v>
      </c>
      <c r="G58" s="6" t="s">
        <v>104</v>
      </c>
    </row>
    <row r="59" spans="2:7" x14ac:dyDescent="0.25">
      <c r="B59" s="6" t="s">
        <v>226</v>
      </c>
      <c r="C59" s="6"/>
      <c r="D59" s="80" t="s">
        <v>241</v>
      </c>
      <c r="E59" s="6" t="s">
        <v>247</v>
      </c>
      <c r="F59" s="6">
        <v>10</v>
      </c>
      <c r="G59" s="6" t="s">
        <v>104</v>
      </c>
    </row>
    <row r="60" spans="2:7" x14ac:dyDescent="0.25">
      <c r="B60" s="6" t="s">
        <v>226</v>
      </c>
      <c r="C60" s="6"/>
      <c r="D60" s="80" t="s">
        <v>241</v>
      </c>
      <c r="E60" s="6" t="s">
        <v>248</v>
      </c>
      <c r="F60" s="6">
        <v>10</v>
      </c>
      <c r="G60" s="6" t="s">
        <v>104</v>
      </c>
    </row>
    <row r="61" spans="2:7" x14ac:dyDescent="0.25">
      <c r="B61" s="6" t="s">
        <v>226</v>
      </c>
      <c r="C61" s="6"/>
      <c r="D61" s="80" t="s">
        <v>249</v>
      </c>
      <c r="E61" s="6" t="s">
        <v>250</v>
      </c>
      <c r="F61" s="6">
        <v>1</v>
      </c>
      <c r="G61" s="6" t="s">
        <v>114</v>
      </c>
    </row>
    <row r="62" spans="2:7" x14ac:dyDescent="0.25">
      <c r="B62" s="6" t="s">
        <v>226</v>
      </c>
      <c r="C62" s="6"/>
      <c r="D62" s="80" t="s">
        <v>251</v>
      </c>
      <c r="E62" s="6" t="s">
        <v>252</v>
      </c>
      <c r="F62" s="6">
        <v>2</v>
      </c>
      <c r="G62" s="6" t="s">
        <v>114</v>
      </c>
    </row>
  </sheetData>
  <pageMargins left="0.7" right="0.7" top="0.75" bottom="0.75" header="0.3" footer="0.3"/>
  <pageSetup orientation="portrait" horizontalDpi="0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B5:H263"/>
  <sheetViews>
    <sheetView showGridLines="0" showWhiteSpace="0" zoomScalePageLayoutView="55" workbookViewId="0">
      <selection activeCell="K23" sqref="K23"/>
    </sheetView>
  </sheetViews>
  <sheetFormatPr baseColWidth="10" defaultRowHeight="15" x14ac:dyDescent="0.25"/>
  <cols>
    <col min="1" max="1" width="11.42578125" style="21"/>
    <col min="2" max="2" width="13.5703125" style="21" customWidth="1"/>
    <col min="3" max="3" width="22.7109375" style="21" customWidth="1"/>
    <col min="4" max="4" width="31.28515625" style="21" customWidth="1"/>
    <col min="5" max="5" width="9.85546875" style="21" customWidth="1"/>
    <col min="6" max="9" width="11.42578125" style="21"/>
    <col min="10" max="10" width="17.7109375" style="21" customWidth="1"/>
    <col min="11" max="11" width="25.7109375" style="21" customWidth="1"/>
    <col min="12" max="16" width="11.42578125" style="21"/>
    <col min="17" max="17" width="17.7109375" style="21" customWidth="1"/>
    <col min="18" max="18" width="25.7109375" style="21" customWidth="1"/>
    <col min="19" max="23" width="11.42578125" style="21"/>
    <col min="24" max="24" width="17.7109375" style="21" customWidth="1"/>
    <col min="25" max="16384" width="11.42578125" style="21"/>
  </cols>
  <sheetData>
    <row r="5" spans="2:8" ht="15.75" customHeight="1" x14ac:dyDescent="0.25">
      <c r="B5"/>
      <c r="C5"/>
      <c r="D5"/>
      <c r="E5"/>
      <c r="F5"/>
      <c r="G5"/>
      <c r="H5"/>
    </row>
    <row r="6" spans="2:8" ht="15.75" customHeight="1" x14ac:dyDescent="0.25">
      <c r="B6"/>
      <c r="C6"/>
      <c r="D6"/>
      <c r="E6"/>
      <c r="F6"/>
      <c r="G6"/>
      <c r="H6"/>
    </row>
    <row r="7" spans="2:8" ht="15.75" customHeight="1" x14ac:dyDescent="0.25">
      <c r="B7"/>
      <c r="C7"/>
      <c r="D7"/>
      <c r="E7"/>
      <c r="F7"/>
      <c r="G7"/>
      <c r="H7"/>
    </row>
    <row r="8" spans="2:8" ht="15.75" customHeight="1" x14ac:dyDescent="0.25">
      <c r="B8"/>
      <c r="C8"/>
      <c r="D8"/>
      <c r="E8"/>
      <c r="F8"/>
      <c r="G8"/>
      <c r="H8"/>
    </row>
    <row r="9" spans="2:8" ht="15.75" customHeight="1" x14ac:dyDescent="0.25">
      <c r="B9" s="56"/>
      <c r="D9"/>
      <c r="E9"/>
      <c r="F9"/>
      <c r="G9"/>
      <c r="H9"/>
    </row>
    <row r="10" spans="2:8" ht="15.75" customHeight="1" x14ac:dyDescent="0.25">
      <c r="B10"/>
      <c r="C10"/>
      <c r="D10"/>
      <c r="E10"/>
      <c r="F10"/>
      <c r="G10"/>
      <c r="H10"/>
    </row>
    <row r="11" spans="2:8" ht="15.75" customHeight="1" thickBot="1" x14ac:dyDescent="0.3">
      <c r="B11" s="59" t="s">
        <v>181</v>
      </c>
      <c r="C11" s="57"/>
      <c r="D11"/>
      <c r="E11" s="1" t="s">
        <v>182</v>
      </c>
      <c r="G11" s="58" t="str">
        <f t="array" ref="G11">IFERROR(INDEX([1]!Tableau5[Date],MATCH([1]Po!C11,[1]!Tableau5[Nr commande],0)),"")</f>
        <v/>
      </c>
      <c r="H11"/>
    </row>
    <row r="12" spans="2:8" ht="15.75" customHeight="1" x14ac:dyDescent="0.25">
      <c r="B12" s="56"/>
      <c r="D12"/>
      <c r="E12"/>
      <c r="F12"/>
      <c r="G12"/>
      <c r="H12"/>
    </row>
    <row r="13" spans="2:8" ht="15.75" customHeight="1" thickBot="1" x14ac:dyDescent="0.3">
      <c r="B13" s="65" t="s">
        <v>183</v>
      </c>
      <c r="C13" s="65"/>
      <c r="D13"/>
      <c r="E13" s="65" t="s">
        <v>105</v>
      </c>
      <c r="F13" s="65"/>
      <c r="G13" s="65"/>
      <c r="H13"/>
    </row>
    <row r="14" spans="2:8" ht="15.75" customHeight="1" x14ac:dyDescent="0.25">
      <c r="B14"/>
      <c r="C14"/>
      <c r="D14"/>
      <c r="E14"/>
      <c r="F14"/>
      <c r="G14"/>
      <c r="H14"/>
    </row>
    <row r="15" spans="2:8" ht="15.75" customHeight="1" x14ac:dyDescent="0.25">
      <c r="B15"/>
      <c r="C15"/>
      <c r="D15"/>
      <c r="E15"/>
      <c r="F15"/>
      <c r="G15"/>
      <c r="H15"/>
    </row>
    <row r="16" spans="2:8" ht="15.75" customHeight="1" x14ac:dyDescent="0.25">
      <c r="B16"/>
      <c r="C16"/>
      <c r="D16"/>
      <c r="E16"/>
      <c r="F16"/>
      <c r="G16"/>
      <c r="H16"/>
    </row>
    <row r="17" spans="2:8" ht="15.75" customHeight="1" x14ac:dyDescent="0.25">
      <c r="B17"/>
      <c r="C17"/>
      <c r="D17"/>
      <c r="E17"/>
      <c r="F17"/>
      <c r="G17"/>
      <c r="H17"/>
    </row>
    <row r="18" spans="2:8" ht="15.75" customHeight="1" x14ac:dyDescent="0.25">
      <c r="B18"/>
      <c r="C18"/>
      <c r="D18"/>
      <c r="E18"/>
      <c r="F18"/>
      <c r="G18"/>
      <c r="H18"/>
    </row>
    <row r="19" spans="2:8" ht="15.75" customHeight="1" x14ac:dyDescent="0.25">
      <c r="B19"/>
      <c r="C19"/>
      <c r="D19"/>
      <c r="E19"/>
      <c r="F19"/>
      <c r="G19"/>
      <c r="H19"/>
    </row>
    <row r="20" spans="2:8" ht="15.75" customHeight="1" x14ac:dyDescent="0.25">
      <c r="B20" s="90" t="s">
        <v>187</v>
      </c>
      <c r="C20" s="91"/>
      <c r="D20" s="60" t="s">
        <v>11</v>
      </c>
      <c r="E20" s="90" t="s">
        <v>12</v>
      </c>
      <c r="F20" s="94"/>
      <c r="G20" s="91"/>
      <c r="H20"/>
    </row>
    <row r="21" spans="2:8" ht="34.5" customHeight="1" x14ac:dyDescent="0.25">
      <c r="B21" s="92"/>
      <c r="C21" s="93"/>
      <c r="D21" s="61"/>
      <c r="E21" s="92"/>
      <c r="F21" s="97"/>
      <c r="G21" s="93"/>
      <c r="H21"/>
    </row>
    <row r="22" spans="2:8" ht="17.25" customHeight="1" x14ac:dyDescent="0.25">
      <c r="H22"/>
    </row>
    <row r="23" spans="2:8" ht="21" customHeight="1" x14ac:dyDescent="0.25">
      <c r="B23" s="62" t="s">
        <v>13</v>
      </c>
      <c r="C23" s="62" t="s">
        <v>186</v>
      </c>
      <c r="D23" s="95" t="s">
        <v>18</v>
      </c>
      <c r="E23" s="96"/>
      <c r="F23" s="62" t="s">
        <v>184</v>
      </c>
      <c r="G23" s="62" t="s">
        <v>185</v>
      </c>
      <c r="H23"/>
    </row>
    <row r="24" spans="2:8" ht="15.75" customHeight="1" x14ac:dyDescent="0.25">
      <c r="B24" s="64" t="str">
        <f>IF(C24&lt;&gt;"",ROW()-22,"")</f>
        <v/>
      </c>
      <c r="C24" s="64"/>
      <c r="D24" s="64"/>
      <c r="E24" s="64"/>
      <c r="F24" s="64"/>
      <c r="G24" s="64"/>
      <c r="H24"/>
    </row>
    <row r="25" spans="2:8" ht="15.75" customHeight="1" x14ac:dyDescent="0.25">
      <c r="B25" s="63"/>
      <c r="C25" s="63"/>
      <c r="D25" s="63"/>
      <c r="E25" s="63"/>
      <c r="F25" s="63"/>
      <c r="G25" s="63"/>
      <c r="H25"/>
    </row>
    <row r="26" spans="2:8" ht="15.75" customHeight="1" x14ac:dyDescent="0.25">
      <c r="B26" s="63"/>
      <c r="C26" s="63"/>
      <c r="D26" s="63"/>
      <c r="E26" s="63"/>
      <c r="F26" s="63"/>
      <c r="G26" s="63"/>
      <c r="H26"/>
    </row>
    <row r="27" spans="2:8" ht="15.75" customHeight="1" x14ac:dyDescent="0.25">
      <c r="B27" s="63"/>
      <c r="C27" s="63"/>
      <c r="D27" s="63"/>
      <c r="E27" s="63"/>
      <c r="F27" s="63"/>
      <c r="G27" s="63"/>
      <c r="H27"/>
    </row>
    <row r="28" spans="2:8" ht="15.75" customHeight="1" x14ac:dyDescent="0.25">
      <c r="B28" s="63"/>
      <c r="C28" s="63"/>
      <c r="D28" s="63"/>
      <c r="E28" s="63"/>
      <c r="F28" s="63"/>
      <c r="G28" s="63"/>
      <c r="H28"/>
    </row>
    <row r="29" spans="2:8" ht="15.75" customHeight="1" x14ac:dyDescent="0.25">
      <c r="B29" s="63"/>
      <c r="C29" s="63"/>
      <c r="D29" s="63"/>
      <c r="E29" s="63"/>
      <c r="F29" s="63"/>
      <c r="G29" s="63"/>
      <c r="H29"/>
    </row>
    <row r="30" spans="2:8" ht="15.75" customHeight="1" x14ac:dyDescent="0.25">
      <c r="B30" s="63"/>
      <c r="C30" s="63"/>
      <c r="D30" s="63"/>
      <c r="E30" s="63"/>
      <c r="F30" s="63"/>
      <c r="G30" s="63"/>
      <c r="H30"/>
    </row>
    <row r="31" spans="2:8" ht="15.75" customHeight="1" x14ac:dyDescent="0.25">
      <c r="B31" s="63"/>
      <c r="C31" s="63"/>
      <c r="D31" s="63"/>
      <c r="E31" s="63"/>
      <c r="F31" s="63"/>
      <c r="G31" s="63"/>
      <c r="H31"/>
    </row>
    <row r="32" spans="2:8" ht="15.75" customHeight="1" x14ac:dyDescent="0.25">
      <c r="B32" s="63"/>
      <c r="C32" s="63"/>
      <c r="D32" s="63"/>
      <c r="E32" s="63"/>
      <c r="F32" s="63"/>
      <c r="G32" s="63"/>
      <c r="H32"/>
    </row>
    <row r="33" spans="2:8" ht="15.75" customHeight="1" x14ac:dyDescent="0.25">
      <c r="B33" s="63"/>
      <c r="C33" s="63"/>
      <c r="D33" s="63"/>
      <c r="E33" s="63"/>
      <c r="F33" s="63"/>
      <c r="G33" s="63"/>
      <c r="H33"/>
    </row>
    <row r="34" spans="2:8" ht="15.75" customHeight="1" x14ac:dyDescent="0.25">
      <c r="B34" s="63"/>
      <c r="C34" s="63"/>
      <c r="D34" s="63"/>
      <c r="E34" s="63"/>
      <c r="F34" s="63"/>
      <c r="G34" s="63"/>
      <c r="H34"/>
    </row>
    <row r="35" spans="2:8" ht="15.75" customHeight="1" x14ac:dyDescent="0.25">
      <c r="B35" s="63"/>
      <c r="C35" s="63"/>
      <c r="D35" s="63"/>
      <c r="E35" s="63"/>
      <c r="F35" s="63"/>
      <c r="G35" s="63"/>
      <c r="H35"/>
    </row>
    <row r="36" spans="2:8" ht="15.75" customHeight="1" x14ac:dyDescent="0.25">
      <c r="B36" s="63"/>
      <c r="C36" s="63"/>
      <c r="D36" s="63"/>
      <c r="E36" s="63"/>
      <c r="F36" s="63"/>
      <c r="G36" s="63"/>
      <c r="H36"/>
    </row>
    <row r="37" spans="2:8" ht="15.75" customHeight="1" x14ac:dyDescent="0.25">
      <c r="B37" s="63"/>
      <c r="C37" s="63"/>
      <c r="D37" s="63"/>
      <c r="E37" s="63"/>
      <c r="F37" s="63"/>
      <c r="G37" s="63"/>
      <c r="H37"/>
    </row>
    <row r="38" spans="2:8" ht="15.75" customHeight="1" x14ac:dyDescent="0.25">
      <c r="B38" s="63"/>
      <c r="C38" s="63"/>
      <c r="D38" s="63"/>
      <c r="E38" s="63"/>
      <c r="F38" s="63"/>
      <c r="G38" s="63"/>
      <c r="H38"/>
    </row>
    <row r="39" spans="2:8" ht="15.75" customHeight="1" x14ac:dyDescent="0.25">
      <c r="B39" s="63"/>
      <c r="C39" s="63"/>
      <c r="D39" s="63"/>
      <c r="E39" s="63"/>
      <c r="F39" s="63"/>
      <c r="G39" s="63"/>
      <c r="H39"/>
    </row>
    <row r="40" spans="2:8" ht="15.75" customHeight="1" x14ac:dyDescent="0.25">
      <c r="B40" s="63"/>
      <c r="C40" s="63"/>
      <c r="D40" s="63"/>
      <c r="E40" s="63"/>
      <c r="F40" s="63"/>
      <c r="G40" s="63"/>
      <c r="H40"/>
    </row>
    <row r="41" spans="2:8" ht="15.75" customHeight="1" x14ac:dyDescent="0.25">
      <c r="B41" s="63"/>
      <c r="C41" s="63"/>
      <c r="D41" s="63"/>
      <c r="E41" s="63"/>
      <c r="F41" s="63"/>
      <c r="G41" s="63"/>
      <c r="H41"/>
    </row>
    <row r="42" spans="2:8" ht="15.75" customHeight="1" x14ac:dyDescent="0.25">
      <c r="B42" s="63"/>
      <c r="C42" s="63"/>
      <c r="D42" s="63"/>
      <c r="E42" s="63"/>
      <c r="F42" s="63"/>
      <c r="G42" s="63"/>
      <c r="H42"/>
    </row>
    <row r="43" spans="2:8" ht="15.75" customHeight="1" x14ac:dyDescent="0.25">
      <c r="B43" s="63"/>
      <c r="C43" s="63"/>
      <c r="D43" s="63"/>
      <c r="E43" s="63"/>
      <c r="F43" s="63"/>
      <c r="G43" s="63"/>
      <c r="H43"/>
    </row>
    <row r="44" spans="2:8" ht="15.75" customHeight="1" x14ac:dyDescent="0.25">
      <c r="B44" s="63"/>
      <c r="C44" s="63"/>
      <c r="D44" s="63"/>
      <c r="E44" s="63"/>
      <c r="F44" s="63"/>
      <c r="G44" s="63"/>
      <c r="H44"/>
    </row>
    <row r="45" spans="2:8" ht="15.75" customHeight="1" x14ac:dyDescent="0.25">
      <c r="B45" s="63"/>
      <c r="C45" s="63"/>
      <c r="D45" s="63"/>
      <c r="E45" s="63"/>
      <c r="F45" s="63"/>
      <c r="G45" s="63"/>
      <c r="H45"/>
    </row>
    <row r="46" spans="2:8" ht="15.75" customHeight="1" x14ac:dyDescent="0.25">
      <c r="B46" s="63"/>
      <c r="C46" s="63"/>
      <c r="D46" s="63"/>
      <c r="E46" s="63"/>
      <c r="F46" s="63"/>
      <c r="G46" s="63"/>
      <c r="H46"/>
    </row>
    <row r="47" spans="2:8" ht="15.75" customHeight="1" x14ac:dyDescent="0.25">
      <c r="B47" s="63"/>
      <c r="C47" s="63"/>
      <c r="D47" s="63"/>
      <c r="E47" s="63"/>
      <c r="F47" s="63"/>
      <c r="G47" s="63"/>
      <c r="H47"/>
    </row>
    <row r="48" spans="2:8" ht="15.75" customHeight="1" x14ac:dyDescent="0.25">
      <c r="B48" s="63"/>
      <c r="C48" s="63"/>
      <c r="D48" s="63"/>
      <c r="E48" s="63"/>
      <c r="F48" s="63"/>
      <c r="G48" s="63"/>
      <c r="H48"/>
    </row>
    <row r="49" spans="2:8" ht="15.75" customHeight="1" x14ac:dyDescent="0.25">
      <c r="B49" s="63"/>
      <c r="C49" s="63"/>
      <c r="D49" s="63"/>
      <c r="E49" s="63"/>
      <c r="F49" s="63"/>
      <c r="G49" s="63"/>
      <c r="H49"/>
    </row>
    <row r="50" spans="2:8" ht="15.75" customHeight="1" x14ac:dyDescent="0.25">
      <c r="B50" s="63"/>
      <c r="C50" s="63"/>
      <c r="D50" s="63"/>
      <c r="E50" s="63"/>
      <c r="F50" s="63"/>
      <c r="G50" s="63"/>
      <c r="H50"/>
    </row>
    <row r="51" spans="2:8" ht="15.75" customHeight="1" x14ac:dyDescent="0.25">
      <c r="B51" s="63"/>
      <c r="C51" s="63"/>
      <c r="D51" s="63"/>
      <c r="E51" s="63"/>
      <c r="F51" s="63"/>
      <c r="G51" s="63"/>
      <c r="H51"/>
    </row>
    <row r="52" spans="2:8" ht="15.75" customHeight="1" x14ac:dyDescent="0.25">
      <c r="B52" s="63"/>
      <c r="C52" s="63"/>
      <c r="D52" s="63"/>
      <c r="E52" s="63"/>
      <c r="F52" s="63"/>
      <c r="G52" s="63"/>
      <c r="H52"/>
    </row>
    <row r="53" spans="2:8" ht="15.75" customHeight="1" x14ac:dyDescent="0.25">
      <c r="B53" s="63"/>
      <c r="C53" s="63"/>
      <c r="D53" s="63"/>
      <c r="E53" s="63"/>
      <c r="F53" s="63"/>
      <c r="G53" s="63"/>
      <c r="H53"/>
    </row>
    <row r="54" spans="2:8" ht="15.75" customHeight="1" x14ac:dyDescent="0.25">
      <c r="B54" s="63"/>
      <c r="C54" s="63"/>
      <c r="D54" s="63"/>
      <c r="E54" s="63"/>
      <c r="F54" s="63"/>
      <c r="G54" s="63"/>
      <c r="H54"/>
    </row>
    <row r="55" spans="2:8" ht="15.75" customHeight="1" x14ac:dyDescent="0.25">
      <c r="B55" s="63"/>
      <c r="C55" s="63"/>
      <c r="D55" s="63"/>
      <c r="E55" s="63"/>
      <c r="F55" s="63"/>
      <c r="G55" s="63"/>
      <c r="H55"/>
    </row>
    <row r="56" spans="2:8" ht="15.75" customHeight="1" x14ac:dyDescent="0.25">
      <c r="B56" s="63"/>
      <c r="C56" s="63"/>
      <c r="D56" s="63"/>
      <c r="E56" s="63"/>
      <c r="F56" s="63"/>
      <c r="G56" s="63"/>
      <c r="H56"/>
    </row>
    <row r="57" spans="2:8" ht="15.75" customHeight="1" x14ac:dyDescent="0.25">
      <c r="B57" s="63"/>
      <c r="C57" s="63"/>
      <c r="D57" s="63"/>
      <c r="E57" s="63"/>
      <c r="F57" s="63"/>
      <c r="G57" s="63"/>
      <c r="H57"/>
    </row>
    <row r="58" spans="2:8" ht="15.75" customHeight="1" x14ac:dyDescent="0.25">
      <c r="B58" s="63"/>
      <c r="C58" s="63"/>
      <c r="D58" s="63"/>
      <c r="E58" s="63"/>
      <c r="F58" s="63"/>
      <c r="G58" s="63"/>
      <c r="H58"/>
    </row>
    <row r="59" spans="2:8" ht="15.75" customHeight="1" x14ac:dyDescent="0.25">
      <c r="B59" s="63"/>
      <c r="C59" s="63"/>
      <c r="D59" s="63"/>
      <c r="E59" s="63"/>
      <c r="F59" s="63"/>
      <c r="G59" s="63"/>
      <c r="H59"/>
    </row>
    <row r="60" spans="2:8" ht="15.75" customHeight="1" x14ac:dyDescent="0.25">
      <c r="B60" s="63"/>
      <c r="C60" s="63"/>
      <c r="D60" s="63"/>
      <c r="E60" s="63"/>
      <c r="F60" s="63"/>
      <c r="G60" s="63"/>
      <c r="H60"/>
    </row>
    <row r="61" spans="2:8" ht="15.75" customHeight="1" x14ac:dyDescent="0.25">
      <c r="B61" s="63"/>
      <c r="C61" s="63"/>
      <c r="D61" s="63"/>
      <c r="E61" s="63"/>
      <c r="F61" s="63"/>
      <c r="G61" s="63"/>
      <c r="H61"/>
    </row>
    <row r="62" spans="2:8" ht="15.75" customHeight="1" x14ac:dyDescent="0.25">
      <c r="B62" s="63"/>
      <c r="C62" s="63"/>
      <c r="D62" s="63"/>
      <c r="E62" s="63"/>
      <c r="F62" s="63"/>
      <c r="G62" s="63"/>
      <c r="H62"/>
    </row>
    <row r="63" spans="2:8" ht="15.75" customHeight="1" x14ac:dyDescent="0.25">
      <c r="B63" s="63"/>
      <c r="C63" s="63"/>
      <c r="D63" s="63"/>
      <c r="E63" s="63"/>
      <c r="F63" s="63"/>
      <c r="G63" s="63"/>
      <c r="H63"/>
    </row>
    <row r="64" spans="2:8" ht="15.75" customHeight="1" x14ac:dyDescent="0.25">
      <c r="B64" s="63"/>
      <c r="C64" s="63"/>
      <c r="D64" s="63"/>
      <c r="E64" s="63"/>
      <c r="F64" s="63"/>
      <c r="G64" s="63"/>
      <c r="H64"/>
    </row>
    <row r="65" spans="2:8" ht="15.75" customHeight="1" x14ac:dyDescent="0.25">
      <c r="B65" s="63"/>
      <c r="C65" s="63"/>
      <c r="D65" s="63"/>
      <c r="E65" s="63"/>
      <c r="F65" s="63"/>
      <c r="G65" s="63"/>
      <c r="H65"/>
    </row>
    <row r="66" spans="2:8" ht="15.75" customHeight="1" x14ac:dyDescent="0.25">
      <c r="B66" s="63"/>
      <c r="C66" s="63"/>
      <c r="D66" s="63"/>
      <c r="E66" s="63"/>
      <c r="F66" s="63"/>
      <c r="G66" s="63"/>
      <c r="H66"/>
    </row>
    <row r="67" spans="2:8" ht="15.75" customHeight="1" x14ac:dyDescent="0.25">
      <c r="B67" s="63"/>
      <c r="C67" s="63"/>
      <c r="D67" s="63"/>
      <c r="E67" s="63"/>
      <c r="F67" s="63"/>
      <c r="G67" s="63"/>
      <c r="H67"/>
    </row>
    <row r="68" spans="2:8" ht="15.75" customHeight="1" x14ac:dyDescent="0.25">
      <c r="B68" s="63"/>
      <c r="C68" s="63"/>
      <c r="D68" s="63"/>
      <c r="E68" s="63"/>
      <c r="F68" s="63"/>
      <c r="G68" s="63"/>
      <c r="H68"/>
    </row>
    <row r="69" spans="2:8" ht="15.75" customHeight="1" x14ac:dyDescent="0.25">
      <c r="B69" s="63"/>
      <c r="C69" s="63"/>
      <c r="D69" s="63"/>
      <c r="E69" s="63"/>
      <c r="F69" s="63"/>
      <c r="G69" s="63"/>
      <c r="H69"/>
    </row>
    <row r="70" spans="2:8" ht="15.75" customHeight="1" x14ac:dyDescent="0.25">
      <c r="B70" s="63"/>
      <c r="C70" s="63"/>
      <c r="D70" s="63"/>
      <c r="E70" s="63"/>
      <c r="F70" s="63"/>
      <c r="G70" s="63"/>
      <c r="H70"/>
    </row>
    <row r="71" spans="2:8" ht="15.75" customHeight="1" x14ac:dyDescent="0.25">
      <c r="B71" s="63"/>
      <c r="C71" s="63"/>
      <c r="D71" s="63"/>
      <c r="E71" s="63"/>
      <c r="F71" s="63"/>
      <c r="G71" s="63"/>
      <c r="H71"/>
    </row>
    <row r="72" spans="2:8" ht="15.75" customHeight="1" x14ac:dyDescent="0.25">
      <c r="B72" s="63"/>
      <c r="C72" s="63"/>
      <c r="D72" s="63"/>
      <c r="E72" s="63"/>
      <c r="F72" s="63"/>
      <c r="G72" s="63"/>
      <c r="H72"/>
    </row>
    <row r="73" spans="2:8" ht="15.75" customHeight="1" x14ac:dyDescent="0.25">
      <c r="B73" s="63"/>
      <c r="C73" s="63"/>
      <c r="D73" s="63"/>
      <c r="E73" s="63"/>
      <c r="F73" s="63"/>
      <c r="G73" s="63"/>
      <c r="H73"/>
    </row>
    <row r="74" spans="2:8" ht="15.75" customHeight="1" x14ac:dyDescent="0.25">
      <c r="B74" s="63"/>
      <c r="C74" s="63"/>
      <c r="D74" s="63"/>
      <c r="E74" s="63"/>
      <c r="F74" s="63"/>
      <c r="G74" s="63"/>
      <c r="H74"/>
    </row>
    <row r="75" spans="2:8" ht="15.75" customHeight="1" x14ac:dyDescent="0.25">
      <c r="B75" s="63"/>
      <c r="C75" s="63"/>
      <c r="D75" s="63"/>
      <c r="E75" s="63"/>
      <c r="F75" s="63"/>
      <c r="G75" s="63"/>
      <c r="H75"/>
    </row>
    <row r="76" spans="2:8" ht="15.75" customHeight="1" x14ac:dyDescent="0.25">
      <c r="B76" s="63"/>
      <c r="C76" s="63"/>
      <c r="D76" s="63"/>
      <c r="E76" s="63"/>
      <c r="F76" s="63"/>
      <c r="G76" s="63"/>
      <c r="H76"/>
    </row>
    <row r="77" spans="2:8" ht="15.75" customHeight="1" x14ac:dyDescent="0.25">
      <c r="B77" s="63"/>
      <c r="C77" s="63"/>
      <c r="D77" s="63"/>
      <c r="E77" s="63"/>
      <c r="F77" s="63"/>
      <c r="G77" s="63"/>
      <c r="H77"/>
    </row>
    <row r="78" spans="2:8" ht="15.75" customHeight="1" x14ac:dyDescent="0.25">
      <c r="B78" s="63"/>
      <c r="C78" s="63"/>
      <c r="D78" s="63"/>
      <c r="E78" s="63"/>
      <c r="F78" s="63"/>
      <c r="G78" s="63"/>
      <c r="H78"/>
    </row>
    <row r="79" spans="2:8" ht="15.75" customHeight="1" x14ac:dyDescent="0.25">
      <c r="B79" s="63"/>
      <c r="C79" s="63"/>
      <c r="D79" s="63"/>
      <c r="E79" s="63"/>
      <c r="F79" s="63"/>
      <c r="G79" s="63"/>
      <c r="H79"/>
    </row>
    <row r="80" spans="2:8" ht="15.75" customHeight="1" x14ac:dyDescent="0.25">
      <c r="B80" s="63"/>
      <c r="C80" s="63"/>
      <c r="D80" s="63"/>
      <c r="E80" s="63"/>
      <c r="F80" s="63"/>
      <c r="G80" s="63"/>
      <c r="H80"/>
    </row>
    <row r="81" spans="2:8" ht="15.75" customHeight="1" x14ac:dyDescent="0.25">
      <c r="B81" s="63"/>
      <c r="C81" s="63"/>
      <c r="D81" s="63"/>
      <c r="E81" s="63"/>
      <c r="F81" s="63"/>
      <c r="G81" s="63"/>
      <c r="H81"/>
    </row>
    <row r="82" spans="2:8" ht="15.75" customHeight="1" x14ac:dyDescent="0.25">
      <c r="B82" s="63"/>
      <c r="C82" s="63"/>
      <c r="D82" s="63"/>
      <c r="E82" s="63"/>
      <c r="F82" s="63"/>
      <c r="G82" s="63"/>
      <c r="H82"/>
    </row>
    <row r="83" spans="2:8" ht="15.75" customHeight="1" x14ac:dyDescent="0.25">
      <c r="B83" s="63"/>
      <c r="C83" s="63"/>
      <c r="D83" s="63"/>
      <c r="E83" s="63"/>
      <c r="F83" s="63"/>
      <c r="G83" s="63"/>
      <c r="H83"/>
    </row>
    <row r="84" spans="2:8" ht="15.75" customHeight="1" x14ac:dyDescent="0.25">
      <c r="B84" s="63"/>
      <c r="C84" s="63"/>
      <c r="D84" s="63"/>
      <c r="E84" s="63"/>
      <c r="F84" s="63"/>
      <c r="G84" s="63"/>
      <c r="H84"/>
    </row>
    <row r="85" spans="2:8" ht="15.75" customHeight="1" x14ac:dyDescent="0.25">
      <c r="B85" s="63"/>
      <c r="C85" s="63"/>
      <c r="D85" s="63"/>
      <c r="E85" s="63"/>
      <c r="F85" s="63"/>
      <c r="G85" s="63"/>
      <c r="H85"/>
    </row>
    <row r="86" spans="2:8" ht="15.75" customHeight="1" x14ac:dyDescent="0.25">
      <c r="B86" s="63"/>
      <c r="C86" s="63"/>
      <c r="D86" s="63"/>
      <c r="E86" s="63"/>
      <c r="F86" s="63"/>
      <c r="G86" s="63"/>
      <c r="H86"/>
    </row>
    <row r="87" spans="2:8" ht="15.75" customHeight="1" x14ac:dyDescent="0.25">
      <c r="B87" s="63"/>
      <c r="C87" s="63"/>
      <c r="D87" s="63"/>
      <c r="E87" s="63"/>
      <c r="F87" s="63"/>
      <c r="G87" s="63"/>
      <c r="H87"/>
    </row>
    <row r="88" spans="2:8" ht="15.75" customHeight="1" x14ac:dyDescent="0.25">
      <c r="B88" s="63"/>
      <c r="C88" s="63"/>
      <c r="D88" s="63"/>
      <c r="E88" s="63"/>
      <c r="F88" s="63"/>
      <c r="G88" s="63"/>
      <c r="H88"/>
    </row>
    <row r="89" spans="2:8" ht="15.75" customHeight="1" x14ac:dyDescent="0.25">
      <c r="B89" s="63"/>
      <c r="C89" s="63"/>
      <c r="D89" s="63"/>
      <c r="E89" s="63"/>
      <c r="F89" s="63"/>
      <c r="G89" s="63"/>
      <c r="H89"/>
    </row>
    <row r="90" spans="2:8" ht="15.75" customHeight="1" x14ac:dyDescent="0.25">
      <c r="B90" s="63"/>
      <c r="C90" s="63"/>
      <c r="D90" s="63"/>
      <c r="E90" s="63"/>
      <c r="F90" s="63"/>
      <c r="G90" s="63"/>
      <c r="H90"/>
    </row>
    <row r="91" spans="2:8" ht="15.75" customHeight="1" x14ac:dyDescent="0.25">
      <c r="B91" s="63"/>
      <c r="C91" s="63"/>
      <c r="D91" s="63"/>
      <c r="E91" s="63"/>
      <c r="F91" s="63"/>
      <c r="G91" s="63"/>
      <c r="H91"/>
    </row>
    <row r="92" spans="2:8" ht="15.75" customHeight="1" x14ac:dyDescent="0.25">
      <c r="B92" s="63"/>
      <c r="C92" s="63"/>
      <c r="D92" s="63"/>
      <c r="E92" s="63"/>
      <c r="F92" s="63"/>
      <c r="G92" s="63"/>
      <c r="H92"/>
    </row>
    <row r="93" spans="2:8" ht="15.75" customHeight="1" x14ac:dyDescent="0.25">
      <c r="B93" s="63"/>
      <c r="C93" s="63"/>
      <c r="D93" s="63"/>
      <c r="E93" s="63"/>
      <c r="F93" s="63"/>
      <c r="G93" s="63"/>
      <c r="H93"/>
    </row>
    <row r="94" spans="2:8" ht="15.75" customHeight="1" x14ac:dyDescent="0.25">
      <c r="B94" s="63"/>
      <c r="C94" s="63"/>
      <c r="D94" s="63"/>
      <c r="E94" s="63"/>
      <c r="F94" s="63"/>
      <c r="G94" s="63"/>
      <c r="H94"/>
    </row>
    <row r="95" spans="2:8" ht="15.75" customHeight="1" x14ac:dyDescent="0.25">
      <c r="B95" s="63"/>
      <c r="C95" s="63"/>
      <c r="D95" s="63"/>
      <c r="E95" s="63"/>
      <c r="F95" s="63"/>
      <c r="G95" s="63"/>
      <c r="H95"/>
    </row>
    <row r="96" spans="2:8" ht="15.75" customHeight="1" x14ac:dyDescent="0.25">
      <c r="B96" s="63"/>
      <c r="C96" s="63"/>
      <c r="D96" s="63"/>
      <c r="E96" s="63"/>
      <c r="F96" s="63"/>
      <c r="G96" s="63"/>
      <c r="H96"/>
    </row>
    <row r="97" spans="2:8" ht="15.75" customHeight="1" x14ac:dyDescent="0.25">
      <c r="B97" s="63"/>
      <c r="C97" s="63"/>
      <c r="D97" s="63"/>
      <c r="E97" s="63"/>
      <c r="F97" s="63"/>
      <c r="G97" s="63"/>
      <c r="H97"/>
    </row>
    <row r="98" spans="2:8" ht="15.75" customHeight="1" x14ac:dyDescent="0.25">
      <c r="B98" s="63"/>
      <c r="C98" s="63"/>
      <c r="D98" s="63"/>
      <c r="E98" s="63"/>
      <c r="F98" s="63"/>
      <c r="G98" s="63"/>
      <c r="H98"/>
    </row>
    <row r="99" spans="2:8" ht="15.75" customHeight="1" x14ac:dyDescent="0.25">
      <c r="B99" s="63"/>
      <c r="C99" s="63"/>
      <c r="D99" s="63"/>
      <c r="E99" s="63"/>
      <c r="F99" s="63"/>
      <c r="G99" s="63"/>
      <c r="H99"/>
    </row>
    <row r="100" spans="2:8" ht="15.75" customHeight="1" x14ac:dyDescent="0.25">
      <c r="B100" s="63"/>
      <c r="C100" s="63"/>
      <c r="D100" s="63"/>
      <c r="E100" s="63"/>
      <c r="F100" s="63"/>
      <c r="G100" s="63"/>
      <c r="H100"/>
    </row>
    <row r="101" spans="2:8" x14ac:dyDescent="0.25">
      <c r="B101" s="63"/>
      <c r="C101" s="63"/>
      <c r="D101" s="63"/>
      <c r="E101" s="63"/>
      <c r="F101" s="63"/>
      <c r="G101" s="63"/>
    </row>
    <row r="102" spans="2:8" x14ac:dyDescent="0.25">
      <c r="B102" s="63"/>
      <c r="C102" s="63"/>
      <c r="D102" s="63"/>
      <c r="E102" s="63"/>
      <c r="F102" s="63"/>
      <c r="G102" s="63"/>
    </row>
    <row r="103" spans="2:8" x14ac:dyDescent="0.25">
      <c r="B103" s="63"/>
      <c r="C103" s="63"/>
      <c r="D103" s="63"/>
      <c r="E103" s="63"/>
      <c r="F103" s="63"/>
      <c r="G103" s="63"/>
    </row>
    <row r="104" spans="2:8" x14ac:dyDescent="0.25">
      <c r="B104" s="63"/>
      <c r="C104" s="63"/>
      <c r="D104" s="63"/>
      <c r="E104" s="63"/>
      <c r="F104" s="63"/>
      <c r="G104" s="63"/>
    </row>
    <row r="105" spans="2:8" x14ac:dyDescent="0.25">
      <c r="B105" s="63"/>
      <c r="C105" s="63"/>
      <c r="D105" s="63"/>
      <c r="E105" s="63"/>
      <c r="F105" s="63"/>
      <c r="G105" s="63"/>
    </row>
    <row r="106" spans="2:8" x14ac:dyDescent="0.25">
      <c r="B106" s="63"/>
      <c r="C106" s="63"/>
      <c r="D106" s="63"/>
      <c r="E106" s="63"/>
      <c r="F106" s="63"/>
      <c r="G106" s="63"/>
    </row>
    <row r="107" spans="2:8" x14ac:dyDescent="0.25">
      <c r="B107" s="63"/>
      <c r="C107" s="63"/>
      <c r="D107" s="63"/>
      <c r="E107" s="63"/>
      <c r="F107" s="63"/>
      <c r="G107" s="63"/>
    </row>
    <row r="108" spans="2:8" x14ac:dyDescent="0.25">
      <c r="B108" s="63"/>
      <c r="C108" s="63"/>
      <c r="D108" s="63"/>
      <c r="E108" s="63"/>
      <c r="F108" s="63"/>
      <c r="G108" s="63"/>
    </row>
    <row r="109" spans="2:8" x14ac:dyDescent="0.25">
      <c r="B109" s="63"/>
      <c r="C109" s="63"/>
      <c r="D109" s="63"/>
      <c r="E109" s="63"/>
      <c r="F109" s="63"/>
      <c r="G109" s="63"/>
    </row>
    <row r="110" spans="2:8" x14ac:dyDescent="0.25">
      <c r="B110" s="63"/>
      <c r="C110" s="63"/>
      <c r="D110" s="63"/>
      <c r="E110" s="63"/>
      <c r="F110" s="63"/>
      <c r="G110" s="63"/>
    </row>
    <row r="111" spans="2:8" x14ac:dyDescent="0.25">
      <c r="B111" s="63"/>
      <c r="C111" s="63"/>
      <c r="D111" s="63"/>
      <c r="E111" s="63"/>
      <c r="F111" s="63"/>
      <c r="G111" s="63"/>
    </row>
    <row r="112" spans="2:8" x14ac:dyDescent="0.25">
      <c r="B112" s="63"/>
      <c r="C112" s="63"/>
      <c r="D112" s="63"/>
      <c r="E112" s="63"/>
      <c r="F112" s="63"/>
      <c r="G112" s="63"/>
    </row>
    <row r="113" spans="2:7" x14ac:dyDescent="0.25">
      <c r="B113" s="63"/>
      <c r="C113" s="63"/>
      <c r="D113" s="63"/>
      <c r="E113" s="63"/>
      <c r="F113" s="63"/>
      <c r="G113" s="63"/>
    </row>
    <row r="114" spans="2:7" x14ac:dyDescent="0.25">
      <c r="B114" s="63"/>
      <c r="C114" s="63"/>
      <c r="D114" s="63"/>
      <c r="E114" s="63"/>
      <c r="F114" s="63"/>
      <c r="G114" s="63"/>
    </row>
    <row r="115" spans="2:7" x14ac:dyDescent="0.25">
      <c r="B115" s="63"/>
      <c r="C115" s="63"/>
      <c r="D115" s="63"/>
      <c r="E115" s="63"/>
      <c r="F115" s="63"/>
      <c r="G115" s="63"/>
    </row>
    <row r="116" spans="2:7" x14ac:dyDescent="0.25">
      <c r="B116" s="63"/>
      <c r="C116" s="63"/>
      <c r="D116" s="63"/>
      <c r="E116" s="63"/>
      <c r="F116" s="63"/>
      <c r="G116" s="63"/>
    </row>
    <row r="117" spans="2:7" x14ac:dyDescent="0.25">
      <c r="B117" s="63"/>
      <c r="C117" s="63"/>
      <c r="D117" s="63"/>
      <c r="E117" s="63"/>
      <c r="F117" s="63"/>
      <c r="G117" s="63"/>
    </row>
    <row r="118" spans="2:7" x14ac:dyDescent="0.25">
      <c r="B118" s="63"/>
      <c r="C118" s="63"/>
      <c r="D118" s="63"/>
      <c r="E118" s="63"/>
      <c r="F118" s="63"/>
      <c r="G118" s="63"/>
    </row>
    <row r="119" spans="2:7" x14ac:dyDescent="0.25">
      <c r="B119" s="63"/>
      <c r="C119" s="63"/>
      <c r="D119" s="63"/>
      <c r="E119" s="63"/>
      <c r="F119" s="63"/>
      <c r="G119" s="63"/>
    </row>
    <row r="120" spans="2:7" x14ac:dyDescent="0.25">
      <c r="B120" s="63"/>
      <c r="C120" s="63"/>
      <c r="D120" s="63"/>
      <c r="E120" s="63"/>
      <c r="F120" s="63"/>
      <c r="G120" s="63"/>
    </row>
    <row r="121" spans="2:7" x14ac:dyDescent="0.25">
      <c r="B121" s="63"/>
      <c r="C121" s="63"/>
      <c r="D121" s="63"/>
      <c r="E121" s="63"/>
      <c r="F121" s="63"/>
      <c r="G121" s="63"/>
    </row>
    <row r="122" spans="2:7" x14ac:dyDescent="0.25">
      <c r="B122" s="63"/>
      <c r="C122" s="63"/>
      <c r="D122" s="63"/>
      <c r="E122" s="63"/>
      <c r="F122" s="63"/>
      <c r="G122" s="63"/>
    </row>
    <row r="123" spans="2:7" x14ac:dyDescent="0.25">
      <c r="B123" s="63"/>
      <c r="C123" s="63"/>
      <c r="D123" s="63"/>
      <c r="E123" s="63"/>
      <c r="F123" s="63"/>
      <c r="G123" s="63"/>
    </row>
    <row r="124" spans="2:7" x14ac:dyDescent="0.25">
      <c r="B124" s="63"/>
      <c r="C124" s="63"/>
      <c r="D124" s="63"/>
      <c r="E124" s="63"/>
      <c r="F124" s="63"/>
      <c r="G124" s="63"/>
    </row>
    <row r="125" spans="2:7" x14ac:dyDescent="0.25">
      <c r="B125" s="63"/>
      <c r="C125" s="63"/>
      <c r="D125" s="63"/>
      <c r="E125" s="63"/>
      <c r="F125" s="63"/>
      <c r="G125" s="63"/>
    </row>
    <row r="126" spans="2:7" x14ac:dyDescent="0.25">
      <c r="B126" s="63"/>
      <c r="C126" s="63"/>
      <c r="D126" s="63"/>
      <c r="E126" s="63"/>
      <c r="F126" s="63"/>
      <c r="G126" s="63"/>
    </row>
    <row r="127" spans="2:7" x14ac:dyDescent="0.25">
      <c r="B127" s="63"/>
      <c r="C127" s="63"/>
      <c r="D127" s="63"/>
      <c r="E127" s="63"/>
      <c r="F127" s="63"/>
      <c r="G127" s="63"/>
    </row>
    <row r="128" spans="2:7" x14ac:dyDescent="0.25">
      <c r="B128" s="63"/>
      <c r="C128" s="63"/>
      <c r="D128" s="63"/>
      <c r="E128" s="63"/>
      <c r="F128" s="63"/>
      <c r="G128" s="63"/>
    </row>
    <row r="129" spans="2:7" x14ac:dyDescent="0.25">
      <c r="B129" s="63"/>
      <c r="C129" s="63"/>
      <c r="D129" s="63"/>
      <c r="E129" s="63"/>
      <c r="F129" s="63"/>
      <c r="G129" s="63"/>
    </row>
    <row r="130" spans="2:7" x14ac:dyDescent="0.25">
      <c r="B130" s="63"/>
      <c r="C130" s="63"/>
      <c r="D130" s="63"/>
      <c r="E130" s="63"/>
      <c r="F130" s="63"/>
      <c r="G130" s="63"/>
    </row>
    <row r="131" spans="2:7" x14ac:dyDescent="0.25">
      <c r="B131" s="63"/>
      <c r="C131" s="63"/>
      <c r="D131" s="63"/>
      <c r="E131" s="63"/>
      <c r="F131" s="63"/>
      <c r="G131" s="63"/>
    </row>
    <row r="132" spans="2:7" x14ac:dyDescent="0.25">
      <c r="B132" s="63"/>
      <c r="C132" s="63"/>
      <c r="D132" s="63"/>
      <c r="E132" s="63"/>
      <c r="F132" s="63"/>
      <c r="G132" s="63"/>
    </row>
    <row r="133" spans="2:7" x14ac:dyDescent="0.25">
      <c r="B133" s="63"/>
      <c r="C133" s="63"/>
      <c r="D133" s="63"/>
      <c r="E133" s="63"/>
      <c r="F133" s="63"/>
      <c r="G133" s="63"/>
    </row>
    <row r="134" spans="2:7" x14ac:dyDescent="0.25">
      <c r="B134" s="63"/>
      <c r="C134" s="63"/>
      <c r="D134" s="63"/>
      <c r="E134" s="63"/>
      <c r="F134" s="63"/>
      <c r="G134" s="63"/>
    </row>
    <row r="135" spans="2:7" x14ac:dyDescent="0.25">
      <c r="B135" s="63"/>
      <c r="C135" s="63"/>
      <c r="D135" s="63"/>
      <c r="E135" s="63"/>
      <c r="F135" s="63"/>
      <c r="G135" s="63"/>
    </row>
    <row r="136" spans="2:7" x14ac:dyDescent="0.25">
      <c r="B136" s="63"/>
      <c r="C136" s="63"/>
      <c r="D136" s="63"/>
      <c r="E136" s="63"/>
      <c r="F136" s="63"/>
      <c r="G136" s="63"/>
    </row>
    <row r="137" spans="2:7" x14ac:dyDescent="0.25">
      <c r="B137" s="63"/>
      <c r="C137" s="63"/>
      <c r="D137" s="63"/>
      <c r="E137" s="63"/>
      <c r="F137" s="63"/>
      <c r="G137" s="63"/>
    </row>
    <row r="138" spans="2:7" x14ac:dyDescent="0.25">
      <c r="B138" s="63"/>
      <c r="C138" s="63"/>
      <c r="D138" s="63"/>
      <c r="E138" s="63"/>
      <c r="F138" s="63"/>
      <c r="G138" s="63"/>
    </row>
    <row r="139" spans="2:7" x14ac:dyDescent="0.25">
      <c r="B139" s="63"/>
      <c r="C139" s="63"/>
      <c r="D139" s="63"/>
      <c r="E139" s="63"/>
      <c r="F139" s="63"/>
      <c r="G139" s="63"/>
    </row>
    <row r="140" spans="2:7" x14ac:dyDescent="0.25">
      <c r="B140" s="63"/>
      <c r="C140" s="63"/>
      <c r="D140" s="63"/>
      <c r="E140" s="63"/>
      <c r="F140" s="63"/>
      <c r="G140" s="63"/>
    </row>
    <row r="141" spans="2:7" x14ac:dyDescent="0.25">
      <c r="B141" s="63"/>
      <c r="C141" s="63"/>
      <c r="D141" s="63"/>
      <c r="E141" s="63"/>
      <c r="F141" s="63"/>
      <c r="G141" s="63"/>
    </row>
    <row r="142" spans="2:7" x14ac:dyDescent="0.25">
      <c r="B142" s="63"/>
      <c r="C142" s="63"/>
      <c r="D142" s="63"/>
      <c r="E142" s="63"/>
      <c r="F142" s="63"/>
      <c r="G142" s="63"/>
    </row>
    <row r="143" spans="2:7" x14ac:dyDescent="0.25">
      <c r="B143" s="63"/>
      <c r="C143" s="63"/>
      <c r="D143" s="63"/>
      <c r="E143" s="63"/>
      <c r="F143" s="63"/>
      <c r="G143" s="63"/>
    </row>
    <row r="144" spans="2:7" x14ac:dyDescent="0.25">
      <c r="B144" s="63"/>
      <c r="C144" s="63"/>
      <c r="D144" s="63"/>
      <c r="E144" s="63"/>
      <c r="F144" s="63"/>
      <c r="G144" s="63"/>
    </row>
    <row r="145" spans="2:7" x14ac:dyDescent="0.25">
      <c r="B145" s="63"/>
      <c r="C145" s="63"/>
      <c r="D145" s="63"/>
      <c r="E145" s="63"/>
      <c r="F145" s="63"/>
      <c r="G145" s="63"/>
    </row>
    <row r="146" spans="2:7" x14ac:dyDescent="0.25">
      <c r="B146" s="63"/>
      <c r="C146" s="63"/>
      <c r="D146" s="63"/>
      <c r="E146" s="63"/>
      <c r="F146" s="63"/>
      <c r="G146" s="63"/>
    </row>
    <row r="147" spans="2:7" x14ac:dyDescent="0.25">
      <c r="B147" s="63"/>
      <c r="C147" s="63"/>
      <c r="D147" s="63"/>
      <c r="E147" s="63"/>
      <c r="F147" s="63"/>
      <c r="G147" s="63"/>
    </row>
    <row r="148" spans="2:7" x14ac:dyDescent="0.25">
      <c r="B148" s="63"/>
      <c r="C148" s="63"/>
      <c r="D148" s="63"/>
      <c r="E148" s="63"/>
      <c r="F148" s="63"/>
      <c r="G148" s="63"/>
    </row>
    <row r="149" spans="2:7" x14ac:dyDescent="0.25">
      <c r="B149" s="63"/>
      <c r="C149" s="63"/>
      <c r="D149" s="63"/>
      <c r="E149" s="63"/>
      <c r="F149" s="63"/>
      <c r="G149" s="63"/>
    </row>
    <row r="150" spans="2:7" x14ac:dyDescent="0.25">
      <c r="B150" s="63"/>
      <c r="C150" s="63"/>
      <c r="D150" s="63"/>
      <c r="E150" s="63"/>
      <c r="F150" s="63"/>
      <c r="G150" s="63"/>
    </row>
    <row r="151" spans="2:7" x14ac:dyDescent="0.25">
      <c r="B151" s="63"/>
      <c r="C151" s="63"/>
      <c r="D151" s="63"/>
      <c r="E151" s="63"/>
      <c r="F151" s="63"/>
      <c r="G151" s="63"/>
    </row>
    <row r="152" spans="2:7" x14ac:dyDescent="0.25">
      <c r="B152" s="63"/>
      <c r="C152" s="63"/>
      <c r="D152" s="63"/>
      <c r="E152" s="63"/>
      <c r="F152" s="63"/>
      <c r="G152" s="63"/>
    </row>
    <row r="153" spans="2:7" x14ac:dyDescent="0.25">
      <c r="B153" s="63"/>
      <c r="C153" s="63"/>
      <c r="D153" s="63"/>
      <c r="E153" s="63"/>
      <c r="F153" s="63"/>
      <c r="G153" s="63"/>
    </row>
    <row r="154" spans="2:7" x14ac:dyDescent="0.25">
      <c r="B154" s="63"/>
      <c r="C154" s="63"/>
      <c r="D154" s="63"/>
      <c r="E154" s="63"/>
      <c r="F154" s="63"/>
      <c r="G154" s="63"/>
    </row>
    <row r="155" spans="2:7" x14ac:dyDescent="0.25">
      <c r="B155" s="63"/>
      <c r="C155" s="63"/>
      <c r="D155" s="63"/>
      <c r="E155" s="63"/>
      <c r="F155" s="63"/>
      <c r="G155" s="63"/>
    </row>
    <row r="156" spans="2:7" x14ac:dyDescent="0.25">
      <c r="B156" s="63"/>
      <c r="C156" s="63"/>
      <c r="D156" s="63"/>
      <c r="E156" s="63"/>
      <c r="F156" s="63"/>
      <c r="G156" s="63"/>
    </row>
    <row r="157" spans="2:7" x14ac:dyDescent="0.25">
      <c r="B157" s="63"/>
      <c r="C157" s="63"/>
      <c r="D157" s="63"/>
      <c r="E157" s="63"/>
      <c r="F157" s="63"/>
      <c r="G157" s="63"/>
    </row>
    <row r="158" spans="2:7" x14ac:dyDescent="0.25">
      <c r="B158" s="63"/>
      <c r="C158" s="63"/>
      <c r="D158" s="63"/>
      <c r="E158" s="63"/>
      <c r="F158" s="63"/>
      <c r="G158" s="63"/>
    </row>
    <row r="159" spans="2:7" x14ac:dyDescent="0.25">
      <c r="B159" s="63"/>
      <c r="C159" s="63"/>
      <c r="D159" s="63"/>
      <c r="E159" s="63"/>
      <c r="F159" s="63"/>
      <c r="G159" s="63"/>
    </row>
    <row r="160" spans="2:7" x14ac:dyDescent="0.25">
      <c r="B160" s="63"/>
      <c r="C160" s="63"/>
      <c r="D160" s="63"/>
      <c r="E160" s="63"/>
      <c r="F160" s="63"/>
      <c r="G160" s="63"/>
    </row>
    <row r="161" spans="2:7" x14ac:dyDescent="0.25">
      <c r="B161" s="63"/>
      <c r="C161" s="63"/>
      <c r="D161" s="63"/>
      <c r="E161" s="63"/>
      <c r="F161" s="63"/>
      <c r="G161" s="63"/>
    </row>
    <row r="162" spans="2:7" x14ac:dyDescent="0.25">
      <c r="B162" s="63"/>
      <c r="C162" s="63"/>
      <c r="D162" s="63"/>
      <c r="E162" s="63"/>
      <c r="F162" s="63"/>
      <c r="G162" s="63"/>
    </row>
    <row r="163" spans="2:7" x14ac:dyDescent="0.25">
      <c r="B163" s="63"/>
      <c r="C163" s="63"/>
      <c r="D163" s="63"/>
      <c r="E163" s="63"/>
      <c r="F163" s="63"/>
      <c r="G163" s="63"/>
    </row>
    <row r="164" spans="2:7" x14ac:dyDescent="0.25">
      <c r="B164" s="63"/>
      <c r="C164" s="63"/>
      <c r="D164" s="63"/>
      <c r="E164" s="63"/>
      <c r="F164" s="63"/>
      <c r="G164" s="63"/>
    </row>
    <row r="165" spans="2:7" x14ac:dyDescent="0.25">
      <c r="B165" s="63"/>
      <c r="C165" s="63"/>
      <c r="D165" s="63"/>
      <c r="E165" s="63"/>
      <c r="F165" s="63"/>
      <c r="G165" s="63"/>
    </row>
    <row r="166" spans="2:7" x14ac:dyDescent="0.25">
      <c r="B166" s="63"/>
      <c r="C166" s="63"/>
      <c r="D166" s="63"/>
      <c r="E166" s="63"/>
      <c r="F166" s="63"/>
      <c r="G166" s="63"/>
    </row>
    <row r="167" spans="2:7" x14ac:dyDescent="0.25">
      <c r="B167" s="63"/>
      <c r="C167" s="63"/>
      <c r="D167" s="63"/>
      <c r="E167" s="63"/>
      <c r="F167" s="63"/>
      <c r="G167" s="63"/>
    </row>
    <row r="168" spans="2:7" x14ac:dyDescent="0.25">
      <c r="B168" s="63"/>
      <c r="C168" s="63"/>
      <c r="D168" s="63"/>
      <c r="E168" s="63"/>
      <c r="F168" s="63"/>
      <c r="G168" s="63"/>
    </row>
    <row r="169" spans="2:7" x14ac:dyDescent="0.25">
      <c r="B169" s="63"/>
      <c r="C169" s="63"/>
      <c r="D169" s="63"/>
      <c r="E169" s="63"/>
      <c r="F169" s="63"/>
      <c r="G169" s="63"/>
    </row>
    <row r="170" spans="2:7" x14ac:dyDescent="0.25">
      <c r="B170" s="63"/>
      <c r="C170" s="63"/>
      <c r="D170" s="63"/>
      <c r="E170" s="63"/>
      <c r="F170" s="63"/>
      <c r="G170" s="63"/>
    </row>
    <row r="171" spans="2:7" x14ac:dyDescent="0.25">
      <c r="B171" s="63"/>
      <c r="C171" s="63"/>
      <c r="D171" s="63"/>
      <c r="E171" s="63"/>
      <c r="F171" s="63"/>
      <c r="G171" s="63"/>
    </row>
    <row r="172" spans="2:7" x14ac:dyDescent="0.25">
      <c r="B172" s="63"/>
      <c r="C172" s="63"/>
      <c r="D172" s="63"/>
      <c r="E172" s="63"/>
      <c r="F172" s="63"/>
      <c r="G172" s="63"/>
    </row>
    <row r="173" spans="2:7" x14ac:dyDescent="0.25">
      <c r="B173" s="63"/>
      <c r="C173" s="63"/>
      <c r="D173" s="63"/>
      <c r="E173" s="63"/>
      <c r="F173" s="63"/>
      <c r="G173" s="63"/>
    </row>
    <row r="174" spans="2:7" x14ac:dyDescent="0.25">
      <c r="B174" s="63"/>
      <c r="C174" s="63"/>
      <c r="D174" s="63"/>
      <c r="E174" s="63"/>
      <c r="F174" s="63"/>
      <c r="G174" s="63"/>
    </row>
    <row r="175" spans="2:7" x14ac:dyDescent="0.25">
      <c r="B175" s="63"/>
      <c r="C175" s="63"/>
      <c r="D175" s="63"/>
      <c r="E175" s="63"/>
      <c r="F175" s="63"/>
      <c r="G175" s="63"/>
    </row>
    <row r="176" spans="2:7" x14ac:dyDescent="0.25">
      <c r="B176" s="63"/>
      <c r="C176" s="63"/>
      <c r="D176" s="63"/>
      <c r="E176" s="63"/>
      <c r="F176" s="63"/>
      <c r="G176" s="63"/>
    </row>
    <row r="177" spans="2:7" x14ac:dyDescent="0.25">
      <c r="B177" s="63"/>
      <c r="C177" s="63"/>
      <c r="D177" s="63"/>
      <c r="E177" s="63"/>
      <c r="F177" s="63"/>
      <c r="G177" s="63"/>
    </row>
    <row r="178" spans="2:7" x14ac:dyDescent="0.25">
      <c r="B178" s="63"/>
      <c r="C178" s="63"/>
      <c r="D178" s="63"/>
      <c r="E178" s="63"/>
      <c r="F178" s="63"/>
      <c r="G178" s="63"/>
    </row>
    <row r="179" spans="2:7" x14ac:dyDescent="0.25">
      <c r="B179" s="63"/>
      <c r="C179" s="63"/>
      <c r="D179" s="63"/>
      <c r="E179" s="63"/>
      <c r="F179" s="63"/>
      <c r="G179" s="63"/>
    </row>
    <row r="180" spans="2:7" x14ac:dyDescent="0.25">
      <c r="B180" s="63"/>
      <c r="C180" s="63"/>
      <c r="D180" s="63"/>
      <c r="E180" s="63"/>
      <c r="F180" s="63"/>
      <c r="G180" s="63"/>
    </row>
    <row r="181" spans="2:7" x14ac:dyDescent="0.25">
      <c r="B181" s="63"/>
      <c r="C181" s="63"/>
      <c r="D181" s="63"/>
      <c r="E181" s="63"/>
      <c r="F181" s="63"/>
      <c r="G181" s="63"/>
    </row>
    <row r="182" spans="2:7" x14ac:dyDescent="0.25">
      <c r="B182" s="63"/>
      <c r="C182" s="63"/>
      <c r="D182" s="63"/>
      <c r="E182" s="63"/>
      <c r="F182" s="63"/>
      <c r="G182" s="63"/>
    </row>
    <row r="183" spans="2:7" x14ac:dyDescent="0.25">
      <c r="B183" s="63"/>
      <c r="C183" s="63"/>
      <c r="D183" s="63"/>
      <c r="E183" s="63"/>
      <c r="F183" s="63"/>
      <c r="G183" s="63"/>
    </row>
    <row r="184" spans="2:7" x14ac:dyDescent="0.25">
      <c r="B184" s="63"/>
      <c r="C184" s="63"/>
      <c r="D184" s="63"/>
      <c r="E184" s="63"/>
      <c r="F184" s="63"/>
      <c r="G184" s="63"/>
    </row>
    <row r="185" spans="2:7" x14ac:dyDescent="0.25">
      <c r="B185" s="63"/>
      <c r="C185" s="63"/>
      <c r="D185" s="63"/>
      <c r="E185" s="63"/>
      <c r="F185" s="63"/>
      <c r="G185" s="63"/>
    </row>
    <row r="186" spans="2:7" x14ac:dyDescent="0.25">
      <c r="B186" s="63"/>
      <c r="C186" s="63"/>
      <c r="D186" s="63"/>
      <c r="E186" s="63"/>
      <c r="F186" s="63"/>
      <c r="G186" s="63"/>
    </row>
    <row r="187" spans="2:7" x14ac:dyDescent="0.25">
      <c r="B187" s="63"/>
      <c r="C187" s="63"/>
      <c r="D187" s="63"/>
      <c r="E187" s="63"/>
      <c r="F187" s="63"/>
      <c r="G187" s="63"/>
    </row>
    <row r="188" spans="2:7" x14ac:dyDescent="0.25">
      <c r="B188" s="63"/>
      <c r="C188" s="63"/>
      <c r="D188" s="63"/>
      <c r="E188" s="63"/>
      <c r="F188" s="63"/>
      <c r="G188" s="63"/>
    </row>
    <row r="189" spans="2:7" x14ac:dyDescent="0.25">
      <c r="B189" s="63"/>
      <c r="C189" s="63"/>
      <c r="D189" s="63"/>
      <c r="E189" s="63"/>
      <c r="F189" s="63"/>
      <c r="G189" s="63"/>
    </row>
    <row r="190" spans="2:7" x14ac:dyDescent="0.25">
      <c r="B190" s="63"/>
      <c r="C190" s="63"/>
      <c r="D190" s="63"/>
      <c r="E190" s="63"/>
      <c r="F190" s="63"/>
      <c r="G190" s="63"/>
    </row>
    <row r="191" spans="2:7" x14ac:dyDescent="0.25">
      <c r="B191" s="63"/>
      <c r="C191" s="63"/>
      <c r="D191" s="63"/>
      <c r="E191" s="63"/>
      <c r="F191" s="63"/>
      <c r="G191" s="63"/>
    </row>
    <row r="192" spans="2:7" x14ac:dyDescent="0.25">
      <c r="B192" s="63"/>
      <c r="C192" s="63"/>
      <c r="D192" s="63"/>
      <c r="E192" s="63"/>
      <c r="F192" s="63"/>
      <c r="G192" s="63"/>
    </row>
    <row r="193" spans="2:7" x14ac:dyDescent="0.25">
      <c r="B193" s="63"/>
      <c r="C193" s="63"/>
      <c r="D193" s="63"/>
      <c r="E193" s="63"/>
      <c r="F193" s="63"/>
      <c r="G193" s="63"/>
    </row>
    <row r="194" spans="2:7" x14ac:dyDescent="0.25">
      <c r="B194" s="63"/>
      <c r="C194" s="63"/>
      <c r="D194" s="63"/>
      <c r="E194" s="63"/>
      <c r="F194" s="63"/>
      <c r="G194" s="63"/>
    </row>
    <row r="195" spans="2:7" x14ac:dyDescent="0.25">
      <c r="B195" s="63"/>
      <c r="C195" s="63"/>
      <c r="D195" s="63"/>
      <c r="E195" s="63"/>
      <c r="F195" s="63"/>
      <c r="G195" s="63"/>
    </row>
    <row r="196" spans="2:7" x14ac:dyDescent="0.25">
      <c r="B196" s="63"/>
      <c r="C196" s="63"/>
      <c r="D196" s="63"/>
      <c r="E196" s="63"/>
      <c r="F196" s="63"/>
      <c r="G196" s="63"/>
    </row>
    <row r="197" spans="2:7" x14ac:dyDescent="0.25">
      <c r="B197" s="63"/>
      <c r="C197" s="63"/>
      <c r="D197" s="63"/>
      <c r="E197" s="63"/>
      <c r="F197" s="63"/>
      <c r="G197" s="63"/>
    </row>
    <row r="198" spans="2:7" x14ac:dyDescent="0.25">
      <c r="B198" s="63"/>
      <c r="C198" s="63"/>
      <c r="D198" s="63"/>
      <c r="E198" s="63"/>
      <c r="F198" s="63"/>
      <c r="G198" s="63"/>
    </row>
    <row r="199" spans="2:7" x14ac:dyDescent="0.25">
      <c r="B199" s="63"/>
      <c r="C199" s="63"/>
      <c r="D199" s="63"/>
      <c r="E199" s="63"/>
      <c r="F199" s="63"/>
      <c r="G199" s="63"/>
    </row>
    <row r="200" spans="2:7" x14ac:dyDescent="0.25">
      <c r="B200" s="63"/>
      <c r="C200" s="63"/>
      <c r="D200" s="63"/>
      <c r="E200" s="63"/>
      <c r="F200" s="63"/>
      <c r="G200" s="63"/>
    </row>
    <row r="201" spans="2:7" x14ac:dyDescent="0.25">
      <c r="B201" s="63"/>
      <c r="C201" s="63"/>
      <c r="D201" s="63"/>
      <c r="E201" s="63"/>
      <c r="F201" s="63"/>
      <c r="G201" s="63"/>
    </row>
    <row r="202" spans="2:7" x14ac:dyDescent="0.25">
      <c r="B202" s="63"/>
      <c r="C202" s="63"/>
      <c r="D202" s="63"/>
      <c r="E202" s="63"/>
      <c r="F202" s="63"/>
      <c r="G202" s="63"/>
    </row>
    <row r="203" spans="2:7" x14ac:dyDescent="0.25">
      <c r="B203" s="63"/>
      <c r="C203" s="63"/>
      <c r="D203" s="63"/>
      <c r="E203" s="63"/>
      <c r="F203" s="63"/>
      <c r="G203" s="63"/>
    </row>
    <row r="204" spans="2:7" x14ac:dyDescent="0.25">
      <c r="B204" s="63"/>
      <c r="C204" s="63"/>
      <c r="D204" s="63"/>
      <c r="E204" s="63"/>
      <c r="F204" s="63"/>
      <c r="G204" s="63"/>
    </row>
    <row r="205" spans="2:7" x14ac:dyDescent="0.25">
      <c r="B205" s="63"/>
      <c r="C205" s="63"/>
      <c r="D205" s="63"/>
      <c r="E205" s="63"/>
      <c r="F205" s="63"/>
      <c r="G205" s="63"/>
    </row>
    <row r="206" spans="2:7" x14ac:dyDescent="0.25">
      <c r="B206" s="63"/>
      <c r="C206" s="63"/>
      <c r="D206" s="63"/>
      <c r="E206" s="63"/>
      <c r="F206" s="63"/>
      <c r="G206" s="63"/>
    </row>
    <row r="207" spans="2:7" x14ac:dyDescent="0.25">
      <c r="B207" s="63"/>
      <c r="C207" s="63"/>
      <c r="D207" s="63"/>
      <c r="E207" s="63"/>
      <c r="F207" s="63"/>
      <c r="G207" s="63"/>
    </row>
    <row r="208" spans="2:7" x14ac:dyDescent="0.25">
      <c r="B208" s="63"/>
      <c r="C208" s="63"/>
      <c r="D208" s="63"/>
      <c r="E208" s="63"/>
      <c r="F208" s="63"/>
      <c r="G208" s="63"/>
    </row>
    <row r="209" spans="2:7" x14ac:dyDescent="0.25">
      <c r="B209" s="63"/>
      <c r="C209" s="63"/>
      <c r="D209" s="63"/>
      <c r="E209" s="63"/>
      <c r="F209" s="63"/>
      <c r="G209" s="63"/>
    </row>
    <row r="210" spans="2:7" x14ac:dyDescent="0.25">
      <c r="B210" s="63"/>
      <c r="C210" s="63"/>
      <c r="D210" s="63"/>
      <c r="E210" s="63"/>
      <c r="F210" s="63"/>
      <c r="G210" s="63"/>
    </row>
    <row r="211" spans="2:7" x14ac:dyDescent="0.25">
      <c r="B211" s="63"/>
      <c r="C211" s="63"/>
      <c r="D211" s="63"/>
      <c r="E211" s="63"/>
      <c r="F211" s="63"/>
      <c r="G211" s="63"/>
    </row>
    <row r="212" spans="2:7" x14ac:dyDescent="0.25">
      <c r="B212" s="63"/>
      <c r="C212" s="63"/>
      <c r="D212" s="63"/>
      <c r="E212" s="63"/>
      <c r="F212" s="63"/>
      <c r="G212" s="63"/>
    </row>
    <row r="213" spans="2:7" x14ac:dyDescent="0.25">
      <c r="B213" s="63"/>
      <c r="C213" s="63"/>
      <c r="D213" s="63"/>
      <c r="E213" s="63"/>
      <c r="F213" s="63"/>
      <c r="G213" s="63"/>
    </row>
    <row r="214" spans="2:7" x14ac:dyDescent="0.25">
      <c r="B214" s="63"/>
      <c r="C214" s="63"/>
      <c r="D214" s="63"/>
      <c r="E214" s="63"/>
      <c r="F214" s="63"/>
      <c r="G214" s="63"/>
    </row>
    <row r="215" spans="2:7" x14ac:dyDescent="0.25">
      <c r="B215" s="63"/>
      <c r="C215" s="63"/>
      <c r="D215" s="63"/>
      <c r="E215" s="63"/>
      <c r="F215" s="63"/>
      <c r="G215" s="63"/>
    </row>
    <row r="216" spans="2:7" x14ac:dyDescent="0.25">
      <c r="B216" s="63"/>
      <c r="C216" s="63"/>
      <c r="D216" s="63"/>
      <c r="E216" s="63"/>
      <c r="F216" s="63"/>
      <c r="G216" s="63"/>
    </row>
    <row r="217" spans="2:7" x14ac:dyDescent="0.25">
      <c r="B217" s="63"/>
      <c r="C217" s="63"/>
      <c r="D217" s="63"/>
      <c r="E217" s="63"/>
      <c r="F217" s="63"/>
      <c r="G217" s="63"/>
    </row>
    <row r="218" spans="2:7" x14ac:dyDescent="0.25">
      <c r="B218" s="63"/>
      <c r="C218" s="63"/>
      <c r="D218" s="63"/>
      <c r="E218" s="63"/>
      <c r="F218" s="63"/>
      <c r="G218" s="63"/>
    </row>
    <row r="219" spans="2:7" x14ac:dyDescent="0.25">
      <c r="B219" s="63"/>
      <c r="C219" s="63"/>
      <c r="D219" s="63"/>
      <c r="E219" s="63"/>
      <c r="F219" s="63"/>
      <c r="G219" s="63"/>
    </row>
    <row r="220" spans="2:7" x14ac:dyDescent="0.25">
      <c r="B220" s="63"/>
      <c r="C220" s="63"/>
      <c r="D220" s="63"/>
      <c r="E220" s="63"/>
      <c r="F220" s="63"/>
      <c r="G220" s="63"/>
    </row>
    <row r="221" spans="2:7" x14ac:dyDescent="0.25">
      <c r="B221" s="63"/>
      <c r="C221" s="63"/>
      <c r="D221" s="63"/>
      <c r="E221" s="63"/>
      <c r="F221" s="63"/>
      <c r="G221" s="63"/>
    </row>
    <row r="222" spans="2:7" x14ac:dyDescent="0.25">
      <c r="B222" s="63"/>
      <c r="C222" s="63"/>
      <c r="D222" s="63"/>
      <c r="E222" s="63"/>
      <c r="F222" s="63"/>
      <c r="G222" s="63"/>
    </row>
    <row r="223" spans="2:7" x14ac:dyDescent="0.25">
      <c r="B223" s="63"/>
      <c r="C223" s="63"/>
      <c r="D223" s="63"/>
      <c r="E223" s="63"/>
      <c r="F223" s="63"/>
      <c r="G223" s="63"/>
    </row>
    <row r="224" spans="2:7" x14ac:dyDescent="0.25">
      <c r="B224" s="63"/>
      <c r="C224" s="63"/>
      <c r="D224" s="63"/>
      <c r="E224" s="63"/>
      <c r="F224" s="63"/>
      <c r="G224" s="63"/>
    </row>
    <row r="225" spans="2:7" x14ac:dyDescent="0.25">
      <c r="B225" s="63"/>
      <c r="C225" s="63"/>
      <c r="D225" s="63"/>
      <c r="E225" s="63"/>
      <c r="F225" s="63"/>
      <c r="G225" s="63"/>
    </row>
    <row r="226" spans="2:7" x14ac:dyDescent="0.25">
      <c r="B226" s="63"/>
      <c r="C226" s="63"/>
      <c r="D226" s="63"/>
      <c r="E226" s="63"/>
      <c r="F226" s="63"/>
      <c r="G226" s="63"/>
    </row>
    <row r="227" spans="2:7" x14ac:dyDescent="0.25">
      <c r="B227" s="63"/>
      <c r="C227" s="63"/>
      <c r="D227" s="63"/>
      <c r="E227" s="63"/>
      <c r="F227" s="63"/>
      <c r="G227" s="63"/>
    </row>
    <row r="228" spans="2:7" x14ac:dyDescent="0.25">
      <c r="B228" s="63"/>
      <c r="C228" s="63"/>
      <c r="D228" s="63"/>
      <c r="E228" s="63"/>
      <c r="F228" s="63"/>
      <c r="G228" s="63"/>
    </row>
    <row r="229" spans="2:7" x14ac:dyDescent="0.25">
      <c r="B229" s="63"/>
      <c r="C229" s="63"/>
      <c r="D229" s="63"/>
      <c r="E229" s="63"/>
      <c r="F229" s="63"/>
      <c r="G229" s="63"/>
    </row>
    <row r="230" spans="2:7" x14ac:dyDescent="0.25">
      <c r="B230" s="63"/>
      <c r="C230" s="63"/>
      <c r="D230" s="63"/>
      <c r="E230" s="63"/>
      <c r="F230" s="63"/>
      <c r="G230" s="63"/>
    </row>
    <row r="231" spans="2:7" x14ac:dyDescent="0.25">
      <c r="B231" s="63"/>
      <c r="C231" s="63"/>
      <c r="D231" s="63"/>
      <c r="E231" s="63"/>
      <c r="F231" s="63"/>
      <c r="G231" s="63"/>
    </row>
    <row r="232" spans="2:7" x14ac:dyDescent="0.25">
      <c r="B232" s="63"/>
      <c r="C232" s="63"/>
      <c r="D232" s="63"/>
      <c r="E232" s="63"/>
      <c r="F232" s="63"/>
      <c r="G232" s="63"/>
    </row>
    <row r="233" spans="2:7" x14ac:dyDescent="0.25">
      <c r="B233" s="63"/>
      <c r="C233" s="63"/>
      <c r="D233" s="63"/>
      <c r="E233" s="63"/>
      <c r="F233" s="63"/>
      <c r="G233" s="63"/>
    </row>
    <row r="234" spans="2:7" x14ac:dyDescent="0.25">
      <c r="B234" s="63"/>
      <c r="C234" s="63"/>
      <c r="D234" s="63"/>
      <c r="E234" s="63"/>
      <c r="F234" s="63"/>
      <c r="G234" s="63"/>
    </row>
    <row r="235" spans="2:7" x14ac:dyDescent="0.25">
      <c r="B235" s="63"/>
      <c r="C235" s="63"/>
      <c r="D235" s="63"/>
      <c r="E235" s="63"/>
      <c r="F235" s="63"/>
      <c r="G235" s="63"/>
    </row>
    <row r="236" spans="2:7" x14ac:dyDescent="0.25">
      <c r="B236" s="63"/>
      <c r="C236" s="63"/>
      <c r="D236" s="63"/>
      <c r="E236" s="63"/>
      <c r="F236" s="63"/>
      <c r="G236" s="63"/>
    </row>
    <row r="237" spans="2:7" x14ac:dyDescent="0.25">
      <c r="B237" s="63"/>
      <c r="C237" s="63"/>
      <c r="D237" s="63"/>
      <c r="E237" s="63"/>
      <c r="F237" s="63"/>
      <c r="G237" s="63"/>
    </row>
    <row r="238" spans="2:7" x14ac:dyDescent="0.25">
      <c r="B238" s="63"/>
      <c r="C238" s="63"/>
      <c r="D238" s="63"/>
      <c r="E238" s="63"/>
      <c r="F238" s="63"/>
      <c r="G238" s="63"/>
    </row>
    <row r="239" spans="2:7" x14ac:dyDescent="0.25">
      <c r="B239" s="63"/>
      <c r="C239" s="63"/>
      <c r="D239" s="63"/>
      <c r="E239" s="63"/>
      <c r="F239" s="63"/>
      <c r="G239" s="63"/>
    </row>
    <row r="240" spans="2:7" x14ac:dyDescent="0.25">
      <c r="B240" s="63"/>
      <c r="C240" s="63"/>
      <c r="D240" s="63"/>
      <c r="E240" s="63"/>
      <c r="F240" s="63"/>
      <c r="G240" s="63"/>
    </row>
    <row r="241" spans="2:7" x14ac:dyDescent="0.25">
      <c r="B241" s="63"/>
      <c r="C241" s="63"/>
      <c r="D241" s="63"/>
      <c r="E241" s="63"/>
      <c r="F241" s="63"/>
      <c r="G241" s="63"/>
    </row>
    <row r="242" spans="2:7" x14ac:dyDescent="0.25">
      <c r="B242" s="63"/>
      <c r="C242" s="63"/>
      <c r="D242" s="63"/>
      <c r="E242" s="63"/>
      <c r="F242" s="63"/>
      <c r="G242" s="63"/>
    </row>
    <row r="243" spans="2:7" x14ac:dyDescent="0.25">
      <c r="B243" s="63"/>
      <c r="C243" s="63"/>
      <c r="D243" s="63"/>
      <c r="E243" s="63"/>
      <c r="F243" s="63"/>
      <c r="G243" s="63"/>
    </row>
    <row r="244" spans="2:7" x14ac:dyDescent="0.25">
      <c r="B244" s="63"/>
      <c r="C244" s="63"/>
      <c r="D244" s="63"/>
      <c r="E244" s="63"/>
      <c r="F244" s="63"/>
      <c r="G244" s="63"/>
    </row>
    <row r="245" spans="2:7" x14ac:dyDescent="0.25">
      <c r="B245" s="63"/>
      <c r="C245" s="63"/>
      <c r="D245" s="63"/>
      <c r="E245" s="63"/>
      <c r="F245" s="63"/>
      <c r="G245" s="63"/>
    </row>
    <row r="246" spans="2:7" x14ac:dyDescent="0.25">
      <c r="B246" s="63"/>
      <c r="C246" s="63"/>
      <c r="D246" s="63"/>
      <c r="E246" s="63"/>
      <c r="F246" s="63"/>
      <c r="G246" s="63"/>
    </row>
    <row r="247" spans="2:7" x14ac:dyDescent="0.25">
      <c r="B247" s="63"/>
      <c r="C247" s="63"/>
      <c r="D247" s="63"/>
      <c r="E247" s="63"/>
      <c r="F247" s="63"/>
      <c r="G247" s="63"/>
    </row>
    <row r="248" spans="2:7" x14ac:dyDescent="0.25">
      <c r="B248" s="63"/>
      <c r="C248" s="63"/>
      <c r="D248" s="63"/>
      <c r="E248" s="63"/>
      <c r="F248" s="63"/>
      <c r="G248" s="63"/>
    </row>
    <row r="249" spans="2:7" x14ac:dyDescent="0.25">
      <c r="B249" s="63"/>
      <c r="C249" s="63"/>
      <c r="D249" s="63"/>
      <c r="E249" s="63"/>
      <c r="F249" s="63"/>
      <c r="G249" s="63"/>
    </row>
    <row r="250" spans="2:7" x14ac:dyDescent="0.25">
      <c r="B250" s="63"/>
      <c r="C250" s="63"/>
      <c r="D250" s="63"/>
      <c r="E250" s="63"/>
      <c r="F250" s="63"/>
      <c r="G250" s="63"/>
    </row>
    <row r="251" spans="2:7" x14ac:dyDescent="0.25">
      <c r="B251" s="63"/>
      <c r="C251" s="63"/>
      <c r="D251" s="63"/>
      <c r="E251" s="63"/>
      <c r="F251" s="63"/>
      <c r="G251" s="63"/>
    </row>
    <row r="252" spans="2:7" x14ac:dyDescent="0.25">
      <c r="B252" s="63"/>
      <c r="C252" s="63"/>
      <c r="D252" s="63"/>
      <c r="E252" s="63"/>
      <c r="F252" s="63"/>
      <c r="G252" s="63"/>
    </row>
    <row r="253" spans="2:7" x14ac:dyDescent="0.25">
      <c r="B253" s="63"/>
      <c r="C253" s="63"/>
      <c r="D253" s="63"/>
      <c r="E253" s="63"/>
      <c r="F253" s="63"/>
      <c r="G253" s="63"/>
    </row>
    <row r="254" spans="2:7" x14ac:dyDescent="0.25">
      <c r="B254" s="63"/>
      <c r="C254" s="63"/>
      <c r="D254" s="63"/>
      <c r="E254" s="63"/>
      <c r="F254" s="63"/>
      <c r="G254" s="63"/>
    </row>
    <row r="255" spans="2:7" x14ac:dyDescent="0.25">
      <c r="B255" s="63"/>
      <c r="C255" s="63"/>
      <c r="D255" s="63"/>
      <c r="E255" s="63"/>
      <c r="F255" s="63"/>
      <c r="G255" s="63"/>
    </row>
    <row r="256" spans="2:7" x14ac:dyDescent="0.25">
      <c r="B256" s="63"/>
      <c r="C256" s="63"/>
      <c r="D256" s="63"/>
      <c r="E256" s="63"/>
      <c r="F256" s="63"/>
      <c r="G256" s="63"/>
    </row>
    <row r="257" spans="2:7" x14ac:dyDescent="0.25">
      <c r="B257" s="63"/>
      <c r="C257" s="63"/>
      <c r="D257" s="63"/>
      <c r="E257" s="63"/>
      <c r="F257" s="63"/>
      <c r="G257" s="63"/>
    </row>
    <row r="258" spans="2:7" x14ac:dyDescent="0.25">
      <c r="B258" s="63"/>
      <c r="C258" s="63"/>
      <c r="D258" s="63"/>
      <c r="E258" s="63"/>
      <c r="F258" s="63"/>
      <c r="G258" s="63"/>
    </row>
    <row r="259" spans="2:7" x14ac:dyDescent="0.25">
      <c r="B259" s="63"/>
      <c r="C259" s="63"/>
      <c r="D259" s="63"/>
      <c r="E259" s="63"/>
      <c r="F259" s="63"/>
      <c r="G259" s="63"/>
    </row>
    <row r="260" spans="2:7" x14ac:dyDescent="0.25">
      <c r="B260" s="63"/>
      <c r="C260" s="63"/>
      <c r="D260" s="63"/>
      <c r="E260" s="63"/>
      <c r="F260" s="63"/>
      <c r="G260" s="63"/>
    </row>
    <row r="261" spans="2:7" x14ac:dyDescent="0.25">
      <c r="B261" s="63"/>
      <c r="C261" s="63"/>
      <c r="D261" s="63"/>
      <c r="E261" s="63"/>
      <c r="F261" s="63"/>
      <c r="G261" s="63"/>
    </row>
    <row r="262" spans="2:7" x14ac:dyDescent="0.25">
      <c r="B262" s="63"/>
      <c r="C262" s="63"/>
      <c r="D262" s="63"/>
      <c r="E262" s="63"/>
      <c r="F262" s="63"/>
      <c r="G262" s="63"/>
    </row>
    <row r="263" spans="2:7" x14ac:dyDescent="0.25">
      <c r="B263" s="63"/>
      <c r="C263" s="63"/>
      <c r="D263" s="63"/>
      <c r="E263" s="63"/>
      <c r="F263" s="63"/>
      <c r="G263" s="63"/>
    </row>
  </sheetData>
  <mergeCells count="5">
    <mergeCell ref="B20:C20"/>
    <mergeCell ref="B21:C21"/>
    <mergeCell ref="E20:G20"/>
    <mergeCell ref="D23:E23"/>
    <mergeCell ref="E21:G21"/>
  </mergeCells>
  <printOptions horizontalCentered="1"/>
  <pageMargins left="0.11811023622047245" right="0.11811023622047245" top="0.19685039370078741" bottom="0.19685039370078741" header="0.31496062992125984" footer="0.31496062992125984"/>
  <pageSetup scale="97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:D49"/>
  <sheetViews>
    <sheetView topLeftCell="A28" workbookViewId="0">
      <selection activeCell="C6" sqref="C6:C49"/>
    </sheetView>
  </sheetViews>
  <sheetFormatPr baseColWidth="10" defaultRowHeight="15" x14ac:dyDescent="0.25"/>
  <cols>
    <col min="2" max="2" width="18.140625" customWidth="1"/>
    <col min="3" max="3" width="67.140625" customWidth="1"/>
    <col min="4" max="4" width="17.5703125" customWidth="1"/>
  </cols>
  <sheetData>
    <row r="3" spans="2:4" ht="23.25" customHeight="1" x14ac:dyDescent="0.35">
      <c r="B3" s="98" t="s">
        <v>98</v>
      </c>
      <c r="C3" s="98"/>
      <c r="D3" s="98"/>
    </row>
    <row r="4" spans="2:4" ht="6" customHeight="1" x14ac:dyDescent="0.25"/>
    <row r="5" spans="2:4" x14ac:dyDescent="0.25">
      <c r="B5" s="6" t="s">
        <v>41</v>
      </c>
      <c r="C5" s="6" t="s">
        <v>18</v>
      </c>
      <c r="D5" s="6" t="s">
        <v>14</v>
      </c>
    </row>
    <row r="6" spans="2:4" x14ac:dyDescent="0.25">
      <c r="B6" s="6"/>
      <c r="C6" s="6" t="s">
        <v>43</v>
      </c>
      <c r="D6" s="6" t="s">
        <v>99</v>
      </c>
    </row>
    <row r="7" spans="2:4" x14ac:dyDescent="0.25">
      <c r="B7" s="22"/>
      <c r="C7" s="22" t="s">
        <v>44</v>
      </c>
      <c r="D7" s="6" t="s">
        <v>99</v>
      </c>
    </row>
    <row r="8" spans="2:4" x14ac:dyDescent="0.25">
      <c r="B8" s="22"/>
      <c r="C8" s="22" t="s">
        <v>45</v>
      </c>
      <c r="D8" s="6" t="s">
        <v>99</v>
      </c>
    </row>
    <row r="9" spans="2:4" x14ac:dyDescent="0.25">
      <c r="B9" s="22"/>
      <c r="C9" s="22" t="s">
        <v>42</v>
      </c>
      <c r="D9" s="6" t="s">
        <v>99</v>
      </c>
    </row>
    <row r="10" spans="2:4" x14ac:dyDescent="0.25">
      <c r="B10" s="22"/>
      <c r="C10" s="22" t="s">
        <v>46</v>
      </c>
      <c r="D10" s="6" t="s">
        <v>99</v>
      </c>
    </row>
    <row r="11" spans="2:4" x14ac:dyDescent="0.25">
      <c r="B11" s="22"/>
      <c r="C11" s="22" t="s">
        <v>47</v>
      </c>
      <c r="D11" s="6" t="s">
        <v>99</v>
      </c>
    </row>
    <row r="12" spans="2:4" x14ac:dyDescent="0.25">
      <c r="B12" s="22"/>
      <c r="C12" s="22" t="s">
        <v>48</v>
      </c>
      <c r="D12" s="6" t="s">
        <v>99</v>
      </c>
    </row>
    <row r="13" spans="2:4" x14ac:dyDescent="0.25">
      <c r="B13" s="22"/>
      <c r="C13" s="6" t="s">
        <v>49</v>
      </c>
      <c r="D13" s="6" t="s">
        <v>99</v>
      </c>
    </row>
    <row r="14" spans="2:4" x14ac:dyDescent="0.25">
      <c r="B14" s="6"/>
      <c r="C14" s="22" t="s">
        <v>50</v>
      </c>
      <c r="D14" s="6" t="s">
        <v>99</v>
      </c>
    </row>
    <row r="15" spans="2:4" x14ac:dyDescent="0.25">
      <c r="B15" s="6"/>
      <c r="C15" s="22" t="s">
        <v>51</v>
      </c>
      <c r="D15" s="6" t="s">
        <v>99</v>
      </c>
    </row>
    <row r="16" spans="2:4" x14ac:dyDescent="0.25">
      <c r="B16" s="6"/>
      <c r="C16" s="22" t="s">
        <v>52</v>
      </c>
      <c r="D16" s="6" t="s">
        <v>99</v>
      </c>
    </row>
    <row r="17" spans="2:4" x14ac:dyDescent="0.25">
      <c r="B17" s="6"/>
      <c r="C17" s="22" t="s">
        <v>53</v>
      </c>
      <c r="D17" s="6" t="s">
        <v>99</v>
      </c>
    </row>
    <row r="18" spans="2:4" x14ac:dyDescent="0.25">
      <c r="B18" s="6"/>
      <c r="C18" s="22" t="s">
        <v>54</v>
      </c>
      <c r="D18" s="6" t="s">
        <v>99</v>
      </c>
    </row>
    <row r="19" spans="2:4" x14ac:dyDescent="0.25">
      <c r="B19" s="6"/>
      <c r="C19" s="22" t="s">
        <v>55</v>
      </c>
      <c r="D19" s="6" t="s">
        <v>99</v>
      </c>
    </row>
    <row r="20" spans="2:4" x14ac:dyDescent="0.25">
      <c r="B20" s="22"/>
      <c r="C20" s="22" t="s">
        <v>57</v>
      </c>
      <c r="D20" s="6" t="s">
        <v>99</v>
      </c>
    </row>
    <row r="21" spans="2:4" x14ac:dyDescent="0.25">
      <c r="B21" s="22"/>
      <c r="C21" s="22" t="s">
        <v>58</v>
      </c>
      <c r="D21" s="6" t="s">
        <v>99</v>
      </c>
    </row>
    <row r="22" spans="2:4" x14ac:dyDescent="0.25">
      <c r="B22" s="22"/>
      <c r="C22" s="22" t="s">
        <v>59</v>
      </c>
      <c r="D22" s="6" t="s">
        <v>99</v>
      </c>
    </row>
    <row r="23" spans="2:4" x14ac:dyDescent="0.25">
      <c r="B23" s="22"/>
      <c r="C23" s="22" t="s">
        <v>60</v>
      </c>
      <c r="D23" s="6" t="s">
        <v>99</v>
      </c>
    </row>
    <row r="24" spans="2:4" x14ac:dyDescent="0.25">
      <c r="B24" s="22"/>
      <c r="C24" s="22" t="s">
        <v>61</v>
      </c>
      <c r="D24" s="6" t="s">
        <v>99</v>
      </c>
    </row>
    <row r="25" spans="2:4" x14ac:dyDescent="0.25">
      <c r="B25" s="22"/>
      <c r="C25" s="22" t="s">
        <v>62</v>
      </c>
      <c r="D25" s="6" t="s">
        <v>99</v>
      </c>
    </row>
    <row r="26" spans="2:4" x14ac:dyDescent="0.25">
      <c r="B26" s="22"/>
      <c r="C26" s="22" t="s">
        <v>63</v>
      </c>
      <c r="D26" s="6" t="s">
        <v>99</v>
      </c>
    </row>
    <row r="27" spans="2:4" x14ac:dyDescent="0.25">
      <c r="B27" s="22"/>
      <c r="C27" s="22" t="s">
        <v>56</v>
      </c>
      <c r="D27" s="6" t="s">
        <v>99</v>
      </c>
    </row>
    <row r="28" spans="2:4" x14ac:dyDescent="0.25">
      <c r="B28" s="6"/>
      <c r="C28" s="6" t="s">
        <v>64</v>
      </c>
      <c r="D28" s="6" t="s">
        <v>99</v>
      </c>
    </row>
    <row r="29" spans="2:4" x14ac:dyDescent="0.25">
      <c r="B29" s="6"/>
      <c r="C29" s="22" t="s">
        <v>65</v>
      </c>
      <c r="D29" s="6" t="s">
        <v>99</v>
      </c>
    </row>
    <row r="30" spans="2:4" x14ac:dyDescent="0.25">
      <c r="B30" s="6"/>
      <c r="C30" s="22" t="s">
        <v>66</v>
      </c>
      <c r="D30" s="6" t="s">
        <v>99</v>
      </c>
    </row>
    <row r="31" spans="2:4" x14ac:dyDescent="0.25">
      <c r="B31" s="6"/>
      <c r="C31" s="22" t="s">
        <v>67</v>
      </c>
      <c r="D31" s="6" t="s">
        <v>99</v>
      </c>
    </row>
    <row r="32" spans="2:4" x14ac:dyDescent="0.25">
      <c r="B32" s="6"/>
      <c r="C32" s="22" t="s">
        <v>68</v>
      </c>
      <c r="D32" s="6" t="s">
        <v>99</v>
      </c>
    </row>
    <row r="33" spans="2:4" x14ac:dyDescent="0.25">
      <c r="B33" s="6"/>
      <c r="C33" s="22" t="s">
        <v>69</v>
      </c>
      <c r="D33" s="6" t="s">
        <v>99</v>
      </c>
    </row>
    <row r="34" spans="2:4" x14ac:dyDescent="0.25">
      <c r="B34" s="6"/>
      <c r="C34" s="22" t="s">
        <v>70</v>
      </c>
      <c r="D34" s="6" t="s">
        <v>99</v>
      </c>
    </row>
    <row r="35" spans="2:4" x14ac:dyDescent="0.25">
      <c r="B35" s="6"/>
      <c r="C35" s="6" t="s">
        <v>71</v>
      </c>
      <c r="D35" s="6" t="s">
        <v>99</v>
      </c>
    </row>
    <row r="36" spans="2:4" x14ac:dyDescent="0.25">
      <c r="B36" s="6"/>
      <c r="C36" s="22" t="s">
        <v>72</v>
      </c>
      <c r="D36" s="6" t="s">
        <v>99</v>
      </c>
    </row>
    <row r="37" spans="2:4" x14ac:dyDescent="0.25">
      <c r="B37" s="6"/>
      <c r="C37" s="22" t="s">
        <v>73</v>
      </c>
      <c r="D37" s="6" t="s">
        <v>99</v>
      </c>
    </row>
    <row r="38" spans="2:4" x14ac:dyDescent="0.25">
      <c r="B38" s="6"/>
      <c r="C38" s="22" t="s">
        <v>74</v>
      </c>
      <c r="D38" s="6" t="s">
        <v>99</v>
      </c>
    </row>
    <row r="39" spans="2:4" x14ac:dyDescent="0.25">
      <c r="B39" s="6"/>
      <c r="C39" s="22" t="s">
        <v>75</v>
      </c>
      <c r="D39" s="6" t="s">
        <v>99</v>
      </c>
    </row>
    <row r="40" spans="2:4" x14ac:dyDescent="0.25">
      <c r="B40" s="6"/>
      <c r="C40" s="22" t="s">
        <v>76</v>
      </c>
      <c r="D40" s="6" t="s">
        <v>99</v>
      </c>
    </row>
    <row r="41" spans="2:4" x14ac:dyDescent="0.25">
      <c r="B41" s="6"/>
      <c r="C41" s="22" t="s">
        <v>77</v>
      </c>
      <c r="D41" s="6" t="s">
        <v>99</v>
      </c>
    </row>
    <row r="42" spans="2:4" x14ac:dyDescent="0.25">
      <c r="B42" s="6"/>
      <c r="C42" s="22" t="s">
        <v>78</v>
      </c>
      <c r="D42" s="6" t="s">
        <v>99</v>
      </c>
    </row>
    <row r="43" spans="2:4" x14ac:dyDescent="0.25">
      <c r="B43" s="6"/>
      <c r="C43" s="22" t="s">
        <v>79</v>
      </c>
      <c r="D43" s="6" t="s">
        <v>99</v>
      </c>
    </row>
    <row r="44" spans="2:4" x14ac:dyDescent="0.25">
      <c r="B44" s="6"/>
      <c r="C44" s="22" t="s">
        <v>80</v>
      </c>
      <c r="D44" s="6" t="s">
        <v>99</v>
      </c>
    </row>
    <row r="45" spans="2:4" x14ac:dyDescent="0.25">
      <c r="B45" s="6"/>
      <c r="C45" s="22" t="s">
        <v>81</v>
      </c>
      <c r="D45" s="6" t="s">
        <v>99</v>
      </c>
    </row>
    <row r="46" spans="2:4" x14ac:dyDescent="0.25">
      <c r="B46" s="6"/>
      <c r="C46" s="22" t="s">
        <v>82</v>
      </c>
      <c r="D46" s="6" t="s">
        <v>99</v>
      </c>
    </row>
    <row r="47" spans="2:4" x14ac:dyDescent="0.25">
      <c r="B47" s="6"/>
      <c r="C47" s="22" t="s">
        <v>83</v>
      </c>
      <c r="D47" s="6" t="s">
        <v>99</v>
      </c>
    </row>
    <row r="48" spans="2:4" x14ac:dyDescent="0.25">
      <c r="B48" s="6"/>
      <c r="C48" s="22" t="s">
        <v>84</v>
      </c>
      <c r="D48" s="6" t="s">
        <v>99</v>
      </c>
    </row>
    <row r="49" spans="2:4" x14ac:dyDescent="0.25">
      <c r="B49" s="22"/>
      <c r="C49" s="22" t="s">
        <v>85</v>
      </c>
      <c r="D49" s="6" t="s">
        <v>99</v>
      </c>
    </row>
  </sheetData>
  <mergeCells count="1">
    <mergeCell ref="B3:D3"/>
  </mergeCells>
  <pageMargins left="0.7" right="0.7" top="0.75" bottom="0.75" header="0.3" footer="0.3"/>
  <pageSetup orientation="portrait" horizontalDpi="0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19"/>
  <sheetViews>
    <sheetView workbookViewId="0">
      <selection activeCell="E17" sqref="E17"/>
    </sheetView>
  </sheetViews>
  <sheetFormatPr baseColWidth="10" defaultRowHeight="15" x14ac:dyDescent="0.25"/>
  <sheetData>
    <row r="1" spans="1:5" x14ac:dyDescent="0.25">
      <c r="A1" t="s">
        <v>112</v>
      </c>
    </row>
    <row r="3" spans="1:5" ht="15.75" thickBot="1" x14ac:dyDescent="0.3">
      <c r="B3" s="25" t="s">
        <v>196</v>
      </c>
      <c r="C3" s="74"/>
      <c r="D3" s="75"/>
      <c r="E3" s="74"/>
    </row>
    <row r="4" spans="1:5" ht="15.75" thickBot="1" x14ac:dyDescent="0.3">
      <c r="B4" s="77"/>
      <c r="C4" s="76"/>
      <c r="D4" s="78"/>
      <c r="E4" s="76"/>
    </row>
    <row r="5" spans="1:5" ht="15.75" thickBot="1" x14ac:dyDescent="0.3">
      <c r="B5" s="79" t="s">
        <v>181</v>
      </c>
      <c r="C5" s="79" t="s">
        <v>197</v>
      </c>
      <c r="D5" s="79">
        <v>4700</v>
      </c>
      <c r="E5" s="79" t="str">
        <f>C5&amp;D5</f>
        <v>P.O-4700</v>
      </c>
    </row>
    <row r="8" spans="1:5" x14ac:dyDescent="0.25">
      <c r="B8" s="25" t="s">
        <v>113</v>
      </c>
      <c r="C8" s="24"/>
      <c r="D8" s="24"/>
      <c r="E8" s="24"/>
    </row>
    <row r="9" spans="1:5" x14ac:dyDescent="0.25">
      <c r="B9" s="26" t="s">
        <v>103</v>
      </c>
    </row>
    <row r="10" spans="1:5" x14ac:dyDescent="0.25">
      <c r="B10" s="26" t="s">
        <v>114</v>
      </c>
    </row>
    <row r="11" spans="1:5" x14ac:dyDescent="0.25">
      <c r="B11" s="26" t="s">
        <v>104</v>
      </c>
    </row>
    <row r="12" spans="1:5" x14ac:dyDescent="0.25">
      <c r="B12" s="27" t="s">
        <v>115</v>
      </c>
    </row>
    <row r="15" spans="1:5" x14ac:dyDescent="0.25">
      <c r="B15" s="25" t="s">
        <v>195</v>
      </c>
      <c r="C15" s="24"/>
      <c r="D15" s="24"/>
      <c r="E15" s="24"/>
    </row>
    <row r="16" spans="1:5" x14ac:dyDescent="0.25">
      <c r="B16" s="26" t="s">
        <v>282</v>
      </c>
    </row>
    <row r="17" spans="2:2" x14ac:dyDescent="0.25">
      <c r="B17" s="26" t="s">
        <v>283</v>
      </c>
    </row>
    <row r="18" spans="2:2" x14ac:dyDescent="0.25">
      <c r="B18" s="26"/>
    </row>
    <row r="19" spans="2:2" x14ac:dyDescent="0.25">
      <c r="B19" s="27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C3:O14"/>
  <sheetViews>
    <sheetView workbookViewId="0">
      <selection activeCell="I15" sqref="I15"/>
    </sheetView>
  </sheetViews>
  <sheetFormatPr baseColWidth="10" defaultRowHeight="15" x14ac:dyDescent="0.25"/>
  <cols>
    <col min="3" max="3" width="23.7109375" customWidth="1"/>
    <col min="4" max="4" width="45" customWidth="1"/>
    <col min="5" max="5" width="24.28515625" customWidth="1"/>
    <col min="6" max="6" width="25.7109375" customWidth="1"/>
    <col min="7" max="7" width="21.42578125" customWidth="1"/>
    <col min="11" max="11" width="17.85546875" customWidth="1"/>
  </cols>
  <sheetData>
    <row r="3" spans="3:15" ht="15.75" x14ac:dyDescent="0.25">
      <c r="K3" s="66"/>
    </row>
    <row r="8" spans="3:15" ht="18.75" x14ac:dyDescent="0.3">
      <c r="C8" s="54" t="s">
        <v>176</v>
      </c>
      <c r="D8" s="54" t="s">
        <v>177</v>
      </c>
      <c r="E8" s="54" t="s">
        <v>178</v>
      </c>
      <c r="F8" s="54" t="s">
        <v>179</v>
      </c>
      <c r="G8" s="54" t="s">
        <v>180</v>
      </c>
    </row>
    <row r="9" spans="3:15" x14ac:dyDescent="0.25">
      <c r="C9" s="6"/>
      <c r="D9" s="6"/>
      <c r="E9" s="67"/>
      <c r="F9" s="68"/>
      <c r="G9" s="6"/>
      <c r="N9" s="70"/>
    </row>
    <row r="10" spans="3:15" ht="15.75" x14ac:dyDescent="0.25">
      <c r="C10" s="22"/>
      <c r="D10" s="22"/>
      <c r="E10" s="22"/>
      <c r="F10" s="22"/>
      <c r="G10" s="22"/>
      <c r="N10" s="69"/>
    </row>
    <row r="11" spans="3:15" x14ac:dyDescent="0.25">
      <c r="C11" s="22"/>
      <c r="D11" s="22"/>
      <c r="E11" s="22"/>
      <c r="F11" s="22"/>
      <c r="G11" s="22"/>
    </row>
    <row r="12" spans="3:15" x14ac:dyDescent="0.25">
      <c r="C12" s="22"/>
      <c r="D12" s="22"/>
      <c r="E12" s="67"/>
      <c r="F12" s="22"/>
      <c r="G12" s="22"/>
    </row>
    <row r="13" spans="3:15" x14ac:dyDescent="0.25">
      <c r="C13" s="22"/>
      <c r="D13" s="72"/>
      <c r="E13" s="22"/>
      <c r="F13" s="73"/>
      <c r="G13" s="22"/>
    </row>
    <row r="14" spans="3:15" x14ac:dyDescent="0.25">
      <c r="C14" s="22"/>
      <c r="D14" s="22"/>
      <c r="E14" s="22"/>
      <c r="F14" s="73"/>
      <c r="G14" s="22"/>
      <c r="O14" s="71">
        <v>9005211</v>
      </c>
    </row>
  </sheetData>
  <pageMargins left="0.7" right="0.7" top="0.75" bottom="0.75" header="0.3" footer="0.3"/>
  <pageSetup orientation="portrait" horizontalDpi="0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C6:K6"/>
  <sheetViews>
    <sheetView workbookViewId="0">
      <selection activeCell="F32" sqref="F32"/>
    </sheetView>
  </sheetViews>
  <sheetFormatPr baseColWidth="10" defaultRowHeight="15" x14ac:dyDescent="0.25"/>
  <cols>
    <col min="3" max="3" width="19.42578125" customWidth="1"/>
    <col min="4" max="4" width="24.140625" customWidth="1"/>
    <col min="5" max="5" width="12.140625" customWidth="1"/>
    <col min="6" max="6" width="26.85546875" customWidth="1"/>
    <col min="7" max="7" width="57.7109375" customWidth="1"/>
    <col min="8" max="8" width="18.5703125" customWidth="1"/>
    <col min="9" max="9" width="27.140625" customWidth="1"/>
    <col min="10" max="10" width="28.5703125" customWidth="1"/>
    <col min="11" max="11" width="23.42578125" customWidth="1"/>
  </cols>
  <sheetData>
    <row r="6" spans="3:11" x14ac:dyDescent="0.25">
      <c r="C6" s="6" t="s">
        <v>194</v>
      </c>
      <c r="D6" s="6" t="s">
        <v>181</v>
      </c>
      <c r="E6" s="6" t="s">
        <v>13</v>
      </c>
      <c r="F6" s="6" t="s">
        <v>189</v>
      </c>
      <c r="G6" s="6" t="s">
        <v>190</v>
      </c>
      <c r="H6" s="6" t="s">
        <v>191</v>
      </c>
      <c r="I6" s="6" t="s">
        <v>188</v>
      </c>
      <c r="J6" s="6" t="s">
        <v>192</v>
      </c>
      <c r="K6" s="6" t="s">
        <v>193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22</vt:i4>
      </vt:variant>
    </vt:vector>
  </HeadingPairs>
  <TitlesOfParts>
    <vt:vector size="31" baseType="lpstr">
      <vt:lpstr>Liste de soumission</vt:lpstr>
      <vt:lpstr>Liste de Travaux</vt:lpstr>
      <vt:lpstr>LISTE DE COUPE</vt:lpstr>
      <vt:lpstr>repertoire l.d.c</vt:lpstr>
      <vt:lpstr>B.C</vt:lpstr>
      <vt:lpstr>liste de materiel</vt:lpstr>
      <vt:lpstr>Config</vt:lpstr>
      <vt:lpstr>Fournisseur</vt:lpstr>
      <vt:lpstr>Repertoire BC</vt:lpstr>
      <vt:lpstr>adressefournisseur</vt:lpstr>
      <vt:lpstr>client</vt:lpstr>
      <vt:lpstr>clienttravaux</vt:lpstr>
      <vt:lpstr>date</vt:lpstr>
      <vt:lpstr>datetravaux</vt:lpstr>
      <vt:lpstr>description</vt:lpstr>
      <vt:lpstr>descriptiontravaux</vt:lpstr>
      <vt:lpstr>Employé</vt:lpstr>
      <vt:lpstr>fournisseur</vt:lpstr>
      <vt:lpstr>liste_materiel</vt:lpstr>
      <vt:lpstr>MATRDESC</vt:lpstr>
      <vt:lpstr>nofacture</vt:lpstr>
      <vt:lpstr>nomfournisseur</vt:lpstr>
      <vt:lpstr>nop.o</vt:lpstr>
      <vt:lpstr>nosoumission</vt:lpstr>
      <vt:lpstr>notravaux</vt:lpstr>
      <vt:lpstr>numldc</vt:lpstr>
      <vt:lpstr>numpiecesldcrep</vt:lpstr>
      <vt:lpstr>travauxldcrep</vt:lpstr>
      <vt:lpstr>type</vt:lpstr>
      <vt:lpstr>B.C!Zone_d_impression</vt:lpstr>
      <vt:lpstr>'LISTE DE COUPE'!Zone_d_impression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martineau</dc:creator>
  <cp:lastModifiedBy>Guy Blancher</cp:lastModifiedBy>
  <cp:lastPrinted>2019-08-16T19:20:09Z</cp:lastPrinted>
  <dcterms:created xsi:type="dcterms:W3CDTF">2019-06-06T00:09:38Z</dcterms:created>
  <dcterms:modified xsi:type="dcterms:W3CDTF">2019-08-21T18:25:47Z</dcterms:modified>
</cp:coreProperties>
</file>