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290" windowHeight="3980" activeTab="1"/>
  </bookViews>
  <sheets>
    <sheet name="Stats" sheetId="3" r:id="rId1"/>
    <sheet name="Identifiés" sheetId="16" r:id="rId2"/>
    <sheet name="Novembre 2023" sheetId="1" r:id="rId3"/>
    <sheet name="Décembre 2023" sheetId="14" r:id="rId4"/>
    <sheet name="Janvier 2024" sheetId="5" r:id="rId5"/>
    <sheet name="Février 2024" sheetId="6" r:id="rId6"/>
    <sheet name="Mars 2024" sheetId="7" r:id="rId7"/>
    <sheet name="Avril 2024" sheetId="8" r:id="rId8"/>
    <sheet name="Mai 2024" sheetId="9" r:id="rId9"/>
    <sheet name="Juin 2024" sheetId="10" r:id="rId10"/>
    <sheet name="Juillet 2024" sheetId="11" r:id="rId11"/>
    <sheet name="Août 2024" sheetId="12" r:id="rId12"/>
    <sheet name="Septembre 2024" sheetId="13" r:id="rId13"/>
    <sheet name="Feuil2" sheetId="2" r:id="rId14"/>
  </sheets>
  <definedNames>
    <definedName name="Tableau2">#REF!</definedName>
    <definedName name="_xlnm.Print_Area" localSheetId="11">#REF!</definedName>
    <definedName name="_xlnm.Print_Area" localSheetId="7">#REF!</definedName>
    <definedName name="_xlnm.Print_Area" localSheetId="3">Tableau13[#All]</definedName>
    <definedName name="_xlnm.Print_Area" localSheetId="5">#REF!</definedName>
    <definedName name="_xlnm.Print_Area" localSheetId="1">Tableau113[#All]</definedName>
    <definedName name="_xlnm.Print_Area" localSheetId="4">#REF!</definedName>
    <definedName name="_xlnm.Print_Area" localSheetId="10">#REF!</definedName>
    <definedName name="_xlnm.Print_Area" localSheetId="9">#REF!</definedName>
    <definedName name="_xlnm.Print_Area" localSheetId="8">#REF!</definedName>
    <definedName name="_xlnm.Print_Area" localSheetId="6">#REF!</definedName>
    <definedName name="_xlnm.Print_Area" localSheetId="2">Tableau1[#All]</definedName>
    <definedName name="_xlnm.Print_Area" localSheetId="12">#REF!</definedName>
    <definedName name="_xlnm.Print_Area" localSheetId="0">Stats!$A$1:$H$39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3" l="1"/>
  <c r="B137" i="3" l="1"/>
  <c r="B136" i="3"/>
  <c r="B135" i="3"/>
  <c r="B134" i="3"/>
  <c r="B133" i="3"/>
  <c r="B132" i="3"/>
  <c r="B124" i="3"/>
  <c r="B123" i="3"/>
  <c r="B122" i="3"/>
  <c r="B121" i="3"/>
  <c r="B120" i="3"/>
  <c r="B119" i="3"/>
  <c r="B111" i="3"/>
  <c r="B110" i="3"/>
  <c r="B109" i="3"/>
  <c r="B108" i="3"/>
  <c r="B107" i="3"/>
  <c r="B106" i="3"/>
  <c r="B98" i="3"/>
  <c r="B97" i="3"/>
  <c r="B96" i="3"/>
  <c r="B95" i="3"/>
  <c r="B94" i="3"/>
  <c r="B93" i="3"/>
  <c r="B85" i="3"/>
  <c r="B84" i="3"/>
  <c r="B83" i="3"/>
  <c r="B82" i="3"/>
  <c r="B81" i="3"/>
  <c r="B80" i="3"/>
  <c r="B72" i="3"/>
  <c r="B71" i="3"/>
  <c r="B70" i="3"/>
  <c r="B69" i="3"/>
  <c r="B68" i="3"/>
  <c r="B67" i="3"/>
  <c r="B59" i="3"/>
  <c r="B58" i="3"/>
  <c r="B57" i="3"/>
  <c r="B56" i="3"/>
  <c r="B55" i="3"/>
  <c r="B54" i="3"/>
  <c r="B46" i="3"/>
  <c r="C46" i="3" s="1"/>
  <c r="B45" i="3"/>
  <c r="B44" i="3"/>
  <c r="C44" i="3" s="1"/>
  <c r="B43" i="3"/>
  <c r="B42" i="3"/>
  <c r="B41" i="3"/>
  <c r="B33" i="3"/>
  <c r="C33" i="3" s="1"/>
  <c r="B32" i="3"/>
  <c r="B31" i="3"/>
  <c r="C31" i="3" s="1"/>
  <c r="B30" i="3"/>
  <c r="B29" i="3"/>
  <c r="B28" i="3"/>
  <c r="B16" i="3"/>
  <c r="B20" i="3"/>
  <c r="B19" i="3"/>
  <c r="B18" i="3"/>
  <c r="B17" i="3"/>
  <c r="B15" i="3"/>
  <c r="B7" i="3"/>
  <c r="B6" i="3"/>
  <c r="B5" i="3"/>
  <c r="B3" i="3"/>
  <c r="B2" i="3"/>
  <c r="C71" i="3" l="1"/>
  <c r="C107" i="3"/>
  <c r="C95" i="3"/>
  <c r="C94" i="3"/>
  <c r="C82" i="3"/>
  <c r="C84" i="3"/>
  <c r="C81" i="3"/>
  <c r="C83" i="3"/>
  <c r="C85" i="3"/>
  <c r="C69" i="3"/>
  <c r="C68" i="3"/>
  <c r="C70" i="3"/>
  <c r="C72" i="3"/>
  <c r="C56" i="3"/>
  <c r="C58" i="3"/>
  <c r="C57" i="3"/>
  <c r="C59" i="3"/>
  <c r="C43" i="3"/>
  <c r="C45" i="3"/>
  <c r="C30" i="3"/>
  <c r="C32" i="3"/>
  <c r="C42" i="3"/>
  <c r="K3" i="3"/>
  <c r="K5" i="3"/>
  <c r="K6" i="3"/>
  <c r="C29" i="3"/>
  <c r="K4" i="3"/>
  <c r="K7" i="3"/>
  <c r="C17" i="3"/>
  <c r="C20" i="3"/>
  <c r="C19" i="3"/>
  <c r="C16" i="3"/>
  <c r="K2" i="3"/>
  <c r="C18" i="3"/>
  <c r="C133" i="3"/>
  <c r="C134" i="3"/>
  <c r="C135" i="3"/>
  <c r="C136" i="3"/>
  <c r="C137" i="3"/>
  <c r="C120" i="3"/>
  <c r="C121" i="3"/>
  <c r="C122" i="3"/>
  <c r="C123" i="3"/>
  <c r="C124" i="3"/>
  <c r="C108" i="3"/>
  <c r="C109" i="3"/>
  <c r="C110" i="3"/>
  <c r="C111" i="3"/>
  <c r="C96" i="3"/>
  <c r="C97" i="3"/>
  <c r="C98" i="3"/>
  <c r="C55" i="3"/>
  <c r="C4" i="3"/>
  <c r="C3" i="3"/>
  <c r="C7" i="3"/>
  <c r="C6" i="3"/>
  <c r="C5" i="3"/>
  <c r="L7" i="3" l="1"/>
  <c r="L6" i="3"/>
  <c r="L4" i="3"/>
  <c r="L5" i="3"/>
  <c r="L3" i="3"/>
</calcChain>
</file>

<file path=xl/sharedStrings.xml><?xml version="1.0" encoding="utf-8"?>
<sst xmlns="http://schemas.openxmlformats.org/spreadsheetml/2006/main" count="323" uniqueCount="76">
  <si>
    <t>Nom</t>
  </si>
  <si>
    <t>Prénom</t>
  </si>
  <si>
    <t>Société</t>
  </si>
  <si>
    <t>Type</t>
  </si>
  <si>
    <t>Portable</t>
  </si>
  <si>
    <t>Fixe</t>
  </si>
  <si>
    <t>Mail</t>
  </si>
  <si>
    <t>Adresse</t>
  </si>
  <si>
    <t>1er contact</t>
  </si>
  <si>
    <t>Prospect</t>
  </si>
  <si>
    <t>Cient connu</t>
  </si>
  <si>
    <t>Sollicitation directe</t>
  </si>
  <si>
    <t>Origine du contact</t>
  </si>
  <si>
    <t>EG</t>
  </si>
  <si>
    <t>Archi</t>
  </si>
  <si>
    <t>BET</t>
  </si>
  <si>
    <t>MOA</t>
  </si>
  <si>
    <t>Service / Organisation</t>
  </si>
  <si>
    <t>Téléphone</t>
  </si>
  <si>
    <t>Visite</t>
  </si>
  <si>
    <t>Date</t>
  </si>
  <si>
    <t>Potentiel</t>
  </si>
  <si>
    <t>GC</t>
  </si>
  <si>
    <t>AO</t>
  </si>
  <si>
    <t>Estimatif</t>
  </si>
  <si>
    <t>Dossiers à venir</t>
  </si>
  <si>
    <t>Dpt</t>
  </si>
  <si>
    <t>Pas d'intérêt</t>
  </si>
  <si>
    <t>Business potentiel</t>
  </si>
  <si>
    <t>En attente rdv</t>
  </si>
  <si>
    <t>Tel + Mail</t>
  </si>
  <si>
    <t>Martin</t>
  </si>
  <si>
    <t>Intéressé</t>
  </si>
  <si>
    <t>Nb de contacts identifiés</t>
  </si>
  <si>
    <t>Nb de contacts sollicités</t>
  </si>
  <si>
    <t>Prospect donnant lieu à un rdv</t>
  </si>
  <si>
    <t>Prospect donnant lieu à un dossier</t>
  </si>
  <si>
    <t>Non intéressé</t>
  </si>
  <si>
    <t>Prise de contact</t>
  </si>
  <si>
    <t>Cumul sur exercie</t>
  </si>
  <si>
    <t>AAA</t>
  </si>
  <si>
    <t>BBB</t>
  </si>
  <si>
    <t>EEE</t>
  </si>
  <si>
    <t>CCC</t>
  </si>
  <si>
    <t>FFF</t>
  </si>
  <si>
    <t>DDD</t>
  </si>
  <si>
    <t>Adidas</t>
  </si>
  <si>
    <t>Mercure</t>
  </si>
  <si>
    <t>But</t>
  </si>
  <si>
    <t>Orange</t>
  </si>
  <si>
    <t>Vinci</t>
  </si>
  <si>
    <t>Paul</t>
  </si>
  <si>
    <t>Super U</t>
  </si>
  <si>
    <t>GGG</t>
  </si>
  <si>
    <t>aaa.martin@gmail.com</t>
  </si>
  <si>
    <t>bbb.martin@gmail.com</t>
  </si>
  <si>
    <t>ccc.martin@gmail.com</t>
  </si>
  <si>
    <t>ddd.martin@gmail.com</t>
  </si>
  <si>
    <t>eee.martin@gmail.com</t>
  </si>
  <si>
    <t>fff.martin@gmail.com</t>
  </si>
  <si>
    <t>ggg.martin@gmail.com</t>
  </si>
  <si>
    <t>Rue de Vaugirard - 75015 Paris</t>
  </si>
  <si>
    <t>Place Albert Camu 44202 Nantes</t>
  </si>
  <si>
    <t>Rue de Cronstadt - 75015 Paris</t>
  </si>
  <si>
    <t>Rue Cujas - 75005 Paris</t>
  </si>
  <si>
    <t>Rue Geoffroy Drouet - 44000 Nantes</t>
  </si>
  <si>
    <t>Boulevard Wilson Le Wilson - 33200 Bordeaux</t>
  </si>
  <si>
    <t>Rue Alain Barbe - 44100 Nantes</t>
  </si>
  <si>
    <t>01 23 45 65 98</t>
  </si>
  <si>
    <t>02 45 63 22 98</t>
  </si>
  <si>
    <t>03 55 98 65 64</t>
  </si>
  <si>
    <t>06 32 11 24 58</t>
  </si>
  <si>
    <t>Date de la 1ère prise de contact</t>
  </si>
  <si>
    <t>Date de la 2ème prise de contact</t>
  </si>
  <si>
    <t>Date de la 3ème prise de contact</t>
  </si>
  <si>
    <t>https://forum.excel-pratique.com/excel/renvoi-dans-une-autre-feuille-selon-une-date-saisie-18895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</si>
</sst>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%"/>
    <numFmt numFmtId="165" formatCode="#,##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Gill Sans MT"/>
      <family val="2"/>
    </font>
    <font>
      <strike/>
      <sz val="11"/>
      <name val="Calibri"/>
      <family val="2"/>
      <scheme val="minor"/>
    </font>
    <font>
      <sz val="8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trike/>
      <sz val="12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9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2" fillId="0" borderId="0" xfId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14" fontId="3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3" fillId="2" borderId="0" xfId="0" applyFont="1" applyFill="1" applyAlignment="1">
      <alignment horizontal="left" vertical="center" wrapText="1"/>
    </xf>
    <xf numFmtId="0" fontId="3" fillId="2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17" fontId="1" fillId="0" borderId="0" xfId="0" applyNumberFormat="1" applyFont="1" applyAlignment="1">
      <alignment horizontal="left"/>
    </xf>
    <xf numFmtId="164" fontId="0" fillId="0" borderId="0" xfId="0" applyNumberFormat="1"/>
    <xf numFmtId="14" fontId="3" fillId="2" borderId="0" xfId="0" applyNumberFormat="1" applyFont="1" applyFill="1" applyAlignment="1">
      <alignment horizontal="center" vertical="center" wrapText="1"/>
    </xf>
    <xf numFmtId="0" fontId="9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 wrapText="1"/>
    </xf>
    <xf numFmtId="0" fontId="10" fillId="0" borderId="0" xfId="0" applyFont="1" applyAlignment="1">
      <alignment horizontal="left" vertical="center"/>
    </xf>
    <xf numFmtId="3" fontId="0" fillId="0" borderId="0" xfId="0" applyNumberFormat="1"/>
    <xf numFmtId="165" fontId="0" fillId="0" borderId="0" xfId="0" applyNumberFormat="1"/>
    <xf numFmtId="9" fontId="0" fillId="0" borderId="0" xfId="0" applyNumberFormat="1"/>
    <xf numFmtId="0" fontId="11" fillId="0" borderId="0" xfId="0" applyFont="1" applyAlignment="1">
      <alignment horizontal="left" vertical="center" wrapText="1"/>
    </xf>
    <xf numFmtId="14" fontId="11" fillId="0" borderId="0" xfId="0" applyNumberFormat="1" applyFont="1" applyAlignment="1">
      <alignment horizontal="left" vertical="center"/>
    </xf>
  </cellXfs>
  <cellStyles count="2">
    <cellStyle name="Lien hypertexte" xfId="1" builtinId="8"/>
    <cellStyle name="Normal" xfId="0" builtinId="0"/>
  </cellStyles>
  <dxfs count="190">
    <dxf>
      <font>
        <color auto="1"/>
      </font>
      <alignment horizontal="left" vertical="center" textRotation="0" wrapText="0" indent="0" justifyLastLine="0" shrinkToFit="0" readingOrder="0"/>
    </dxf>
    <dxf>
      <font>
        <color auto="1"/>
      </font>
      <numFmt numFmtId="19" formatCode="dd/mm/yyyy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left" vertical="center" textRotation="0" wrapText="0" indent="0" justifyLastLine="0" shrinkToFit="0" readingOrder="0"/>
    </dxf>
    <dxf>
      <font>
        <color auto="1"/>
      </font>
      <alignment horizontal="left" vertical="center" textRotation="0" wrapText="1" indent="0" justifyLastLine="0" shrinkToFit="0" readingOrder="0"/>
    </dxf>
    <dxf>
      <font>
        <color auto="1"/>
      </font>
      <alignment horizontal="left" vertical="center" textRotation="0" wrapText="1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color auto="1"/>
      </font>
      <alignment horizontal="center" vertical="center" textRotation="0" wrapText="0" indent="0" justifyLastLine="0" shrinkToFit="0" readingOrder="0"/>
    </dxf>
    <dxf>
      <font>
        <color auto="1"/>
      </font>
      <alignment horizontal="center" vertical="center" textRotation="0" wrapText="0" indent="0" justifyLastLine="0" shrinkToFit="0" readingOrder="0"/>
    </dxf>
    <dxf>
      <font>
        <color auto="1"/>
      </font>
      <alignment horizontal="left" vertical="center" textRotation="0" wrapText="0" indent="0" justifyLastLine="0" shrinkToFit="0" readingOrder="0"/>
    </dxf>
    <dxf>
      <font>
        <color auto="1"/>
      </font>
      <alignment horizontal="left" vertical="center" textRotation="0" wrapText="0" indent="0" justifyLastLine="0" shrinkToFit="0" readingOrder="0"/>
    </dxf>
    <dxf>
      <font>
        <color auto="1"/>
      </font>
      <alignment horizontal="left" vertical="center" textRotation="0" wrapText="0" indent="0" justifyLastLine="0" shrinkToFit="0" readingOrder="0"/>
    </dxf>
    <dxf>
      <font>
        <color auto="1"/>
      </font>
      <alignment horizontal="left" vertical="center" textRotation="0" wrapText="0" indent="0" justifyLastLine="0" shrinkToFit="0" readingOrder="0"/>
    </dxf>
    <dxf>
      <font>
        <color auto="1"/>
      </font>
      <alignment horizontal="left" vertical="center" textRotation="0" wrapText="0" indent="0" justifyLastLine="0" shrinkToFit="0" readingOrder="0"/>
    </dxf>
    <dxf>
      <font>
        <color auto="1"/>
      </font>
      <numFmt numFmtId="19" formatCode="dd/mm/yyyy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left" vertical="center" textRotation="0" wrapText="0" indent="0" justifyLastLine="0" shrinkToFit="0" readingOrder="0"/>
    </dxf>
    <dxf>
      <font>
        <color auto="1"/>
      </font>
      <alignment horizontal="left" vertical="center" textRotation="0" wrapText="1" indent="0" justifyLastLine="0" shrinkToFit="0" readingOrder="0"/>
    </dxf>
    <dxf>
      <font>
        <color auto="1"/>
      </font>
      <alignment horizontal="left" vertical="center" textRotation="0" wrapText="1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color auto="1"/>
      </font>
      <alignment horizontal="center" vertical="center" textRotation="0" wrapText="0" indent="0" justifyLastLine="0" shrinkToFit="0" readingOrder="0"/>
    </dxf>
    <dxf>
      <font>
        <color auto="1"/>
      </font>
      <alignment horizontal="center" vertical="center" textRotation="0" wrapText="0" indent="0" justifyLastLine="0" shrinkToFit="0" readingOrder="0"/>
    </dxf>
    <dxf>
      <font>
        <color auto="1"/>
      </font>
      <alignment horizontal="left" vertical="center" textRotation="0" wrapText="0" indent="0" justifyLastLine="0" shrinkToFit="0" readingOrder="0"/>
    </dxf>
    <dxf>
      <font>
        <color auto="1"/>
      </font>
      <alignment horizontal="left" vertical="center" textRotation="0" wrapText="0" indent="0" justifyLastLine="0" shrinkToFit="0" readingOrder="0"/>
    </dxf>
    <dxf>
      <font>
        <color auto="1"/>
      </font>
      <alignment horizontal="left" vertical="center" textRotation="0" wrapText="0" indent="0" justifyLastLine="0" shrinkToFit="0" readingOrder="0"/>
    </dxf>
    <dxf>
      <font>
        <color auto="1"/>
      </font>
      <alignment horizontal="left" vertical="center" textRotation="0" wrapText="0" indent="0" justifyLastLine="0" shrinkToFit="0" readingOrder="0"/>
    </dxf>
    <dxf>
      <alignment horizontal="left" vertical="center" textRotation="0" indent="0" justifyLastLine="0" shrinkToFit="0" readingOrder="0"/>
    </dxf>
    <dxf>
      <numFmt numFmtId="19" formatCode="dd/mm/yyyy"/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numFmt numFmtId="19" formatCode="dd/mm/yyyy"/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numFmt numFmtId="19" formatCode="dd/mm/yyyy"/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numFmt numFmtId="19" formatCode="dd/mm/yyyy"/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numFmt numFmtId="19" formatCode="dd/mm/yyyy"/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numFmt numFmtId="19" formatCode="dd/mm/yyyy"/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numFmt numFmtId="19" formatCode="dd/mm/yyyy"/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numFmt numFmtId="19" formatCode="dd/mm/yyyy"/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numFmt numFmtId="19" formatCode="dd/mm/yyyy"/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numFmt numFmtId="19" formatCode="dd/mm/yyyy"/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numFmt numFmtId="19" formatCode="dd/mm/yyyy"/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ED7D31"/>
      <color rgb="FF993300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solidFill>
                  <a:schemeClr val="bg1"/>
                </a:solidFill>
                <a:latin typeface="Calibri" panose="020F0502020204030204"/>
              </a:rPr>
              <a:t>Suivi des prospects - Novembre 2023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Stats!$A$2:$A$7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Stats!$B$2:$B$7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861-44B0-8513-B2B3B2EA7914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1" u="none" strike="noStrike" baseline="0">
                    <a:solidFill>
                      <a:srgbClr val="ED7D3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Stats!$A$2:$A$7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Stats!$C$2:$C$7</c:f>
              <c:numCache>
                <c:formatCode>0.0%</c:formatCode>
                <c:ptCount val="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861-44B0-8513-B2B3B2EA7914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411152520"/>
        <c:axId val="411153240"/>
      </c:barChart>
      <c:catAx>
        <c:axId val="4111525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1" u="none" strike="noStrike" baseline="0">
                <a:solidFill>
                  <a:schemeClr val="lt1">
                    <a:lumMod val="9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153240"/>
        <c:crosses val="autoZero"/>
        <c:auto val="1"/>
        <c:lblAlgn val="ctr"/>
        <c:lblOffset val="100"/>
        <c:noMultiLvlLbl val="0"/>
      </c:catAx>
      <c:valAx>
        <c:axId val="4111532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11152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solidFill>
                  <a:schemeClr val="bg1"/>
                </a:solidFill>
                <a:latin typeface="Calibri" panose="020F0502020204030204"/>
              </a:rPr>
              <a:t>Exercice 2023-2024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Stats!$J$2:$J$7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Stats!$K$2:$K$7</c:f>
              <c:numCache>
                <c:formatCode>General</c:formatCode>
                <c:ptCount val="6"/>
                <c:pt idx="0">
                  <c:v>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554-46D0-98E8-CF4D4F8EFAE5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1" u="none" strike="noStrike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Stats!$J$2:$J$7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Stats!$L$2:$L$7</c:f>
              <c:numCache>
                <c:formatCode>0.0%</c:formatCode>
                <c:ptCount val="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554-46D0-98E8-CF4D4F8EFAE5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411152520"/>
        <c:axId val="411153240"/>
      </c:barChart>
      <c:catAx>
        <c:axId val="4111525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1" u="none" strike="noStrike" baseline="0">
                <a:solidFill>
                  <a:schemeClr val="lt1">
                    <a:lumMod val="9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153240"/>
        <c:crosses val="autoZero"/>
        <c:auto val="1"/>
        <c:lblAlgn val="ctr"/>
        <c:lblOffset val="100"/>
        <c:noMultiLvlLbl val="0"/>
      </c:catAx>
      <c:valAx>
        <c:axId val="4111532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11152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solidFill>
                  <a:schemeClr val="bg1"/>
                </a:solidFill>
                <a:latin typeface="Calibri" panose="020F0502020204030204"/>
              </a:rPr>
              <a:t>Décembre 2023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chemeClr val="lt1">
                        <a:lumMod val="9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Stats!$A$15:$A$20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Stats!$B$15:$B$20</c:f>
              <c:numCache>
                <c:formatCode>General</c:formatCode>
                <c:ptCount val="6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DC8-4AC0-9302-61265AB822AA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ED7D3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Stats!$A$15:$A$20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Stats!$C$15:$C$20</c:f>
              <c:numCache>
                <c:formatCode>0.0%</c:formatCode>
                <c:ptCount val="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DC8-4AC0-9302-61265AB822AA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411152520"/>
        <c:axId val="411153240"/>
      </c:barChart>
      <c:catAx>
        <c:axId val="4111525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1" u="none" strike="noStrike" baseline="0">
                <a:solidFill>
                  <a:schemeClr val="lt1">
                    <a:lumMod val="9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153240"/>
        <c:crosses val="autoZero"/>
        <c:auto val="1"/>
        <c:lblAlgn val="ctr"/>
        <c:lblOffset val="100"/>
        <c:noMultiLvlLbl val="0"/>
      </c:catAx>
      <c:valAx>
        <c:axId val="4111532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11152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solidFill>
                  <a:schemeClr val="bg1"/>
                </a:solidFill>
                <a:latin typeface="Calibri" panose="020F0502020204030204"/>
              </a:rPr>
              <a:t>Janvier 2024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chemeClr val="lt1">
                        <a:lumMod val="9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Stats!$A$28:$A$33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Stats!$B$28:$B$33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85E-4AA1-A547-142DD831BD38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ED7D3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Stats!$A$28:$A$33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Stats!$C$28:$C$33</c:f>
              <c:numCache>
                <c:formatCode>0.0%</c:formatCode>
                <c:ptCount val="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85E-4AA1-A547-142DD831BD3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411152520"/>
        <c:axId val="411153240"/>
      </c:barChart>
      <c:catAx>
        <c:axId val="4111525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1" u="none" strike="noStrike" baseline="0">
                <a:solidFill>
                  <a:schemeClr val="lt1">
                    <a:lumMod val="9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153240"/>
        <c:crosses val="autoZero"/>
        <c:auto val="1"/>
        <c:lblAlgn val="ctr"/>
        <c:lblOffset val="100"/>
        <c:noMultiLvlLbl val="0"/>
      </c:catAx>
      <c:valAx>
        <c:axId val="4111532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11152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solidFill>
                  <a:schemeClr val="bg1"/>
                </a:solidFill>
                <a:latin typeface="Calibri" panose="020F0502020204030204"/>
              </a:rPr>
              <a:t>Février 2024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chemeClr val="lt1">
                        <a:lumMod val="9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Stats!$A$41:$A$46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Stats!$B$41:$B$46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C75-434E-98EF-476B5D06C9C2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ED7D3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Stats!$A$41:$A$46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Stats!$C$41:$C$46</c:f>
              <c:numCache>
                <c:formatCode>0.0%</c:formatCode>
                <c:ptCount val="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C75-434E-98EF-476B5D06C9C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411152520"/>
        <c:axId val="411153240"/>
      </c:barChart>
      <c:catAx>
        <c:axId val="4111525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1" u="none" strike="noStrike" baseline="0">
                <a:solidFill>
                  <a:schemeClr val="lt1">
                    <a:lumMod val="9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153240"/>
        <c:crosses val="autoZero"/>
        <c:auto val="1"/>
        <c:lblAlgn val="ctr"/>
        <c:lblOffset val="100"/>
        <c:noMultiLvlLbl val="0"/>
      </c:catAx>
      <c:valAx>
        <c:axId val="4111532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11152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solidFill>
                  <a:schemeClr val="bg1"/>
                </a:solidFill>
                <a:latin typeface="Calibri" panose="020F0502020204030204"/>
              </a:rPr>
              <a:t>Mars 2024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chemeClr val="lt1">
                        <a:lumMod val="9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Stats!$A$54:$A$59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Stats!$B$54:$B$59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49E-4447-9A34-82B7257A8B0B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ED7D3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Stats!$A$54:$A$59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Stats!$C$54:$C$59</c:f>
              <c:numCache>
                <c:formatCode>0.0%</c:formatCode>
                <c:ptCount val="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49E-4447-9A34-82B7257A8B0B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411152520"/>
        <c:axId val="411153240"/>
      </c:barChart>
      <c:catAx>
        <c:axId val="4111525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1" u="none" strike="noStrike" baseline="0">
                <a:solidFill>
                  <a:schemeClr val="lt1">
                    <a:lumMod val="9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153240"/>
        <c:crosses val="autoZero"/>
        <c:auto val="1"/>
        <c:lblAlgn val="ctr"/>
        <c:lblOffset val="100"/>
        <c:noMultiLvlLbl val="0"/>
      </c:catAx>
      <c:valAx>
        <c:axId val="4111532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11152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solidFill>
                  <a:schemeClr val="bg1"/>
                </a:solidFill>
                <a:latin typeface="Calibri" panose="020F0502020204030204"/>
              </a:rPr>
              <a:t>Avril 2024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chemeClr val="lt1">
                        <a:lumMod val="9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Stats!$A$67:$A$72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Stats!$B$67:$B$72</c:f>
              <c:numCache>
                <c:formatCode>General</c:formatCode>
                <c:ptCount val="6"/>
                <c:pt idx="0">
                  <c:v>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A57-4750-9C04-3425239E3D53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ED7D3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Stats!$A$67:$A$72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Stats!$C$67:$C$72</c:f>
              <c:numCache>
                <c:formatCode>0.0%</c:formatCode>
                <c:ptCount val="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A57-4750-9C04-3425239E3D5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411152520"/>
        <c:axId val="411153240"/>
      </c:barChart>
      <c:catAx>
        <c:axId val="4111525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1" u="none" strike="noStrike" baseline="0">
                <a:solidFill>
                  <a:schemeClr val="lt1">
                    <a:lumMod val="9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153240"/>
        <c:crosses val="autoZero"/>
        <c:auto val="1"/>
        <c:lblAlgn val="ctr"/>
        <c:lblOffset val="100"/>
        <c:noMultiLvlLbl val="0"/>
      </c:catAx>
      <c:valAx>
        <c:axId val="4111532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11152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solidFill>
                  <a:schemeClr val="bg1"/>
                </a:solidFill>
                <a:latin typeface="Calibri" panose="020F0502020204030204"/>
              </a:rPr>
              <a:t>Mai 2024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chemeClr val="lt1">
                        <a:lumMod val="9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Stats!$A$80:$A$85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Stats!$B$80:$B$85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D64-413C-B184-B261CE8CA880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ED7D3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Stats!$A$80:$A$85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Stats!$C$80:$C$85</c:f>
              <c:numCache>
                <c:formatCode>0.0%</c:formatCode>
                <c:ptCount val="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D64-413C-B184-B261CE8CA88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411152520"/>
        <c:axId val="411153240"/>
      </c:barChart>
      <c:catAx>
        <c:axId val="4111525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1" u="none" strike="noStrike" baseline="0">
                <a:solidFill>
                  <a:schemeClr val="lt1">
                    <a:lumMod val="9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153240"/>
        <c:crosses val="autoZero"/>
        <c:auto val="1"/>
        <c:lblAlgn val="ctr"/>
        <c:lblOffset val="100"/>
        <c:noMultiLvlLbl val="0"/>
      </c:catAx>
      <c:valAx>
        <c:axId val="4111532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11152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solidFill>
                  <a:schemeClr val="bg1"/>
                </a:solidFill>
                <a:latin typeface="Calibri" panose="020F0502020204030204"/>
              </a:rPr>
              <a:t>Juin 2024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chemeClr val="lt1">
                        <a:lumMod val="9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Stats!$A$93:$A$98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Stats!$B$93:$B$98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D67-46B6-9F6B-87BA9BC4A1E9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ED7D3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Stats!$A$93:$A$98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Stats!$C$93:$C$98</c:f>
              <c:numCache>
                <c:formatCode>0.0%</c:formatCode>
                <c:ptCount val="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D67-46B6-9F6B-87BA9BC4A1E9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411152520"/>
        <c:axId val="411153240"/>
      </c:barChart>
      <c:catAx>
        <c:axId val="4111525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1" u="none" strike="noStrike" baseline="0">
                <a:solidFill>
                  <a:schemeClr val="lt1">
                    <a:lumMod val="9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153240"/>
        <c:crosses val="autoZero"/>
        <c:auto val="1"/>
        <c:lblAlgn val="ctr"/>
        <c:lblOffset val="100"/>
        <c:noMultiLvlLbl val="0"/>
      </c:catAx>
      <c:valAx>
        <c:axId val="4111532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11152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solidFill>
                  <a:schemeClr val="bg1"/>
                </a:solidFill>
                <a:latin typeface="Calibri" panose="020F0502020204030204"/>
              </a:rPr>
              <a:t>Juillet 2024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chemeClr val="lt1">
                        <a:lumMod val="9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Stats!$A$106:$A$111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Stats!$B$106:$B$111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CD8-4349-8212-4F313FFD4166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ED7D3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Stats!$A$106:$A$111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Stats!$C$106:$C$111</c:f>
              <c:numCache>
                <c:formatCode>0.0%</c:formatCode>
                <c:ptCount val="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CD8-4349-8212-4F313FFD416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411152520"/>
        <c:axId val="411153240"/>
      </c:barChart>
      <c:catAx>
        <c:axId val="4111525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1" u="none" strike="noStrike" baseline="0">
                <a:solidFill>
                  <a:schemeClr val="lt1">
                    <a:lumMod val="9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153240"/>
        <c:crosses val="autoZero"/>
        <c:auto val="1"/>
        <c:lblAlgn val="ctr"/>
        <c:lblOffset val="100"/>
        <c:noMultiLvlLbl val="0"/>
      </c:catAx>
      <c:valAx>
        <c:axId val="4111532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11152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solidFill>
                  <a:schemeClr val="bg1"/>
                </a:solidFill>
                <a:latin typeface="Calibri" panose="020F0502020204030204"/>
              </a:rPr>
              <a:t>Août 2024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chemeClr val="lt1">
                        <a:lumMod val="9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Stats!$A$119:$A$124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Stats!$B$119:$B$124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A84-4E32-A78A-1E067F1287CB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ED7D3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Stats!$A$119:$A$124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Stats!$C$119:$C$124</c:f>
              <c:numCache>
                <c:formatCode>0.0%</c:formatCode>
                <c:ptCount val="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A84-4E32-A78A-1E067F1287CB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411152520"/>
        <c:axId val="411153240"/>
      </c:barChart>
      <c:catAx>
        <c:axId val="4111525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1" u="none" strike="noStrike" baseline="0">
                <a:solidFill>
                  <a:schemeClr val="lt1">
                    <a:lumMod val="9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153240"/>
        <c:crosses val="autoZero"/>
        <c:auto val="1"/>
        <c:lblAlgn val="ctr"/>
        <c:lblOffset val="100"/>
        <c:noMultiLvlLbl val="0"/>
      </c:catAx>
      <c:valAx>
        <c:axId val="4111532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11152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solidFill>
                  <a:schemeClr val="bg1"/>
                </a:solidFill>
                <a:latin typeface="Calibri" panose="020F0502020204030204"/>
              </a:rPr>
              <a:t>Septembre 2024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chemeClr val="lt1">
                        <a:lumMod val="9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Stats!$A$132:$A$137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Stats!$B$132:$B$137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FF5-4BBD-A381-CFB290C8CD93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ED7D3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Stats!$A$132:$A$137</c:f>
              <c:strCache>
                <c:ptCount val="6"/>
                <c:pt idx="0">
                  <c:v>Nb de contacts identifiés</c:v>
                </c:pt>
                <c:pt idx="1">
                  <c:v>Nb de contacts sollicités</c:v>
                </c:pt>
                <c:pt idx="2">
                  <c:v>Prospect donnant lieu à un rdv</c:v>
                </c:pt>
                <c:pt idx="3">
                  <c:v>Prospect donnant lieu à un dossier</c:v>
                </c:pt>
                <c:pt idx="4">
                  <c:v>Intéressé</c:v>
                </c:pt>
                <c:pt idx="5">
                  <c:v>Non intéressé</c:v>
                </c:pt>
              </c:strCache>
            </c:strRef>
          </c:cat>
          <c:val>
            <c:numRef>
              <c:f>Stats!$C$132:$C$137</c:f>
              <c:numCache>
                <c:formatCode>0.0%</c:formatCode>
                <c:ptCount val="6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FF5-4BBD-A381-CFB290C8CD9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411152520"/>
        <c:axId val="411153240"/>
      </c:barChart>
      <c:catAx>
        <c:axId val="4111525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1" u="none" strike="noStrike" baseline="0">
                <a:solidFill>
                  <a:schemeClr val="lt1">
                    <a:lumMod val="9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153240"/>
        <c:crosses val="autoZero"/>
        <c:auto val="1"/>
        <c:lblAlgn val="ctr"/>
        <c:lblOffset val="100"/>
        <c:noMultiLvlLbl val="0"/>
      </c:catAx>
      <c:valAx>
        <c:axId val="4111532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11152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427">
  <cs:axisTitle>
    <cs:lnRef idx="0"/>
    <cs:fillRef idx="0"/>
    <cs:effectRef idx="0"/>
    <cs:fontRef idx="minor">
      <a:schemeClr val="lt1">
        <a:lumMod val="95000"/>
      </a:schemeClr>
    </cs:fontRef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427">
  <cs:axisTitle>
    <cs:lnRef idx="0"/>
    <cs:fillRef idx="0"/>
    <cs:effectRef idx="0"/>
    <cs:fontRef idx="minor">
      <a:schemeClr val="lt1">
        <a:lumMod val="95000"/>
      </a:schemeClr>
    </cs:fontRef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427">
  <cs:axisTitle>
    <cs:lnRef idx="0"/>
    <cs:fillRef idx="0"/>
    <cs:effectRef idx="0"/>
    <cs:fontRef idx="minor">
      <a:schemeClr val="lt1">
        <a:lumMod val="95000"/>
      </a:schemeClr>
    </cs:fontRef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427">
  <cs:axisTitle>
    <cs:lnRef idx="0"/>
    <cs:fillRef idx="0"/>
    <cs:effectRef idx="0"/>
    <cs:fontRef idx="minor">
      <a:schemeClr val="lt1">
        <a:lumMod val="95000"/>
      </a:schemeClr>
    </cs:fontRef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427">
  <cs:axisTitle>
    <cs:lnRef idx="0"/>
    <cs:fillRef idx="0"/>
    <cs:effectRef idx="0"/>
    <cs:fontRef idx="minor">
      <a:schemeClr val="lt1">
        <a:lumMod val="95000"/>
      </a:schemeClr>
    </cs:fontRef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427">
  <cs:axisTitle>
    <cs:lnRef idx="0"/>
    <cs:fillRef idx="0"/>
    <cs:effectRef idx="0"/>
    <cs:fontRef idx="minor">
      <a:schemeClr val="lt1">
        <a:lumMod val="95000"/>
      </a:schemeClr>
    </cs:fontRef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427">
  <cs:axisTitle>
    <cs:lnRef idx="0"/>
    <cs:fillRef idx="0"/>
    <cs:effectRef idx="0"/>
    <cs:fontRef idx="minor">
      <a:schemeClr val="lt1">
        <a:lumMod val="95000"/>
      </a:schemeClr>
    </cs:fontRef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427">
  <cs:axisTitle>
    <cs:lnRef idx="0"/>
    <cs:fillRef idx="0"/>
    <cs:effectRef idx="0"/>
    <cs:fontRef idx="minor">
      <a:schemeClr val="lt1">
        <a:lumMod val="95000"/>
      </a:schemeClr>
    </cs:fontRef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427">
  <cs:axisTitle>
    <cs:lnRef idx="0"/>
    <cs:fillRef idx="0"/>
    <cs:effectRef idx="0"/>
    <cs:fontRef idx="minor">
      <a:schemeClr val="lt1">
        <a:lumMod val="95000"/>
      </a:schemeClr>
    </cs:fontRef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427">
  <cs:axisTitle>
    <cs:lnRef idx="0"/>
    <cs:fillRef idx="0"/>
    <cs:effectRef idx="0"/>
    <cs:fontRef idx="minor">
      <a:schemeClr val="lt1">
        <a:lumMod val="95000"/>
      </a:schemeClr>
    </cs:fontRef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427">
  <cs:axisTitle>
    <cs:lnRef idx="0"/>
    <cs:fillRef idx="0"/>
    <cs:effectRef idx="0"/>
    <cs:fontRef idx="minor">
      <a:schemeClr val="lt1">
        <a:lumMod val="95000"/>
      </a:schemeClr>
    </cs:fontRef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charts/style12.xml><?xml version="1.0" encoding="utf-8"?>
<cs:chartStyle xmlns:cs="http://schemas.microsoft.com/office/drawing/2012/chartStyle" xmlns:a="http://schemas.openxmlformats.org/drawingml/2006/main" id="427">
  <cs:axisTitle>
    <cs:lnRef idx="0"/>
    <cs:fillRef idx="0"/>
    <cs:effectRef idx="0"/>
    <cs:fontRef idx="minor">
      <a:schemeClr val="lt1">
        <a:lumMod val="95000"/>
      </a:schemeClr>
    </cs:fontRef>
    <cs:defRPr sz="900"/>
  </cs:axisTitle>
  <cs:category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/>
  </cs:chartArea>
  <cs:dataLabel>
    <cs:lnRef idx="0"/>
    <cs:fillRef idx="0"/>
    <cs:effectRef idx="0"/>
    <cs:fontRef idx="minor">
      <a:schemeClr val="lt1">
        <a:lumMod val="9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>
        <a:solidFill>
          <a:schemeClr val="tx1"/>
        </a:solidFill>
      </a:ln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9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9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9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spc="10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95000"/>
      </a:schemeClr>
    </cs:fontRef>
    <cs:defRPr sz="9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95000"/>
      </a:schemeClr>
    </cs:fontRef>
    <cs:defRPr sz="9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243417</xdr:colOff>
      <xdr:row>0</xdr:row>
      <xdr:rowOff>0</xdr:rowOff>
    </xdr:from>
    <xdr:to>
      <xdr:col>8</xdr:col>
      <xdr:colOff>47626</xdr:colOff>
      <xdr:row>12</xdr:row>
      <xdr:rowOff>115577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79AF775-12B1-6180-2DD7-2BEC695CD9E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2149038</xdr:colOff>
      <xdr:row>8</xdr:row>
      <xdr:rowOff>29882</xdr:rowOff>
    </xdr:from>
    <xdr:to>
      <xdr:col>13</xdr:col>
      <xdr:colOff>582706</xdr:colOff>
      <xdr:row>23</xdr:row>
      <xdr:rowOff>106082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B2CC277E-057F-4599-91B8-FDF94216E73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232834</xdr:colOff>
      <xdr:row>13</xdr:row>
      <xdr:rowOff>0</xdr:rowOff>
    </xdr:from>
    <xdr:to>
      <xdr:col>8</xdr:col>
      <xdr:colOff>37043</xdr:colOff>
      <xdr:row>25</xdr:row>
      <xdr:rowOff>104994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92811A4C-FFC1-4DE5-A78B-B3DF2ED9D0D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238309</xdr:colOff>
      <xdr:row>25</xdr:row>
      <xdr:rowOff>186486</xdr:rowOff>
    </xdr:from>
    <xdr:to>
      <xdr:col>8</xdr:col>
      <xdr:colOff>42518</xdr:colOff>
      <xdr:row>38</xdr:row>
      <xdr:rowOff>111563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F46B438C-9DF3-4642-A9D8-80393F53344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246337</xdr:colOff>
      <xdr:row>38</xdr:row>
      <xdr:rowOff>186486</xdr:rowOff>
    </xdr:from>
    <xdr:to>
      <xdr:col>8</xdr:col>
      <xdr:colOff>50546</xdr:colOff>
      <xdr:row>51</xdr:row>
      <xdr:rowOff>111563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7047F9F8-DB49-46EB-A412-6FF14849B49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</xdr:col>
      <xdr:colOff>250351</xdr:colOff>
      <xdr:row>52</xdr:row>
      <xdr:rowOff>6569</xdr:rowOff>
    </xdr:from>
    <xdr:to>
      <xdr:col>8</xdr:col>
      <xdr:colOff>54560</xdr:colOff>
      <xdr:row>64</xdr:row>
      <xdr:rowOff>122146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1D885AFC-39D6-46AC-A44F-0BF8A1431AB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3</xdr:col>
      <xdr:colOff>259474</xdr:colOff>
      <xdr:row>65</xdr:row>
      <xdr:rowOff>10583</xdr:rowOff>
    </xdr:from>
    <xdr:to>
      <xdr:col>8</xdr:col>
      <xdr:colOff>63683</xdr:colOff>
      <xdr:row>77</xdr:row>
      <xdr:rowOff>126160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FC12EF74-10B9-452A-AD33-7B36136DEBA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3</xdr:col>
      <xdr:colOff>259474</xdr:colOff>
      <xdr:row>78</xdr:row>
      <xdr:rowOff>8029</xdr:rowOff>
    </xdr:from>
    <xdr:to>
      <xdr:col>8</xdr:col>
      <xdr:colOff>63683</xdr:colOff>
      <xdr:row>90</xdr:row>
      <xdr:rowOff>123606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139386B8-4C79-4184-BBAD-37984C75EFF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3</xdr:col>
      <xdr:colOff>266043</xdr:colOff>
      <xdr:row>91</xdr:row>
      <xdr:rowOff>10583</xdr:rowOff>
    </xdr:from>
    <xdr:to>
      <xdr:col>8</xdr:col>
      <xdr:colOff>70252</xdr:colOff>
      <xdr:row>103</xdr:row>
      <xdr:rowOff>126160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F7048659-F1A1-4003-A760-BCD2AC9D269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3</xdr:col>
      <xdr:colOff>291353</xdr:colOff>
      <xdr:row>104</xdr:row>
      <xdr:rowOff>11206</xdr:rowOff>
    </xdr:from>
    <xdr:to>
      <xdr:col>8</xdr:col>
      <xdr:colOff>95562</xdr:colOff>
      <xdr:row>116</xdr:row>
      <xdr:rowOff>126783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91AA86EC-9817-42D8-B84A-FC236A10769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3</xdr:col>
      <xdr:colOff>280147</xdr:colOff>
      <xdr:row>117</xdr:row>
      <xdr:rowOff>11206</xdr:rowOff>
    </xdr:from>
    <xdr:to>
      <xdr:col>8</xdr:col>
      <xdr:colOff>84356</xdr:colOff>
      <xdr:row>129</xdr:row>
      <xdr:rowOff>126783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4219111A-0ADF-4A0A-AB98-CD5D69B201C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3</xdr:col>
      <xdr:colOff>280147</xdr:colOff>
      <xdr:row>130</xdr:row>
      <xdr:rowOff>11205</xdr:rowOff>
    </xdr:from>
    <xdr:to>
      <xdr:col>8</xdr:col>
      <xdr:colOff>84356</xdr:colOff>
      <xdr:row>142</xdr:row>
      <xdr:rowOff>126782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E6D5D3CB-0837-4558-B1E5-1598359A2D5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2" name="Tableau113" displayName="Tableau113" ref="A1:L8" totalsRowShown="0" headerRowDxfId="189" dataDxfId="188">
  <autoFilter ref="A1:L8"/>
  <sortState ref="A2:I43">
    <sortCondition ref="C1:C43"/>
  </sortState>
  <tableColumns count="12">
    <tableColumn id="1" name="Prénom" dataDxfId="187"/>
    <tableColumn id="2" name="Nom" dataDxfId="186"/>
    <tableColumn id="3" name="Société" dataDxfId="185"/>
    <tableColumn id="4" name="Service / Organisation" dataDxfId="184"/>
    <tableColumn id="6" name="Portable" dataDxfId="183"/>
    <tableColumn id="7" name="Fixe" dataDxfId="182"/>
    <tableColumn id="8" name="Mail" dataDxfId="181"/>
    <tableColumn id="9" name="Adresse" dataDxfId="180"/>
    <tableColumn id="20" name="Dpt" dataDxfId="179"/>
    <tableColumn id="5" name="Date de la 1ère prise de contact" dataDxfId="178"/>
    <tableColumn id="10" name="Date de la 2ème prise de contact" dataDxfId="177"/>
    <tableColumn id="11" name="Date de la 3ème prise de contact" dataDxfId="176"/>
  </tableColumns>
  <tableStyleInfo name="TableStyleDark10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1:O2" totalsRowShown="0" headerRowDxfId="175" dataDxfId="174">
  <autoFilter ref="B1:O2"/>
  <sortState ref="B2:O20">
    <sortCondition ref="D1:D20"/>
  </sortState>
  <tableColumns count="14">
    <tableColumn id="1" name="Prénom" dataDxfId="173"/>
    <tableColumn id="2" name="Nom" dataDxfId="172"/>
    <tableColumn id="3" name="Société" dataDxfId="171"/>
    <tableColumn id="4" name="Service / Organisation" dataDxfId="170"/>
    <tableColumn id="5" name="Type" dataDxfId="169"/>
    <tableColumn id="6" name="Portable" dataDxfId="168"/>
    <tableColumn id="7" name="Fixe" dataDxfId="167"/>
    <tableColumn id="8" name="Mail" dataDxfId="166"/>
    <tableColumn id="9" name="Adresse" dataDxfId="165"/>
    <tableColumn id="20" name="Dpt" dataDxfId="164"/>
    <tableColumn id="10" name="Origine du contact" dataDxfId="163"/>
    <tableColumn id="11" name="Prise de contact" dataDxfId="162"/>
    <tableColumn id="12" name="Date" dataDxfId="161"/>
    <tableColumn id="13" name="Business potentiel" dataDxfId="160"/>
  </tableColumns>
  <tableStyleInfo name="TableStyleDark10" showFirstColumn="0" showLastColumn="0" showRowStripes="1" showColumnStripes="0"/>
</table>
</file>

<file path=xl/tables/table3.xml><?xml version="1.0" encoding="utf-8"?>
<table xmlns="http://schemas.openxmlformats.org/spreadsheetml/2006/main" id="2" name="Tableau13" displayName="Tableau13" ref="B1:O2" totalsRowShown="0" headerRowDxfId="159" dataDxfId="158">
  <autoFilter ref="B1:O2"/>
  <sortState ref="B2:O43">
    <sortCondition ref="D1:D43"/>
  </sortState>
  <tableColumns count="14">
    <tableColumn id="1" name="Prénom" dataDxfId="23"/>
    <tableColumn id="2" name="Nom" dataDxfId="22"/>
    <tableColumn id="3" name="Société" dataDxfId="21"/>
    <tableColumn id="4" name="Service / Organisation" dataDxfId="20"/>
    <tableColumn id="5" name="Type" dataDxfId="19"/>
    <tableColumn id="6" name="Portable" dataDxfId="18"/>
    <tableColumn id="7" name="Fixe" dataDxfId="17" dataCellStyle="Lien hypertexte"/>
    <tableColumn id="8" name="Mail" dataDxfId="16"/>
    <tableColumn id="9" name="Adresse" dataDxfId="15"/>
    <tableColumn id="20" name="Dpt" dataDxfId="14"/>
    <tableColumn id="10" name="Origine du contact" dataDxfId="13"/>
    <tableColumn id="11" name="Prise de contact" dataDxfId="12"/>
    <tableColumn id="12" name="Date" dataDxfId="157"/>
    <tableColumn id="13" name="Business potentiel" dataDxfId="156"/>
  </tableColumns>
  <tableStyleInfo name="TableStyleDark10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B1:O2" insertRow="1" totalsRowShown="0" headerRowDxfId="155" dataDxfId="154">
  <autoFilter ref="B1:O2"/>
  <sortState ref="B2:O43">
    <sortCondition ref="D1:D43"/>
  </sortState>
  <tableColumns count="14">
    <tableColumn id="1" name="Prénom" dataDxfId="153"/>
    <tableColumn id="2" name="Nom" dataDxfId="152"/>
    <tableColumn id="3" name="Société" dataDxfId="151"/>
    <tableColumn id="4" name="Service / Organisation" dataDxfId="150"/>
    <tableColumn id="5" name="Type" dataDxfId="149"/>
    <tableColumn id="6" name="Portable" dataDxfId="148"/>
    <tableColumn id="7" name="Fixe" dataDxfId="147"/>
    <tableColumn id="8" name="Mail" dataDxfId="146"/>
    <tableColumn id="9" name="Adresse" dataDxfId="145"/>
    <tableColumn id="20" name="Dpt" dataDxfId="144"/>
    <tableColumn id="10" name="Origine du contact" dataDxfId="143"/>
    <tableColumn id="11" name="Prise de contact" dataDxfId="142"/>
    <tableColumn id="12" name="Date" dataDxfId="141"/>
    <tableColumn id="13" name="Business potentiel" dataDxfId="140"/>
  </tableColumns>
  <tableStyleInfo name="TableStyleDark10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B1:O2" insertRow="1" totalsRowShown="0" headerRowDxfId="139" dataDxfId="138">
  <autoFilter ref="B1:O2"/>
  <sortState ref="B2:O43">
    <sortCondition ref="D1:D43"/>
  </sortState>
  <tableColumns count="14">
    <tableColumn id="1" name="Prénom" dataDxfId="137"/>
    <tableColumn id="2" name="Nom" dataDxfId="136"/>
    <tableColumn id="3" name="Société" dataDxfId="135"/>
    <tableColumn id="4" name="Service / Organisation" dataDxfId="134"/>
    <tableColumn id="5" name="Type" dataDxfId="133"/>
    <tableColumn id="6" name="Portable" dataDxfId="132"/>
    <tableColumn id="7" name="Fixe" dataDxfId="131"/>
    <tableColumn id="8" name="Mail" dataDxfId="130"/>
    <tableColumn id="9" name="Adresse" dataDxfId="129"/>
    <tableColumn id="20" name="Dpt" dataDxfId="128"/>
    <tableColumn id="10" name="Origine du contact" dataDxfId="127"/>
    <tableColumn id="11" name="Prise de contact" dataDxfId="126"/>
    <tableColumn id="12" name="Date" dataDxfId="125"/>
    <tableColumn id="13" name="Business potentiel" dataDxfId="124"/>
  </tableColumns>
  <tableStyleInfo name="TableStyleDark10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B1:O2" insertRow="1" totalsRowShown="0" headerRowDxfId="123" dataDxfId="122">
  <autoFilter ref="B1:O2"/>
  <sortState ref="B2:O43">
    <sortCondition ref="D1:D43"/>
  </sortState>
  <tableColumns count="14">
    <tableColumn id="1" name="Prénom" dataDxfId="121"/>
    <tableColumn id="2" name="Nom" dataDxfId="120"/>
    <tableColumn id="3" name="Société" dataDxfId="119"/>
    <tableColumn id="4" name="Service / Organisation" dataDxfId="118"/>
    <tableColumn id="5" name="Type" dataDxfId="117"/>
    <tableColumn id="6" name="Portable" dataDxfId="116"/>
    <tableColumn id="7" name="Fixe" dataDxfId="115"/>
    <tableColumn id="8" name="Mail" dataDxfId="114"/>
    <tableColumn id="9" name="Adresse" dataDxfId="113"/>
    <tableColumn id="20" name="Dpt" dataDxfId="112"/>
    <tableColumn id="10" name="Origine du contact" dataDxfId="111"/>
    <tableColumn id="11" name="Prise de contact" dataDxfId="110"/>
    <tableColumn id="12" name="Date" dataDxfId="109"/>
    <tableColumn id="13" name="Business potentiel" dataDxfId="108"/>
  </tableColumns>
  <tableStyleInfo name="TableStyleDark10" showFirstColumn="0" showLastColumn="0" showRowStripes="1" showColumnStripes="0"/>
</table>
</file>

<file path=xl/tables/table7.xml><?xml version="1.0" encoding="utf-8"?>
<table xmlns="http://schemas.openxmlformats.org/spreadsheetml/2006/main" id="6" name="Tableau6" displayName="Tableau6" ref="B1:O4" totalsRowShown="0" headerRowDxfId="107" dataDxfId="106">
  <autoFilter ref="B1:O4"/>
  <sortState ref="B2:O43">
    <sortCondition ref="D1:D43"/>
  </sortState>
  <tableColumns count="14">
    <tableColumn id="1" name="Prénom" dataDxfId="11"/>
    <tableColumn id="2" name="Nom" dataDxfId="10"/>
    <tableColumn id="3" name="Société" dataDxfId="9"/>
    <tableColumn id="4" name="Service / Organisation" dataDxfId="8"/>
    <tableColumn id="5" name="Type" dataDxfId="7"/>
    <tableColumn id="6" name="Portable" dataDxfId="6"/>
    <tableColumn id="7" name="Fixe" dataDxfId="5" dataCellStyle="Lien hypertexte"/>
    <tableColumn id="8" name="Mail" dataDxfId="4"/>
    <tableColumn id="9" name="Adresse" dataDxfId="3"/>
    <tableColumn id="20" name="Dpt" dataDxfId="2"/>
    <tableColumn id="10" name="Origine du contact" dataDxfId="1"/>
    <tableColumn id="11" name="Prise de contact" dataDxfId="0"/>
    <tableColumn id="12" name="Date" dataDxfId="105"/>
    <tableColumn id="13" name="Business potentiel" dataDxfId="104"/>
  </tableColumns>
  <tableStyleInfo name="TableStyleDark10" showFirstColumn="0" showLastColumn="0" showRowStripes="1" showColumnStripes="0"/>
</table>
</file>

<file path=xl/tables/table8.xml><?xml version="1.0" encoding="utf-8"?>
<table xmlns="http://schemas.openxmlformats.org/spreadsheetml/2006/main" id="7" name="Tableau7" displayName="Tableau7" ref="B1:O2" insertRow="1" totalsRowShown="0" headerRowDxfId="103" dataDxfId="102">
  <autoFilter ref="B1:O2"/>
  <sortState ref="B2:O43">
    <sortCondition ref="D1:D43"/>
  </sortState>
  <tableColumns count="14">
    <tableColumn id="1" name="Prénom" dataDxfId="101"/>
    <tableColumn id="2" name="Nom" dataDxfId="100"/>
    <tableColumn id="3" name="Société" dataDxfId="99"/>
    <tableColumn id="4" name="Service / Organisation" dataDxfId="98"/>
    <tableColumn id="5" name="Type" dataDxfId="97"/>
    <tableColumn id="6" name="Portable" dataDxfId="96"/>
    <tableColumn id="7" name="Fixe" dataDxfId="95"/>
    <tableColumn id="8" name="Mail" dataDxfId="94"/>
    <tableColumn id="9" name="Adresse" dataDxfId="93"/>
    <tableColumn id="20" name="Dpt" dataDxfId="92"/>
    <tableColumn id="10" name="Origine du contact" dataDxfId="91"/>
    <tableColumn id="11" name="Prise de contact" dataDxfId="90"/>
    <tableColumn id="12" name="Date" dataDxfId="89"/>
    <tableColumn id="13" name="Business potentiel" dataDxfId="88"/>
  </tableColumns>
  <tableStyleInfo name="TableStyleDark10" showFirstColumn="0" showLastColumn="0" showRowStripes="1" showColumnStripes="0"/>
</table>
</file>

<file path=xl/tables/table9.xml><?xml version="1.0" encoding="utf-8"?>
<table xmlns="http://schemas.openxmlformats.org/spreadsheetml/2006/main" id="8" name="Tableau8" displayName="Tableau8" ref="B1:O2" insertRow="1" totalsRowShown="0" headerRowDxfId="87" dataDxfId="86">
  <autoFilter ref="B1:O2"/>
  <sortState ref="B2:O43">
    <sortCondition ref="D1:D43"/>
  </sortState>
  <tableColumns count="14">
    <tableColumn id="1" name="Prénom" dataDxfId="85"/>
    <tableColumn id="2" name="Nom" dataDxfId="84"/>
    <tableColumn id="3" name="Société" dataDxfId="83"/>
    <tableColumn id="4" name="Service / Organisation" dataDxfId="82"/>
    <tableColumn id="5" name="Type" dataDxfId="81"/>
    <tableColumn id="6" name="Portable" dataDxfId="80"/>
    <tableColumn id="7" name="Fixe" dataDxfId="79"/>
    <tableColumn id="8" name="Mail" dataDxfId="78"/>
    <tableColumn id="9" name="Adresse" dataDxfId="77"/>
    <tableColumn id="20" name="Dpt" dataDxfId="76"/>
    <tableColumn id="10" name="Origine du contact" dataDxfId="75"/>
    <tableColumn id="11" name="Prise de contact" dataDxfId="74"/>
    <tableColumn id="12" name="Date" dataDxfId="73"/>
    <tableColumn id="13" name="Business potentiel" dataDxfId="72"/>
  </tableColumns>
  <tableStyleInfo name="TableStyleDark10" showFirstColumn="0" showLastColumn="0" showRowStripes="1" showColumnStripes="0"/>
</table>
</file>

<file path=xl/tables/table10.xml><?xml version="1.0" encoding="utf-8"?>
<table xmlns="http://schemas.openxmlformats.org/spreadsheetml/2006/main" id="9" name="Tableau9" displayName="Tableau9" ref="B1:O2" insertRow="1" totalsRowShown="0" headerRowDxfId="71" dataDxfId="70">
  <autoFilter ref="B1:O2"/>
  <sortState ref="B2:O43">
    <sortCondition ref="D1:D43"/>
  </sortState>
  <tableColumns count="14">
    <tableColumn id="1" name="Prénom" dataDxfId="69"/>
    <tableColumn id="2" name="Nom" dataDxfId="68"/>
    <tableColumn id="3" name="Société" dataDxfId="67"/>
    <tableColumn id="4" name="Service / Organisation" dataDxfId="66"/>
    <tableColumn id="5" name="Type" dataDxfId="65"/>
    <tableColumn id="6" name="Portable" dataDxfId="64"/>
    <tableColumn id="7" name="Fixe" dataDxfId="63"/>
    <tableColumn id="8" name="Mail" dataDxfId="62"/>
    <tableColumn id="9" name="Adresse" dataDxfId="61"/>
    <tableColumn id="20" name="Dpt" dataDxfId="60"/>
    <tableColumn id="10" name="Origine du contact" dataDxfId="59"/>
    <tableColumn id="11" name="Prise de contact" dataDxfId="58"/>
    <tableColumn id="12" name="Date" dataDxfId="57"/>
    <tableColumn id="13" name="Business potentiel" dataDxfId="56"/>
  </tableColumns>
  <tableStyleInfo name="TableStyleDark10" showFirstColumn="0" showLastColumn="0" showRowStripes="1" showColumnStripes="0"/>
</table>
</file>

<file path=xl/tables/table11.xml><?xml version="1.0" encoding="utf-8"?>
<table xmlns="http://schemas.openxmlformats.org/spreadsheetml/2006/main" id="10" name="Tableau10" displayName="Tableau10" ref="B1:O2" insertRow="1" totalsRowShown="0" headerRowDxfId="55" dataDxfId="54">
  <autoFilter ref="B1:O2"/>
  <sortState ref="B2:O43">
    <sortCondition ref="D1:D43"/>
  </sortState>
  <tableColumns count="14">
    <tableColumn id="1" name="Prénom" dataDxfId="53"/>
    <tableColumn id="2" name="Nom" dataDxfId="52"/>
    <tableColumn id="3" name="Société" dataDxfId="51"/>
    <tableColumn id="4" name="Service / Organisation" dataDxfId="50"/>
    <tableColumn id="5" name="Type" dataDxfId="49"/>
    <tableColumn id="6" name="Portable" dataDxfId="48"/>
    <tableColumn id="7" name="Fixe" dataDxfId="47"/>
    <tableColumn id="8" name="Mail" dataDxfId="46"/>
    <tableColumn id="9" name="Adresse" dataDxfId="45"/>
    <tableColumn id="20" name="Dpt" dataDxfId="44"/>
    <tableColumn id="10" name="Origine du contact" dataDxfId="43"/>
    <tableColumn id="11" name="Prise de contact" dataDxfId="42"/>
    <tableColumn id="12" name="Date" dataDxfId="41"/>
    <tableColumn id="13" name="Business potentiel" dataDxfId="40"/>
  </tableColumns>
  <tableStyleInfo name="TableStyleDark10" showFirstColumn="0" showLastColumn="0" showRowStripes="1" showColumnStripes="0"/>
</table>
</file>

<file path=xl/tables/table12.xml><?xml version="1.0" encoding="utf-8"?>
<table xmlns="http://schemas.openxmlformats.org/spreadsheetml/2006/main" id="11" name="Tableau11" displayName="Tableau11" ref="B1:O2" insertRow="1" totalsRowShown="0" headerRowDxfId="39" dataDxfId="38">
  <autoFilter ref="B1:O2"/>
  <sortState ref="B2:O43">
    <sortCondition ref="D1:D43"/>
  </sortState>
  <tableColumns count="14">
    <tableColumn id="1" name="Prénom" dataDxfId="37"/>
    <tableColumn id="2" name="Nom" dataDxfId="36"/>
    <tableColumn id="3" name="Société" dataDxfId="35"/>
    <tableColumn id="4" name="Service / Organisation" dataDxfId="34"/>
    <tableColumn id="5" name="Type" dataDxfId="33"/>
    <tableColumn id="6" name="Portable" dataDxfId="32"/>
    <tableColumn id="7" name="Fixe" dataDxfId="31"/>
    <tableColumn id="8" name="Mail" dataDxfId="30"/>
    <tableColumn id="9" name="Adresse" dataDxfId="29"/>
    <tableColumn id="20" name="Dpt" dataDxfId="28"/>
    <tableColumn id="10" name="Origine du contact" dataDxfId="27"/>
    <tableColumn id="11" name="Prise de contact" dataDxfId="26"/>
    <tableColumn id="12" name="Date" dataDxfId="25"/>
    <tableColumn id="13" name="Business potentiel" dataDxfId="24"/>
  </tableColumns>
  <tableStyleInfo name="TableStyleDark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mailto:ccc.martin@gmail.com" TargetMode="External"/><Relationship Id="rId7" Type="http://schemas.openxmlformats.org/officeDocument/2006/relationships/hyperlink" Target="mailto:ggg.martin@gmail.com" TargetMode="External"/><Relationship Id="rId2" Type="http://schemas.openxmlformats.org/officeDocument/2006/relationships/hyperlink" Target="mailto:bbb.martin@gmail.com" TargetMode="External"/><Relationship Id="rId1" Type="http://schemas.openxmlformats.org/officeDocument/2006/relationships/hyperlink" Target="mailto:aaa.martin@gmail.com" TargetMode="External"/><Relationship Id="rId6" Type="http://schemas.openxmlformats.org/officeDocument/2006/relationships/hyperlink" Target="mailto:fff.martin@gmail.com" TargetMode="External"/><Relationship Id="rId5" Type="http://schemas.openxmlformats.org/officeDocument/2006/relationships/hyperlink" Target="mailto:eee.martin@gmail.com" TargetMode="External"/><Relationship Id="rId10" Type="http://schemas.openxmlformats.org/officeDocument/2006/relationships/table" Target="../tables/table1.xml"/><Relationship Id="rId4" Type="http://schemas.openxmlformats.org/officeDocument/2006/relationships/hyperlink" Target="mailto:ddd.martin@gmail.com" TargetMode="External"/><Relationship Id="rId9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ddd.martin@gmail.com" TargetMode="External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mailto:fff.martin@gmail.com" TargetMode="External"/><Relationship Id="rId2" Type="http://schemas.openxmlformats.org/officeDocument/2006/relationships/hyperlink" Target="mailto:eee.martin@gmail.com" TargetMode="External"/><Relationship Id="rId1" Type="http://schemas.openxmlformats.org/officeDocument/2006/relationships/hyperlink" Target="mailto:ddd.martin@gmail.com" TargetMode="External"/><Relationship Id="rId6" Type="http://schemas.openxmlformats.org/officeDocument/2006/relationships/table" Target="../tables/table7.xml"/><Relationship Id="rId5" Type="http://schemas.openxmlformats.org/officeDocument/2006/relationships/vmlDrawing" Target="../drawings/vmlDrawing7.vml"/><Relationship Id="rId4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137"/>
  <sheetViews>
    <sheetView zoomScale="85" zoomScaleNormal="85" workbookViewId="0">
      <selection activeCell="P19" sqref="P19"/>
    </sheetView>
  </sheetViews>
  <sheetFormatPr baseColWidth="10" defaultRowHeight="14.5" x14ac:dyDescent="0.35"/>
  <cols>
    <col min="1" max="1" width="31.81640625" customWidth="1"/>
    <col min="8" max="8" width="20.26953125" customWidth="1"/>
    <col min="9" max="9" width="33.54296875" customWidth="1"/>
    <col min="10" max="10" width="34.7265625" customWidth="1"/>
  </cols>
  <sheetData>
    <row r="1" spans="1:12" x14ac:dyDescent="0.35">
      <c r="A1" s="17">
        <v>45231</v>
      </c>
      <c r="J1" s="17" t="s">
        <v>39</v>
      </c>
    </row>
    <row r="2" spans="1:12" x14ac:dyDescent="0.35">
      <c r="A2" t="s">
        <v>33</v>
      </c>
      <c r="B2">
        <f>COUNTA(Tableau1[Société])</f>
        <v>0</v>
      </c>
      <c r="J2" t="s">
        <v>33</v>
      </c>
      <c r="K2">
        <f t="shared" ref="K2:K7" si="0">B2+B15+B28+B41+B54+B67+B80+B93+B106+B119+B132</f>
        <v>4</v>
      </c>
    </row>
    <row r="3" spans="1:12" x14ac:dyDescent="0.35">
      <c r="A3" t="s">
        <v>34</v>
      </c>
      <c r="B3">
        <f>COUNTA('Novembre 2023'!A2:A31)</f>
        <v>0</v>
      </c>
      <c r="C3" s="18" t="e">
        <f>B3/$B$2</f>
        <v>#DIV/0!</v>
      </c>
      <c r="J3" t="s">
        <v>34</v>
      </c>
      <c r="K3">
        <f t="shared" si="0"/>
        <v>0</v>
      </c>
      <c r="L3" s="18">
        <f>K3/$K2</f>
        <v>0</v>
      </c>
    </row>
    <row r="4" spans="1:12" x14ac:dyDescent="0.35">
      <c r="A4" t="s">
        <v>35</v>
      </c>
      <c r="B4">
        <f>COUNTIF(Tableau1[Business potentiel],"En attente RDV")</f>
        <v>0</v>
      </c>
      <c r="C4" s="18" t="e">
        <f t="shared" ref="C4:C7" si="1">B4/$B$2</f>
        <v>#DIV/0!</v>
      </c>
      <c r="J4" t="s">
        <v>35</v>
      </c>
      <c r="K4">
        <f t="shared" si="0"/>
        <v>0</v>
      </c>
      <c r="L4" s="18">
        <f>K4/$K2</f>
        <v>0</v>
      </c>
    </row>
    <row r="5" spans="1:12" x14ac:dyDescent="0.35">
      <c r="A5" t="s">
        <v>36</v>
      </c>
      <c r="B5">
        <f>COUNTIF(Tableau1[Business potentiel],"Dossiers à venir")</f>
        <v>0</v>
      </c>
      <c r="C5" s="18" t="e">
        <f t="shared" si="1"/>
        <v>#DIV/0!</v>
      </c>
      <c r="J5" t="s">
        <v>36</v>
      </c>
      <c r="K5">
        <f t="shared" si="0"/>
        <v>0</v>
      </c>
      <c r="L5" s="18">
        <f>K5/$K2</f>
        <v>0</v>
      </c>
    </row>
    <row r="6" spans="1:12" x14ac:dyDescent="0.35">
      <c r="A6" t="s">
        <v>32</v>
      </c>
      <c r="B6">
        <f>COUNTIF(Tableau1[Business potentiel],"Intéressé")</f>
        <v>0</v>
      </c>
      <c r="C6" s="18" t="e">
        <f t="shared" si="1"/>
        <v>#DIV/0!</v>
      </c>
      <c r="J6" t="s">
        <v>32</v>
      </c>
      <c r="K6">
        <f t="shared" si="0"/>
        <v>0</v>
      </c>
      <c r="L6" s="18">
        <f>K6/$K2</f>
        <v>0</v>
      </c>
    </row>
    <row r="7" spans="1:12" x14ac:dyDescent="0.35">
      <c r="A7" t="s">
        <v>37</v>
      </c>
      <c r="B7">
        <f>COUNTIF(Tableau1[Business potentiel],"Pas d'intérêt")</f>
        <v>0</v>
      </c>
      <c r="C7" s="18" t="e">
        <f t="shared" si="1"/>
        <v>#DIV/0!</v>
      </c>
      <c r="J7" t="s">
        <v>37</v>
      </c>
      <c r="K7">
        <f t="shared" si="0"/>
        <v>0</v>
      </c>
      <c r="L7" s="18">
        <f>K7/$K2</f>
        <v>0</v>
      </c>
    </row>
    <row r="14" spans="1:12" x14ac:dyDescent="0.35">
      <c r="A14" s="17">
        <v>45261</v>
      </c>
    </row>
    <row r="15" spans="1:12" x14ac:dyDescent="0.35">
      <c r="A15" t="s">
        <v>33</v>
      </c>
      <c r="B15">
        <f>COUNTA(Tableau13[Société])</f>
        <v>1</v>
      </c>
    </row>
    <row r="16" spans="1:12" x14ac:dyDescent="0.35">
      <c r="A16" t="s">
        <v>34</v>
      </c>
      <c r="B16">
        <f>COUNTA('Décembre 2023'!$A$2:$A$56)</f>
        <v>0</v>
      </c>
      <c r="C16" s="18">
        <f>B16/$B15</f>
        <v>0</v>
      </c>
    </row>
    <row r="17" spans="1:11" x14ac:dyDescent="0.35">
      <c r="A17" t="s">
        <v>35</v>
      </c>
      <c r="B17">
        <f>COUNTIF(Tableau13[Business potentiel],"En attente RDV")</f>
        <v>0</v>
      </c>
      <c r="C17" s="18">
        <f>B17/$B15</f>
        <v>0</v>
      </c>
    </row>
    <row r="18" spans="1:11" x14ac:dyDescent="0.35">
      <c r="A18" t="s">
        <v>36</v>
      </c>
      <c r="B18">
        <f>COUNTIF(Tableau13[Business potentiel],"Dossiers à venir")</f>
        <v>0</v>
      </c>
      <c r="C18" s="18">
        <f>B18/$B15</f>
        <v>0</v>
      </c>
    </row>
    <row r="19" spans="1:11" x14ac:dyDescent="0.35">
      <c r="A19" t="s">
        <v>32</v>
      </c>
      <c r="B19">
        <f>COUNTIF(Tableau13[Business potentiel],"Intéressé")</f>
        <v>0</v>
      </c>
      <c r="C19" s="18">
        <f>B19/B15</f>
        <v>0</v>
      </c>
    </row>
    <row r="20" spans="1:11" x14ac:dyDescent="0.35">
      <c r="A20" t="s">
        <v>37</v>
      </c>
      <c r="B20">
        <f>COUNTIF(Tableau13[Business potentiel],"Pas d'intérêt")</f>
        <v>0</v>
      </c>
      <c r="C20" s="18">
        <f>B20/$B15</f>
        <v>0</v>
      </c>
    </row>
    <row r="27" spans="1:11" x14ac:dyDescent="0.35">
      <c r="A27" s="17">
        <v>45292</v>
      </c>
    </row>
    <row r="28" spans="1:11" x14ac:dyDescent="0.35">
      <c r="A28" t="s">
        <v>33</v>
      </c>
      <c r="B28">
        <f>COUNTA(Tableau3[Société])</f>
        <v>0</v>
      </c>
    </row>
    <row r="29" spans="1:11" x14ac:dyDescent="0.35">
      <c r="A29" t="s">
        <v>34</v>
      </c>
      <c r="B29">
        <f>COUNTA('Janvier 2024'!$A$2:$A$56)</f>
        <v>0</v>
      </c>
      <c r="C29" s="18" t="e">
        <f>B29/$B$28</f>
        <v>#DIV/0!</v>
      </c>
    </row>
    <row r="30" spans="1:11" x14ac:dyDescent="0.35">
      <c r="A30" t="s">
        <v>35</v>
      </c>
      <c r="B30">
        <f>COUNTIF(Tableau3[Business potentiel],"En attente RDV")</f>
        <v>0</v>
      </c>
      <c r="C30" s="18" t="e">
        <f>B30/$B28</f>
        <v>#DIV/0!</v>
      </c>
      <c r="K30" s="24"/>
    </row>
    <row r="31" spans="1:11" x14ac:dyDescent="0.35">
      <c r="A31" t="s">
        <v>36</v>
      </c>
      <c r="B31">
        <f>COUNTIF(Tableau3[Business potentiel],"Dossiers à venir")</f>
        <v>0</v>
      </c>
      <c r="C31" s="18" t="e">
        <f>B31/$B28</f>
        <v>#DIV/0!</v>
      </c>
    </row>
    <row r="32" spans="1:11" x14ac:dyDescent="0.35">
      <c r="A32" t="s">
        <v>32</v>
      </c>
      <c r="B32">
        <f>COUNTIF(Tableau3[Business potentiel],"Intéressé")</f>
        <v>0</v>
      </c>
      <c r="C32" s="18" t="e">
        <f>B32/$B28</f>
        <v>#DIV/0!</v>
      </c>
    </row>
    <row r="33" spans="1:3" x14ac:dyDescent="0.35">
      <c r="A33" t="s">
        <v>37</v>
      </c>
      <c r="B33">
        <f>COUNTIF(Tableau3[Business potentiel],"Pas d'intérêt")</f>
        <v>0</v>
      </c>
      <c r="C33" s="18" t="e">
        <f>B33/$B28</f>
        <v>#DIV/0!</v>
      </c>
    </row>
    <row r="40" spans="1:3" x14ac:dyDescent="0.35">
      <c r="A40" s="17">
        <v>45323</v>
      </c>
    </row>
    <row r="41" spans="1:3" x14ac:dyDescent="0.35">
      <c r="A41" t="s">
        <v>33</v>
      </c>
      <c r="B41">
        <f>COUNTA(Tableau4[Société])</f>
        <v>0</v>
      </c>
    </row>
    <row r="42" spans="1:3" x14ac:dyDescent="0.35">
      <c r="A42" t="s">
        <v>34</v>
      </c>
      <c r="B42">
        <f>COUNTA('Février 2024'!$A$2:$A$56)</f>
        <v>0</v>
      </c>
      <c r="C42" s="18" t="e">
        <f>B42/$B41</f>
        <v>#DIV/0!</v>
      </c>
    </row>
    <row r="43" spans="1:3" x14ac:dyDescent="0.35">
      <c r="A43" t="s">
        <v>35</v>
      </c>
      <c r="B43">
        <f>COUNTIF(Tableau4[Business potentiel],"En attente RDV")</f>
        <v>0</v>
      </c>
      <c r="C43" s="18" t="e">
        <f>B43/$B41</f>
        <v>#DIV/0!</v>
      </c>
    </row>
    <row r="44" spans="1:3" x14ac:dyDescent="0.35">
      <c r="A44" t="s">
        <v>36</v>
      </c>
      <c r="B44">
        <f>COUNTIF(Tableau4[Business potentiel],"Dossiers à venir")</f>
        <v>0</v>
      </c>
      <c r="C44" s="18" t="e">
        <f>B44/$B41</f>
        <v>#DIV/0!</v>
      </c>
    </row>
    <row r="45" spans="1:3" x14ac:dyDescent="0.35">
      <c r="A45" t="s">
        <v>32</v>
      </c>
      <c r="B45">
        <f>COUNTIF(Tableau4[Business potentiel],"Intéressé")</f>
        <v>0</v>
      </c>
      <c r="C45" s="18" t="e">
        <f>B45/$B41</f>
        <v>#DIV/0!</v>
      </c>
    </row>
    <row r="46" spans="1:3" x14ac:dyDescent="0.35">
      <c r="A46" t="s">
        <v>37</v>
      </c>
      <c r="B46">
        <f>COUNTIF(Tableau4[Business potentiel],"Pas d'intérêt")</f>
        <v>0</v>
      </c>
      <c r="C46" s="18" t="e">
        <f>B46/$B41</f>
        <v>#DIV/0!</v>
      </c>
    </row>
    <row r="53" spans="1:13" x14ac:dyDescent="0.35">
      <c r="A53" s="17">
        <v>45352</v>
      </c>
      <c r="M53" s="26"/>
    </row>
    <row r="54" spans="1:13" x14ac:dyDescent="0.35">
      <c r="A54" t="s">
        <v>33</v>
      </c>
      <c r="B54">
        <f>COUNTA(Tableau5[Société])</f>
        <v>0</v>
      </c>
    </row>
    <row r="55" spans="1:13" x14ac:dyDescent="0.35">
      <c r="A55" t="s">
        <v>34</v>
      </c>
      <c r="B55">
        <f>COUNTA('Mars 2024'!$A$2:$A$56)</f>
        <v>0</v>
      </c>
      <c r="C55" s="18" t="e">
        <f>B55/$B$54</f>
        <v>#DIV/0!</v>
      </c>
      <c r="L55" s="25"/>
    </row>
    <row r="56" spans="1:13" x14ac:dyDescent="0.35">
      <c r="A56" t="s">
        <v>35</v>
      </c>
      <c r="B56">
        <f>COUNTIF(Tableau5[Business potentiel],"En attente RDV")</f>
        <v>0</v>
      </c>
      <c r="C56" s="18" t="e">
        <f>B56/$B54</f>
        <v>#DIV/0!</v>
      </c>
      <c r="L56" s="25"/>
      <c r="M56" s="26"/>
    </row>
    <row r="57" spans="1:13" x14ac:dyDescent="0.35">
      <c r="A57" t="s">
        <v>36</v>
      </c>
      <c r="B57">
        <f>COUNTIF(Tableau5[Business potentiel],"Dossiers à venir")</f>
        <v>0</v>
      </c>
      <c r="C57" s="18" t="e">
        <f>B57/$B54</f>
        <v>#DIV/0!</v>
      </c>
      <c r="L57" s="25"/>
    </row>
    <row r="58" spans="1:13" x14ac:dyDescent="0.35">
      <c r="A58" t="s">
        <v>32</v>
      </c>
      <c r="B58">
        <f>COUNTIF(Tableau5[Business potentiel],"Intéressé")</f>
        <v>0</v>
      </c>
      <c r="C58" s="18" t="e">
        <f>B58/$B54</f>
        <v>#DIV/0!</v>
      </c>
    </row>
    <row r="59" spans="1:13" x14ac:dyDescent="0.35">
      <c r="A59" t="s">
        <v>37</v>
      </c>
      <c r="B59">
        <f>COUNTIF(Tableau5[Business potentiel],"Pas d'intérêt")</f>
        <v>0</v>
      </c>
      <c r="C59" s="18" t="e">
        <f>B59/$B54</f>
        <v>#DIV/0!</v>
      </c>
    </row>
    <row r="66" spans="1:3" x14ac:dyDescent="0.35">
      <c r="A66" s="17">
        <v>45383</v>
      </c>
    </row>
    <row r="67" spans="1:3" x14ac:dyDescent="0.35">
      <c r="A67" t="s">
        <v>33</v>
      </c>
      <c r="B67">
        <f>COUNTA(Tableau6[Société])</f>
        <v>3</v>
      </c>
    </row>
    <row r="68" spans="1:3" x14ac:dyDescent="0.35">
      <c r="A68" t="s">
        <v>34</v>
      </c>
      <c r="B68">
        <f>COUNTA('Avril 2024'!$A$2:$A$56)</f>
        <v>0</v>
      </c>
      <c r="C68" s="18">
        <f>B68/$B$67</f>
        <v>0</v>
      </c>
    </row>
    <row r="69" spans="1:3" x14ac:dyDescent="0.35">
      <c r="A69" t="s">
        <v>35</v>
      </c>
      <c r="B69">
        <f>COUNTIF(Tableau6[Business potentiel],"En attente RDV")</f>
        <v>0</v>
      </c>
      <c r="C69" s="18">
        <f>B69/$B67</f>
        <v>0</v>
      </c>
    </row>
    <row r="70" spans="1:3" x14ac:dyDescent="0.35">
      <c r="A70" t="s">
        <v>36</v>
      </c>
      <c r="B70">
        <f>COUNTIF(Tableau6[Business potentiel],"Dossiers à venir")</f>
        <v>0</v>
      </c>
      <c r="C70" s="18">
        <f>B70/$B67</f>
        <v>0</v>
      </c>
    </row>
    <row r="71" spans="1:3" x14ac:dyDescent="0.35">
      <c r="A71" t="s">
        <v>32</v>
      </c>
      <c r="B71">
        <f>COUNTIF(Tableau6[Business potentiel],"Intéressé")</f>
        <v>0</v>
      </c>
      <c r="C71" s="18">
        <f>B71/$B67</f>
        <v>0</v>
      </c>
    </row>
    <row r="72" spans="1:3" x14ac:dyDescent="0.35">
      <c r="A72" t="s">
        <v>37</v>
      </c>
      <c r="B72">
        <f>COUNTIF(Tableau6[Business potentiel],"Pas d'intérêt")</f>
        <v>0</v>
      </c>
      <c r="C72" s="18">
        <f>B72/$B67</f>
        <v>0</v>
      </c>
    </row>
    <row r="79" spans="1:3" x14ac:dyDescent="0.35">
      <c r="A79" s="17">
        <v>45413</v>
      </c>
    </row>
    <row r="80" spans="1:3" x14ac:dyDescent="0.35">
      <c r="A80" t="s">
        <v>33</v>
      </c>
      <c r="B80">
        <f>COUNTA(Tableau7[Société])</f>
        <v>0</v>
      </c>
    </row>
    <row r="81" spans="1:3" x14ac:dyDescent="0.35">
      <c r="A81" t="s">
        <v>34</v>
      </c>
      <c r="B81">
        <f>COUNTA('Mai 2024'!$A$2:$A$56)</f>
        <v>0</v>
      </c>
      <c r="C81" s="18" t="e">
        <f>B81/$B$80</f>
        <v>#DIV/0!</v>
      </c>
    </row>
    <row r="82" spans="1:3" x14ac:dyDescent="0.35">
      <c r="A82" t="s">
        <v>35</v>
      </c>
      <c r="B82">
        <f>COUNTIF(Tableau7[Business potentiel],"En attente RDV")</f>
        <v>0</v>
      </c>
      <c r="C82" s="18" t="e">
        <f>B82/$B80</f>
        <v>#DIV/0!</v>
      </c>
    </row>
    <row r="83" spans="1:3" x14ac:dyDescent="0.35">
      <c r="A83" t="s">
        <v>36</v>
      </c>
      <c r="B83">
        <f>COUNTIF(Tableau7[Business potentiel],"Dossiers à venir")</f>
        <v>0</v>
      </c>
      <c r="C83" s="18" t="e">
        <f>B83/$B80</f>
        <v>#DIV/0!</v>
      </c>
    </row>
    <row r="84" spans="1:3" x14ac:dyDescent="0.35">
      <c r="A84" t="s">
        <v>32</v>
      </c>
      <c r="B84">
        <f>COUNTIF(Tableau7[Business potentiel],"Intéressé")</f>
        <v>0</v>
      </c>
      <c r="C84" s="18" t="e">
        <f>B84/$B80</f>
        <v>#DIV/0!</v>
      </c>
    </row>
    <row r="85" spans="1:3" x14ac:dyDescent="0.35">
      <c r="A85" t="s">
        <v>37</v>
      </c>
      <c r="B85">
        <f>COUNTIF(Tableau7[Business potentiel],"Pas d'intérêt")</f>
        <v>0</v>
      </c>
      <c r="C85" s="18" t="e">
        <f>B85/$B80</f>
        <v>#DIV/0!</v>
      </c>
    </row>
    <row r="92" spans="1:3" x14ac:dyDescent="0.35">
      <c r="A92" s="17">
        <v>45444</v>
      </c>
    </row>
    <row r="93" spans="1:3" x14ac:dyDescent="0.35">
      <c r="A93" t="s">
        <v>33</v>
      </c>
      <c r="B93">
        <f>COUNTA(Tableau8[Société])</f>
        <v>0</v>
      </c>
    </row>
    <row r="94" spans="1:3" x14ac:dyDescent="0.35">
      <c r="A94" t="s">
        <v>34</v>
      </c>
      <c r="B94">
        <f>COUNTA('Juin 2024'!$A$2:$A$56)</f>
        <v>0</v>
      </c>
      <c r="C94" s="18" t="e">
        <f>B94/$B$93</f>
        <v>#DIV/0!</v>
      </c>
    </row>
    <row r="95" spans="1:3" x14ac:dyDescent="0.35">
      <c r="A95" t="s">
        <v>35</v>
      </c>
      <c r="B95">
        <f>COUNTIF(Tableau8[Business potentiel],"En attente RDV")</f>
        <v>0</v>
      </c>
      <c r="C95" s="18" t="e">
        <f>B95/$B93</f>
        <v>#DIV/0!</v>
      </c>
    </row>
    <row r="96" spans="1:3" x14ac:dyDescent="0.35">
      <c r="A96" t="s">
        <v>36</v>
      </c>
      <c r="B96">
        <f>COUNTIF(Tableau8[Business potentiel],"Dossiers à venir")</f>
        <v>0</v>
      </c>
      <c r="C96" s="18" t="e">
        <f>B96/$B93</f>
        <v>#DIV/0!</v>
      </c>
    </row>
    <row r="97" spans="1:3" x14ac:dyDescent="0.35">
      <c r="A97" t="s">
        <v>32</v>
      </c>
      <c r="B97">
        <f>COUNTIF(Tableau8[Business potentiel],"Intéressé")</f>
        <v>0</v>
      </c>
      <c r="C97" s="18" t="e">
        <f>B97/$B93</f>
        <v>#DIV/0!</v>
      </c>
    </row>
    <row r="98" spans="1:3" x14ac:dyDescent="0.35">
      <c r="A98" t="s">
        <v>37</v>
      </c>
      <c r="B98">
        <f>COUNTIF(Tableau8[Business potentiel],"Pas d'intérêt")</f>
        <v>0</v>
      </c>
      <c r="C98" s="18" t="e">
        <f>B98/$B93</f>
        <v>#DIV/0!</v>
      </c>
    </row>
    <row r="105" spans="1:3" x14ac:dyDescent="0.35">
      <c r="A105" s="17">
        <v>45474</v>
      </c>
    </row>
    <row r="106" spans="1:3" x14ac:dyDescent="0.35">
      <c r="A106" t="s">
        <v>33</v>
      </c>
      <c r="B106">
        <f>COUNTA(Tableau9[Société])</f>
        <v>0</v>
      </c>
    </row>
    <row r="107" spans="1:3" x14ac:dyDescent="0.35">
      <c r="A107" t="s">
        <v>34</v>
      </c>
      <c r="B107">
        <f>COUNTA('Juillet 2024'!$A$2:$A$56)</f>
        <v>0</v>
      </c>
      <c r="C107" s="18" t="e">
        <f>B107/$B106</f>
        <v>#DIV/0!</v>
      </c>
    </row>
    <row r="108" spans="1:3" x14ac:dyDescent="0.35">
      <c r="A108" t="s">
        <v>35</v>
      </c>
      <c r="B108">
        <f>COUNTIF(Tableau9[Business potentiel],"En attente RDV")</f>
        <v>0</v>
      </c>
      <c r="C108" s="18" t="e">
        <f>B108/$B106</f>
        <v>#DIV/0!</v>
      </c>
    </row>
    <row r="109" spans="1:3" x14ac:dyDescent="0.35">
      <c r="A109" t="s">
        <v>36</v>
      </c>
      <c r="B109">
        <f>COUNTIF(Tableau9[Business potentiel],"Dossiers à venir")</f>
        <v>0</v>
      </c>
      <c r="C109" s="18" t="e">
        <f>B109/$B106</f>
        <v>#DIV/0!</v>
      </c>
    </row>
    <row r="110" spans="1:3" x14ac:dyDescent="0.35">
      <c r="A110" t="s">
        <v>32</v>
      </c>
      <c r="B110">
        <f>COUNTIF(Tableau9[Business potentiel],"Intéressé")</f>
        <v>0</v>
      </c>
      <c r="C110" s="18" t="e">
        <f>B110/$B106</f>
        <v>#DIV/0!</v>
      </c>
    </row>
    <row r="111" spans="1:3" x14ac:dyDescent="0.35">
      <c r="A111" t="s">
        <v>37</v>
      </c>
      <c r="B111">
        <f>COUNTIF(Tableau9[Business potentiel],"Pas d'intérêt")</f>
        <v>0</v>
      </c>
      <c r="C111" s="18" t="e">
        <f>B111/$B106</f>
        <v>#DIV/0!</v>
      </c>
    </row>
    <row r="118" spans="1:3" x14ac:dyDescent="0.35">
      <c r="A118" s="17">
        <v>45505</v>
      </c>
    </row>
    <row r="119" spans="1:3" x14ac:dyDescent="0.35">
      <c r="A119" t="s">
        <v>33</v>
      </c>
      <c r="B119">
        <f>COUNTA(Tableau10[Société])</f>
        <v>0</v>
      </c>
    </row>
    <row r="120" spans="1:3" x14ac:dyDescent="0.35">
      <c r="A120" t="s">
        <v>34</v>
      </c>
      <c r="B120">
        <f>COUNTA('Août 2024'!$A$2:$A$56)</f>
        <v>0</v>
      </c>
      <c r="C120" s="18" t="e">
        <f>B120/$B119</f>
        <v>#DIV/0!</v>
      </c>
    </row>
    <row r="121" spans="1:3" x14ac:dyDescent="0.35">
      <c r="A121" t="s">
        <v>35</v>
      </c>
      <c r="B121">
        <f>COUNTIF(Tableau10[Business potentiel],"En attente RDV")</f>
        <v>0</v>
      </c>
      <c r="C121" s="18" t="e">
        <f>B121/$B119</f>
        <v>#DIV/0!</v>
      </c>
    </row>
    <row r="122" spans="1:3" x14ac:dyDescent="0.35">
      <c r="A122" t="s">
        <v>36</v>
      </c>
      <c r="B122">
        <f>COUNTIF(Tableau10[Business potentiel],"Dossiers à venir")</f>
        <v>0</v>
      </c>
      <c r="C122" s="18" t="e">
        <f>B122/$B119</f>
        <v>#DIV/0!</v>
      </c>
    </row>
    <row r="123" spans="1:3" x14ac:dyDescent="0.35">
      <c r="A123" t="s">
        <v>32</v>
      </c>
      <c r="B123">
        <f>COUNTIF(Tableau10[Business potentiel],"Intéressé")</f>
        <v>0</v>
      </c>
      <c r="C123" s="18" t="e">
        <f>B123/$B119</f>
        <v>#DIV/0!</v>
      </c>
    </row>
    <row r="124" spans="1:3" x14ac:dyDescent="0.35">
      <c r="A124" t="s">
        <v>37</v>
      </c>
      <c r="B124">
        <f>COUNTIF(Tableau10[Business potentiel],"Pas d'intérêt")</f>
        <v>0</v>
      </c>
      <c r="C124" s="18" t="e">
        <f>B124/$B119</f>
        <v>#DIV/0!</v>
      </c>
    </row>
    <row r="131" spans="1:3" x14ac:dyDescent="0.35">
      <c r="A131" s="17">
        <v>45536</v>
      </c>
    </row>
    <row r="132" spans="1:3" x14ac:dyDescent="0.35">
      <c r="A132" t="s">
        <v>33</v>
      </c>
      <c r="B132">
        <f>COUNTA(Tableau11[Société])</f>
        <v>0</v>
      </c>
    </row>
    <row r="133" spans="1:3" x14ac:dyDescent="0.35">
      <c r="A133" t="s">
        <v>34</v>
      </c>
      <c r="B133">
        <f>COUNTA('Septembre 2024'!$A$2:$A$56)</f>
        <v>0</v>
      </c>
      <c r="C133" s="18" t="e">
        <f>B133/$B132</f>
        <v>#DIV/0!</v>
      </c>
    </row>
    <row r="134" spans="1:3" x14ac:dyDescent="0.35">
      <c r="A134" t="s">
        <v>35</v>
      </c>
      <c r="B134">
        <f>COUNTIF(Tableau11[Business potentiel],"En attente RDV")</f>
        <v>0</v>
      </c>
      <c r="C134" s="18" t="e">
        <f>B134/$B132</f>
        <v>#DIV/0!</v>
      </c>
    </row>
    <row r="135" spans="1:3" x14ac:dyDescent="0.35">
      <c r="A135" t="s">
        <v>36</v>
      </c>
      <c r="B135">
        <f>COUNTIF(Tableau11[Business potentiel],"Dossiers à venir")</f>
        <v>0</v>
      </c>
      <c r="C135" s="18" t="e">
        <f>B135/$B132</f>
        <v>#DIV/0!</v>
      </c>
    </row>
    <row r="136" spans="1:3" x14ac:dyDescent="0.35">
      <c r="A136" t="s">
        <v>32</v>
      </c>
      <c r="B136">
        <f>COUNTIF(Tableau11[Business potentiel],"Intéressé")</f>
        <v>0</v>
      </c>
      <c r="C136" s="18" t="e">
        <f>B136/$B132</f>
        <v>#DIV/0!</v>
      </c>
    </row>
    <row r="137" spans="1:3" x14ac:dyDescent="0.35">
      <c r="A137" t="s">
        <v>37</v>
      </c>
      <c r="B137">
        <f>COUNTIF(Tableau11[Business potentiel],"Pas d'intérêt")</f>
        <v>0</v>
      </c>
      <c r="C137" s="18" t="e">
        <f>B137/$B132</f>
        <v>#DIV/0!</v>
      </c>
    </row>
  </sheetData>
  <dataConsolidate function="count">
    <dataRefs count="1">
      <dataRef name="$D$2:$D$56+'Décembre 2023'!$D$2:$D$56+'Janvier 2024'!$D$2:$D$56"/>
    </dataRefs>
  </dataConsolidate>
  <pageMargins left="0.70866141732283472" right="0.70866141732283472" top="0.74803149606299213" bottom="0.74803149606299213" header="0.31496062992125984" footer="0.31496062992125984"/>
  <pageSetup paperSize="9" scale="72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N234"/>
  <sheetViews>
    <sheetView tabSelected="1" topLeftCell="G1" zoomScaleNormal="100" workbookViewId="0">
      <pane ySplit="1" topLeftCell="A5" activePane="bottomLeft" state="frozen"/>
      <selection activeCell="F1" sqref="F1"/>
      <selection pane="bottomLeft" activeCell="J10" sqref="J10"/>
    </sheetView>
  </sheetViews>
  <sheetFormatPr baseColWidth="10" defaultColWidth="11.453125" defaultRowHeight="16" customHeight="1" x14ac:dyDescent="0.35"/>
  <cols>
    <col min="1" max="1" width="16.1796875" style="9" customWidth="1"/>
    <col min="2" max="2" width="13.7265625" style="9" customWidth="1"/>
    <col min="3" max="3" width="19.1796875" style="9" customWidth="1"/>
    <col min="4" max="4" width="16" style="9" customWidth="1"/>
    <col min="5" max="6" width="14.7265625" style="2" customWidth="1"/>
    <col min="7" max="7" width="28.1796875" style="9" customWidth="1"/>
    <col min="8" max="8" width="45.7265625" style="10" customWidth="1"/>
    <col min="9" max="9" width="7.453125" style="10" customWidth="1"/>
    <col min="10" max="16384" width="11.453125" style="9"/>
  </cols>
  <sheetData>
    <row r="1" spans="1:14" s="4" customFormat="1" ht="49.5" customHeight="1" x14ac:dyDescent="0.35">
      <c r="A1" s="13" t="s">
        <v>1</v>
      </c>
      <c r="B1" s="13" t="s">
        <v>0</v>
      </c>
      <c r="C1" s="13" t="s">
        <v>2</v>
      </c>
      <c r="D1" s="14" t="s">
        <v>17</v>
      </c>
      <c r="E1" s="14" t="s">
        <v>4</v>
      </c>
      <c r="F1" s="14" t="s">
        <v>5</v>
      </c>
      <c r="G1" s="13" t="s">
        <v>6</v>
      </c>
      <c r="H1" s="13" t="s">
        <v>7</v>
      </c>
      <c r="I1" s="13" t="s">
        <v>26</v>
      </c>
      <c r="J1" s="13" t="s">
        <v>72</v>
      </c>
      <c r="K1" s="13" t="s">
        <v>73</v>
      </c>
      <c r="L1" s="13" t="s">
        <v>74</v>
      </c>
    </row>
    <row r="2" spans="1:14" s="5" customFormat="1" ht="16" customHeight="1" x14ac:dyDescent="0.35">
      <c r="A2" s="5" t="s">
        <v>40</v>
      </c>
      <c r="B2" s="5" t="s">
        <v>31</v>
      </c>
      <c r="C2" s="5" t="s">
        <v>46</v>
      </c>
      <c r="E2" s="3"/>
      <c r="F2" s="3" t="s">
        <v>68</v>
      </c>
      <c r="G2" s="6" t="s">
        <v>54</v>
      </c>
      <c r="H2" s="4" t="s">
        <v>61</v>
      </c>
      <c r="I2" s="4">
        <v>75</v>
      </c>
      <c r="J2" s="8">
        <v>45239</v>
      </c>
      <c r="K2" s="8">
        <v>45262</v>
      </c>
      <c r="L2" s="8">
        <v>45326</v>
      </c>
    </row>
    <row r="3" spans="1:14" s="5" customFormat="1" ht="16" customHeight="1" x14ac:dyDescent="0.35">
      <c r="A3" s="5" t="s">
        <v>41</v>
      </c>
      <c r="B3" s="5" t="s">
        <v>31</v>
      </c>
      <c r="C3" s="5" t="s">
        <v>47</v>
      </c>
      <c r="E3" s="3"/>
      <c r="F3" s="3" t="s">
        <v>69</v>
      </c>
      <c r="G3" s="6" t="s">
        <v>55</v>
      </c>
      <c r="H3" s="4" t="s">
        <v>62</v>
      </c>
      <c r="I3" s="4">
        <v>44</v>
      </c>
      <c r="J3" s="8">
        <v>45242</v>
      </c>
    </row>
    <row r="4" spans="1:14" s="5" customFormat="1" ht="16" customHeight="1" x14ac:dyDescent="0.35">
      <c r="A4" s="5" t="s">
        <v>43</v>
      </c>
      <c r="B4" s="5" t="s">
        <v>31</v>
      </c>
      <c r="C4" s="5" t="s">
        <v>48</v>
      </c>
      <c r="E4" s="3"/>
      <c r="F4" s="3" t="s">
        <v>70</v>
      </c>
      <c r="G4" s="6" t="s">
        <v>56</v>
      </c>
      <c r="H4" s="4" t="s">
        <v>63</v>
      </c>
      <c r="I4" s="4">
        <v>75</v>
      </c>
      <c r="J4" s="8">
        <v>45238</v>
      </c>
    </row>
    <row r="5" spans="1:14" s="5" customFormat="1" ht="16" customHeight="1" x14ac:dyDescent="0.35">
      <c r="A5" s="5" t="s">
        <v>45</v>
      </c>
      <c r="B5" s="5" t="s">
        <v>31</v>
      </c>
      <c r="C5" s="5" t="s">
        <v>49</v>
      </c>
      <c r="E5" s="3" t="s">
        <v>71</v>
      </c>
      <c r="F5" s="3"/>
      <c r="G5" s="6" t="s">
        <v>57</v>
      </c>
      <c r="H5" s="4" t="s">
        <v>64</v>
      </c>
      <c r="I5" s="4">
        <v>75</v>
      </c>
      <c r="J5" s="8">
        <v>45275</v>
      </c>
      <c r="K5" s="8">
        <v>45384</v>
      </c>
    </row>
    <row r="6" spans="1:14" s="5" customFormat="1" ht="16" customHeight="1" x14ac:dyDescent="0.35">
      <c r="A6" s="5" t="s">
        <v>42</v>
      </c>
      <c r="B6" s="5" t="s">
        <v>31</v>
      </c>
      <c r="C6" s="5" t="s">
        <v>50</v>
      </c>
      <c r="E6" s="3"/>
      <c r="F6" s="3"/>
      <c r="G6" s="6" t="s">
        <v>58</v>
      </c>
      <c r="H6" s="4" t="s">
        <v>65</v>
      </c>
      <c r="I6" s="4">
        <v>44</v>
      </c>
      <c r="J6" s="8">
        <v>45384</v>
      </c>
      <c r="N6" s="5" t="s">
        <v>75</v>
      </c>
    </row>
    <row r="7" spans="1:14" s="5" customFormat="1" ht="16" customHeight="1" x14ac:dyDescent="0.35">
      <c r="A7" s="9" t="s">
        <v>44</v>
      </c>
      <c r="B7" s="9" t="s">
        <v>31</v>
      </c>
      <c r="C7" s="5" t="s">
        <v>51</v>
      </c>
      <c r="E7" s="3"/>
      <c r="F7" s="3"/>
      <c r="G7" s="6" t="s">
        <v>59</v>
      </c>
      <c r="H7" s="4" t="s">
        <v>66</v>
      </c>
      <c r="I7" s="4">
        <v>33</v>
      </c>
      <c r="J7" s="8">
        <v>45388</v>
      </c>
    </row>
    <row r="8" spans="1:14" s="5" customFormat="1" ht="16" customHeight="1" x14ac:dyDescent="0.35">
      <c r="A8" s="5" t="s">
        <v>53</v>
      </c>
      <c r="B8" s="5" t="s">
        <v>31</v>
      </c>
      <c r="C8" s="5" t="s">
        <v>52</v>
      </c>
      <c r="E8" s="3"/>
      <c r="F8" s="3"/>
      <c r="G8" s="6" t="s">
        <v>60</v>
      </c>
      <c r="H8" s="4" t="s">
        <v>67</v>
      </c>
      <c r="I8" s="27">
        <v>44</v>
      </c>
      <c r="J8" s="8"/>
    </row>
    <row r="9" spans="1:14" s="5" customFormat="1" ht="15.75" customHeight="1" x14ac:dyDescent="0.35">
      <c r="E9" s="3"/>
      <c r="F9" s="3"/>
      <c r="G9" s="6"/>
      <c r="H9" s="4"/>
      <c r="I9" s="4"/>
    </row>
    <row r="10" spans="1:14" s="5" customFormat="1" ht="16" customHeight="1" x14ac:dyDescent="0.35">
      <c r="E10" s="3"/>
      <c r="F10" s="3"/>
      <c r="G10" s="6"/>
      <c r="H10" s="4"/>
      <c r="I10" s="4"/>
    </row>
    <row r="11" spans="1:14" s="5" customFormat="1" ht="16" customHeight="1" x14ac:dyDescent="0.35">
      <c r="A11" s="9"/>
      <c r="B11" s="9"/>
      <c r="E11" s="3"/>
      <c r="F11" s="3"/>
      <c r="G11" s="6"/>
      <c r="H11" s="4"/>
      <c r="I11" s="4"/>
    </row>
    <row r="12" spans="1:14" s="5" customFormat="1" ht="16" customHeight="1" x14ac:dyDescent="0.35">
      <c r="E12" s="3"/>
      <c r="F12" s="3"/>
      <c r="G12" s="6"/>
      <c r="H12" s="7"/>
      <c r="I12" s="7"/>
    </row>
    <row r="13" spans="1:14" s="5" customFormat="1" ht="16" customHeight="1" x14ac:dyDescent="0.35">
      <c r="E13" s="3"/>
      <c r="F13" s="3"/>
      <c r="G13" s="6"/>
      <c r="H13" s="4"/>
      <c r="I13" s="4"/>
    </row>
    <row r="14" spans="1:14" s="5" customFormat="1" ht="16" customHeight="1" x14ac:dyDescent="0.35">
      <c r="A14" s="9"/>
      <c r="B14" s="9"/>
      <c r="C14" s="9"/>
      <c r="D14" s="9"/>
      <c r="E14" s="2"/>
      <c r="F14" s="2"/>
      <c r="G14" s="6"/>
      <c r="H14" s="10"/>
      <c r="I14" s="4"/>
    </row>
    <row r="15" spans="1:14" s="5" customFormat="1" ht="16" customHeight="1" x14ac:dyDescent="0.35">
      <c r="A15" s="9"/>
      <c r="B15" s="9"/>
      <c r="C15" s="9"/>
      <c r="D15" s="9"/>
      <c r="E15" s="2"/>
      <c r="F15" s="2"/>
      <c r="G15" s="6"/>
      <c r="H15" s="10"/>
      <c r="I15" s="4"/>
    </row>
    <row r="16" spans="1:14" s="5" customFormat="1" ht="16" customHeight="1" x14ac:dyDescent="0.35">
      <c r="A16" s="9"/>
      <c r="B16" s="9"/>
      <c r="C16" s="9"/>
      <c r="D16" s="9"/>
      <c r="E16" s="2"/>
      <c r="F16" s="2"/>
      <c r="G16" s="6"/>
      <c r="H16" s="10"/>
      <c r="I16" s="4"/>
    </row>
    <row r="17" spans="1:9" s="5" customFormat="1" ht="16" customHeight="1" x14ac:dyDescent="0.35">
      <c r="E17" s="3"/>
      <c r="F17" s="3"/>
      <c r="G17" s="6"/>
      <c r="H17" s="4"/>
      <c r="I17" s="4"/>
    </row>
    <row r="18" spans="1:9" s="5" customFormat="1" ht="16" customHeight="1" x14ac:dyDescent="0.35">
      <c r="A18" s="9"/>
      <c r="B18" s="9"/>
      <c r="E18" s="3"/>
      <c r="F18" s="3"/>
      <c r="G18" s="6"/>
      <c r="H18" s="4"/>
      <c r="I18" s="4"/>
    </row>
    <row r="19" spans="1:9" s="5" customFormat="1" ht="16" customHeight="1" x14ac:dyDescent="0.35">
      <c r="E19" s="3"/>
      <c r="F19" s="3"/>
      <c r="G19" s="6"/>
      <c r="H19" s="4"/>
      <c r="I19" s="4"/>
    </row>
    <row r="20" spans="1:9" s="5" customFormat="1" ht="16" customHeight="1" x14ac:dyDescent="0.35">
      <c r="A20" s="9"/>
      <c r="B20" s="9"/>
      <c r="E20" s="3"/>
      <c r="F20" s="3"/>
      <c r="G20" s="6"/>
      <c r="H20" s="4"/>
      <c r="I20" s="4"/>
    </row>
    <row r="21" spans="1:9" s="12" customFormat="1" ht="16" customHeight="1" x14ac:dyDescent="0.35">
      <c r="E21" s="21"/>
      <c r="F21" s="21"/>
      <c r="G21" s="6"/>
      <c r="H21" s="22"/>
      <c r="I21" s="22"/>
    </row>
    <row r="22" spans="1:9" ht="16" customHeight="1" x14ac:dyDescent="0.35">
      <c r="A22" s="5"/>
      <c r="B22" s="5"/>
      <c r="C22" s="5"/>
      <c r="D22" s="5"/>
      <c r="E22" s="3"/>
      <c r="F22" s="3"/>
      <c r="G22" s="6"/>
      <c r="H22" s="4"/>
      <c r="I22" s="4"/>
    </row>
    <row r="23" spans="1:9" ht="16" customHeight="1" x14ac:dyDescent="0.35">
      <c r="C23" s="5"/>
      <c r="D23" s="5"/>
      <c r="E23" s="3"/>
      <c r="F23" s="3"/>
      <c r="G23" s="6"/>
      <c r="H23" s="4"/>
      <c r="I23" s="4"/>
    </row>
    <row r="24" spans="1:9" ht="16" customHeight="1" x14ac:dyDescent="0.35">
      <c r="A24" s="5"/>
      <c r="B24" s="5"/>
      <c r="C24" s="5"/>
      <c r="D24" s="5"/>
      <c r="E24" s="3"/>
      <c r="F24" s="3"/>
      <c r="G24" s="6"/>
      <c r="H24" s="4"/>
      <c r="I24" s="4"/>
    </row>
    <row r="25" spans="1:9" ht="16" customHeight="1" x14ac:dyDescent="0.35">
      <c r="A25" s="5"/>
      <c r="B25" s="5"/>
      <c r="C25" s="5"/>
      <c r="D25" s="5"/>
      <c r="E25" s="3"/>
      <c r="F25" s="3"/>
      <c r="G25" s="6"/>
      <c r="H25" s="4"/>
      <c r="I25" s="4"/>
    </row>
    <row r="26" spans="1:9" ht="16" customHeight="1" x14ac:dyDescent="0.35">
      <c r="A26" s="5"/>
      <c r="B26" s="5"/>
      <c r="C26" s="5"/>
      <c r="D26" s="5"/>
      <c r="E26" s="3"/>
      <c r="F26" s="3"/>
      <c r="G26" s="6"/>
      <c r="H26" s="4"/>
      <c r="I26" s="4"/>
    </row>
    <row r="27" spans="1:9" ht="16" customHeight="1" x14ac:dyDescent="0.35">
      <c r="A27" s="5"/>
      <c r="B27" s="5"/>
      <c r="C27" s="5"/>
      <c r="D27" s="5"/>
      <c r="E27" s="3"/>
      <c r="F27" s="3"/>
      <c r="G27" s="6"/>
      <c r="H27" s="4"/>
      <c r="I27" s="4"/>
    </row>
    <row r="28" spans="1:9" ht="16" customHeight="1" x14ac:dyDescent="0.35">
      <c r="A28" s="5"/>
      <c r="B28" s="5"/>
      <c r="C28" s="5"/>
      <c r="D28" s="5"/>
      <c r="E28" s="3"/>
      <c r="F28" s="3"/>
      <c r="G28" s="6"/>
      <c r="H28" s="4"/>
      <c r="I28" s="4"/>
    </row>
    <row r="29" spans="1:9" ht="16" customHeight="1" x14ac:dyDescent="0.35">
      <c r="A29" s="5"/>
      <c r="B29" s="5"/>
      <c r="C29" s="5"/>
      <c r="D29" s="5"/>
      <c r="E29" s="3"/>
      <c r="F29" s="3"/>
      <c r="G29" s="6"/>
      <c r="H29" s="4"/>
      <c r="I29" s="4"/>
    </row>
    <row r="30" spans="1:9" ht="16" customHeight="1" x14ac:dyDescent="0.35">
      <c r="A30" s="5"/>
      <c r="B30" s="5"/>
      <c r="C30" s="5"/>
      <c r="D30" s="5"/>
      <c r="E30" s="3"/>
      <c r="F30" s="3"/>
      <c r="G30" s="6"/>
      <c r="H30" s="4"/>
      <c r="I30" s="4"/>
    </row>
    <row r="31" spans="1:9" ht="16" customHeight="1" x14ac:dyDescent="0.35">
      <c r="A31" s="5"/>
      <c r="B31" s="5"/>
      <c r="C31" s="5"/>
      <c r="D31" s="5"/>
      <c r="E31" s="3"/>
      <c r="F31" s="3"/>
      <c r="G31" s="6"/>
      <c r="H31" s="4"/>
      <c r="I31" s="4"/>
    </row>
    <row r="32" spans="1:9" ht="16" customHeight="1" x14ac:dyDescent="0.35">
      <c r="A32" s="5"/>
      <c r="B32" s="5"/>
      <c r="C32" s="5"/>
      <c r="D32" s="5"/>
      <c r="E32" s="3"/>
      <c r="F32" s="3"/>
      <c r="G32" s="6"/>
      <c r="H32" s="4"/>
      <c r="I32" s="4"/>
    </row>
    <row r="33" spans="1:9" ht="16" customHeight="1" x14ac:dyDescent="0.35">
      <c r="A33" s="5"/>
      <c r="B33" s="5"/>
      <c r="C33" s="5"/>
      <c r="D33" s="5"/>
      <c r="E33" s="3"/>
      <c r="F33" s="3"/>
      <c r="G33" s="6"/>
      <c r="H33" s="4"/>
      <c r="I33" s="4"/>
    </row>
    <row r="34" spans="1:9" ht="16" customHeight="1" x14ac:dyDescent="0.35">
      <c r="A34" s="5"/>
      <c r="B34" s="5"/>
      <c r="C34" s="5"/>
      <c r="D34" s="5"/>
      <c r="E34" s="3"/>
      <c r="F34" s="3"/>
      <c r="G34" s="6"/>
      <c r="H34" s="4"/>
      <c r="I34" s="4"/>
    </row>
    <row r="35" spans="1:9" ht="16" customHeight="1" x14ac:dyDescent="0.35">
      <c r="A35" s="5"/>
      <c r="B35" s="5"/>
      <c r="C35" s="5"/>
      <c r="D35" s="5"/>
      <c r="E35" s="3"/>
      <c r="F35" s="3"/>
      <c r="G35" s="6"/>
      <c r="H35" s="4"/>
      <c r="I35" s="4"/>
    </row>
    <row r="36" spans="1:9" ht="16" customHeight="1" x14ac:dyDescent="0.35">
      <c r="F36" s="3"/>
      <c r="G36" s="6"/>
      <c r="H36" s="4"/>
      <c r="I36" s="4"/>
    </row>
    <row r="37" spans="1:9" ht="16" customHeight="1" x14ac:dyDescent="0.35">
      <c r="A37" s="5"/>
      <c r="B37" s="5"/>
      <c r="C37" s="5"/>
      <c r="D37" s="5"/>
      <c r="E37" s="3"/>
      <c r="F37" s="3"/>
      <c r="G37" s="6"/>
      <c r="H37" s="4"/>
      <c r="I37" s="4"/>
    </row>
    <row r="38" spans="1:9" ht="16" customHeight="1" x14ac:dyDescent="0.35">
      <c r="A38" s="5"/>
      <c r="B38" s="5"/>
      <c r="C38" s="5"/>
      <c r="D38" s="5"/>
      <c r="E38" s="3"/>
      <c r="F38" s="3"/>
      <c r="G38" s="6"/>
      <c r="H38" s="4"/>
      <c r="I38" s="4"/>
    </row>
    <row r="39" spans="1:9" s="23" customFormat="1" ht="16" customHeight="1" x14ac:dyDescent="0.35">
      <c r="A39" s="12"/>
      <c r="B39" s="12"/>
      <c r="C39" s="12"/>
      <c r="D39" s="12"/>
      <c r="E39" s="21"/>
      <c r="F39" s="21"/>
      <c r="G39" s="6"/>
      <c r="H39" s="22"/>
      <c r="I39" s="22"/>
    </row>
    <row r="40" spans="1:9" ht="16" customHeight="1" x14ac:dyDescent="0.35">
      <c r="A40" s="5"/>
      <c r="B40" s="5"/>
      <c r="C40" s="5"/>
      <c r="D40" s="5"/>
      <c r="E40" s="3"/>
      <c r="F40" s="3"/>
      <c r="G40" s="6"/>
      <c r="H40" s="4"/>
      <c r="I40" s="4"/>
    </row>
    <row r="41" spans="1:9" ht="16" customHeight="1" x14ac:dyDescent="0.35">
      <c r="A41" s="5"/>
      <c r="B41" s="5"/>
      <c r="C41" s="5"/>
      <c r="D41" s="5"/>
      <c r="E41" s="3"/>
      <c r="F41" s="3"/>
      <c r="G41" s="6"/>
      <c r="H41" s="4"/>
      <c r="I41" s="4"/>
    </row>
    <row r="42" spans="1:9" ht="16" customHeight="1" x14ac:dyDescent="0.35">
      <c r="G42" s="6"/>
      <c r="H42" s="4"/>
      <c r="I42" s="4"/>
    </row>
    <row r="43" spans="1:9" ht="16" customHeight="1" x14ac:dyDescent="0.35">
      <c r="G43" s="6"/>
      <c r="I43" s="4"/>
    </row>
    <row r="44" spans="1:9" ht="16" customHeight="1" x14ac:dyDescent="0.35">
      <c r="G44" s="6"/>
      <c r="I44" s="4"/>
    </row>
    <row r="45" spans="1:9" ht="16" customHeight="1" x14ac:dyDescent="0.35">
      <c r="G45" s="6"/>
      <c r="I45" s="4"/>
    </row>
    <row r="46" spans="1:9" ht="16" customHeight="1" x14ac:dyDescent="0.35">
      <c r="G46" s="6"/>
      <c r="I46" s="4"/>
    </row>
    <row r="47" spans="1:9" ht="16" customHeight="1" x14ac:dyDescent="0.35">
      <c r="G47" s="6"/>
      <c r="I47" s="4"/>
    </row>
    <row r="48" spans="1:9" ht="16" customHeight="1" x14ac:dyDescent="0.35">
      <c r="G48" s="6"/>
      <c r="I48" s="4"/>
    </row>
    <row r="49" spans="7:9" ht="16" customHeight="1" x14ac:dyDescent="0.35">
      <c r="G49" s="6"/>
      <c r="I49" s="4"/>
    </row>
    <row r="50" spans="7:9" ht="16" customHeight="1" x14ac:dyDescent="0.35">
      <c r="G50" s="6"/>
      <c r="I50" s="4"/>
    </row>
    <row r="51" spans="7:9" ht="16" customHeight="1" x14ac:dyDescent="0.35">
      <c r="G51" s="6"/>
      <c r="I51" s="4"/>
    </row>
    <row r="52" spans="7:9" ht="16" customHeight="1" x14ac:dyDescent="0.35">
      <c r="G52" s="6"/>
      <c r="I52" s="4"/>
    </row>
    <row r="53" spans="7:9" ht="16" customHeight="1" x14ac:dyDescent="0.35">
      <c r="G53" s="6"/>
      <c r="I53" s="4"/>
    </row>
    <row r="54" spans="7:9" ht="16" customHeight="1" x14ac:dyDescent="0.35">
      <c r="G54" s="6"/>
      <c r="I54" s="4"/>
    </row>
    <row r="55" spans="7:9" ht="16" customHeight="1" x14ac:dyDescent="0.35">
      <c r="G55" s="6"/>
      <c r="I55" s="4"/>
    </row>
    <row r="56" spans="7:9" ht="16" customHeight="1" x14ac:dyDescent="0.35">
      <c r="G56" s="6"/>
      <c r="I56" s="4"/>
    </row>
    <row r="57" spans="7:9" ht="16" customHeight="1" x14ac:dyDescent="0.35">
      <c r="G57" s="6"/>
      <c r="I57" s="4"/>
    </row>
    <row r="58" spans="7:9" ht="16" customHeight="1" x14ac:dyDescent="0.35">
      <c r="G58" s="6"/>
      <c r="I58" s="4"/>
    </row>
    <row r="59" spans="7:9" ht="16" customHeight="1" x14ac:dyDescent="0.35">
      <c r="G59" s="6"/>
      <c r="I59" s="4"/>
    </row>
    <row r="60" spans="7:9" ht="16" customHeight="1" x14ac:dyDescent="0.35">
      <c r="G60" s="6"/>
      <c r="I60" s="4"/>
    </row>
    <row r="61" spans="7:9" ht="16" customHeight="1" x14ac:dyDescent="0.35">
      <c r="G61" s="6"/>
      <c r="I61" s="4"/>
    </row>
    <row r="62" spans="7:9" ht="16" customHeight="1" x14ac:dyDescent="0.35">
      <c r="G62" s="6"/>
      <c r="I62" s="4"/>
    </row>
    <row r="63" spans="7:9" ht="16" customHeight="1" x14ac:dyDescent="0.35">
      <c r="G63" s="6"/>
      <c r="I63" s="4"/>
    </row>
    <row r="64" spans="7:9" ht="16" customHeight="1" x14ac:dyDescent="0.35">
      <c r="G64" s="6"/>
      <c r="I64" s="4"/>
    </row>
    <row r="65" spans="7:9" ht="16" customHeight="1" x14ac:dyDescent="0.35">
      <c r="G65" s="6"/>
      <c r="I65" s="4"/>
    </row>
    <row r="66" spans="7:9" ht="16" customHeight="1" x14ac:dyDescent="0.35">
      <c r="G66" s="6"/>
      <c r="I66" s="4"/>
    </row>
    <row r="67" spans="7:9" ht="16" customHeight="1" x14ac:dyDescent="0.35">
      <c r="G67" s="6"/>
      <c r="I67" s="4"/>
    </row>
    <row r="68" spans="7:9" ht="16" customHeight="1" x14ac:dyDescent="0.35">
      <c r="G68" s="6"/>
      <c r="I68" s="4"/>
    </row>
    <row r="69" spans="7:9" ht="16" customHeight="1" x14ac:dyDescent="0.35">
      <c r="G69" s="6"/>
      <c r="I69" s="4"/>
    </row>
    <row r="70" spans="7:9" ht="16" customHeight="1" x14ac:dyDescent="0.35">
      <c r="G70" s="6"/>
      <c r="I70" s="4"/>
    </row>
    <row r="71" spans="7:9" ht="16" customHeight="1" x14ac:dyDescent="0.35">
      <c r="G71" s="6"/>
      <c r="I71" s="4"/>
    </row>
    <row r="72" spans="7:9" ht="16" customHeight="1" x14ac:dyDescent="0.35">
      <c r="G72" s="6"/>
      <c r="I72" s="4"/>
    </row>
    <row r="73" spans="7:9" ht="16" customHeight="1" x14ac:dyDescent="0.35">
      <c r="G73" s="6"/>
      <c r="I73" s="4"/>
    </row>
    <row r="74" spans="7:9" ht="16" customHeight="1" x14ac:dyDescent="0.35">
      <c r="G74" s="6"/>
      <c r="I74" s="4"/>
    </row>
    <row r="75" spans="7:9" ht="16" customHeight="1" x14ac:dyDescent="0.35">
      <c r="G75" s="6"/>
      <c r="I75" s="4"/>
    </row>
    <row r="76" spans="7:9" ht="16" customHeight="1" x14ac:dyDescent="0.35">
      <c r="G76" s="6"/>
      <c r="I76" s="4"/>
    </row>
    <row r="77" spans="7:9" ht="16" customHeight="1" x14ac:dyDescent="0.35">
      <c r="G77" s="6"/>
      <c r="I77" s="4"/>
    </row>
    <row r="78" spans="7:9" ht="16" customHeight="1" x14ac:dyDescent="0.35">
      <c r="G78" s="6"/>
      <c r="I78" s="4"/>
    </row>
    <row r="79" spans="7:9" ht="16" customHeight="1" x14ac:dyDescent="0.35">
      <c r="G79" s="6"/>
      <c r="I79" s="4"/>
    </row>
    <row r="80" spans="7:9" ht="16" customHeight="1" x14ac:dyDescent="0.35">
      <c r="G80" s="6"/>
      <c r="I80" s="4"/>
    </row>
    <row r="81" spans="7:9" ht="16" customHeight="1" x14ac:dyDescent="0.35">
      <c r="G81" s="6"/>
      <c r="I81" s="4"/>
    </row>
    <row r="82" spans="7:9" ht="16" customHeight="1" x14ac:dyDescent="0.35">
      <c r="G82" s="6"/>
      <c r="I82" s="4"/>
    </row>
    <row r="83" spans="7:9" ht="16" customHeight="1" x14ac:dyDescent="0.35">
      <c r="G83" s="6"/>
      <c r="I83" s="4"/>
    </row>
    <row r="84" spans="7:9" ht="16" customHeight="1" x14ac:dyDescent="0.35">
      <c r="G84" s="6"/>
      <c r="I84" s="4"/>
    </row>
    <row r="85" spans="7:9" ht="16" customHeight="1" x14ac:dyDescent="0.35">
      <c r="G85" s="6"/>
      <c r="I85" s="4"/>
    </row>
    <row r="86" spans="7:9" ht="16" customHeight="1" x14ac:dyDescent="0.35">
      <c r="G86" s="6"/>
      <c r="I86" s="4"/>
    </row>
    <row r="87" spans="7:9" ht="16" customHeight="1" x14ac:dyDescent="0.35">
      <c r="G87" s="6"/>
      <c r="I87" s="4"/>
    </row>
    <row r="88" spans="7:9" ht="16" customHeight="1" x14ac:dyDescent="0.35">
      <c r="G88" s="6"/>
      <c r="I88" s="4"/>
    </row>
    <row r="89" spans="7:9" ht="16" customHeight="1" x14ac:dyDescent="0.35">
      <c r="G89" s="6"/>
      <c r="I89" s="4"/>
    </row>
    <row r="90" spans="7:9" ht="16" customHeight="1" x14ac:dyDescent="0.35">
      <c r="G90" s="6"/>
      <c r="I90" s="4"/>
    </row>
    <row r="91" spans="7:9" ht="16" customHeight="1" x14ac:dyDescent="0.35">
      <c r="G91" s="6"/>
      <c r="I91" s="4"/>
    </row>
    <row r="92" spans="7:9" ht="16" customHeight="1" x14ac:dyDescent="0.35">
      <c r="G92" s="6"/>
      <c r="I92" s="4"/>
    </row>
    <row r="93" spans="7:9" ht="16" customHeight="1" x14ac:dyDescent="0.35">
      <c r="G93" s="6"/>
      <c r="I93" s="4"/>
    </row>
    <row r="94" spans="7:9" ht="16" customHeight="1" x14ac:dyDescent="0.35">
      <c r="G94" s="6"/>
      <c r="I94" s="4"/>
    </row>
    <row r="95" spans="7:9" ht="16" customHeight="1" x14ac:dyDescent="0.35">
      <c r="G95" s="6"/>
      <c r="I95" s="4"/>
    </row>
    <row r="96" spans="7:9" ht="16" customHeight="1" x14ac:dyDescent="0.35">
      <c r="G96" s="6"/>
      <c r="I96" s="4"/>
    </row>
    <row r="97" spans="7:9" ht="16" customHeight="1" x14ac:dyDescent="0.35">
      <c r="G97" s="6"/>
      <c r="I97" s="4"/>
    </row>
    <row r="98" spans="7:9" ht="16" customHeight="1" x14ac:dyDescent="0.35">
      <c r="G98" s="6"/>
      <c r="I98" s="4"/>
    </row>
    <row r="99" spans="7:9" ht="16" customHeight="1" x14ac:dyDescent="0.35">
      <c r="G99" s="6"/>
      <c r="I99" s="4"/>
    </row>
    <row r="100" spans="7:9" ht="16" customHeight="1" x14ac:dyDescent="0.35">
      <c r="G100" s="6"/>
      <c r="I100" s="4"/>
    </row>
    <row r="101" spans="7:9" ht="16" customHeight="1" x14ac:dyDescent="0.35">
      <c r="G101" s="6"/>
      <c r="I101" s="4"/>
    </row>
    <row r="102" spans="7:9" ht="16" customHeight="1" x14ac:dyDescent="0.35">
      <c r="G102" s="6"/>
      <c r="I102" s="4"/>
    </row>
    <row r="103" spans="7:9" ht="16" customHeight="1" x14ac:dyDescent="0.35">
      <c r="G103" s="6"/>
      <c r="I103" s="4"/>
    </row>
    <row r="104" spans="7:9" ht="16" customHeight="1" x14ac:dyDescent="0.35">
      <c r="G104" s="6"/>
      <c r="I104" s="4"/>
    </row>
    <row r="105" spans="7:9" ht="16" customHeight="1" x14ac:dyDescent="0.35">
      <c r="G105" s="6"/>
      <c r="I105" s="4"/>
    </row>
    <row r="106" spans="7:9" ht="16" customHeight="1" x14ac:dyDescent="0.35">
      <c r="G106" s="6"/>
      <c r="I106" s="4"/>
    </row>
    <row r="107" spans="7:9" ht="16" customHeight="1" x14ac:dyDescent="0.35">
      <c r="G107" s="6"/>
      <c r="I107" s="4"/>
    </row>
    <row r="108" spans="7:9" ht="16" customHeight="1" x14ac:dyDescent="0.35">
      <c r="G108" s="6"/>
      <c r="I108" s="4"/>
    </row>
    <row r="109" spans="7:9" ht="16" customHeight="1" x14ac:dyDescent="0.35">
      <c r="G109" s="6"/>
      <c r="I109" s="4"/>
    </row>
    <row r="110" spans="7:9" ht="16" customHeight="1" x14ac:dyDescent="0.35">
      <c r="G110" s="6"/>
      <c r="I110" s="4"/>
    </row>
    <row r="111" spans="7:9" ht="16" customHeight="1" x14ac:dyDescent="0.35">
      <c r="G111" s="6"/>
      <c r="I111" s="4"/>
    </row>
    <row r="112" spans="7:9" ht="16" customHeight="1" x14ac:dyDescent="0.35">
      <c r="G112" s="6"/>
      <c r="I112" s="4"/>
    </row>
    <row r="113" spans="7:9" ht="16" customHeight="1" x14ac:dyDescent="0.35">
      <c r="G113" s="6"/>
      <c r="I113" s="4"/>
    </row>
    <row r="114" spans="7:9" ht="16" customHeight="1" x14ac:dyDescent="0.35">
      <c r="G114" s="6"/>
      <c r="I114" s="4"/>
    </row>
    <row r="115" spans="7:9" ht="16" customHeight="1" x14ac:dyDescent="0.35">
      <c r="G115" s="6"/>
      <c r="I115" s="4"/>
    </row>
    <row r="116" spans="7:9" ht="16" customHeight="1" x14ac:dyDescent="0.35">
      <c r="G116" s="6"/>
      <c r="I116" s="4"/>
    </row>
    <row r="117" spans="7:9" ht="16" customHeight="1" x14ac:dyDescent="0.35">
      <c r="G117" s="6"/>
      <c r="I117" s="4"/>
    </row>
    <row r="118" spans="7:9" ht="16" customHeight="1" x14ac:dyDescent="0.35">
      <c r="G118" s="6"/>
      <c r="I118" s="4"/>
    </row>
    <row r="119" spans="7:9" ht="16" customHeight="1" x14ac:dyDescent="0.35">
      <c r="G119" s="6"/>
      <c r="I119" s="4"/>
    </row>
    <row r="120" spans="7:9" ht="16" customHeight="1" x14ac:dyDescent="0.35">
      <c r="G120" s="6"/>
      <c r="I120" s="4"/>
    </row>
    <row r="121" spans="7:9" ht="16" customHeight="1" x14ac:dyDescent="0.35">
      <c r="G121" s="6"/>
      <c r="I121" s="4"/>
    </row>
    <row r="122" spans="7:9" ht="16" customHeight="1" x14ac:dyDescent="0.35">
      <c r="G122" s="6"/>
      <c r="I122" s="4"/>
    </row>
    <row r="123" spans="7:9" ht="16" customHeight="1" x14ac:dyDescent="0.35">
      <c r="G123" s="6"/>
      <c r="I123" s="4"/>
    </row>
    <row r="124" spans="7:9" ht="16" customHeight="1" x14ac:dyDescent="0.35">
      <c r="G124" s="6"/>
      <c r="I124" s="4"/>
    </row>
    <row r="125" spans="7:9" ht="16" customHeight="1" x14ac:dyDescent="0.35">
      <c r="G125" s="6"/>
      <c r="I125" s="4"/>
    </row>
    <row r="126" spans="7:9" ht="16" customHeight="1" x14ac:dyDescent="0.35">
      <c r="G126" s="6"/>
      <c r="I126" s="4"/>
    </row>
    <row r="127" spans="7:9" ht="16" customHeight="1" x14ac:dyDescent="0.35">
      <c r="G127" s="6"/>
      <c r="I127" s="4"/>
    </row>
    <row r="128" spans="7:9" ht="16" customHeight="1" x14ac:dyDescent="0.35">
      <c r="G128" s="6"/>
      <c r="I128" s="4"/>
    </row>
    <row r="129" spans="7:9" ht="16" customHeight="1" x14ac:dyDescent="0.35">
      <c r="G129" s="6"/>
      <c r="I129" s="4"/>
    </row>
    <row r="130" spans="7:9" ht="16" customHeight="1" x14ac:dyDescent="0.35">
      <c r="G130" s="6"/>
      <c r="I130" s="4"/>
    </row>
    <row r="131" spans="7:9" ht="16" customHeight="1" x14ac:dyDescent="0.35">
      <c r="G131" s="6"/>
      <c r="I131" s="4"/>
    </row>
    <row r="132" spans="7:9" ht="16" customHeight="1" x14ac:dyDescent="0.35">
      <c r="G132" s="6"/>
      <c r="I132" s="4"/>
    </row>
    <row r="133" spans="7:9" ht="16" customHeight="1" x14ac:dyDescent="0.35">
      <c r="G133" s="6"/>
      <c r="I133" s="4"/>
    </row>
    <row r="134" spans="7:9" ht="16" customHeight="1" x14ac:dyDescent="0.35">
      <c r="G134" s="6"/>
      <c r="I134" s="4"/>
    </row>
    <row r="135" spans="7:9" ht="16" customHeight="1" x14ac:dyDescent="0.35">
      <c r="G135" s="6"/>
      <c r="I135" s="4"/>
    </row>
    <row r="136" spans="7:9" ht="16" customHeight="1" x14ac:dyDescent="0.35">
      <c r="G136" s="6"/>
      <c r="I136" s="4"/>
    </row>
    <row r="137" spans="7:9" ht="16" customHeight="1" x14ac:dyDescent="0.35">
      <c r="G137" s="6"/>
      <c r="I137" s="4"/>
    </row>
    <row r="138" spans="7:9" ht="16" customHeight="1" x14ac:dyDescent="0.35">
      <c r="G138" s="6"/>
      <c r="I138" s="4"/>
    </row>
    <row r="139" spans="7:9" ht="16" customHeight="1" x14ac:dyDescent="0.35">
      <c r="G139" s="6"/>
      <c r="I139" s="4"/>
    </row>
    <row r="140" spans="7:9" ht="16" customHeight="1" x14ac:dyDescent="0.35">
      <c r="G140" s="6"/>
      <c r="I140" s="4"/>
    </row>
    <row r="141" spans="7:9" ht="16" customHeight="1" x14ac:dyDescent="0.35">
      <c r="G141" s="6"/>
      <c r="I141" s="4"/>
    </row>
    <row r="142" spans="7:9" ht="16" customHeight="1" x14ac:dyDescent="0.35">
      <c r="G142" s="6"/>
      <c r="I142" s="4"/>
    </row>
    <row r="143" spans="7:9" ht="16" customHeight="1" x14ac:dyDescent="0.35">
      <c r="G143" s="6"/>
      <c r="I143" s="4"/>
    </row>
    <row r="144" spans="7:9" ht="16" customHeight="1" x14ac:dyDescent="0.35">
      <c r="G144" s="6"/>
      <c r="I144" s="4"/>
    </row>
    <row r="145" spans="7:9" ht="16" customHeight="1" x14ac:dyDescent="0.35">
      <c r="G145" s="6"/>
      <c r="I145" s="4"/>
    </row>
    <row r="146" spans="7:9" ht="16" customHeight="1" x14ac:dyDescent="0.35">
      <c r="G146" s="6"/>
      <c r="I146" s="4"/>
    </row>
    <row r="147" spans="7:9" ht="16" customHeight="1" x14ac:dyDescent="0.35">
      <c r="G147" s="6"/>
      <c r="I147" s="4"/>
    </row>
    <row r="148" spans="7:9" ht="16" customHeight="1" x14ac:dyDescent="0.35">
      <c r="G148" s="6"/>
      <c r="I148" s="4"/>
    </row>
    <row r="149" spans="7:9" ht="16" customHeight="1" x14ac:dyDescent="0.35">
      <c r="G149" s="6"/>
      <c r="I149" s="4"/>
    </row>
    <row r="150" spans="7:9" ht="16" customHeight="1" x14ac:dyDescent="0.35">
      <c r="G150" s="6"/>
      <c r="I150" s="4"/>
    </row>
    <row r="151" spans="7:9" ht="16" customHeight="1" x14ac:dyDescent="0.35">
      <c r="G151" s="6"/>
      <c r="I151" s="4"/>
    </row>
    <row r="152" spans="7:9" ht="16" customHeight="1" x14ac:dyDescent="0.35">
      <c r="G152" s="6"/>
      <c r="I152" s="4"/>
    </row>
    <row r="153" spans="7:9" ht="16" customHeight="1" x14ac:dyDescent="0.35">
      <c r="G153" s="6"/>
      <c r="I153" s="4"/>
    </row>
    <row r="154" spans="7:9" ht="16" customHeight="1" x14ac:dyDescent="0.35">
      <c r="G154" s="6"/>
      <c r="I154" s="4"/>
    </row>
    <row r="155" spans="7:9" ht="16" customHeight="1" x14ac:dyDescent="0.35">
      <c r="G155" s="6"/>
      <c r="I155" s="4"/>
    </row>
    <row r="156" spans="7:9" ht="16" customHeight="1" x14ac:dyDescent="0.35">
      <c r="G156" s="6"/>
      <c r="I156" s="4"/>
    </row>
    <row r="157" spans="7:9" ht="16" customHeight="1" x14ac:dyDescent="0.35">
      <c r="G157" s="6"/>
      <c r="I157" s="4"/>
    </row>
    <row r="158" spans="7:9" ht="16" customHeight="1" x14ac:dyDescent="0.35">
      <c r="G158" s="6"/>
      <c r="I158" s="4"/>
    </row>
    <row r="159" spans="7:9" ht="16" customHeight="1" x14ac:dyDescent="0.35">
      <c r="G159" s="6"/>
      <c r="I159" s="4"/>
    </row>
    <row r="160" spans="7:9" ht="16" customHeight="1" x14ac:dyDescent="0.35">
      <c r="G160" s="6"/>
      <c r="I160" s="4"/>
    </row>
    <row r="161" spans="7:9" ht="16" customHeight="1" x14ac:dyDescent="0.35">
      <c r="G161" s="6"/>
      <c r="I161" s="4"/>
    </row>
    <row r="162" spans="7:9" ht="16" customHeight="1" x14ac:dyDescent="0.35">
      <c r="G162" s="6"/>
      <c r="I162" s="4"/>
    </row>
    <row r="163" spans="7:9" ht="16" customHeight="1" x14ac:dyDescent="0.35">
      <c r="G163" s="6"/>
      <c r="I163" s="4"/>
    </row>
    <row r="164" spans="7:9" ht="16" customHeight="1" x14ac:dyDescent="0.35">
      <c r="G164" s="6"/>
      <c r="I164" s="4"/>
    </row>
    <row r="165" spans="7:9" ht="16" customHeight="1" x14ac:dyDescent="0.35">
      <c r="G165" s="6"/>
      <c r="I165" s="4"/>
    </row>
    <row r="166" spans="7:9" ht="16" customHeight="1" x14ac:dyDescent="0.35">
      <c r="G166" s="6"/>
      <c r="I166" s="4"/>
    </row>
    <row r="167" spans="7:9" ht="16" customHeight="1" x14ac:dyDescent="0.35">
      <c r="G167" s="6"/>
      <c r="I167" s="4"/>
    </row>
    <row r="168" spans="7:9" ht="16" customHeight="1" x14ac:dyDescent="0.35">
      <c r="G168" s="6"/>
      <c r="I168" s="4"/>
    </row>
    <row r="169" spans="7:9" ht="16" customHeight="1" x14ac:dyDescent="0.35">
      <c r="G169" s="6"/>
      <c r="I169" s="4"/>
    </row>
    <row r="170" spans="7:9" ht="16" customHeight="1" x14ac:dyDescent="0.35">
      <c r="G170" s="6"/>
      <c r="I170" s="4"/>
    </row>
    <row r="171" spans="7:9" ht="16" customHeight="1" x14ac:dyDescent="0.35">
      <c r="G171" s="6"/>
      <c r="I171" s="4"/>
    </row>
    <row r="172" spans="7:9" ht="16" customHeight="1" x14ac:dyDescent="0.35">
      <c r="G172" s="6"/>
      <c r="I172" s="4"/>
    </row>
    <row r="173" spans="7:9" ht="16" customHeight="1" x14ac:dyDescent="0.35">
      <c r="G173" s="6"/>
      <c r="I173" s="4"/>
    </row>
    <row r="174" spans="7:9" ht="16" customHeight="1" x14ac:dyDescent="0.35">
      <c r="G174" s="6"/>
      <c r="I174" s="4"/>
    </row>
    <row r="175" spans="7:9" ht="16" customHeight="1" x14ac:dyDescent="0.35">
      <c r="G175" s="6"/>
      <c r="I175" s="4"/>
    </row>
    <row r="176" spans="7:9" ht="16" customHeight="1" x14ac:dyDescent="0.35">
      <c r="G176" s="6"/>
      <c r="I176" s="4"/>
    </row>
    <row r="177" spans="7:9" ht="16" customHeight="1" x14ac:dyDescent="0.35">
      <c r="G177" s="6"/>
      <c r="I177" s="4"/>
    </row>
    <row r="178" spans="7:9" ht="16" customHeight="1" x14ac:dyDescent="0.35">
      <c r="G178" s="6"/>
      <c r="I178" s="4"/>
    </row>
    <row r="179" spans="7:9" ht="16" customHeight="1" x14ac:dyDescent="0.35">
      <c r="G179" s="6"/>
      <c r="I179" s="4"/>
    </row>
    <row r="180" spans="7:9" ht="16" customHeight="1" x14ac:dyDescent="0.35">
      <c r="G180" s="6"/>
      <c r="I180" s="4"/>
    </row>
    <row r="181" spans="7:9" ht="16" customHeight="1" x14ac:dyDescent="0.35">
      <c r="G181" s="6"/>
      <c r="I181" s="4"/>
    </row>
    <row r="182" spans="7:9" ht="16" customHeight="1" x14ac:dyDescent="0.35">
      <c r="G182" s="6"/>
      <c r="I182" s="4"/>
    </row>
    <row r="183" spans="7:9" ht="16" customHeight="1" x14ac:dyDescent="0.35">
      <c r="G183" s="6"/>
      <c r="I183" s="4"/>
    </row>
    <row r="184" spans="7:9" ht="16" customHeight="1" x14ac:dyDescent="0.35">
      <c r="G184" s="6"/>
      <c r="I184" s="4"/>
    </row>
    <row r="185" spans="7:9" ht="16" customHeight="1" x14ac:dyDescent="0.35">
      <c r="G185" s="6"/>
      <c r="I185" s="4"/>
    </row>
    <row r="186" spans="7:9" ht="16" customHeight="1" x14ac:dyDescent="0.35">
      <c r="G186" s="6"/>
      <c r="I186" s="4"/>
    </row>
    <row r="187" spans="7:9" ht="16" customHeight="1" x14ac:dyDescent="0.35">
      <c r="G187" s="6"/>
      <c r="I187" s="4"/>
    </row>
    <row r="188" spans="7:9" ht="16" customHeight="1" x14ac:dyDescent="0.35">
      <c r="G188" s="6"/>
      <c r="I188" s="4"/>
    </row>
    <row r="189" spans="7:9" ht="16" customHeight="1" x14ac:dyDescent="0.35">
      <c r="G189" s="6"/>
      <c r="I189" s="4"/>
    </row>
    <row r="190" spans="7:9" ht="16" customHeight="1" x14ac:dyDescent="0.35">
      <c r="G190" s="6"/>
      <c r="I190" s="4"/>
    </row>
    <row r="191" spans="7:9" ht="16" customHeight="1" x14ac:dyDescent="0.35">
      <c r="G191" s="6"/>
      <c r="I191" s="4"/>
    </row>
    <row r="192" spans="7:9" ht="16" customHeight="1" x14ac:dyDescent="0.35">
      <c r="G192" s="6"/>
      <c r="I192" s="4"/>
    </row>
    <row r="193" spans="7:9" ht="16" customHeight="1" x14ac:dyDescent="0.35">
      <c r="G193" s="6"/>
      <c r="I193" s="4"/>
    </row>
    <row r="194" spans="7:9" ht="16" customHeight="1" x14ac:dyDescent="0.35">
      <c r="G194" s="6"/>
      <c r="I194" s="4"/>
    </row>
    <row r="195" spans="7:9" ht="16" customHeight="1" x14ac:dyDescent="0.35">
      <c r="G195" s="6"/>
      <c r="I195" s="4"/>
    </row>
    <row r="196" spans="7:9" ht="16" customHeight="1" x14ac:dyDescent="0.35">
      <c r="G196" s="6"/>
      <c r="I196" s="4"/>
    </row>
    <row r="197" spans="7:9" ht="16" customHeight="1" x14ac:dyDescent="0.35">
      <c r="G197" s="6"/>
      <c r="I197" s="4"/>
    </row>
    <row r="198" spans="7:9" ht="16" customHeight="1" x14ac:dyDescent="0.35">
      <c r="G198" s="6"/>
      <c r="I198" s="4"/>
    </row>
    <row r="199" spans="7:9" ht="16" customHeight="1" x14ac:dyDescent="0.35">
      <c r="G199" s="6"/>
      <c r="I199" s="4"/>
    </row>
    <row r="200" spans="7:9" ht="16" customHeight="1" x14ac:dyDescent="0.35">
      <c r="G200" s="6"/>
      <c r="I200" s="4"/>
    </row>
    <row r="201" spans="7:9" ht="16" customHeight="1" x14ac:dyDescent="0.35">
      <c r="G201" s="6"/>
      <c r="I201" s="4"/>
    </row>
    <row r="202" spans="7:9" ht="16" customHeight="1" x14ac:dyDescent="0.35">
      <c r="G202" s="6"/>
      <c r="I202" s="4"/>
    </row>
    <row r="203" spans="7:9" ht="16" customHeight="1" x14ac:dyDescent="0.35">
      <c r="G203" s="6"/>
      <c r="I203" s="4"/>
    </row>
    <row r="204" spans="7:9" ht="16" customHeight="1" x14ac:dyDescent="0.35">
      <c r="G204" s="6"/>
      <c r="I204" s="4"/>
    </row>
    <row r="205" spans="7:9" ht="16" customHeight="1" x14ac:dyDescent="0.35">
      <c r="G205" s="6"/>
      <c r="I205" s="4"/>
    </row>
    <row r="206" spans="7:9" ht="16" customHeight="1" x14ac:dyDescent="0.35">
      <c r="G206" s="6"/>
      <c r="I206" s="4"/>
    </row>
    <row r="207" spans="7:9" ht="16" customHeight="1" x14ac:dyDescent="0.35">
      <c r="G207" s="6"/>
      <c r="I207" s="4"/>
    </row>
    <row r="208" spans="7:9" ht="16" customHeight="1" x14ac:dyDescent="0.35">
      <c r="G208" s="6"/>
      <c r="I208" s="4"/>
    </row>
    <row r="209" spans="7:9" ht="16" customHeight="1" x14ac:dyDescent="0.35">
      <c r="G209" s="6"/>
      <c r="I209" s="4"/>
    </row>
    <row r="210" spans="7:9" ht="16" customHeight="1" x14ac:dyDescent="0.35">
      <c r="G210" s="6"/>
      <c r="I210" s="4"/>
    </row>
    <row r="211" spans="7:9" ht="16" customHeight="1" x14ac:dyDescent="0.35">
      <c r="G211" s="6"/>
      <c r="I211" s="4"/>
    </row>
    <row r="212" spans="7:9" ht="16" customHeight="1" x14ac:dyDescent="0.35">
      <c r="G212" s="6"/>
      <c r="I212" s="4"/>
    </row>
    <row r="213" spans="7:9" ht="16" customHeight="1" x14ac:dyDescent="0.35">
      <c r="G213" s="6"/>
      <c r="I213" s="4"/>
    </row>
    <row r="214" spans="7:9" ht="16" customHeight="1" x14ac:dyDescent="0.35">
      <c r="G214" s="6"/>
      <c r="I214" s="4"/>
    </row>
    <row r="215" spans="7:9" ht="16" customHeight="1" x14ac:dyDescent="0.35">
      <c r="G215" s="6"/>
      <c r="I215" s="4"/>
    </row>
    <row r="216" spans="7:9" ht="16" customHeight="1" x14ac:dyDescent="0.35">
      <c r="G216" s="6"/>
      <c r="I216" s="4"/>
    </row>
    <row r="217" spans="7:9" ht="16" customHeight="1" x14ac:dyDescent="0.35">
      <c r="G217" s="6"/>
      <c r="I217" s="4"/>
    </row>
    <row r="218" spans="7:9" ht="16" customHeight="1" x14ac:dyDescent="0.35">
      <c r="G218" s="6"/>
      <c r="I218" s="4"/>
    </row>
    <row r="219" spans="7:9" ht="16" customHeight="1" x14ac:dyDescent="0.35">
      <c r="G219" s="6"/>
      <c r="I219" s="4"/>
    </row>
    <row r="220" spans="7:9" ht="16" customHeight="1" x14ac:dyDescent="0.35">
      <c r="G220" s="6"/>
      <c r="I220" s="4"/>
    </row>
    <row r="221" spans="7:9" ht="16" customHeight="1" x14ac:dyDescent="0.35">
      <c r="G221" s="6"/>
      <c r="I221" s="4"/>
    </row>
    <row r="222" spans="7:9" ht="16" customHeight="1" x14ac:dyDescent="0.35">
      <c r="G222" s="6"/>
      <c r="I222" s="4"/>
    </row>
    <row r="223" spans="7:9" ht="16" customHeight="1" x14ac:dyDescent="0.35">
      <c r="G223" s="6"/>
      <c r="I223" s="4"/>
    </row>
    <row r="224" spans="7:9" ht="16" customHeight="1" x14ac:dyDescent="0.35">
      <c r="G224" s="6"/>
      <c r="I224" s="4"/>
    </row>
    <row r="225" spans="7:9" ht="16" customHeight="1" x14ac:dyDescent="0.35">
      <c r="G225" s="6"/>
      <c r="I225" s="4"/>
    </row>
    <row r="226" spans="7:9" ht="16" customHeight="1" x14ac:dyDescent="0.35">
      <c r="G226" s="6"/>
      <c r="I226" s="4"/>
    </row>
    <row r="227" spans="7:9" ht="16" customHeight="1" x14ac:dyDescent="0.35">
      <c r="G227" s="6"/>
      <c r="I227" s="4"/>
    </row>
    <row r="228" spans="7:9" ht="16" customHeight="1" x14ac:dyDescent="0.35">
      <c r="G228" s="6"/>
      <c r="I228" s="4"/>
    </row>
    <row r="229" spans="7:9" ht="16" customHeight="1" x14ac:dyDescent="0.35">
      <c r="G229" s="6"/>
      <c r="I229" s="4"/>
    </row>
    <row r="230" spans="7:9" ht="16" customHeight="1" x14ac:dyDescent="0.35">
      <c r="G230" s="6"/>
      <c r="I230" s="4"/>
    </row>
    <row r="231" spans="7:9" ht="16" customHeight="1" x14ac:dyDescent="0.35">
      <c r="G231" s="6"/>
      <c r="I231" s="4"/>
    </row>
    <row r="232" spans="7:9" ht="16" customHeight="1" x14ac:dyDescent="0.35">
      <c r="G232" s="6"/>
      <c r="I232" s="4"/>
    </row>
    <row r="233" spans="7:9" ht="16" customHeight="1" x14ac:dyDescent="0.35">
      <c r="G233" s="6"/>
      <c r="I233" s="4"/>
    </row>
    <row r="234" spans="7:9" ht="16" customHeight="1" x14ac:dyDescent="0.35">
      <c r="G234" s="6"/>
      <c r="I234" s="4"/>
    </row>
  </sheetData>
  <dataConsolidate/>
  <hyperlinks>
    <hyperlink ref="G2" r:id="rId1"/>
    <hyperlink ref="G3" r:id="rId2"/>
    <hyperlink ref="G4" r:id="rId3"/>
    <hyperlink ref="G5" r:id="rId4"/>
    <hyperlink ref="G6" r:id="rId5"/>
    <hyperlink ref="G7" r:id="rId6"/>
    <hyperlink ref="G8" r:id="rId7"/>
  </hyperlinks>
  <printOptions horizontalCentered="1"/>
  <pageMargins left="0.31496062992125984" right="0.31496062992125984" top="0.94488188976377963" bottom="0.74803149606299213" header="0.31496062992125984" footer="0.31496062992125984"/>
  <pageSetup paperSize="8" scale="67" orientation="landscape" r:id="rId8"/>
  <headerFooter>
    <oddHeader>&amp;L&amp;G&amp;C&amp;"-,Gras"&amp;18Contacts commerciaux et 
suivi des prospects</oddHeader>
  </headerFooter>
  <legacyDrawingHF r:id="rId9"/>
  <tableParts count="1"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O20"/>
  <sheetViews>
    <sheetView topLeftCell="B1" zoomScaleNormal="100" workbookViewId="0">
      <pane ySplit="1" topLeftCell="A2" activePane="bottomLeft" state="frozen"/>
      <selection activeCell="F1" sqref="F1"/>
      <selection pane="bottomLeft" activeCell="E4" sqref="E4"/>
    </sheetView>
  </sheetViews>
  <sheetFormatPr baseColWidth="10" defaultColWidth="11.453125" defaultRowHeight="16" customHeight="1" x14ac:dyDescent="0.35"/>
  <cols>
    <col min="1" max="1" width="3.81640625" style="16" customWidth="1"/>
    <col min="2" max="2" width="13.453125" style="9" customWidth="1"/>
    <col min="3" max="3" width="11.453125" style="9"/>
    <col min="4" max="4" width="41.1796875" style="9" customWidth="1"/>
    <col min="5" max="5" width="16" style="9" customWidth="1"/>
    <col min="6" max="6" width="12.54296875" style="2" customWidth="1"/>
    <col min="7" max="8" width="14.7265625" style="2" customWidth="1"/>
    <col min="9" max="9" width="37.54296875" style="9" customWidth="1"/>
    <col min="10" max="10" width="69.81640625" style="10" customWidth="1"/>
    <col min="11" max="11" width="7.453125" style="10" customWidth="1"/>
    <col min="12" max="12" width="20" style="9" customWidth="1"/>
    <col min="13" max="13" width="11.453125" style="9" customWidth="1"/>
    <col min="14" max="14" width="13.81640625" style="11" customWidth="1"/>
    <col min="15" max="15" width="16.7265625" style="9" customWidth="1"/>
    <col min="16" max="16384" width="11.453125" style="9"/>
  </cols>
  <sheetData>
    <row r="1" spans="1:15" s="4" customFormat="1" ht="36.75" customHeight="1" x14ac:dyDescent="0.35">
      <c r="A1" s="15"/>
      <c r="B1" s="13" t="s">
        <v>1</v>
      </c>
      <c r="C1" s="13" t="s">
        <v>0</v>
      </c>
      <c r="D1" s="13" t="s">
        <v>2</v>
      </c>
      <c r="E1" s="14" t="s">
        <v>17</v>
      </c>
      <c r="F1" s="14" t="s">
        <v>3</v>
      </c>
      <c r="G1" s="14" t="s">
        <v>4</v>
      </c>
      <c r="H1" s="14" t="s">
        <v>5</v>
      </c>
      <c r="I1" s="13" t="s">
        <v>6</v>
      </c>
      <c r="J1" s="13" t="s">
        <v>7</v>
      </c>
      <c r="K1" s="13" t="s">
        <v>26</v>
      </c>
      <c r="L1" s="13" t="s">
        <v>12</v>
      </c>
      <c r="M1" s="14" t="s">
        <v>38</v>
      </c>
      <c r="N1" s="19" t="s">
        <v>20</v>
      </c>
      <c r="O1" s="14" t="s">
        <v>28</v>
      </c>
    </row>
    <row r="2" spans="1:15" s="5" customFormat="1" ht="16" customHeight="1" x14ac:dyDescent="0.35">
      <c r="A2" s="15"/>
      <c r="F2" s="3"/>
      <c r="G2" s="3"/>
      <c r="H2" s="3"/>
      <c r="I2" s="6"/>
      <c r="J2" s="4"/>
      <c r="K2" s="4"/>
      <c r="N2" s="11"/>
    </row>
    <row r="3" spans="1:15" s="5" customFormat="1" ht="16" customHeight="1" x14ac:dyDescent="0.35">
      <c r="A3" s="15"/>
      <c r="B3" s="9"/>
      <c r="C3" s="9"/>
      <c r="D3" s="9"/>
      <c r="E3" s="9"/>
      <c r="F3" s="2"/>
      <c r="G3" s="2"/>
      <c r="H3" s="2"/>
      <c r="I3" s="9"/>
      <c r="J3" s="10"/>
      <c r="K3" s="10"/>
      <c r="L3" s="9"/>
      <c r="M3" s="9"/>
      <c r="N3" s="11"/>
      <c r="O3" s="9"/>
    </row>
    <row r="4" spans="1:15" s="5" customFormat="1" ht="16" customHeight="1" x14ac:dyDescent="0.35">
      <c r="A4" s="15"/>
      <c r="B4" s="9"/>
      <c r="C4" s="9"/>
      <c r="D4" s="9"/>
      <c r="E4" s="9"/>
      <c r="F4" s="2"/>
      <c r="G4" s="2"/>
      <c r="H4" s="2"/>
      <c r="I4" s="9"/>
      <c r="J4" s="10"/>
      <c r="K4" s="10"/>
      <c r="L4" s="9"/>
      <c r="M4" s="9"/>
      <c r="N4" s="11"/>
      <c r="O4" s="9"/>
    </row>
    <row r="5" spans="1:15" s="5" customFormat="1" ht="16" customHeight="1" x14ac:dyDescent="0.35">
      <c r="A5" s="15"/>
      <c r="B5" s="9"/>
      <c r="C5" s="9"/>
      <c r="D5" s="9"/>
      <c r="E5" s="9"/>
      <c r="F5" s="2"/>
      <c r="G5" s="2"/>
      <c r="H5" s="2"/>
      <c r="I5" s="9"/>
      <c r="J5" s="10"/>
      <c r="K5" s="10"/>
      <c r="L5" s="9"/>
      <c r="M5" s="9"/>
      <c r="N5" s="11"/>
      <c r="O5" s="9"/>
    </row>
    <row r="6" spans="1:15" s="5" customFormat="1" ht="16" customHeight="1" x14ac:dyDescent="0.35">
      <c r="A6" s="15"/>
      <c r="B6" s="9"/>
      <c r="C6" s="9"/>
      <c r="D6" s="9"/>
      <c r="E6" s="9"/>
      <c r="F6" s="2"/>
      <c r="G6" s="2"/>
      <c r="H6" s="2"/>
      <c r="I6" s="9"/>
      <c r="J6" s="10"/>
      <c r="K6" s="10"/>
      <c r="L6" s="9"/>
      <c r="M6" s="9"/>
      <c r="N6" s="11"/>
      <c r="O6" s="9"/>
    </row>
    <row r="7" spans="1:15" s="5" customFormat="1" ht="16" customHeight="1" x14ac:dyDescent="0.35">
      <c r="A7" s="15"/>
      <c r="B7" s="9"/>
      <c r="C7" s="9"/>
      <c r="D7" s="9"/>
      <c r="E7" s="9"/>
      <c r="F7" s="2"/>
      <c r="G7" s="2"/>
      <c r="H7" s="2"/>
      <c r="I7" s="9"/>
      <c r="J7" s="10"/>
      <c r="K7" s="10"/>
      <c r="L7" s="9"/>
      <c r="M7" s="9"/>
      <c r="N7" s="11"/>
      <c r="O7" s="9"/>
    </row>
    <row r="8" spans="1:15" s="5" customFormat="1" ht="16" customHeight="1" x14ac:dyDescent="0.35">
      <c r="A8" s="15"/>
      <c r="B8" s="9"/>
      <c r="C8" s="9"/>
      <c r="D8" s="9"/>
      <c r="E8" s="9"/>
      <c r="F8" s="2"/>
      <c r="G8" s="2"/>
      <c r="H8" s="2"/>
      <c r="I8" s="9"/>
      <c r="J8" s="10"/>
      <c r="K8" s="10"/>
      <c r="L8" s="9"/>
      <c r="M8" s="9"/>
      <c r="N8" s="11"/>
      <c r="O8" s="9"/>
    </row>
    <row r="9" spans="1:15" s="5" customFormat="1" ht="16" customHeight="1" x14ac:dyDescent="0.35">
      <c r="A9" s="15"/>
      <c r="B9" s="9"/>
      <c r="C9" s="9"/>
      <c r="D9" s="9"/>
      <c r="E9" s="9"/>
      <c r="F9" s="2"/>
      <c r="G9" s="2"/>
      <c r="H9" s="2"/>
      <c r="I9" s="9"/>
      <c r="J9" s="10"/>
      <c r="K9" s="10"/>
      <c r="L9" s="9"/>
      <c r="M9" s="9"/>
      <c r="N9" s="11"/>
      <c r="O9" s="9"/>
    </row>
    <row r="10" spans="1:15" s="5" customFormat="1" ht="16" customHeight="1" x14ac:dyDescent="0.35">
      <c r="A10" s="15"/>
      <c r="B10" s="9"/>
      <c r="C10" s="9"/>
      <c r="D10" s="9"/>
      <c r="E10" s="9"/>
      <c r="F10" s="2"/>
      <c r="G10" s="2"/>
      <c r="H10" s="2"/>
      <c r="I10" s="9"/>
      <c r="J10" s="10"/>
      <c r="K10" s="10"/>
      <c r="L10" s="9"/>
      <c r="M10" s="9"/>
      <c r="N10" s="11"/>
      <c r="O10" s="9"/>
    </row>
    <row r="11" spans="1:15" s="5" customFormat="1" ht="16" customHeight="1" x14ac:dyDescent="0.35">
      <c r="A11" s="15"/>
      <c r="B11" s="9"/>
      <c r="C11" s="9"/>
      <c r="D11" s="9"/>
      <c r="E11" s="9"/>
      <c r="F11" s="2"/>
      <c r="G11" s="2"/>
      <c r="H11" s="2"/>
      <c r="I11" s="9"/>
      <c r="J11" s="10"/>
      <c r="K11" s="10"/>
      <c r="L11" s="9"/>
      <c r="M11" s="9"/>
      <c r="N11" s="11"/>
      <c r="O11" s="9"/>
    </row>
    <row r="12" spans="1:15" ht="16" customHeight="1" x14ac:dyDescent="0.35">
      <c r="A12" s="15"/>
    </row>
    <row r="13" spans="1:15" ht="16" customHeight="1" x14ac:dyDescent="0.35">
      <c r="A13" s="15"/>
    </row>
    <row r="14" spans="1:15" ht="16" customHeight="1" x14ac:dyDescent="0.35">
      <c r="A14" s="15"/>
    </row>
    <row r="15" spans="1:15" ht="16" customHeight="1" x14ac:dyDescent="0.35">
      <c r="A15" s="15"/>
    </row>
    <row r="16" spans="1:15" ht="16" customHeight="1" x14ac:dyDescent="0.35">
      <c r="A16" s="15"/>
    </row>
    <row r="17" spans="1:1" ht="16" customHeight="1" x14ac:dyDescent="0.35">
      <c r="A17" s="15"/>
    </row>
    <row r="18" spans="1:1" ht="16" customHeight="1" x14ac:dyDescent="0.35">
      <c r="A18" s="15"/>
    </row>
    <row r="19" spans="1:1" ht="16" customHeight="1" x14ac:dyDescent="0.35">
      <c r="A19" s="15"/>
    </row>
    <row r="20" spans="1:1" ht="16" customHeight="1" x14ac:dyDescent="0.35">
      <c r="A20" s="15"/>
    </row>
  </sheetData>
  <dataConsolidate/>
  <phoneticPr fontId="6" type="noConversion"/>
  <printOptions horizontalCentered="1"/>
  <pageMargins left="0.31496062992125984" right="0.31496062992125984" top="0.94488188976377963" bottom="0.74803149606299213" header="0.31496062992125984" footer="0.31496062992125984"/>
  <pageSetup paperSize="8" scale="67" orientation="landscape" r:id="rId1"/>
  <headerFooter>
    <oddHeader>&amp;L&amp;G&amp;C&amp;"-,Gras"&amp;18Contacts commerciaux et 
suivi des prospects</oddHeader>
  </headerFooter>
  <legacyDrawingHF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Feuil2!$E$2:$E$5</xm:f>
          </x14:formula1>
          <xm:sqref>O2</xm:sqref>
        </x14:dataValidation>
        <x14:dataValidation type="list" allowBlank="1" showInputMessage="1" showErrorMessage="1">
          <x14:formula1>
            <xm:f>Feuil2!$A$2:$A$6</xm:f>
          </x14:formula1>
          <xm:sqref>F2</xm:sqref>
        </x14:dataValidation>
        <x14:dataValidation type="list" allowBlank="1" showInputMessage="1" showErrorMessage="1">
          <x14:formula1>
            <xm:f>Feuil2!$B$2:$B$4</xm:f>
          </x14:formula1>
          <xm:sqref>L2</xm:sqref>
        </x14:dataValidation>
        <x14:dataValidation type="list" allowBlank="1" showInputMessage="1" showErrorMessage="1">
          <x14:formula1>
            <xm:f>Feuil2!$C$2:$C$7</xm:f>
          </x14:formula1>
          <xm:sqref>M2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O43"/>
  <sheetViews>
    <sheetView zoomScaleNormal="100" workbookViewId="0">
      <pane ySplit="1" topLeftCell="A2" activePane="bottomLeft" state="frozen"/>
      <selection activeCell="F1" sqref="F1"/>
      <selection pane="bottomLeft" activeCell="F6" sqref="F6"/>
    </sheetView>
  </sheetViews>
  <sheetFormatPr baseColWidth="10" defaultColWidth="11.453125" defaultRowHeight="16" customHeight="1" x14ac:dyDescent="0.35"/>
  <cols>
    <col min="1" max="1" width="3.81640625" style="16" customWidth="1"/>
    <col min="2" max="2" width="13.453125" style="9" customWidth="1"/>
    <col min="3" max="3" width="11.453125" style="9"/>
    <col min="4" max="4" width="41.1796875" style="9" customWidth="1"/>
    <col min="5" max="5" width="16" style="9" customWidth="1"/>
    <col min="6" max="6" width="12.54296875" style="2" customWidth="1"/>
    <col min="7" max="8" width="14.7265625" style="2" customWidth="1"/>
    <col min="9" max="9" width="37.54296875" style="9" customWidth="1"/>
    <col min="10" max="10" width="69.81640625" style="10" customWidth="1"/>
    <col min="11" max="11" width="7.453125" style="10" customWidth="1"/>
    <col min="12" max="12" width="20" style="9" customWidth="1"/>
    <col min="13" max="13" width="10.7265625" style="9" customWidth="1"/>
    <col min="14" max="14" width="13.81640625" style="11" customWidth="1"/>
    <col min="15" max="15" width="16.7265625" style="9" customWidth="1"/>
    <col min="16" max="16384" width="11.453125" style="9"/>
  </cols>
  <sheetData>
    <row r="1" spans="1:15" s="4" customFormat="1" ht="36.75" customHeight="1" x14ac:dyDescent="0.35">
      <c r="A1" s="15"/>
      <c r="B1" s="13" t="s">
        <v>1</v>
      </c>
      <c r="C1" s="13" t="s">
        <v>0</v>
      </c>
      <c r="D1" s="13" t="s">
        <v>2</v>
      </c>
      <c r="E1" s="14" t="s">
        <v>17</v>
      </c>
      <c r="F1" s="14" t="s">
        <v>3</v>
      </c>
      <c r="G1" s="14" t="s">
        <v>4</v>
      </c>
      <c r="H1" s="14" t="s">
        <v>5</v>
      </c>
      <c r="I1" s="13" t="s">
        <v>6</v>
      </c>
      <c r="J1" s="13" t="s">
        <v>7</v>
      </c>
      <c r="K1" s="13" t="s">
        <v>26</v>
      </c>
      <c r="L1" s="13" t="s">
        <v>12</v>
      </c>
      <c r="M1" s="14" t="s">
        <v>38</v>
      </c>
      <c r="N1" s="19" t="s">
        <v>20</v>
      </c>
      <c r="O1" s="14" t="s">
        <v>28</v>
      </c>
    </row>
    <row r="2" spans="1:15" s="5" customFormat="1" ht="16" customHeight="1" x14ac:dyDescent="0.35">
      <c r="A2" s="15"/>
      <c r="B2" s="5" t="s">
        <v>45</v>
      </c>
      <c r="C2" s="5" t="s">
        <v>31</v>
      </c>
      <c r="D2" s="5" t="s">
        <v>49</v>
      </c>
      <c r="F2" s="3" t="s">
        <v>71</v>
      </c>
      <c r="G2" s="3"/>
      <c r="H2" s="6" t="s">
        <v>57</v>
      </c>
      <c r="I2" s="4" t="s">
        <v>64</v>
      </c>
      <c r="J2" s="4">
        <v>75</v>
      </c>
      <c r="K2" s="8">
        <v>45275</v>
      </c>
      <c r="L2" s="8">
        <v>45384</v>
      </c>
      <c r="N2" s="8"/>
    </row>
    <row r="3" spans="1:15" s="5" customFormat="1" ht="16" customHeight="1" x14ac:dyDescent="0.35">
      <c r="A3" s="15"/>
      <c r="B3" s="9"/>
      <c r="C3" s="9"/>
      <c r="D3" s="9"/>
      <c r="E3" s="9"/>
      <c r="F3" s="2"/>
      <c r="G3" s="2"/>
      <c r="H3" s="2"/>
      <c r="I3" s="9"/>
      <c r="J3" s="10"/>
      <c r="K3" s="10"/>
      <c r="L3" s="9"/>
      <c r="M3" s="9"/>
      <c r="N3" s="11"/>
      <c r="O3" s="9"/>
    </row>
    <row r="4" spans="1:15" s="5" customFormat="1" ht="16" customHeight="1" x14ac:dyDescent="0.35">
      <c r="A4" s="15"/>
      <c r="B4" s="9"/>
      <c r="C4" s="9"/>
      <c r="D4" s="9"/>
      <c r="E4" s="9"/>
      <c r="F4" s="2"/>
      <c r="G4" s="2"/>
      <c r="H4" s="2"/>
      <c r="I4" s="9"/>
      <c r="J4" s="10"/>
      <c r="K4" s="10"/>
      <c r="L4" s="9"/>
      <c r="M4" s="9"/>
      <c r="N4" s="11"/>
      <c r="O4" s="9"/>
    </row>
    <row r="5" spans="1:15" s="5" customFormat="1" ht="16" customHeight="1" x14ac:dyDescent="0.35">
      <c r="A5" s="15"/>
      <c r="B5" s="9"/>
      <c r="C5" s="9"/>
      <c r="D5" s="9"/>
      <c r="E5" s="9"/>
      <c r="F5" s="2"/>
      <c r="G5" s="2"/>
      <c r="H5" s="2"/>
      <c r="I5" s="9"/>
      <c r="J5" s="10"/>
      <c r="K5" s="10"/>
      <c r="L5" s="9"/>
      <c r="M5" s="9"/>
      <c r="N5" s="11"/>
      <c r="O5" s="9"/>
    </row>
    <row r="6" spans="1:15" s="5" customFormat="1" ht="16" customHeight="1" x14ac:dyDescent="0.35">
      <c r="A6" s="15"/>
      <c r="B6" s="9"/>
      <c r="C6" s="9"/>
      <c r="D6" s="9"/>
      <c r="E6" s="9"/>
      <c r="F6" s="2"/>
      <c r="G6" s="2"/>
      <c r="H6" s="2"/>
      <c r="I6" s="9"/>
      <c r="J6" s="10"/>
      <c r="K6" s="10"/>
      <c r="L6" s="9"/>
      <c r="M6" s="9"/>
      <c r="N6" s="11"/>
      <c r="O6" s="9"/>
    </row>
    <row r="7" spans="1:15" s="5" customFormat="1" ht="16" customHeight="1" x14ac:dyDescent="0.35">
      <c r="A7" s="15"/>
      <c r="B7" s="9"/>
      <c r="C7" s="9"/>
      <c r="D7" s="9"/>
      <c r="E7" s="9"/>
      <c r="F7" s="2"/>
      <c r="G7" s="2"/>
      <c r="H7" s="2"/>
      <c r="I7" s="9"/>
      <c r="J7" s="10"/>
      <c r="K7" s="10"/>
      <c r="L7" s="9"/>
      <c r="M7" s="9"/>
      <c r="N7" s="11"/>
      <c r="O7" s="9"/>
    </row>
    <row r="8" spans="1:15" s="5" customFormat="1" ht="16" customHeight="1" x14ac:dyDescent="0.35">
      <c r="A8" s="15"/>
      <c r="B8" s="9"/>
      <c r="C8" s="9"/>
      <c r="D8" s="9"/>
      <c r="E8" s="9"/>
      <c r="F8" s="2"/>
      <c r="G8" s="2"/>
      <c r="H8" s="2"/>
      <c r="I8" s="9"/>
      <c r="J8" s="10"/>
      <c r="K8" s="10"/>
      <c r="L8" s="9"/>
      <c r="M8" s="9"/>
      <c r="N8" s="11"/>
      <c r="O8" s="9"/>
    </row>
    <row r="9" spans="1:15" s="5" customFormat="1" ht="16" customHeight="1" x14ac:dyDescent="0.35">
      <c r="A9" s="15"/>
      <c r="B9" s="9"/>
      <c r="C9" s="9"/>
      <c r="D9" s="9"/>
      <c r="E9" s="9"/>
      <c r="F9" s="2"/>
      <c r="G9" s="2"/>
      <c r="H9" s="2"/>
      <c r="I9" s="9"/>
      <c r="J9" s="10"/>
      <c r="K9" s="10"/>
      <c r="L9" s="9"/>
      <c r="M9" s="9"/>
      <c r="N9" s="11"/>
      <c r="O9" s="9"/>
    </row>
    <row r="10" spans="1:15" s="5" customFormat="1" ht="16" customHeight="1" x14ac:dyDescent="0.35">
      <c r="A10" s="15"/>
      <c r="B10" s="9"/>
      <c r="C10" s="9"/>
      <c r="D10" s="9"/>
      <c r="E10" s="9"/>
      <c r="F10" s="2"/>
      <c r="G10" s="2"/>
      <c r="H10" s="2"/>
      <c r="I10" s="9"/>
      <c r="J10" s="10"/>
      <c r="K10" s="10"/>
      <c r="L10" s="9"/>
      <c r="M10" s="9"/>
      <c r="N10" s="11"/>
      <c r="O10" s="9"/>
    </row>
    <row r="11" spans="1:15" s="5" customFormat="1" ht="16" customHeight="1" x14ac:dyDescent="0.35">
      <c r="A11" s="15"/>
      <c r="B11" s="9"/>
      <c r="C11" s="9"/>
      <c r="D11" s="9"/>
      <c r="E11" s="9"/>
      <c r="F11" s="2"/>
      <c r="G11" s="2"/>
      <c r="H11" s="2"/>
      <c r="I11" s="9"/>
      <c r="J11" s="10"/>
      <c r="K11" s="10"/>
      <c r="L11" s="9"/>
      <c r="M11" s="9"/>
      <c r="N11" s="11"/>
      <c r="O11" s="9"/>
    </row>
    <row r="12" spans="1:15" s="5" customFormat="1" ht="16" customHeight="1" x14ac:dyDescent="0.35">
      <c r="A12" s="15"/>
      <c r="B12" s="9"/>
      <c r="C12" s="9"/>
      <c r="D12" s="9"/>
      <c r="E12" s="9"/>
      <c r="F12" s="2"/>
      <c r="G12" s="2"/>
      <c r="H12" s="2"/>
      <c r="I12" s="9"/>
      <c r="J12" s="10"/>
      <c r="K12" s="10"/>
      <c r="L12" s="9"/>
      <c r="M12" s="9"/>
      <c r="N12" s="11"/>
      <c r="O12" s="9"/>
    </row>
    <row r="13" spans="1:15" s="5" customFormat="1" ht="16" customHeight="1" x14ac:dyDescent="0.35">
      <c r="A13" s="15"/>
      <c r="B13" s="9"/>
      <c r="C13" s="9"/>
      <c r="D13" s="9"/>
      <c r="E13" s="9"/>
      <c r="F13" s="2"/>
      <c r="G13" s="2"/>
      <c r="H13" s="2"/>
      <c r="I13" s="9"/>
      <c r="J13" s="10"/>
      <c r="K13" s="10"/>
      <c r="L13" s="9"/>
      <c r="M13" s="9"/>
      <c r="N13" s="11"/>
      <c r="O13" s="9"/>
    </row>
    <row r="14" spans="1:15" s="5" customFormat="1" ht="16" customHeight="1" x14ac:dyDescent="0.35">
      <c r="A14" s="15"/>
      <c r="B14" s="9"/>
      <c r="C14" s="9"/>
      <c r="D14" s="9"/>
      <c r="E14" s="9"/>
      <c r="F14" s="2"/>
      <c r="G14" s="2"/>
      <c r="H14" s="2"/>
      <c r="I14" s="9"/>
      <c r="J14" s="10"/>
      <c r="K14" s="10"/>
      <c r="L14" s="9"/>
      <c r="M14" s="9"/>
      <c r="N14" s="11"/>
      <c r="O14" s="9"/>
    </row>
    <row r="15" spans="1:15" s="5" customFormat="1" ht="16" customHeight="1" x14ac:dyDescent="0.35">
      <c r="A15" s="15"/>
      <c r="B15" s="9"/>
      <c r="C15" s="9"/>
      <c r="D15" s="9"/>
      <c r="E15" s="9"/>
      <c r="F15" s="2"/>
      <c r="G15" s="2"/>
      <c r="H15" s="2"/>
      <c r="I15" s="9"/>
      <c r="J15" s="10"/>
      <c r="K15" s="10"/>
      <c r="L15" s="9"/>
      <c r="M15" s="9"/>
      <c r="N15" s="11"/>
      <c r="O15" s="9"/>
    </row>
    <row r="16" spans="1:15" s="5" customFormat="1" ht="16" customHeight="1" x14ac:dyDescent="0.35">
      <c r="A16" s="15"/>
      <c r="B16" s="9"/>
      <c r="C16" s="9"/>
      <c r="D16" s="9"/>
      <c r="E16" s="9"/>
      <c r="F16" s="2"/>
      <c r="G16" s="2"/>
      <c r="H16" s="2"/>
      <c r="I16" s="9"/>
      <c r="J16" s="10"/>
      <c r="K16" s="10"/>
      <c r="L16" s="9"/>
      <c r="M16" s="9"/>
      <c r="N16" s="11"/>
      <c r="O16" s="9"/>
    </row>
    <row r="17" spans="1:15" s="5" customFormat="1" ht="16" customHeight="1" x14ac:dyDescent="0.35">
      <c r="A17" s="15"/>
      <c r="B17" s="9"/>
      <c r="C17" s="9"/>
      <c r="D17" s="9"/>
      <c r="E17" s="9"/>
      <c r="F17" s="2"/>
      <c r="G17" s="2"/>
      <c r="H17" s="2"/>
      <c r="I17" s="9"/>
      <c r="J17" s="10"/>
      <c r="K17" s="10"/>
      <c r="L17" s="9"/>
      <c r="M17" s="9"/>
      <c r="N17" s="11"/>
      <c r="O17" s="9"/>
    </row>
    <row r="18" spans="1:15" s="5" customFormat="1" ht="16" customHeight="1" x14ac:dyDescent="0.35">
      <c r="A18" s="15"/>
      <c r="B18" s="9"/>
      <c r="C18" s="9"/>
      <c r="D18" s="9"/>
      <c r="E18" s="9"/>
      <c r="F18" s="2"/>
      <c r="G18" s="2"/>
      <c r="H18" s="2"/>
      <c r="I18" s="9"/>
      <c r="J18" s="10"/>
      <c r="K18" s="10"/>
      <c r="L18" s="9"/>
      <c r="M18" s="9"/>
      <c r="N18" s="11"/>
      <c r="O18" s="9"/>
    </row>
    <row r="19" spans="1:15" s="5" customFormat="1" ht="16" customHeight="1" x14ac:dyDescent="0.35">
      <c r="A19" s="15"/>
      <c r="B19" s="9"/>
      <c r="C19" s="9"/>
      <c r="D19" s="9"/>
      <c r="E19" s="9"/>
      <c r="F19" s="2"/>
      <c r="G19" s="2"/>
      <c r="H19" s="2"/>
      <c r="I19" s="9"/>
      <c r="J19" s="10"/>
      <c r="K19" s="10"/>
      <c r="L19" s="9"/>
      <c r="M19" s="9"/>
      <c r="N19" s="11"/>
      <c r="O19" s="9"/>
    </row>
    <row r="20" spans="1:15" s="5" customFormat="1" ht="16" customHeight="1" x14ac:dyDescent="0.35">
      <c r="A20" s="15"/>
      <c r="B20" s="9"/>
      <c r="C20" s="9"/>
      <c r="D20" s="9"/>
      <c r="E20" s="9"/>
      <c r="F20" s="2"/>
      <c r="G20" s="2"/>
      <c r="H20" s="2"/>
      <c r="I20" s="9"/>
      <c r="J20" s="10"/>
      <c r="K20" s="10"/>
      <c r="L20" s="9"/>
      <c r="M20" s="9"/>
      <c r="N20" s="11"/>
      <c r="O20" s="9"/>
    </row>
    <row r="21" spans="1:15" s="12" customFormat="1" ht="16" customHeight="1" x14ac:dyDescent="0.35">
      <c r="A21" s="20"/>
      <c r="B21" s="9"/>
      <c r="C21" s="9"/>
      <c r="D21" s="9"/>
      <c r="E21" s="9"/>
      <c r="F21" s="2"/>
      <c r="G21" s="2"/>
      <c r="H21" s="2"/>
      <c r="I21" s="9"/>
      <c r="J21" s="10"/>
      <c r="K21" s="10"/>
      <c r="L21" s="9"/>
      <c r="M21" s="9"/>
      <c r="N21" s="11"/>
      <c r="O21" s="9"/>
    </row>
    <row r="22" spans="1:15" ht="16" customHeight="1" x14ac:dyDescent="0.35">
      <c r="A22" s="15"/>
    </row>
    <row r="23" spans="1:15" ht="16" customHeight="1" x14ac:dyDescent="0.35">
      <c r="A23" s="15"/>
    </row>
    <row r="24" spans="1:15" ht="16" customHeight="1" x14ac:dyDescent="0.35">
      <c r="A24" s="15"/>
    </row>
    <row r="25" spans="1:15" ht="16" customHeight="1" x14ac:dyDescent="0.35">
      <c r="A25" s="15"/>
    </row>
    <row r="26" spans="1:15" ht="16" customHeight="1" x14ac:dyDescent="0.35">
      <c r="A26" s="15"/>
    </row>
    <row r="27" spans="1:15" ht="16" customHeight="1" x14ac:dyDescent="0.35">
      <c r="A27" s="15"/>
    </row>
    <row r="28" spans="1:15" ht="16" customHeight="1" x14ac:dyDescent="0.35">
      <c r="A28" s="15"/>
    </row>
    <row r="29" spans="1:15" ht="16" customHeight="1" x14ac:dyDescent="0.35">
      <c r="A29" s="15"/>
    </row>
    <row r="30" spans="1:15" ht="16" customHeight="1" x14ac:dyDescent="0.35">
      <c r="A30" s="15"/>
    </row>
    <row r="31" spans="1:15" ht="16" customHeight="1" x14ac:dyDescent="0.35">
      <c r="A31" s="15"/>
    </row>
    <row r="32" spans="1:15" ht="16" customHeight="1" x14ac:dyDescent="0.35">
      <c r="A32" s="15"/>
    </row>
    <row r="33" spans="1:15" ht="16" customHeight="1" x14ac:dyDescent="0.35">
      <c r="A33" s="15"/>
    </row>
    <row r="34" spans="1:15" ht="16" customHeight="1" x14ac:dyDescent="0.35">
      <c r="A34" s="15"/>
    </row>
    <row r="35" spans="1:15" ht="16" customHeight="1" x14ac:dyDescent="0.35">
      <c r="A35" s="15"/>
    </row>
    <row r="36" spans="1:15" ht="16" customHeight="1" x14ac:dyDescent="0.35">
      <c r="A36" s="15"/>
    </row>
    <row r="37" spans="1:15" ht="16" customHeight="1" x14ac:dyDescent="0.35">
      <c r="A37" s="15"/>
    </row>
    <row r="38" spans="1:15" ht="16" customHeight="1" x14ac:dyDescent="0.35">
      <c r="A38" s="15"/>
    </row>
    <row r="39" spans="1:15" s="23" customFormat="1" ht="16" customHeight="1" x14ac:dyDescent="0.35">
      <c r="A39" s="20"/>
      <c r="B39" s="9"/>
      <c r="C39" s="9"/>
      <c r="D39" s="9"/>
      <c r="E39" s="9"/>
      <c r="F39" s="2"/>
      <c r="G39" s="2"/>
      <c r="H39" s="2"/>
      <c r="I39" s="9"/>
      <c r="J39" s="10"/>
      <c r="K39" s="10"/>
      <c r="L39" s="9"/>
      <c r="M39" s="9"/>
      <c r="N39" s="11"/>
      <c r="O39" s="9"/>
    </row>
    <row r="40" spans="1:15" ht="16" customHeight="1" x14ac:dyDescent="0.35">
      <c r="A40" s="15"/>
    </row>
    <row r="41" spans="1:15" ht="16" customHeight="1" x14ac:dyDescent="0.35">
      <c r="A41" s="15"/>
    </row>
    <row r="42" spans="1:15" ht="16" customHeight="1" x14ac:dyDescent="0.35">
      <c r="A42" s="15"/>
    </row>
    <row r="43" spans="1:15" ht="16" customHeight="1" x14ac:dyDescent="0.35">
      <c r="A43" s="15"/>
    </row>
  </sheetData>
  <hyperlinks>
    <hyperlink ref="H2" r:id="rId1"/>
  </hyperlinks>
  <printOptions horizontalCentered="1"/>
  <pageMargins left="0.31496062992125984" right="0.31496062992125984" top="0.94488188976377963" bottom="0.74803149606299213" header="0.31496062992125984" footer="0.31496062992125984"/>
  <pageSetup paperSize="8" scale="67" orientation="landscape" r:id="rId2"/>
  <headerFooter>
    <oddHeader>&amp;L&amp;G&amp;C&amp;"-,Gras"&amp;18Contacts commerciaux et 
suivi des prospects</oddHeader>
  </headerFooter>
  <legacyDrawingHF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Feuil2!$C$2:$C$7</xm:f>
          </x14:formula1>
          <xm:sqref>M2</xm:sqref>
        </x14:dataValidation>
        <x14:dataValidation type="list" allowBlank="1" showInputMessage="1" showErrorMessage="1">
          <x14:formula1>
            <xm:f>Feuil2!$B$2:$B$4</xm:f>
          </x14:formula1>
          <xm:sqref>L2</xm:sqref>
        </x14:dataValidation>
        <x14:dataValidation type="list" allowBlank="1" showInputMessage="1" showErrorMessage="1">
          <x14:formula1>
            <xm:f>Feuil2!$A$2:$A$6</xm:f>
          </x14:formula1>
          <xm:sqref>F2</xm:sqref>
        </x14:dataValidation>
        <x14:dataValidation type="list" allowBlank="1" showInputMessage="1" showErrorMessage="1">
          <x14:formula1>
            <xm:f>Feuil2!$E$2:$E$5</xm:f>
          </x14:formula1>
          <xm:sqref>O2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O43"/>
  <sheetViews>
    <sheetView topLeftCell="B1" zoomScaleNormal="100" workbookViewId="0">
      <pane ySplit="1" topLeftCell="A2" activePane="bottomLeft" state="frozen"/>
      <selection activeCell="F1" sqref="F1"/>
      <selection pane="bottomLeft" activeCell="G5" sqref="G5"/>
    </sheetView>
  </sheetViews>
  <sheetFormatPr baseColWidth="10" defaultColWidth="11.453125" defaultRowHeight="16" customHeight="1" x14ac:dyDescent="0.35"/>
  <cols>
    <col min="1" max="1" width="3.81640625" style="16" customWidth="1"/>
    <col min="2" max="2" width="13.453125" style="9" customWidth="1"/>
    <col min="3" max="3" width="11.453125" style="9"/>
    <col min="4" max="4" width="41.1796875" style="9" customWidth="1"/>
    <col min="5" max="5" width="16" style="9" customWidth="1"/>
    <col min="6" max="6" width="12.54296875" style="2" customWidth="1"/>
    <col min="7" max="8" width="14.7265625" style="2" customWidth="1"/>
    <col min="9" max="9" width="37.54296875" style="9" customWidth="1"/>
    <col min="10" max="10" width="69.81640625" style="10" customWidth="1"/>
    <col min="11" max="11" width="7.453125" style="10" customWidth="1"/>
    <col min="12" max="12" width="20" style="9" customWidth="1"/>
    <col min="13" max="13" width="10.7265625" style="9" customWidth="1"/>
    <col min="14" max="14" width="13.81640625" style="11" customWidth="1"/>
    <col min="15" max="15" width="16.7265625" style="9" customWidth="1"/>
    <col min="16" max="16384" width="11.453125" style="9"/>
  </cols>
  <sheetData>
    <row r="1" spans="1:15" s="4" customFormat="1" ht="36.75" customHeight="1" x14ac:dyDescent="0.35">
      <c r="A1" s="15"/>
      <c r="B1" s="13" t="s">
        <v>1</v>
      </c>
      <c r="C1" s="13" t="s">
        <v>0</v>
      </c>
      <c r="D1" s="13" t="s">
        <v>2</v>
      </c>
      <c r="E1" s="14" t="s">
        <v>17</v>
      </c>
      <c r="F1" s="14" t="s">
        <v>3</v>
      </c>
      <c r="G1" s="14" t="s">
        <v>4</v>
      </c>
      <c r="H1" s="14" t="s">
        <v>5</v>
      </c>
      <c r="I1" s="13" t="s">
        <v>6</v>
      </c>
      <c r="J1" s="13" t="s">
        <v>7</v>
      </c>
      <c r="K1" s="13" t="s">
        <v>26</v>
      </c>
      <c r="L1" s="13" t="s">
        <v>12</v>
      </c>
      <c r="M1" s="14" t="s">
        <v>38</v>
      </c>
      <c r="N1" s="19" t="s">
        <v>20</v>
      </c>
      <c r="O1" s="14" t="s">
        <v>28</v>
      </c>
    </row>
    <row r="2" spans="1:15" s="5" customFormat="1" ht="16" customHeight="1" x14ac:dyDescent="0.35">
      <c r="A2" s="15"/>
      <c r="F2" s="3"/>
      <c r="G2" s="3"/>
      <c r="H2" s="3"/>
      <c r="J2" s="4"/>
      <c r="K2" s="4"/>
      <c r="N2" s="8"/>
    </row>
    <row r="3" spans="1:15" s="5" customFormat="1" ht="16" customHeight="1" x14ac:dyDescent="0.35">
      <c r="A3" s="15"/>
      <c r="B3" s="9"/>
      <c r="C3" s="9"/>
      <c r="D3" s="9"/>
      <c r="E3" s="9"/>
      <c r="F3" s="2"/>
      <c r="G3" s="2"/>
      <c r="H3" s="2"/>
      <c r="I3" s="9"/>
      <c r="J3" s="10"/>
      <c r="K3" s="10"/>
      <c r="L3" s="9"/>
      <c r="M3" s="9"/>
      <c r="N3" s="11"/>
      <c r="O3" s="9"/>
    </row>
    <row r="4" spans="1:15" s="5" customFormat="1" ht="16" customHeight="1" x14ac:dyDescent="0.35">
      <c r="A4" s="15"/>
      <c r="B4" s="9"/>
      <c r="C4" s="9"/>
      <c r="D4" s="9"/>
      <c r="E4" s="9"/>
      <c r="F4" s="2"/>
      <c r="G4" s="2"/>
      <c r="H4" s="2"/>
      <c r="I4" s="9"/>
      <c r="J4" s="10"/>
      <c r="K4" s="10"/>
      <c r="L4" s="9"/>
      <c r="M4" s="9"/>
      <c r="N4" s="11"/>
      <c r="O4" s="9"/>
    </row>
    <row r="5" spans="1:15" s="5" customFormat="1" ht="16" customHeight="1" x14ac:dyDescent="0.35">
      <c r="A5" s="15"/>
      <c r="B5" s="9"/>
      <c r="C5" s="9"/>
      <c r="D5" s="9"/>
      <c r="E5" s="9"/>
      <c r="F5" s="2"/>
      <c r="G5" s="2"/>
      <c r="H5" s="2"/>
      <c r="I5" s="9"/>
      <c r="J5" s="10"/>
      <c r="K5" s="10"/>
      <c r="L5" s="9"/>
      <c r="M5" s="9"/>
      <c r="N5" s="11"/>
      <c r="O5" s="9"/>
    </row>
    <row r="6" spans="1:15" s="5" customFormat="1" ht="16" customHeight="1" x14ac:dyDescent="0.35">
      <c r="A6" s="15"/>
      <c r="B6" s="9"/>
      <c r="C6" s="9"/>
      <c r="D6" s="9"/>
      <c r="E6" s="9"/>
      <c r="F6" s="2"/>
      <c r="G6" s="2"/>
      <c r="H6" s="2"/>
      <c r="I6" s="9"/>
      <c r="J6" s="10"/>
      <c r="K6" s="10"/>
      <c r="L6" s="9"/>
      <c r="M6" s="9"/>
      <c r="N6" s="11"/>
      <c r="O6" s="9"/>
    </row>
    <row r="7" spans="1:15" s="5" customFormat="1" ht="16" customHeight="1" x14ac:dyDescent="0.35">
      <c r="A7" s="15"/>
      <c r="B7" s="9"/>
      <c r="C7" s="9"/>
      <c r="D7" s="9"/>
      <c r="E7" s="9"/>
      <c r="F7" s="2"/>
      <c r="G7" s="2"/>
      <c r="H7" s="2"/>
      <c r="I7" s="9"/>
      <c r="J7" s="10"/>
      <c r="K7" s="10"/>
      <c r="L7" s="9"/>
      <c r="M7" s="9"/>
      <c r="N7" s="11"/>
      <c r="O7" s="9"/>
    </row>
    <row r="8" spans="1:15" s="5" customFormat="1" ht="16" customHeight="1" x14ac:dyDescent="0.35">
      <c r="A8" s="15"/>
      <c r="B8" s="9"/>
      <c r="C8" s="9"/>
      <c r="D8" s="9"/>
      <c r="E8" s="9"/>
      <c r="F8" s="2"/>
      <c r="G8" s="2"/>
      <c r="H8" s="2"/>
      <c r="I8" s="9"/>
      <c r="J8" s="10"/>
      <c r="K8" s="10"/>
      <c r="L8" s="9"/>
      <c r="M8" s="9"/>
      <c r="N8" s="11"/>
      <c r="O8" s="9"/>
    </row>
    <row r="9" spans="1:15" s="5" customFormat="1" ht="16" customHeight="1" x14ac:dyDescent="0.35">
      <c r="A9" s="15"/>
      <c r="B9" s="9"/>
      <c r="C9" s="9"/>
      <c r="D9" s="9"/>
      <c r="E9" s="9"/>
      <c r="F9" s="2"/>
      <c r="G9" s="2"/>
      <c r="H9" s="2"/>
      <c r="I9" s="9"/>
      <c r="J9" s="10"/>
      <c r="K9" s="10"/>
      <c r="L9" s="9"/>
      <c r="M9" s="9"/>
      <c r="N9" s="11"/>
      <c r="O9" s="9"/>
    </row>
    <row r="10" spans="1:15" s="5" customFormat="1" ht="16" customHeight="1" x14ac:dyDescent="0.35">
      <c r="A10" s="15"/>
      <c r="B10" s="9"/>
      <c r="C10" s="9"/>
      <c r="D10" s="9"/>
      <c r="E10" s="9"/>
      <c r="F10" s="2"/>
      <c r="G10" s="2"/>
      <c r="H10" s="2"/>
      <c r="I10" s="9"/>
      <c r="J10" s="10"/>
      <c r="K10" s="10"/>
      <c r="L10" s="9"/>
      <c r="M10" s="9"/>
      <c r="N10" s="11"/>
      <c r="O10" s="9"/>
    </row>
    <row r="11" spans="1:15" s="5" customFormat="1" ht="16" customHeight="1" x14ac:dyDescent="0.35">
      <c r="A11" s="15"/>
      <c r="B11" s="9"/>
      <c r="C11" s="9"/>
      <c r="D11" s="9"/>
      <c r="E11" s="9"/>
      <c r="F11" s="2"/>
      <c r="G11" s="2"/>
      <c r="H11" s="2"/>
      <c r="I11" s="9"/>
      <c r="J11" s="10"/>
      <c r="K11" s="10"/>
      <c r="L11" s="9"/>
      <c r="M11" s="9"/>
      <c r="N11" s="11"/>
      <c r="O11" s="9"/>
    </row>
    <row r="12" spans="1:15" s="5" customFormat="1" ht="16" customHeight="1" x14ac:dyDescent="0.35">
      <c r="A12" s="15"/>
      <c r="B12" s="9"/>
      <c r="C12" s="9"/>
      <c r="D12" s="9"/>
      <c r="E12" s="9"/>
      <c r="F12" s="2"/>
      <c r="G12" s="2"/>
      <c r="H12" s="2"/>
      <c r="I12" s="9"/>
      <c r="J12" s="10"/>
      <c r="K12" s="10"/>
      <c r="L12" s="9"/>
      <c r="M12" s="9"/>
      <c r="N12" s="11"/>
      <c r="O12" s="9"/>
    </row>
    <row r="13" spans="1:15" s="5" customFormat="1" ht="16" customHeight="1" x14ac:dyDescent="0.35">
      <c r="A13" s="15"/>
      <c r="B13" s="9"/>
      <c r="C13" s="9"/>
      <c r="D13" s="9"/>
      <c r="E13" s="9"/>
      <c r="F13" s="2"/>
      <c r="G13" s="2"/>
      <c r="H13" s="2"/>
      <c r="I13" s="9"/>
      <c r="J13" s="10"/>
      <c r="K13" s="10"/>
      <c r="L13" s="9"/>
      <c r="M13" s="9"/>
      <c r="N13" s="11"/>
      <c r="O13" s="9"/>
    </row>
    <row r="14" spans="1:15" s="5" customFormat="1" ht="16" customHeight="1" x14ac:dyDescent="0.35">
      <c r="A14" s="15"/>
      <c r="B14" s="9"/>
      <c r="C14" s="9"/>
      <c r="D14" s="9"/>
      <c r="E14" s="9"/>
      <c r="F14" s="2"/>
      <c r="G14" s="2"/>
      <c r="H14" s="2"/>
      <c r="I14" s="9"/>
      <c r="J14" s="10"/>
      <c r="K14" s="10"/>
      <c r="L14" s="9"/>
      <c r="M14" s="9"/>
      <c r="N14" s="11"/>
      <c r="O14" s="9"/>
    </row>
    <row r="15" spans="1:15" s="5" customFormat="1" ht="16" customHeight="1" x14ac:dyDescent="0.35">
      <c r="A15" s="15"/>
      <c r="B15" s="9"/>
      <c r="C15" s="9"/>
      <c r="D15" s="9"/>
      <c r="E15" s="9"/>
      <c r="F15" s="2"/>
      <c r="G15" s="2"/>
      <c r="H15" s="2"/>
      <c r="I15" s="9"/>
      <c r="J15" s="10"/>
      <c r="K15" s="10"/>
      <c r="L15" s="9"/>
      <c r="M15" s="9"/>
      <c r="N15" s="11"/>
      <c r="O15" s="9"/>
    </row>
    <row r="16" spans="1:15" s="5" customFormat="1" ht="16" customHeight="1" x14ac:dyDescent="0.35">
      <c r="A16" s="15"/>
      <c r="B16" s="9"/>
      <c r="C16" s="9"/>
      <c r="D16" s="9"/>
      <c r="E16" s="9"/>
      <c r="F16" s="2"/>
      <c r="G16" s="2"/>
      <c r="H16" s="2"/>
      <c r="I16" s="9"/>
      <c r="J16" s="10"/>
      <c r="K16" s="10"/>
      <c r="L16" s="9"/>
      <c r="M16" s="9"/>
      <c r="N16" s="11"/>
      <c r="O16" s="9"/>
    </row>
    <row r="17" spans="1:15" s="5" customFormat="1" ht="16" customHeight="1" x14ac:dyDescent="0.35">
      <c r="A17" s="15"/>
      <c r="B17" s="9"/>
      <c r="C17" s="9"/>
      <c r="D17" s="9"/>
      <c r="E17" s="9"/>
      <c r="F17" s="2"/>
      <c r="G17" s="2"/>
      <c r="H17" s="2"/>
      <c r="I17" s="9"/>
      <c r="J17" s="10"/>
      <c r="K17" s="10"/>
      <c r="L17" s="9"/>
      <c r="M17" s="9"/>
      <c r="N17" s="11"/>
      <c r="O17" s="9"/>
    </row>
    <row r="18" spans="1:15" s="5" customFormat="1" ht="16" customHeight="1" x14ac:dyDescent="0.35">
      <c r="A18" s="15"/>
      <c r="B18" s="9"/>
      <c r="C18" s="9"/>
      <c r="D18" s="9"/>
      <c r="E18" s="9"/>
      <c r="F18" s="2"/>
      <c r="G18" s="2"/>
      <c r="H18" s="2"/>
      <c r="I18" s="9"/>
      <c r="J18" s="10"/>
      <c r="K18" s="10"/>
      <c r="L18" s="9"/>
      <c r="M18" s="9"/>
      <c r="N18" s="11"/>
      <c r="O18" s="9"/>
    </row>
    <row r="19" spans="1:15" s="5" customFormat="1" ht="16" customHeight="1" x14ac:dyDescent="0.35">
      <c r="A19" s="15"/>
      <c r="B19" s="9"/>
      <c r="C19" s="9"/>
      <c r="D19" s="9"/>
      <c r="E19" s="9"/>
      <c r="F19" s="2"/>
      <c r="G19" s="2"/>
      <c r="H19" s="2"/>
      <c r="I19" s="9"/>
      <c r="J19" s="10"/>
      <c r="K19" s="10"/>
      <c r="L19" s="9"/>
      <c r="M19" s="9"/>
      <c r="N19" s="11"/>
      <c r="O19" s="9"/>
    </row>
    <row r="20" spans="1:15" s="5" customFormat="1" ht="16" customHeight="1" x14ac:dyDescent="0.35">
      <c r="A20" s="15"/>
      <c r="B20" s="9"/>
      <c r="C20" s="9"/>
      <c r="D20" s="9"/>
      <c r="E20" s="9"/>
      <c r="F20" s="2"/>
      <c r="G20" s="2"/>
      <c r="H20" s="2"/>
      <c r="I20" s="9"/>
      <c r="J20" s="10"/>
      <c r="K20" s="10"/>
      <c r="L20" s="9"/>
      <c r="M20" s="9"/>
      <c r="N20" s="11"/>
      <c r="O20" s="9"/>
    </row>
    <row r="21" spans="1:15" s="12" customFormat="1" ht="16" customHeight="1" x14ac:dyDescent="0.35">
      <c r="A21" s="20"/>
      <c r="B21" s="9"/>
      <c r="C21" s="9"/>
      <c r="D21" s="9"/>
      <c r="E21" s="9"/>
      <c r="F21" s="2"/>
      <c r="G21" s="2"/>
      <c r="H21" s="2"/>
      <c r="I21" s="9"/>
      <c r="J21" s="10"/>
      <c r="K21" s="10"/>
      <c r="L21" s="9"/>
      <c r="M21" s="9"/>
      <c r="N21" s="11"/>
      <c r="O21" s="9"/>
    </row>
    <row r="22" spans="1:15" ht="16" customHeight="1" x14ac:dyDescent="0.35">
      <c r="A22" s="15"/>
    </row>
    <row r="23" spans="1:15" ht="16" customHeight="1" x14ac:dyDescent="0.35">
      <c r="A23" s="15"/>
    </row>
    <row r="24" spans="1:15" ht="16" customHeight="1" x14ac:dyDescent="0.35">
      <c r="A24" s="15"/>
    </row>
    <row r="25" spans="1:15" ht="16" customHeight="1" x14ac:dyDescent="0.35">
      <c r="A25" s="15"/>
    </row>
    <row r="26" spans="1:15" ht="16" customHeight="1" x14ac:dyDescent="0.35">
      <c r="A26" s="15"/>
    </row>
    <row r="27" spans="1:15" ht="16" customHeight="1" x14ac:dyDescent="0.35">
      <c r="A27" s="15"/>
    </row>
    <row r="28" spans="1:15" ht="16" customHeight="1" x14ac:dyDescent="0.35">
      <c r="A28" s="15"/>
    </row>
    <row r="29" spans="1:15" ht="16" customHeight="1" x14ac:dyDescent="0.35">
      <c r="A29" s="15"/>
    </row>
    <row r="30" spans="1:15" ht="16" customHeight="1" x14ac:dyDescent="0.35">
      <c r="A30" s="15"/>
    </row>
    <row r="31" spans="1:15" ht="16" customHeight="1" x14ac:dyDescent="0.35">
      <c r="A31" s="15"/>
    </row>
    <row r="32" spans="1:15" ht="16" customHeight="1" x14ac:dyDescent="0.35">
      <c r="A32" s="15"/>
    </row>
    <row r="33" spans="1:15" ht="16" customHeight="1" x14ac:dyDescent="0.35">
      <c r="A33" s="15"/>
    </row>
    <row r="34" spans="1:15" ht="16" customHeight="1" x14ac:dyDescent="0.35">
      <c r="A34" s="15"/>
    </row>
    <row r="35" spans="1:15" ht="16" customHeight="1" x14ac:dyDescent="0.35">
      <c r="A35" s="15"/>
    </row>
    <row r="36" spans="1:15" ht="16" customHeight="1" x14ac:dyDescent="0.35">
      <c r="A36" s="15"/>
    </row>
    <row r="37" spans="1:15" ht="16" customHeight="1" x14ac:dyDescent="0.35">
      <c r="A37" s="15"/>
    </row>
    <row r="38" spans="1:15" ht="16" customHeight="1" x14ac:dyDescent="0.35">
      <c r="A38" s="15"/>
    </row>
    <row r="39" spans="1:15" s="23" customFormat="1" ht="16" customHeight="1" x14ac:dyDescent="0.35">
      <c r="A39" s="20"/>
      <c r="B39" s="9"/>
      <c r="C39" s="9"/>
      <c r="D39" s="9"/>
      <c r="E39" s="9"/>
      <c r="F39" s="2"/>
      <c r="G39" s="2"/>
      <c r="H39" s="2"/>
      <c r="I39" s="9"/>
      <c r="J39" s="10"/>
      <c r="K39" s="10"/>
      <c r="L39" s="9"/>
      <c r="M39" s="9"/>
      <c r="N39" s="11"/>
      <c r="O39" s="9"/>
    </row>
    <row r="40" spans="1:15" ht="16" customHeight="1" x14ac:dyDescent="0.35">
      <c r="A40" s="15"/>
    </row>
    <row r="41" spans="1:15" ht="16" customHeight="1" x14ac:dyDescent="0.35">
      <c r="A41" s="15"/>
    </row>
    <row r="42" spans="1:15" ht="16" customHeight="1" x14ac:dyDescent="0.35">
      <c r="A42" s="15"/>
    </row>
    <row r="43" spans="1:15" ht="16" customHeight="1" x14ac:dyDescent="0.35">
      <c r="A43" s="15"/>
    </row>
  </sheetData>
  <printOptions horizontalCentered="1"/>
  <pageMargins left="0.31496062992125984" right="0.31496062992125984" top="0.94488188976377963" bottom="0.74803149606299213" header="0.31496062992125984" footer="0.31496062992125984"/>
  <pageSetup paperSize="8" scale="67" orientation="landscape" r:id="rId1"/>
  <headerFooter>
    <oddHeader>&amp;L&amp;G&amp;C&amp;"-,Gras"&amp;18Contacts commerciaux et 
suivi des prospects</oddHeader>
  </headerFooter>
  <legacyDrawingHF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Feuil2!$E$2:$E$5</xm:f>
          </x14:formula1>
          <xm:sqref>O2</xm:sqref>
        </x14:dataValidation>
        <x14:dataValidation type="list" allowBlank="1" showInputMessage="1" showErrorMessage="1">
          <x14:formula1>
            <xm:f>Feuil2!$A$2:$A$6</xm:f>
          </x14:formula1>
          <xm:sqref>F2</xm:sqref>
        </x14:dataValidation>
        <x14:dataValidation type="list" allowBlank="1" showInputMessage="1" showErrorMessage="1">
          <x14:formula1>
            <xm:f>Feuil2!$B$2:$B$4</xm:f>
          </x14:formula1>
          <xm:sqref>L2</xm:sqref>
        </x14:dataValidation>
        <x14:dataValidation type="list" allowBlank="1" showInputMessage="1" showErrorMessage="1">
          <x14:formula1>
            <xm:f>Feuil2!$C$2:$C$7</xm:f>
          </x14:formula1>
          <xm:sqref>M2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O43"/>
  <sheetViews>
    <sheetView topLeftCell="B1" zoomScaleNormal="100" workbookViewId="0">
      <pane ySplit="1" topLeftCell="A2" activePane="bottomLeft" state="frozen"/>
      <selection activeCell="F1" sqref="F1"/>
      <selection pane="bottomLeft" activeCell="B2" sqref="B2:O56"/>
    </sheetView>
  </sheetViews>
  <sheetFormatPr baseColWidth="10" defaultColWidth="11.453125" defaultRowHeight="16" customHeight="1" x14ac:dyDescent="0.35"/>
  <cols>
    <col min="1" max="1" width="3.81640625" style="16" customWidth="1"/>
    <col min="2" max="2" width="13.453125" style="9" customWidth="1"/>
    <col min="3" max="3" width="11.453125" style="9"/>
    <col min="4" max="4" width="41.1796875" style="9" customWidth="1"/>
    <col min="5" max="5" width="16" style="9" customWidth="1"/>
    <col min="6" max="6" width="12.54296875" style="2" customWidth="1"/>
    <col min="7" max="8" width="14.7265625" style="2" customWidth="1"/>
    <col min="9" max="9" width="37.54296875" style="9" customWidth="1"/>
    <col min="10" max="10" width="69.81640625" style="10" customWidth="1"/>
    <col min="11" max="11" width="7.453125" style="10" customWidth="1"/>
    <col min="12" max="12" width="20" style="9" customWidth="1"/>
    <col min="13" max="13" width="10.7265625" style="9" customWidth="1"/>
    <col min="14" max="14" width="13.81640625" style="11" customWidth="1"/>
    <col min="15" max="15" width="16.7265625" style="9" customWidth="1"/>
    <col min="16" max="16384" width="11.453125" style="9"/>
  </cols>
  <sheetData>
    <row r="1" spans="1:15" s="4" customFormat="1" ht="36.75" customHeight="1" x14ac:dyDescent="0.35">
      <c r="A1" s="15"/>
      <c r="B1" s="13" t="s">
        <v>1</v>
      </c>
      <c r="C1" s="13" t="s">
        <v>0</v>
      </c>
      <c r="D1" s="13" t="s">
        <v>2</v>
      </c>
      <c r="E1" s="14" t="s">
        <v>17</v>
      </c>
      <c r="F1" s="14" t="s">
        <v>3</v>
      </c>
      <c r="G1" s="14" t="s">
        <v>4</v>
      </c>
      <c r="H1" s="14" t="s">
        <v>5</v>
      </c>
      <c r="I1" s="13" t="s">
        <v>6</v>
      </c>
      <c r="J1" s="13" t="s">
        <v>7</v>
      </c>
      <c r="K1" s="13" t="s">
        <v>26</v>
      </c>
      <c r="L1" s="13" t="s">
        <v>12</v>
      </c>
      <c r="M1" s="14" t="s">
        <v>38</v>
      </c>
      <c r="N1" s="19" t="s">
        <v>20</v>
      </c>
      <c r="O1" s="14" t="s">
        <v>28</v>
      </c>
    </row>
    <row r="2" spans="1:15" s="5" customFormat="1" ht="16" customHeight="1" x14ac:dyDescent="0.35">
      <c r="A2" s="15"/>
      <c r="F2" s="3"/>
      <c r="G2" s="3"/>
      <c r="H2" s="3"/>
      <c r="J2" s="4"/>
      <c r="K2" s="4"/>
      <c r="N2" s="8"/>
    </row>
    <row r="3" spans="1:15" s="5" customFormat="1" ht="16" customHeight="1" x14ac:dyDescent="0.35">
      <c r="A3" s="15"/>
      <c r="B3" s="9"/>
      <c r="C3" s="9"/>
      <c r="D3" s="9"/>
      <c r="E3" s="9"/>
      <c r="F3" s="2"/>
      <c r="G3" s="2"/>
      <c r="H3" s="2"/>
      <c r="I3" s="9"/>
      <c r="J3" s="10"/>
      <c r="K3" s="10"/>
      <c r="L3" s="9"/>
      <c r="M3" s="9"/>
      <c r="N3" s="11"/>
      <c r="O3" s="9"/>
    </row>
    <row r="4" spans="1:15" s="5" customFormat="1" ht="16" customHeight="1" x14ac:dyDescent="0.35">
      <c r="A4" s="15"/>
      <c r="B4" s="9"/>
      <c r="C4" s="9"/>
      <c r="D4" s="9"/>
      <c r="E4" s="9"/>
      <c r="F4" s="2"/>
      <c r="G4" s="2"/>
      <c r="H4" s="2"/>
      <c r="I4" s="9"/>
      <c r="J4" s="10"/>
      <c r="K4" s="10"/>
      <c r="L4" s="9"/>
      <c r="M4" s="9"/>
      <c r="N4" s="11"/>
      <c r="O4" s="9"/>
    </row>
    <row r="5" spans="1:15" s="5" customFormat="1" ht="16" customHeight="1" x14ac:dyDescent="0.35">
      <c r="A5" s="15"/>
      <c r="B5" s="9"/>
      <c r="C5" s="9"/>
      <c r="D5" s="9"/>
      <c r="E5" s="9"/>
      <c r="F5" s="2"/>
      <c r="G5" s="2"/>
      <c r="H5" s="2"/>
      <c r="I5" s="9"/>
      <c r="J5" s="10"/>
      <c r="K5" s="10"/>
      <c r="L5" s="9"/>
      <c r="M5" s="9"/>
      <c r="N5" s="11"/>
      <c r="O5" s="9"/>
    </row>
    <row r="6" spans="1:15" s="5" customFormat="1" ht="16" customHeight="1" x14ac:dyDescent="0.35">
      <c r="A6" s="15"/>
      <c r="B6" s="9"/>
      <c r="C6" s="9"/>
      <c r="D6" s="9"/>
      <c r="E6" s="9"/>
      <c r="F6" s="2"/>
      <c r="G6" s="2"/>
      <c r="H6" s="2"/>
      <c r="I6" s="9"/>
      <c r="J6" s="10"/>
      <c r="K6" s="10"/>
      <c r="L6" s="9"/>
      <c r="M6" s="9"/>
      <c r="N6" s="11"/>
      <c r="O6" s="9"/>
    </row>
    <row r="7" spans="1:15" s="5" customFormat="1" ht="16" customHeight="1" x14ac:dyDescent="0.35">
      <c r="A7" s="15"/>
      <c r="B7" s="9"/>
      <c r="C7" s="9"/>
      <c r="D7" s="9"/>
      <c r="E7" s="9"/>
      <c r="F7" s="2"/>
      <c r="G7" s="2"/>
      <c r="H7" s="2"/>
      <c r="I7" s="9"/>
      <c r="J7" s="10"/>
      <c r="K7" s="10"/>
      <c r="L7" s="9"/>
      <c r="M7" s="9"/>
      <c r="N7" s="11"/>
      <c r="O7" s="9"/>
    </row>
    <row r="8" spans="1:15" s="5" customFormat="1" ht="16" customHeight="1" x14ac:dyDescent="0.35">
      <c r="A8" s="15"/>
      <c r="B8" s="9"/>
      <c r="C8" s="9"/>
      <c r="D8" s="9"/>
      <c r="E8" s="9"/>
      <c r="F8" s="2"/>
      <c r="G8" s="2"/>
      <c r="H8" s="2"/>
      <c r="I8" s="9"/>
      <c r="J8" s="10"/>
      <c r="K8" s="10"/>
      <c r="L8" s="9"/>
      <c r="M8" s="9"/>
      <c r="N8" s="11"/>
      <c r="O8" s="9"/>
    </row>
    <row r="9" spans="1:15" s="5" customFormat="1" ht="16" customHeight="1" x14ac:dyDescent="0.35">
      <c r="A9" s="15"/>
      <c r="B9" s="9"/>
      <c r="C9" s="9"/>
      <c r="D9" s="9"/>
      <c r="E9" s="9"/>
      <c r="F9" s="2"/>
      <c r="G9" s="2"/>
      <c r="H9" s="2"/>
      <c r="I9" s="9"/>
      <c r="J9" s="10"/>
      <c r="K9" s="10"/>
      <c r="L9" s="9"/>
      <c r="M9" s="9"/>
      <c r="N9" s="11"/>
      <c r="O9" s="9"/>
    </row>
    <row r="10" spans="1:15" s="5" customFormat="1" ht="16" customHeight="1" x14ac:dyDescent="0.35">
      <c r="A10" s="15"/>
      <c r="B10" s="9"/>
      <c r="C10" s="9"/>
      <c r="D10" s="9"/>
      <c r="E10" s="9"/>
      <c r="F10" s="2"/>
      <c r="G10" s="2"/>
      <c r="H10" s="2"/>
      <c r="I10" s="9"/>
      <c r="J10" s="10"/>
      <c r="K10" s="10"/>
      <c r="L10" s="9"/>
      <c r="M10" s="9"/>
      <c r="N10" s="11"/>
      <c r="O10" s="9"/>
    </row>
    <row r="11" spans="1:15" s="5" customFormat="1" ht="16" customHeight="1" x14ac:dyDescent="0.35">
      <c r="A11" s="15"/>
      <c r="B11" s="9"/>
      <c r="C11" s="9"/>
      <c r="D11" s="9"/>
      <c r="E11" s="9"/>
      <c r="F11" s="2"/>
      <c r="G11" s="2"/>
      <c r="H11" s="2"/>
      <c r="I11" s="9"/>
      <c r="J11" s="10"/>
      <c r="K11" s="10"/>
      <c r="L11" s="9"/>
      <c r="M11" s="9"/>
      <c r="N11" s="11"/>
      <c r="O11" s="9"/>
    </row>
    <row r="12" spans="1:15" s="5" customFormat="1" ht="16" customHeight="1" x14ac:dyDescent="0.35">
      <c r="A12" s="15"/>
      <c r="B12" s="9"/>
      <c r="C12" s="9"/>
      <c r="D12" s="9"/>
      <c r="E12" s="9"/>
      <c r="F12" s="2"/>
      <c r="G12" s="2"/>
      <c r="H12" s="2"/>
      <c r="I12" s="9"/>
      <c r="J12" s="10"/>
      <c r="K12" s="10"/>
      <c r="L12" s="9"/>
      <c r="M12" s="9"/>
      <c r="N12" s="11"/>
      <c r="O12" s="9"/>
    </row>
    <row r="13" spans="1:15" s="5" customFormat="1" ht="16" customHeight="1" x14ac:dyDescent="0.35">
      <c r="A13" s="15"/>
      <c r="B13" s="9"/>
      <c r="C13" s="9"/>
      <c r="D13" s="9"/>
      <c r="E13" s="9"/>
      <c r="F13" s="2"/>
      <c r="G13" s="2"/>
      <c r="H13" s="2"/>
      <c r="I13" s="9"/>
      <c r="J13" s="10"/>
      <c r="K13" s="10"/>
      <c r="L13" s="9"/>
      <c r="M13" s="9"/>
      <c r="N13" s="11"/>
      <c r="O13" s="9"/>
    </row>
    <row r="14" spans="1:15" s="5" customFormat="1" ht="16" customHeight="1" x14ac:dyDescent="0.35">
      <c r="A14" s="15"/>
      <c r="B14" s="9"/>
      <c r="C14" s="9"/>
      <c r="D14" s="9"/>
      <c r="E14" s="9"/>
      <c r="F14" s="2"/>
      <c r="G14" s="2"/>
      <c r="H14" s="2"/>
      <c r="I14" s="9"/>
      <c r="J14" s="10"/>
      <c r="K14" s="10"/>
      <c r="L14" s="9"/>
      <c r="M14" s="9"/>
      <c r="N14" s="11"/>
      <c r="O14" s="9"/>
    </row>
    <row r="15" spans="1:15" s="5" customFormat="1" ht="16" customHeight="1" x14ac:dyDescent="0.35">
      <c r="A15" s="15"/>
      <c r="B15" s="9"/>
      <c r="C15" s="9"/>
      <c r="D15" s="9"/>
      <c r="E15" s="9"/>
      <c r="F15" s="2"/>
      <c r="G15" s="2"/>
      <c r="H15" s="2"/>
      <c r="I15" s="9"/>
      <c r="J15" s="10"/>
      <c r="K15" s="10"/>
      <c r="L15" s="9"/>
      <c r="M15" s="9"/>
      <c r="N15" s="11"/>
      <c r="O15" s="9"/>
    </row>
    <row r="16" spans="1:15" s="5" customFormat="1" ht="16" customHeight="1" x14ac:dyDescent="0.35">
      <c r="A16" s="15"/>
      <c r="B16" s="9"/>
      <c r="C16" s="9"/>
      <c r="D16" s="9"/>
      <c r="E16" s="9"/>
      <c r="F16" s="2"/>
      <c r="G16" s="2"/>
      <c r="H16" s="2"/>
      <c r="I16" s="9"/>
      <c r="J16" s="10"/>
      <c r="K16" s="10"/>
      <c r="L16" s="9"/>
      <c r="M16" s="9"/>
      <c r="N16" s="11"/>
      <c r="O16" s="9"/>
    </row>
    <row r="17" spans="1:15" s="5" customFormat="1" ht="16" customHeight="1" x14ac:dyDescent="0.35">
      <c r="A17" s="15"/>
      <c r="B17" s="9"/>
      <c r="C17" s="9"/>
      <c r="D17" s="9"/>
      <c r="E17" s="9"/>
      <c r="F17" s="2"/>
      <c r="G17" s="2"/>
      <c r="H17" s="2"/>
      <c r="I17" s="9"/>
      <c r="J17" s="10"/>
      <c r="K17" s="10"/>
      <c r="L17" s="9"/>
      <c r="M17" s="9"/>
      <c r="N17" s="11"/>
      <c r="O17" s="9"/>
    </row>
    <row r="18" spans="1:15" s="5" customFormat="1" ht="16" customHeight="1" x14ac:dyDescent="0.35">
      <c r="A18" s="15"/>
      <c r="B18" s="9"/>
      <c r="C18" s="9"/>
      <c r="D18" s="9"/>
      <c r="E18" s="9"/>
      <c r="F18" s="2"/>
      <c r="G18" s="2"/>
      <c r="H18" s="2"/>
      <c r="I18" s="9"/>
      <c r="J18" s="10"/>
      <c r="K18" s="10"/>
      <c r="L18" s="9"/>
      <c r="M18" s="9"/>
      <c r="N18" s="11"/>
      <c r="O18" s="9"/>
    </row>
    <row r="19" spans="1:15" s="5" customFormat="1" ht="16" customHeight="1" x14ac:dyDescent="0.35">
      <c r="A19" s="15"/>
      <c r="B19" s="9"/>
      <c r="C19" s="9"/>
      <c r="D19" s="9"/>
      <c r="E19" s="9"/>
      <c r="F19" s="2"/>
      <c r="G19" s="2"/>
      <c r="H19" s="2"/>
      <c r="I19" s="9"/>
      <c r="J19" s="10"/>
      <c r="K19" s="10"/>
      <c r="L19" s="9"/>
      <c r="M19" s="9"/>
      <c r="N19" s="11"/>
      <c r="O19" s="9"/>
    </row>
    <row r="20" spans="1:15" s="5" customFormat="1" ht="16" customHeight="1" x14ac:dyDescent="0.35">
      <c r="A20" s="15"/>
      <c r="B20" s="9"/>
      <c r="C20" s="9"/>
      <c r="D20" s="9"/>
      <c r="E20" s="9"/>
      <c r="F20" s="2"/>
      <c r="G20" s="2"/>
      <c r="H20" s="2"/>
      <c r="I20" s="9"/>
      <c r="J20" s="10"/>
      <c r="K20" s="10"/>
      <c r="L20" s="9"/>
      <c r="M20" s="9"/>
      <c r="N20" s="11"/>
      <c r="O20" s="9"/>
    </row>
    <row r="21" spans="1:15" s="12" customFormat="1" ht="16" customHeight="1" x14ac:dyDescent="0.35">
      <c r="A21" s="20"/>
      <c r="B21" s="9"/>
      <c r="C21" s="9"/>
      <c r="D21" s="9"/>
      <c r="E21" s="9"/>
      <c r="F21" s="2"/>
      <c r="G21" s="2"/>
      <c r="H21" s="2"/>
      <c r="I21" s="9"/>
      <c r="J21" s="10"/>
      <c r="K21" s="10"/>
      <c r="L21" s="9"/>
      <c r="M21" s="9"/>
      <c r="N21" s="11"/>
      <c r="O21" s="9"/>
    </row>
    <row r="22" spans="1:15" ht="16" customHeight="1" x14ac:dyDescent="0.35">
      <c r="A22" s="15"/>
    </row>
    <row r="23" spans="1:15" ht="16" customHeight="1" x14ac:dyDescent="0.35">
      <c r="A23" s="15"/>
    </row>
    <row r="24" spans="1:15" ht="16" customHeight="1" x14ac:dyDescent="0.35">
      <c r="A24" s="15"/>
    </row>
    <row r="25" spans="1:15" ht="16" customHeight="1" x14ac:dyDescent="0.35">
      <c r="A25" s="15"/>
    </row>
    <row r="26" spans="1:15" ht="16" customHeight="1" x14ac:dyDescent="0.35">
      <c r="A26" s="15"/>
    </row>
    <row r="27" spans="1:15" ht="16" customHeight="1" x14ac:dyDescent="0.35">
      <c r="A27" s="15"/>
    </row>
    <row r="28" spans="1:15" ht="16" customHeight="1" x14ac:dyDescent="0.35">
      <c r="A28" s="15"/>
    </row>
    <row r="29" spans="1:15" ht="16" customHeight="1" x14ac:dyDescent="0.35">
      <c r="A29" s="15"/>
    </row>
    <row r="30" spans="1:15" ht="16" customHeight="1" x14ac:dyDescent="0.35">
      <c r="A30" s="15"/>
    </row>
    <row r="31" spans="1:15" ht="16" customHeight="1" x14ac:dyDescent="0.35">
      <c r="A31" s="15"/>
    </row>
    <row r="32" spans="1:15" ht="16" customHeight="1" x14ac:dyDescent="0.35">
      <c r="A32" s="15"/>
    </row>
    <row r="33" spans="1:15" ht="16" customHeight="1" x14ac:dyDescent="0.35">
      <c r="A33" s="15"/>
    </row>
    <row r="34" spans="1:15" ht="16" customHeight="1" x14ac:dyDescent="0.35">
      <c r="A34" s="15"/>
    </row>
    <row r="35" spans="1:15" ht="16" customHeight="1" x14ac:dyDescent="0.35">
      <c r="A35" s="15"/>
    </row>
    <row r="36" spans="1:15" ht="16" customHeight="1" x14ac:dyDescent="0.35">
      <c r="A36" s="15"/>
    </row>
    <row r="37" spans="1:15" ht="16" customHeight="1" x14ac:dyDescent="0.35">
      <c r="A37" s="15"/>
    </row>
    <row r="38" spans="1:15" ht="16" customHeight="1" x14ac:dyDescent="0.35">
      <c r="A38" s="15"/>
    </row>
    <row r="39" spans="1:15" s="23" customFormat="1" ht="16" customHeight="1" x14ac:dyDescent="0.35">
      <c r="A39" s="20"/>
      <c r="B39" s="9"/>
      <c r="C39" s="9"/>
      <c r="D39" s="9"/>
      <c r="E39" s="9"/>
      <c r="F39" s="2"/>
      <c r="G39" s="2"/>
      <c r="H39" s="2"/>
      <c r="I39" s="9"/>
      <c r="J39" s="10"/>
      <c r="K39" s="10"/>
      <c r="L39" s="9"/>
      <c r="M39" s="9"/>
      <c r="N39" s="11"/>
      <c r="O39" s="9"/>
    </row>
    <row r="40" spans="1:15" ht="16" customHeight="1" x14ac:dyDescent="0.35">
      <c r="A40" s="15"/>
    </row>
    <row r="41" spans="1:15" ht="16" customHeight="1" x14ac:dyDescent="0.35">
      <c r="A41" s="15"/>
    </row>
    <row r="42" spans="1:15" ht="16" customHeight="1" x14ac:dyDescent="0.35">
      <c r="A42" s="15"/>
    </row>
    <row r="43" spans="1:15" ht="16" customHeight="1" x14ac:dyDescent="0.35">
      <c r="A43" s="15"/>
    </row>
  </sheetData>
  <printOptions horizontalCentered="1"/>
  <pageMargins left="0.31496062992125984" right="0.31496062992125984" top="0.94488188976377963" bottom="0.74803149606299213" header="0.31496062992125984" footer="0.31496062992125984"/>
  <pageSetup paperSize="8" scale="67" orientation="landscape" r:id="rId1"/>
  <headerFooter>
    <oddHeader>&amp;L&amp;G&amp;C&amp;"-,Gras"&amp;18Contacts commerciaux et 
suivi des prospects</oddHeader>
  </headerFooter>
  <legacyDrawingHF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Feuil2!$C$2:$C$7</xm:f>
          </x14:formula1>
          <xm:sqref>M2</xm:sqref>
        </x14:dataValidation>
        <x14:dataValidation type="list" allowBlank="1" showInputMessage="1" showErrorMessage="1">
          <x14:formula1>
            <xm:f>Feuil2!$B$2:$B$4</xm:f>
          </x14:formula1>
          <xm:sqref>L2</xm:sqref>
        </x14:dataValidation>
        <x14:dataValidation type="list" allowBlank="1" showInputMessage="1" showErrorMessage="1">
          <x14:formula1>
            <xm:f>Feuil2!$A$2:$A$6</xm:f>
          </x14:formula1>
          <xm:sqref>F2</xm:sqref>
        </x14:dataValidation>
        <x14:dataValidation type="list" allowBlank="1" showInputMessage="1" showErrorMessage="1">
          <x14:formula1>
            <xm:f>Feuil2!$E$2:$E$5</xm:f>
          </x14:formula1>
          <xm:sqref>O2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O43"/>
  <sheetViews>
    <sheetView zoomScaleNormal="100" workbookViewId="0">
      <pane ySplit="1" topLeftCell="A2" activePane="bottomLeft" state="frozen"/>
      <selection activeCell="F1" sqref="F1"/>
      <selection pane="bottomLeft" activeCell="B2" sqref="B2:O56"/>
    </sheetView>
  </sheetViews>
  <sheetFormatPr baseColWidth="10" defaultColWidth="11.453125" defaultRowHeight="16" customHeight="1" x14ac:dyDescent="0.35"/>
  <cols>
    <col min="1" max="1" width="3.81640625" style="16" customWidth="1"/>
    <col min="2" max="2" width="13.453125" style="9" customWidth="1"/>
    <col min="3" max="3" width="11.453125" style="9"/>
    <col min="4" max="4" width="41.1796875" style="9" customWidth="1"/>
    <col min="5" max="5" width="16" style="9" customWidth="1"/>
    <col min="6" max="6" width="12.54296875" style="2" customWidth="1"/>
    <col min="7" max="8" width="14.7265625" style="2" customWidth="1"/>
    <col min="9" max="9" width="37.54296875" style="9" customWidth="1"/>
    <col min="10" max="10" width="69.81640625" style="10" customWidth="1"/>
    <col min="11" max="11" width="7.453125" style="10" customWidth="1"/>
    <col min="12" max="12" width="20" style="9" customWidth="1"/>
    <col min="13" max="13" width="10.7265625" style="9" customWidth="1"/>
    <col min="14" max="14" width="13.81640625" style="11" customWidth="1"/>
    <col min="15" max="15" width="16.7265625" style="9" customWidth="1"/>
    <col min="16" max="16384" width="11.453125" style="9"/>
  </cols>
  <sheetData>
    <row r="1" spans="1:15" s="4" customFormat="1" ht="36.75" customHeight="1" x14ac:dyDescent="0.35">
      <c r="A1" s="15"/>
      <c r="B1" s="13" t="s">
        <v>1</v>
      </c>
      <c r="C1" s="13" t="s">
        <v>0</v>
      </c>
      <c r="D1" s="13" t="s">
        <v>2</v>
      </c>
      <c r="E1" s="14" t="s">
        <v>17</v>
      </c>
      <c r="F1" s="14" t="s">
        <v>3</v>
      </c>
      <c r="G1" s="14" t="s">
        <v>4</v>
      </c>
      <c r="H1" s="14" t="s">
        <v>5</v>
      </c>
      <c r="I1" s="13" t="s">
        <v>6</v>
      </c>
      <c r="J1" s="13" t="s">
        <v>7</v>
      </c>
      <c r="K1" s="13" t="s">
        <v>26</v>
      </c>
      <c r="L1" s="13" t="s">
        <v>12</v>
      </c>
      <c r="M1" s="14" t="s">
        <v>38</v>
      </c>
      <c r="N1" s="19" t="s">
        <v>20</v>
      </c>
      <c r="O1" s="14" t="s">
        <v>28</v>
      </c>
    </row>
    <row r="2" spans="1:15" s="5" customFormat="1" ht="16" customHeight="1" x14ac:dyDescent="0.35">
      <c r="A2" s="15"/>
      <c r="F2" s="3"/>
      <c r="G2" s="3"/>
      <c r="H2" s="3"/>
      <c r="J2" s="4"/>
      <c r="K2" s="4"/>
      <c r="N2" s="8"/>
    </row>
    <row r="3" spans="1:15" s="5" customFormat="1" ht="16" customHeight="1" x14ac:dyDescent="0.35">
      <c r="A3" s="15"/>
      <c r="B3" s="9"/>
      <c r="C3" s="9"/>
      <c r="D3" s="9"/>
      <c r="E3" s="9"/>
      <c r="F3" s="2"/>
      <c r="G3" s="2"/>
      <c r="H3" s="2"/>
      <c r="I3" s="9"/>
      <c r="J3" s="10"/>
      <c r="K3" s="10"/>
      <c r="L3" s="9"/>
      <c r="M3" s="9"/>
      <c r="N3" s="11"/>
      <c r="O3" s="9"/>
    </row>
    <row r="4" spans="1:15" s="5" customFormat="1" ht="16" customHeight="1" x14ac:dyDescent="0.35">
      <c r="A4" s="15"/>
      <c r="B4" s="9"/>
      <c r="C4" s="9"/>
      <c r="D4" s="9"/>
      <c r="E4" s="9"/>
      <c r="F4" s="2"/>
      <c r="G4" s="2"/>
      <c r="H4" s="2"/>
      <c r="I4" s="9"/>
      <c r="J4" s="10"/>
      <c r="K4" s="10"/>
      <c r="L4" s="9"/>
      <c r="M4" s="9"/>
      <c r="N4" s="11"/>
      <c r="O4" s="9"/>
    </row>
    <row r="5" spans="1:15" s="5" customFormat="1" ht="16" customHeight="1" x14ac:dyDescent="0.35">
      <c r="A5" s="15"/>
      <c r="B5" s="9"/>
      <c r="C5" s="9"/>
      <c r="D5" s="9"/>
      <c r="E5" s="9"/>
      <c r="F5" s="2"/>
      <c r="G5" s="2"/>
      <c r="H5" s="2"/>
      <c r="I5" s="9"/>
      <c r="J5" s="10"/>
      <c r="K5" s="10"/>
      <c r="L5" s="9"/>
      <c r="M5" s="9"/>
      <c r="N5" s="11"/>
      <c r="O5" s="9"/>
    </row>
    <row r="6" spans="1:15" s="5" customFormat="1" ht="16" customHeight="1" x14ac:dyDescent="0.35">
      <c r="A6" s="15"/>
      <c r="B6" s="9"/>
      <c r="C6" s="9"/>
      <c r="D6" s="9"/>
      <c r="E6" s="9"/>
      <c r="F6" s="2"/>
      <c r="G6" s="2"/>
      <c r="H6" s="2"/>
      <c r="I6" s="9"/>
      <c r="J6" s="10"/>
      <c r="K6" s="10"/>
      <c r="L6" s="9"/>
      <c r="M6" s="9"/>
      <c r="N6" s="11"/>
      <c r="O6" s="9"/>
    </row>
    <row r="7" spans="1:15" s="5" customFormat="1" ht="16" customHeight="1" x14ac:dyDescent="0.35">
      <c r="A7" s="15"/>
      <c r="B7" s="9"/>
      <c r="C7" s="9"/>
      <c r="D7" s="9"/>
      <c r="E7" s="9"/>
      <c r="F7" s="2"/>
      <c r="G7" s="2"/>
      <c r="H7" s="2"/>
      <c r="I7" s="9"/>
      <c r="J7" s="10"/>
      <c r="K7" s="10"/>
      <c r="L7" s="9"/>
      <c r="M7" s="9"/>
      <c r="N7" s="11"/>
      <c r="O7" s="9"/>
    </row>
    <row r="8" spans="1:15" s="5" customFormat="1" ht="16" customHeight="1" x14ac:dyDescent="0.35">
      <c r="A8" s="15"/>
      <c r="B8" s="9"/>
      <c r="C8" s="9"/>
      <c r="D8" s="9"/>
      <c r="E8" s="9"/>
      <c r="F8" s="2"/>
      <c r="G8" s="2"/>
      <c r="H8" s="2"/>
      <c r="I8" s="9"/>
      <c r="J8" s="10"/>
      <c r="K8" s="10"/>
      <c r="L8" s="9"/>
      <c r="M8" s="9"/>
      <c r="N8" s="11"/>
      <c r="O8" s="9"/>
    </row>
    <row r="9" spans="1:15" s="5" customFormat="1" ht="16" customHeight="1" x14ac:dyDescent="0.35">
      <c r="A9" s="15"/>
      <c r="B9" s="9"/>
      <c r="C9" s="9"/>
      <c r="D9" s="9"/>
      <c r="E9" s="9"/>
      <c r="F9" s="2"/>
      <c r="G9" s="2"/>
      <c r="H9" s="2"/>
      <c r="I9" s="9"/>
      <c r="J9" s="10"/>
      <c r="K9" s="10"/>
      <c r="L9" s="9"/>
      <c r="M9" s="9"/>
      <c r="N9" s="11"/>
      <c r="O9" s="9"/>
    </row>
    <row r="10" spans="1:15" s="5" customFormat="1" ht="16" customHeight="1" x14ac:dyDescent="0.35">
      <c r="A10" s="15"/>
      <c r="B10" s="9"/>
      <c r="C10" s="9"/>
      <c r="D10" s="9"/>
      <c r="E10" s="9"/>
      <c r="F10" s="2"/>
      <c r="G10" s="2"/>
      <c r="H10" s="2"/>
      <c r="I10" s="9"/>
      <c r="J10" s="10"/>
      <c r="K10" s="10"/>
      <c r="L10" s="9"/>
      <c r="M10" s="9"/>
      <c r="N10" s="11"/>
      <c r="O10" s="9"/>
    </row>
    <row r="11" spans="1:15" s="5" customFormat="1" ht="16" customHeight="1" x14ac:dyDescent="0.35">
      <c r="A11" s="15"/>
      <c r="B11" s="9"/>
      <c r="C11" s="9"/>
      <c r="D11" s="9"/>
      <c r="E11" s="9"/>
      <c r="F11" s="2"/>
      <c r="G11" s="2"/>
      <c r="H11" s="2"/>
      <c r="I11" s="9"/>
      <c r="J11" s="10"/>
      <c r="K11" s="10"/>
      <c r="L11" s="9"/>
      <c r="M11" s="9"/>
      <c r="N11" s="11"/>
      <c r="O11" s="9"/>
    </row>
    <row r="12" spans="1:15" s="5" customFormat="1" ht="16" customHeight="1" x14ac:dyDescent="0.35">
      <c r="A12" s="15"/>
      <c r="B12" s="9"/>
      <c r="C12" s="9"/>
      <c r="D12" s="9"/>
      <c r="E12" s="9"/>
      <c r="F12" s="2"/>
      <c r="G12" s="2"/>
      <c r="H12" s="2"/>
      <c r="I12" s="9"/>
      <c r="J12" s="10"/>
      <c r="K12" s="10"/>
      <c r="L12" s="9"/>
      <c r="M12" s="9"/>
      <c r="N12" s="11"/>
      <c r="O12" s="9"/>
    </row>
    <row r="13" spans="1:15" s="5" customFormat="1" ht="16" customHeight="1" x14ac:dyDescent="0.35">
      <c r="A13" s="15"/>
      <c r="B13" s="9"/>
      <c r="C13" s="9"/>
      <c r="D13" s="9"/>
      <c r="E13" s="9"/>
      <c r="F13" s="2"/>
      <c r="G13" s="2"/>
      <c r="H13" s="2"/>
      <c r="I13" s="9"/>
      <c r="J13" s="10"/>
      <c r="K13" s="10"/>
      <c r="L13" s="9"/>
      <c r="M13" s="9"/>
      <c r="N13" s="11"/>
      <c r="O13" s="9"/>
    </row>
    <row r="14" spans="1:15" s="5" customFormat="1" ht="16" customHeight="1" x14ac:dyDescent="0.35">
      <c r="A14" s="15"/>
      <c r="B14" s="9"/>
      <c r="C14" s="9"/>
      <c r="D14" s="9"/>
      <c r="E14" s="9"/>
      <c r="F14" s="2"/>
      <c r="G14" s="2"/>
      <c r="H14" s="2"/>
      <c r="I14" s="9"/>
      <c r="J14" s="10"/>
      <c r="K14" s="10"/>
      <c r="L14" s="9"/>
      <c r="M14" s="9"/>
      <c r="N14" s="11"/>
      <c r="O14" s="9"/>
    </row>
    <row r="15" spans="1:15" s="5" customFormat="1" ht="16" customHeight="1" x14ac:dyDescent="0.35">
      <c r="A15" s="15"/>
      <c r="B15" s="9"/>
      <c r="C15" s="9"/>
      <c r="D15" s="9"/>
      <c r="E15" s="9"/>
      <c r="F15" s="2"/>
      <c r="G15" s="2"/>
      <c r="H15" s="2"/>
      <c r="I15" s="9"/>
      <c r="J15" s="10"/>
      <c r="K15" s="10"/>
      <c r="L15" s="9"/>
      <c r="M15" s="9"/>
      <c r="N15" s="11"/>
      <c r="O15" s="9"/>
    </row>
    <row r="16" spans="1:15" s="5" customFormat="1" ht="16" customHeight="1" x14ac:dyDescent="0.35">
      <c r="A16" s="15"/>
      <c r="B16" s="9"/>
      <c r="C16" s="9"/>
      <c r="D16" s="9"/>
      <c r="E16" s="9"/>
      <c r="F16" s="2"/>
      <c r="G16" s="2"/>
      <c r="H16" s="2"/>
      <c r="I16" s="9"/>
      <c r="J16" s="10"/>
      <c r="K16" s="10"/>
      <c r="L16" s="9"/>
      <c r="M16" s="9"/>
      <c r="N16" s="11"/>
      <c r="O16" s="9"/>
    </row>
    <row r="17" spans="1:15" s="5" customFormat="1" ht="16" customHeight="1" x14ac:dyDescent="0.35">
      <c r="A17" s="15"/>
      <c r="B17" s="9"/>
      <c r="C17" s="9"/>
      <c r="D17" s="9"/>
      <c r="E17" s="9"/>
      <c r="F17" s="2"/>
      <c r="G17" s="2"/>
      <c r="H17" s="2"/>
      <c r="I17" s="9"/>
      <c r="J17" s="10"/>
      <c r="K17" s="10"/>
      <c r="L17" s="9"/>
      <c r="M17" s="9"/>
      <c r="N17" s="11"/>
      <c r="O17" s="9"/>
    </row>
    <row r="18" spans="1:15" s="5" customFormat="1" ht="16" customHeight="1" x14ac:dyDescent="0.35">
      <c r="A18" s="15"/>
      <c r="B18" s="9"/>
      <c r="C18" s="9"/>
      <c r="D18" s="9"/>
      <c r="E18" s="9"/>
      <c r="F18" s="2"/>
      <c r="G18" s="2"/>
      <c r="H18" s="2"/>
      <c r="I18" s="9"/>
      <c r="J18" s="10"/>
      <c r="K18" s="10"/>
      <c r="L18" s="9"/>
      <c r="M18" s="9"/>
      <c r="N18" s="11"/>
      <c r="O18" s="9"/>
    </row>
    <row r="19" spans="1:15" s="5" customFormat="1" ht="16" customHeight="1" x14ac:dyDescent="0.35">
      <c r="A19" s="15"/>
      <c r="B19" s="9"/>
      <c r="C19" s="9"/>
      <c r="D19" s="9"/>
      <c r="E19" s="9"/>
      <c r="F19" s="2"/>
      <c r="G19" s="2"/>
      <c r="H19" s="2"/>
      <c r="I19" s="9"/>
      <c r="J19" s="10"/>
      <c r="K19" s="10"/>
      <c r="L19" s="9"/>
      <c r="M19" s="9"/>
      <c r="N19" s="11"/>
      <c r="O19" s="9"/>
    </row>
    <row r="20" spans="1:15" s="5" customFormat="1" ht="16" customHeight="1" x14ac:dyDescent="0.35">
      <c r="A20" s="15"/>
      <c r="B20" s="9"/>
      <c r="C20" s="9"/>
      <c r="D20" s="9"/>
      <c r="E20" s="9"/>
      <c r="F20" s="2"/>
      <c r="G20" s="2"/>
      <c r="H20" s="2"/>
      <c r="I20" s="9"/>
      <c r="J20" s="10"/>
      <c r="K20" s="10"/>
      <c r="L20" s="9"/>
      <c r="M20" s="9"/>
      <c r="N20" s="11"/>
      <c r="O20" s="9"/>
    </row>
    <row r="21" spans="1:15" s="12" customFormat="1" ht="16" customHeight="1" x14ac:dyDescent="0.35">
      <c r="A21" s="20"/>
      <c r="B21" s="9"/>
      <c r="C21" s="9"/>
      <c r="D21" s="9"/>
      <c r="E21" s="9"/>
      <c r="F21" s="2"/>
      <c r="G21" s="2"/>
      <c r="H21" s="2"/>
      <c r="I21" s="9"/>
      <c r="J21" s="10"/>
      <c r="K21" s="10"/>
      <c r="L21" s="9"/>
      <c r="M21" s="9"/>
      <c r="N21" s="11"/>
      <c r="O21" s="9"/>
    </row>
    <row r="22" spans="1:15" ht="16" customHeight="1" x14ac:dyDescent="0.35">
      <c r="A22" s="15"/>
    </row>
    <row r="23" spans="1:15" ht="16" customHeight="1" x14ac:dyDescent="0.35">
      <c r="A23" s="15"/>
    </row>
    <row r="24" spans="1:15" ht="16" customHeight="1" x14ac:dyDescent="0.35">
      <c r="A24" s="15"/>
    </row>
    <row r="25" spans="1:15" ht="16" customHeight="1" x14ac:dyDescent="0.35">
      <c r="A25" s="15"/>
    </row>
    <row r="26" spans="1:15" ht="16" customHeight="1" x14ac:dyDescent="0.35">
      <c r="A26" s="15"/>
    </row>
    <row r="27" spans="1:15" ht="16" customHeight="1" x14ac:dyDescent="0.35">
      <c r="A27" s="15"/>
    </row>
    <row r="28" spans="1:15" ht="16" customHeight="1" x14ac:dyDescent="0.35">
      <c r="A28" s="15"/>
    </row>
    <row r="29" spans="1:15" ht="16" customHeight="1" x14ac:dyDescent="0.35">
      <c r="A29" s="15"/>
    </row>
    <row r="30" spans="1:15" ht="16" customHeight="1" x14ac:dyDescent="0.35">
      <c r="A30" s="15"/>
    </row>
    <row r="31" spans="1:15" ht="16" customHeight="1" x14ac:dyDescent="0.35">
      <c r="A31" s="15"/>
    </row>
    <row r="32" spans="1:15" ht="16" customHeight="1" x14ac:dyDescent="0.35">
      <c r="A32" s="15"/>
    </row>
    <row r="33" spans="1:15" ht="16" customHeight="1" x14ac:dyDescent="0.35">
      <c r="A33" s="15"/>
    </row>
    <row r="34" spans="1:15" ht="16" customHeight="1" x14ac:dyDescent="0.35">
      <c r="A34" s="15"/>
    </row>
    <row r="35" spans="1:15" ht="16" customHeight="1" x14ac:dyDescent="0.35">
      <c r="A35" s="15"/>
    </row>
    <row r="36" spans="1:15" ht="16" customHeight="1" x14ac:dyDescent="0.35">
      <c r="A36" s="15"/>
    </row>
    <row r="37" spans="1:15" ht="16" customHeight="1" x14ac:dyDescent="0.35">
      <c r="A37" s="15"/>
    </row>
    <row r="38" spans="1:15" ht="16" customHeight="1" x14ac:dyDescent="0.35">
      <c r="A38" s="15"/>
    </row>
    <row r="39" spans="1:15" s="23" customFormat="1" ht="16" customHeight="1" x14ac:dyDescent="0.35">
      <c r="A39" s="20"/>
      <c r="B39" s="9"/>
      <c r="C39" s="9"/>
      <c r="D39" s="9"/>
      <c r="E39" s="9"/>
      <c r="F39" s="2"/>
      <c r="G39" s="2"/>
      <c r="H39" s="2"/>
      <c r="I39" s="9"/>
      <c r="J39" s="10"/>
      <c r="K39" s="10"/>
      <c r="L39" s="9"/>
      <c r="M39" s="9"/>
      <c r="N39" s="11"/>
      <c r="O39" s="9"/>
    </row>
    <row r="40" spans="1:15" ht="16" customHeight="1" x14ac:dyDescent="0.35">
      <c r="A40" s="15"/>
    </row>
    <row r="41" spans="1:15" ht="16" customHeight="1" x14ac:dyDescent="0.35">
      <c r="A41" s="15"/>
    </row>
    <row r="42" spans="1:15" ht="16" customHeight="1" x14ac:dyDescent="0.35">
      <c r="A42" s="15"/>
    </row>
    <row r="43" spans="1:15" ht="16" customHeight="1" x14ac:dyDescent="0.35">
      <c r="A43" s="15"/>
    </row>
  </sheetData>
  <printOptions horizontalCentered="1"/>
  <pageMargins left="0.31496062992125984" right="0.31496062992125984" top="0.94488188976377963" bottom="0.74803149606299213" header="0.31496062992125984" footer="0.31496062992125984"/>
  <pageSetup paperSize="8" scale="67" orientation="landscape" r:id="rId1"/>
  <headerFooter>
    <oddHeader>&amp;L&amp;G&amp;C&amp;"-,Gras"&amp;18Contacts commerciaux et 
suivi des prospects</oddHeader>
  </headerFooter>
  <legacyDrawingHF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Feuil2!$E$2:$E$5</xm:f>
          </x14:formula1>
          <xm:sqref>O2</xm:sqref>
        </x14:dataValidation>
        <x14:dataValidation type="list" allowBlank="1" showInputMessage="1" showErrorMessage="1">
          <x14:formula1>
            <xm:f>Feuil2!$A$2:$A$6</xm:f>
          </x14:formula1>
          <xm:sqref>F2</xm:sqref>
        </x14:dataValidation>
        <x14:dataValidation type="list" allowBlank="1" showInputMessage="1" showErrorMessage="1">
          <x14:formula1>
            <xm:f>Feuil2!$B$2:$B$4</xm:f>
          </x14:formula1>
          <xm:sqref>L2</xm:sqref>
        </x14:dataValidation>
        <x14:dataValidation type="list" allowBlank="1" showInputMessage="1" showErrorMessage="1">
          <x14:formula1>
            <xm:f>Feuil2!$C$2:$C$7</xm:f>
          </x14:formula1>
          <xm:sqref>M2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O43"/>
  <sheetViews>
    <sheetView zoomScaleNormal="100" workbookViewId="0">
      <pane ySplit="1" topLeftCell="A2" activePane="bottomLeft" state="frozen"/>
      <selection activeCell="F1" sqref="F1"/>
      <selection pane="bottomLeft" activeCell="B6" sqref="B6"/>
    </sheetView>
  </sheetViews>
  <sheetFormatPr baseColWidth="10" defaultColWidth="11.453125" defaultRowHeight="16" customHeight="1" x14ac:dyDescent="0.35"/>
  <cols>
    <col min="1" max="1" width="3.81640625" style="16" customWidth="1"/>
    <col min="2" max="2" width="13.453125" style="9" customWidth="1"/>
    <col min="3" max="3" width="11.453125" style="9"/>
    <col min="4" max="4" width="41.1796875" style="9" customWidth="1"/>
    <col min="5" max="5" width="16" style="9" customWidth="1"/>
    <col min="6" max="6" width="12.54296875" style="2" customWidth="1"/>
    <col min="7" max="8" width="14.7265625" style="2" customWidth="1"/>
    <col min="9" max="9" width="37.54296875" style="9" customWidth="1"/>
    <col min="10" max="10" width="69.81640625" style="10" customWidth="1"/>
    <col min="11" max="11" width="7.453125" style="10" customWidth="1"/>
    <col min="12" max="12" width="20" style="9" customWidth="1"/>
    <col min="13" max="13" width="10.7265625" style="9" customWidth="1"/>
    <col min="14" max="14" width="13.81640625" style="11" customWidth="1"/>
    <col min="15" max="15" width="16.7265625" style="9" customWidth="1"/>
    <col min="16" max="16384" width="11.453125" style="9"/>
  </cols>
  <sheetData>
    <row r="1" spans="1:15" s="4" customFormat="1" ht="36.75" customHeight="1" x14ac:dyDescent="0.35">
      <c r="A1" s="15"/>
      <c r="B1" s="13" t="s">
        <v>1</v>
      </c>
      <c r="C1" s="13" t="s">
        <v>0</v>
      </c>
      <c r="D1" s="13" t="s">
        <v>2</v>
      </c>
      <c r="E1" s="14" t="s">
        <v>17</v>
      </c>
      <c r="F1" s="14" t="s">
        <v>3</v>
      </c>
      <c r="G1" s="14" t="s">
        <v>4</v>
      </c>
      <c r="H1" s="14" t="s">
        <v>5</v>
      </c>
      <c r="I1" s="13" t="s">
        <v>6</v>
      </c>
      <c r="J1" s="13" t="s">
        <v>7</v>
      </c>
      <c r="K1" s="13" t="s">
        <v>26</v>
      </c>
      <c r="L1" s="13" t="s">
        <v>12</v>
      </c>
      <c r="M1" s="14" t="s">
        <v>38</v>
      </c>
      <c r="N1" s="19" t="s">
        <v>20</v>
      </c>
      <c r="O1" s="14" t="s">
        <v>28</v>
      </c>
    </row>
    <row r="2" spans="1:15" s="5" customFormat="1" ht="16" customHeight="1" x14ac:dyDescent="0.35">
      <c r="A2" s="15"/>
      <c r="B2" s="5" t="s">
        <v>45</v>
      </c>
      <c r="C2" s="5" t="s">
        <v>31</v>
      </c>
      <c r="D2" s="5" t="s">
        <v>49</v>
      </c>
      <c r="F2" s="3" t="s">
        <v>71</v>
      </c>
      <c r="G2" s="3"/>
      <c r="H2" s="6" t="s">
        <v>57</v>
      </c>
      <c r="I2" s="4" t="s">
        <v>64</v>
      </c>
      <c r="J2" s="4">
        <v>75</v>
      </c>
      <c r="K2" s="8">
        <v>45275</v>
      </c>
      <c r="L2" s="8">
        <v>45384</v>
      </c>
      <c r="N2" s="8"/>
    </row>
    <row r="3" spans="1:15" s="5" customFormat="1" ht="16" customHeight="1" x14ac:dyDescent="0.35">
      <c r="A3" s="15"/>
      <c r="B3" s="5" t="s">
        <v>42</v>
      </c>
      <c r="C3" s="5" t="s">
        <v>31</v>
      </c>
      <c r="D3" s="5" t="s">
        <v>50</v>
      </c>
      <c r="F3" s="3"/>
      <c r="G3" s="3"/>
      <c r="H3" s="6" t="s">
        <v>58</v>
      </c>
      <c r="I3" s="4" t="s">
        <v>65</v>
      </c>
      <c r="J3" s="4">
        <v>44</v>
      </c>
      <c r="K3" s="28">
        <v>45384</v>
      </c>
      <c r="L3" s="8"/>
      <c r="N3" s="11"/>
      <c r="O3" s="9"/>
    </row>
    <row r="4" spans="1:15" s="5" customFormat="1" ht="16" customHeight="1" x14ac:dyDescent="0.35">
      <c r="A4" s="15"/>
      <c r="B4" s="5" t="s">
        <v>44</v>
      </c>
      <c r="C4" s="5" t="s">
        <v>31</v>
      </c>
      <c r="D4" s="5" t="s">
        <v>51</v>
      </c>
      <c r="F4" s="3"/>
      <c r="G4" s="3"/>
      <c r="H4" s="6" t="s">
        <v>59</v>
      </c>
      <c r="I4" s="4" t="s">
        <v>66</v>
      </c>
      <c r="J4" s="4">
        <v>33</v>
      </c>
      <c r="K4" s="28">
        <v>45388</v>
      </c>
      <c r="L4" s="8"/>
      <c r="N4" s="11"/>
      <c r="O4" s="9"/>
    </row>
    <row r="5" spans="1:15" s="5" customFormat="1" ht="16" customHeight="1" x14ac:dyDescent="0.35">
      <c r="A5" s="15"/>
      <c r="B5" s="9"/>
      <c r="C5" s="9"/>
      <c r="D5" s="9"/>
      <c r="E5" s="9"/>
      <c r="F5" s="2"/>
      <c r="G5" s="2"/>
      <c r="H5" s="2"/>
      <c r="I5" s="9"/>
      <c r="J5" s="10"/>
      <c r="K5" s="10"/>
      <c r="L5" s="9"/>
      <c r="M5" s="9"/>
      <c r="N5" s="11"/>
      <c r="O5" s="9"/>
    </row>
    <row r="6" spans="1:15" s="5" customFormat="1" ht="16" customHeight="1" x14ac:dyDescent="0.35">
      <c r="A6" s="15"/>
      <c r="B6" s="9"/>
      <c r="C6" s="9"/>
      <c r="D6" s="9"/>
      <c r="E6" s="9"/>
      <c r="F6" s="2"/>
      <c r="G6" s="2"/>
      <c r="H6" s="2"/>
      <c r="I6" s="9"/>
      <c r="J6" s="10"/>
      <c r="K6" s="10"/>
      <c r="L6" s="9"/>
      <c r="M6" s="9"/>
      <c r="N6" s="11"/>
      <c r="O6" s="9"/>
    </row>
    <row r="7" spans="1:15" s="5" customFormat="1" ht="16" customHeight="1" x14ac:dyDescent="0.35">
      <c r="A7" s="15"/>
      <c r="B7" s="9"/>
      <c r="C7" s="9"/>
      <c r="D7" s="9"/>
      <c r="E7" s="9"/>
      <c r="F7" s="2"/>
      <c r="G7" s="2"/>
      <c r="H7" s="2"/>
      <c r="I7" s="9"/>
      <c r="J7" s="10"/>
      <c r="K7" s="10"/>
      <c r="L7" s="9"/>
      <c r="M7" s="9"/>
      <c r="N7" s="11"/>
      <c r="O7" s="9"/>
    </row>
    <row r="8" spans="1:15" s="5" customFormat="1" ht="16" customHeight="1" x14ac:dyDescent="0.35">
      <c r="A8" s="15"/>
      <c r="B8" s="9"/>
      <c r="C8" s="9"/>
      <c r="D8" s="9"/>
      <c r="E8" s="9"/>
      <c r="F8" s="2"/>
      <c r="G8" s="2"/>
      <c r="H8" s="2"/>
      <c r="I8" s="9"/>
      <c r="J8" s="10"/>
      <c r="K8" s="10"/>
      <c r="L8" s="9"/>
      <c r="M8" s="9"/>
      <c r="N8" s="11"/>
      <c r="O8" s="9"/>
    </row>
    <row r="9" spans="1:15" s="5" customFormat="1" ht="16" customHeight="1" x14ac:dyDescent="0.35">
      <c r="A9" s="15"/>
      <c r="B9" s="9"/>
      <c r="C9" s="9"/>
      <c r="D9" s="9"/>
      <c r="E9" s="9"/>
      <c r="F9" s="2"/>
      <c r="G9" s="2"/>
      <c r="H9" s="2"/>
      <c r="I9" s="9"/>
      <c r="J9" s="10"/>
      <c r="K9" s="10"/>
      <c r="L9" s="9"/>
      <c r="M9" s="9"/>
      <c r="N9" s="11"/>
      <c r="O9" s="9"/>
    </row>
    <row r="10" spans="1:15" s="5" customFormat="1" ht="16" customHeight="1" x14ac:dyDescent="0.35">
      <c r="A10" s="15"/>
      <c r="B10" s="9"/>
      <c r="C10" s="9"/>
      <c r="D10" s="9"/>
      <c r="E10" s="9"/>
      <c r="F10" s="2"/>
      <c r="G10" s="2"/>
      <c r="H10" s="2"/>
      <c r="I10" s="9"/>
      <c r="J10" s="10"/>
      <c r="K10" s="10"/>
      <c r="L10" s="9"/>
      <c r="M10" s="9"/>
      <c r="N10" s="11"/>
      <c r="O10" s="9"/>
    </row>
    <row r="11" spans="1:15" s="5" customFormat="1" ht="16" customHeight="1" x14ac:dyDescent="0.35">
      <c r="A11" s="15"/>
      <c r="B11" s="9"/>
      <c r="C11" s="9"/>
      <c r="D11" s="9"/>
      <c r="E11" s="9"/>
      <c r="F11" s="2"/>
      <c r="G11" s="2"/>
      <c r="H11" s="2"/>
      <c r="I11" s="9"/>
      <c r="J11" s="10"/>
      <c r="K11" s="10"/>
      <c r="L11" s="9"/>
      <c r="M11" s="9"/>
      <c r="N11" s="11"/>
      <c r="O11" s="9"/>
    </row>
    <row r="12" spans="1:15" s="5" customFormat="1" ht="16" customHeight="1" x14ac:dyDescent="0.35">
      <c r="A12" s="15"/>
      <c r="B12" s="9"/>
      <c r="C12" s="9"/>
      <c r="D12" s="9"/>
      <c r="E12" s="9"/>
      <c r="F12" s="2"/>
      <c r="G12" s="2"/>
      <c r="H12" s="2"/>
      <c r="I12" s="9"/>
      <c r="J12" s="10"/>
      <c r="K12" s="10"/>
      <c r="L12" s="9"/>
      <c r="M12" s="9"/>
      <c r="N12" s="11"/>
      <c r="O12" s="9"/>
    </row>
    <row r="13" spans="1:15" s="5" customFormat="1" ht="16" customHeight="1" x14ac:dyDescent="0.35">
      <c r="A13" s="15"/>
      <c r="B13" s="9"/>
      <c r="C13" s="9"/>
      <c r="D13" s="9"/>
      <c r="E13" s="9"/>
      <c r="F13" s="2"/>
      <c r="G13" s="2"/>
      <c r="H13" s="2"/>
      <c r="I13" s="9"/>
      <c r="J13" s="10"/>
      <c r="K13" s="10"/>
      <c r="L13" s="9"/>
      <c r="M13" s="9"/>
      <c r="N13" s="11"/>
      <c r="O13" s="9"/>
    </row>
    <row r="14" spans="1:15" s="5" customFormat="1" ht="16" customHeight="1" x14ac:dyDescent="0.35">
      <c r="A14" s="15"/>
      <c r="B14" s="9"/>
      <c r="C14" s="9"/>
      <c r="D14" s="9"/>
      <c r="E14" s="9"/>
      <c r="F14" s="2"/>
      <c r="G14" s="2"/>
      <c r="H14" s="2"/>
      <c r="I14" s="9"/>
      <c r="J14" s="10"/>
      <c r="K14" s="10"/>
      <c r="L14" s="9"/>
      <c r="M14" s="9"/>
      <c r="N14" s="11"/>
      <c r="O14" s="9"/>
    </row>
    <row r="15" spans="1:15" s="5" customFormat="1" ht="16" customHeight="1" x14ac:dyDescent="0.35">
      <c r="A15" s="15"/>
      <c r="B15" s="9"/>
      <c r="C15" s="9"/>
      <c r="D15" s="9"/>
      <c r="E15" s="9"/>
      <c r="F15" s="2"/>
      <c r="G15" s="2"/>
      <c r="H15" s="2"/>
      <c r="I15" s="9"/>
      <c r="J15" s="10"/>
      <c r="K15" s="10"/>
      <c r="L15" s="9"/>
      <c r="M15" s="9"/>
      <c r="N15" s="11"/>
      <c r="O15" s="9"/>
    </row>
    <row r="16" spans="1:15" s="5" customFormat="1" ht="16" customHeight="1" x14ac:dyDescent="0.35">
      <c r="A16" s="15"/>
      <c r="B16" s="9"/>
      <c r="C16" s="9"/>
      <c r="D16" s="9"/>
      <c r="E16" s="9"/>
      <c r="F16" s="2"/>
      <c r="G16" s="2"/>
      <c r="H16" s="2"/>
      <c r="I16" s="9"/>
      <c r="J16" s="10"/>
      <c r="K16" s="10"/>
      <c r="L16" s="9"/>
      <c r="M16" s="9"/>
      <c r="N16" s="11"/>
      <c r="O16" s="9"/>
    </row>
    <row r="17" spans="1:15" s="5" customFormat="1" ht="16" customHeight="1" x14ac:dyDescent="0.35">
      <c r="A17" s="15"/>
      <c r="B17" s="9"/>
      <c r="C17" s="9"/>
      <c r="D17" s="9"/>
      <c r="E17" s="9"/>
      <c r="F17" s="2"/>
      <c r="G17" s="2"/>
      <c r="H17" s="2"/>
      <c r="I17" s="9"/>
      <c r="J17" s="10"/>
      <c r="K17" s="10"/>
      <c r="L17" s="9"/>
      <c r="M17" s="9"/>
      <c r="N17" s="11"/>
      <c r="O17" s="9"/>
    </row>
    <row r="18" spans="1:15" s="5" customFormat="1" ht="16" customHeight="1" x14ac:dyDescent="0.35">
      <c r="A18" s="15"/>
      <c r="B18" s="9"/>
      <c r="C18" s="9"/>
      <c r="D18" s="9"/>
      <c r="E18" s="9"/>
      <c r="F18" s="2"/>
      <c r="G18" s="2"/>
      <c r="H18" s="2"/>
      <c r="I18" s="9"/>
      <c r="J18" s="10"/>
      <c r="K18" s="10"/>
      <c r="L18" s="9"/>
      <c r="M18" s="9"/>
      <c r="N18" s="11"/>
      <c r="O18" s="9"/>
    </row>
    <row r="19" spans="1:15" s="5" customFormat="1" ht="16" customHeight="1" x14ac:dyDescent="0.35">
      <c r="A19" s="15"/>
      <c r="B19" s="9"/>
      <c r="C19" s="9"/>
      <c r="D19" s="9"/>
      <c r="E19" s="9"/>
      <c r="F19" s="2"/>
      <c r="G19" s="2"/>
      <c r="H19" s="2"/>
      <c r="I19" s="9"/>
      <c r="J19" s="10"/>
      <c r="K19" s="10"/>
      <c r="L19" s="9"/>
      <c r="M19" s="9"/>
      <c r="N19" s="11"/>
      <c r="O19" s="9"/>
    </row>
    <row r="20" spans="1:15" s="5" customFormat="1" ht="16" customHeight="1" x14ac:dyDescent="0.35">
      <c r="A20" s="15"/>
      <c r="B20" s="9"/>
      <c r="C20" s="9"/>
      <c r="D20" s="9"/>
      <c r="E20" s="9"/>
      <c r="F20" s="2"/>
      <c r="G20" s="2"/>
      <c r="H20" s="2"/>
      <c r="I20" s="9"/>
      <c r="J20" s="10"/>
      <c r="K20" s="10"/>
      <c r="L20" s="9"/>
      <c r="M20" s="9"/>
      <c r="N20" s="11"/>
      <c r="O20" s="9"/>
    </row>
    <row r="21" spans="1:15" s="12" customFormat="1" ht="16" customHeight="1" x14ac:dyDescent="0.35">
      <c r="A21" s="20"/>
      <c r="B21" s="9"/>
      <c r="C21" s="9"/>
      <c r="D21" s="9"/>
      <c r="E21" s="9"/>
      <c r="F21" s="2"/>
      <c r="G21" s="2"/>
      <c r="H21" s="2"/>
      <c r="I21" s="9"/>
      <c r="J21" s="10"/>
      <c r="K21" s="10"/>
      <c r="L21" s="9"/>
      <c r="M21" s="9"/>
      <c r="N21" s="11"/>
      <c r="O21" s="9"/>
    </row>
    <row r="22" spans="1:15" ht="16" customHeight="1" x14ac:dyDescent="0.35">
      <c r="A22" s="15"/>
    </row>
    <row r="23" spans="1:15" ht="16" customHeight="1" x14ac:dyDescent="0.35">
      <c r="A23" s="15"/>
    </row>
    <row r="24" spans="1:15" ht="16" customHeight="1" x14ac:dyDescent="0.35">
      <c r="A24" s="15"/>
    </row>
    <row r="25" spans="1:15" ht="16" customHeight="1" x14ac:dyDescent="0.35">
      <c r="A25" s="15"/>
    </row>
    <row r="26" spans="1:15" ht="16" customHeight="1" x14ac:dyDescent="0.35">
      <c r="A26" s="15"/>
    </row>
    <row r="27" spans="1:15" ht="16" customHeight="1" x14ac:dyDescent="0.35">
      <c r="A27" s="15"/>
    </row>
    <row r="28" spans="1:15" ht="16" customHeight="1" x14ac:dyDescent="0.35">
      <c r="A28" s="15"/>
    </row>
    <row r="29" spans="1:15" ht="16" customHeight="1" x14ac:dyDescent="0.35">
      <c r="A29" s="15"/>
    </row>
    <row r="30" spans="1:15" ht="16" customHeight="1" x14ac:dyDescent="0.35">
      <c r="A30" s="15"/>
    </row>
    <row r="31" spans="1:15" ht="16" customHeight="1" x14ac:dyDescent="0.35">
      <c r="A31" s="15"/>
    </row>
    <row r="32" spans="1:15" ht="16" customHeight="1" x14ac:dyDescent="0.35">
      <c r="A32" s="15"/>
    </row>
    <row r="33" spans="1:15" ht="16" customHeight="1" x14ac:dyDescent="0.35">
      <c r="A33" s="15"/>
    </row>
    <row r="34" spans="1:15" ht="16" customHeight="1" x14ac:dyDescent="0.35">
      <c r="A34" s="15"/>
    </row>
    <row r="35" spans="1:15" ht="16" customHeight="1" x14ac:dyDescent="0.35">
      <c r="A35" s="15"/>
    </row>
    <row r="36" spans="1:15" ht="16" customHeight="1" x14ac:dyDescent="0.35">
      <c r="A36" s="15"/>
    </row>
    <row r="37" spans="1:15" ht="16" customHeight="1" x14ac:dyDescent="0.35">
      <c r="A37" s="15"/>
    </row>
    <row r="38" spans="1:15" ht="16" customHeight="1" x14ac:dyDescent="0.35">
      <c r="A38" s="15"/>
    </row>
    <row r="39" spans="1:15" s="23" customFormat="1" ht="16" customHeight="1" x14ac:dyDescent="0.35">
      <c r="A39" s="20"/>
      <c r="B39" s="9"/>
      <c r="C39" s="9"/>
      <c r="D39" s="9"/>
      <c r="E39" s="9"/>
      <c r="F39" s="2"/>
      <c r="G39" s="2"/>
      <c r="H39" s="2"/>
      <c r="I39" s="9"/>
      <c r="J39" s="10"/>
      <c r="K39" s="10"/>
      <c r="L39" s="9"/>
      <c r="M39" s="9"/>
      <c r="N39" s="11"/>
      <c r="O39" s="9"/>
    </row>
    <row r="40" spans="1:15" ht="16" customHeight="1" x14ac:dyDescent="0.35">
      <c r="A40" s="15"/>
    </row>
    <row r="41" spans="1:15" ht="16" customHeight="1" x14ac:dyDescent="0.35">
      <c r="A41" s="15"/>
    </row>
    <row r="42" spans="1:15" ht="16" customHeight="1" x14ac:dyDescent="0.35">
      <c r="A42" s="15"/>
    </row>
    <row r="43" spans="1:15" ht="16" customHeight="1" x14ac:dyDescent="0.35">
      <c r="A43" s="15"/>
    </row>
  </sheetData>
  <hyperlinks>
    <hyperlink ref="H2" r:id="rId1"/>
    <hyperlink ref="H3" r:id="rId2"/>
    <hyperlink ref="H4" r:id="rId3"/>
  </hyperlinks>
  <printOptions horizontalCentered="1"/>
  <pageMargins left="0.31496062992125984" right="0.31496062992125984" top="0.94488188976377963" bottom="0.74803149606299213" header="0.31496062992125984" footer="0.31496062992125984"/>
  <pageSetup paperSize="8" scale="67" orientation="landscape" r:id="rId4"/>
  <headerFooter>
    <oddHeader>&amp;L&amp;G&amp;C&amp;"-,Gras"&amp;18Contacts commerciaux et 
suivi des prospects</oddHeader>
  </headerFooter>
  <legacyDrawingHF r:id="rId5"/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Feuil2!$C$2:$C$7</xm:f>
          </x14:formula1>
          <xm:sqref>M2:M4</xm:sqref>
        </x14:dataValidation>
        <x14:dataValidation type="list" allowBlank="1" showInputMessage="1" showErrorMessage="1">
          <x14:formula1>
            <xm:f>Feuil2!$B$2:$B$4</xm:f>
          </x14:formula1>
          <xm:sqref>L2:L4</xm:sqref>
        </x14:dataValidation>
        <x14:dataValidation type="list" allowBlank="1" showInputMessage="1" showErrorMessage="1">
          <x14:formula1>
            <xm:f>Feuil2!$A$2:$A$6</xm:f>
          </x14:formula1>
          <xm:sqref>F2:F4</xm:sqref>
        </x14:dataValidation>
        <x14:dataValidation type="list" allowBlank="1" showInputMessage="1" showErrorMessage="1">
          <x14:formula1>
            <xm:f>Feuil2!$E$2:$E$5</xm:f>
          </x14:formula1>
          <xm:sqref>O2:O4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O43"/>
  <sheetViews>
    <sheetView topLeftCell="B1" zoomScaleNormal="100" workbookViewId="0">
      <pane ySplit="1" topLeftCell="A2" activePane="bottomLeft" state="frozen"/>
      <selection activeCell="F1" sqref="F1"/>
      <selection pane="bottomLeft" activeCell="B2" sqref="B2:O56"/>
    </sheetView>
  </sheetViews>
  <sheetFormatPr baseColWidth="10" defaultColWidth="11.453125" defaultRowHeight="16" customHeight="1" x14ac:dyDescent="0.35"/>
  <cols>
    <col min="1" max="1" width="3.81640625" style="16" customWidth="1"/>
    <col min="2" max="2" width="13.453125" style="9" customWidth="1"/>
    <col min="3" max="3" width="11.453125" style="9"/>
    <col min="4" max="4" width="41.1796875" style="9" customWidth="1"/>
    <col min="5" max="5" width="16" style="9" customWidth="1"/>
    <col min="6" max="6" width="12.54296875" style="2" customWidth="1"/>
    <col min="7" max="8" width="14.7265625" style="2" customWidth="1"/>
    <col min="9" max="9" width="37.54296875" style="9" customWidth="1"/>
    <col min="10" max="10" width="69.81640625" style="10" customWidth="1"/>
    <col min="11" max="11" width="7.453125" style="10" customWidth="1"/>
    <col min="12" max="12" width="20" style="9" customWidth="1"/>
    <col min="13" max="13" width="10.7265625" style="9" customWidth="1"/>
    <col min="14" max="14" width="13.81640625" style="11" customWidth="1"/>
    <col min="15" max="15" width="16.7265625" style="9" customWidth="1"/>
    <col min="16" max="16384" width="11.453125" style="9"/>
  </cols>
  <sheetData>
    <row r="1" spans="1:15" s="4" customFormat="1" ht="36.75" customHeight="1" x14ac:dyDescent="0.35">
      <c r="A1" s="15"/>
      <c r="B1" s="13" t="s">
        <v>1</v>
      </c>
      <c r="C1" s="13" t="s">
        <v>0</v>
      </c>
      <c r="D1" s="13" t="s">
        <v>2</v>
      </c>
      <c r="E1" s="14" t="s">
        <v>17</v>
      </c>
      <c r="F1" s="14" t="s">
        <v>3</v>
      </c>
      <c r="G1" s="14" t="s">
        <v>4</v>
      </c>
      <c r="H1" s="14" t="s">
        <v>5</v>
      </c>
      <c r="I1" s="13" t="s">
        <v>6</v>
      </c>
      <c r="J1" s="13" t="s">
        <v>7</v>
      </c>
      <c r="K1" s="13" t="s">
        <v>26</v>
      </c>
      <c r="L1" s="13" t="s">
        <v>12</v>
      </c>
      <c r="M1" s="14" t="s">
        <v>38</v>
      </c>
      <c r="N1" s="19" t="s">
        <v>20</v>
      </c>
      <c r="O1" s="14" t="s">
        <v>28</v>
      </c>
    </row>
    <row r="2" spans="1:15" s="5" customFormat="1" ht="16" customHeight="1" x14ac:dyDescent="0.35">
      <c r="A2" s="15"/>
      <c r="F2" s="3"/>
      <c r="G2" s="3"/>
      <c r="H2" s="3"/>
      <c r="J2" s="4"/>
      <c r="K2" s="4"/>
      <c r="N2" s="8"/>
    </row>
    <row r="3" spans="1:15" s="5" customFormat="1" ht="16" customHeight="1" x14ac:dyDescent="0.35">
      <c r="A3" s="15"/>
      <c r="B3" s="9"/>
      <c r="C3" s="9"/>
      <c r="D3" s="9"/>
      <c r="E3" s="9"/>
      <c r="F3" s="2"/>
      <c r="G3" s="2"/>
      <c r="H3" s="2"/>
      <c r="I3" s="9"/>
      <c r="J3" s="10"/>
      <c r="K3" s="10"/>
      <c r="L3" s="9"/>
      <c r="M3" s="9"/>
      <c r="N3" s="11"/>
      <c r="O3" s="9"/>
    </row>
    <row r="4" spans="1:15" s="5" customFormat="1" ht="16" customHeight="1" x14ac:dyDescent="0.35">
      <c r="A4" s="15"/>
      <c r="B4" s="9"/>
      <c r="C4" s="9"/>
      <c r="D4" s="9"/>
      <c r="E4" s="9"/>
      <c r="F4" s="2"/>
      <c r="G4" s="2"/>
      <c r="H4" s="2"/>
      <c r="I4" s="9"/>
      <c r="J4" s="10"/>
      <c r="K4" s="10"/>
      <c r="L4" s="9"/>
      <c r="M4" s="9"/>
      <c r="N4" s="11"/>
      <c r="O4" s="9"/>
    </row>
    <row r="5" spans="1:15" s="5" customFormat="1" ht="16" customHeight="1" x14ac:dyDescent="0.35">
      <c r="A5" s="15"/>
      <c r="B5" s="9"/>
      <c r="C5" s="9"/>
      <c r="D5" s="9"/>
      <c r="E5" s="9"/>
      <c r="F5" s="2"/>
      <c r="G5" s="2"/>
      <c r="H5" s="2"/>
      <c r="I5" s="9"/>
      <c r="J5" s="10"/>
      <c r="K5" s="10"/>
      <c r="L5" s="9"/>
      <c r="M5" s="9"/>
      <c r="N5" s="11"/>
      <c r="O5" s="9"/>
    </row>
    <row r="6" spans="1:15" s="5" customFormat="1" ht="16" customHeight="1" x14ac:dyDescent="0.35">
      <c r="A6" s="15"/>
      <c r="B6" s="9"/>
      <c r="C6" s="9"/>
      <c r="D6" s="9"/>
      <c r="E6" s="9"/>
      <c r="F6" s="2"/>
      <c r="G6" s="2"/>
      <c r="H6" s="2"/>
      <c r="I6" s="9"/>
      <c r="J6" s="10"/>
      <c r="K6" s="10"/>
      <c r="L6" s="9"/>
      <c r="M6" s="9"/>
      <c r="N6" s="11"/>
      <c r="O6" s="9"/>
    </row>
    <row r="7" spans="1:15" s="5" customFormat="1" ht="16" customHeight="1" x14ac:dyDescent="0.35">
      <c r="A7" s="15"/>
      <c r="B7" s="9"/>
      <c r="C7" s="9"/>
      <c r="D7" s="9"/>
      <c r="E7" s="9"/>
      <c r="F7" s="2"/>
      <c r="G7" s="2"/>
      <c r="H7" s="2"/>
      <c r="I7" s="9"/>
      <c r="J7" s="10"/>
      <c r="K7" s="10"/>
      <c r="L7" s="9"/>
      <c r="M7" s="9"/>
      <c r="N7" s="11"/>
      <c r="O7" s="9"/>
    </row>
    <row r="8" spans="1:15" s="5" customFormat="1" ht="16" customHeight="1" x14ac:dyDescent="0.35">
      <c r="A8" s="15"/>
      <c r="B8" s="9"/>
      <c r="C8" s="9"/>
      <c r="D8" s="9"/>
      <c r="E8" s="9"/>
      <c r="F8" s="2"/>
      <c r="G8" s="2"/>
      <c r="H8" s="2"/>
      <c r="I8" s="9"/>
      <c r="J8" s="10"/>
      <c r="K8" s="10"/>
      <c r="L8" s="9"/>
      <c r="M8" s="9"/>
      <c r="N8" s="11"/>
      <c r="O8" s="9"/>
    </row>
    <row r="9" spans="1:15" s="5" customFormat="1" ht="16" customHeight="1" x14ac:dyDescent="0.35">
      <c r="A9" s="15"/>
      <c r="B9" s="9"/>
      <c r="C9" s="9"/>
      <c r="D9" s="9"/>
      <c r="E9" s="9"/>
      <c r="F9" s="2"/>
      <c r="G9" s="2"/>
      <c r="H9" s="2"/>
      <c r="I9" s="9"/>
      <c r="J9" s="10"/>
      <c r="K9" s="10"/>
      <c r="L9" s="9"/>
      <c r="M9" s="9"/>
      <c r="N9" s="11"/>
      <c r="O9" s="9"/>
    </row>
    <row r="10" spans="1:15" s="5" customFormat="1" ht="16" customHeight="1" x14ac:dyDescent="0.35">
      <c r="A10" s="15"/>
      <c r="B10" s="9"/>
      <c r="C10" s="9"/>
      <c r="D10" s="9"/>
      <c r="E10" s="9"/>
      <c r="F10" s="2"/>
      <c r="G10" s="2"/>
      <c r="H10" s="2"/>
      <c r="I10" s="9"/>
      <c r="J10" s="10"/>
      <c r="K10" s="10"/>
      <c r="L10" s="9"/>
      <c r="M10" s="9"/>
      <c r="N10" s="11"/>
      <c r="O10" s="9"/>
    </row>
    <row r="11" spans="1:15" s="5" customFormat="1" ht="16" customHeight="1" x14ac:dyDescent="0.35">
      <c r="A11" s="15"/>
      <c r="B11" s="9"/>
      <c r="C11" s="9"/>
      <c r="D11" s="9"/>
      <c r="E11" s="9"/>
      <c r="F11" s="2"/>
      <c r="G11" s="2"/>
      <c r="H11" s="2"/>
      <c r="I11" s="9"/>
      <c r="J11" s="10"/>
      <c r="K11" s="10"/>
      <c r="L11" s="9"/>
      <c r="M11" s="9"/>
      <c r="N11" s="11"/>
      <c r="O11" s="9"/>
    </row>
    <row r="12" spans="1:15" s="5" customFormat="1" ht="16" customHeight="1" x14ac:dyDescent="0.35">
      <c r="A12" s="15"/>
      <c r="B12" s="9"/>
      <c r="C12" s="9"/>
      <c r="D12" s="9"/>
      <c r="E12" s="9"/>
      <c r="F12" s="2"/>
      <c r="G12" s="2"/>
      <c r="H12" s="2"/>
      <c r="I12" s="9"/>
      <c r="J12" s="10"/>
      <c r="K12" s="10"/>
      <c r="L12" s="9"/>
      <c r="M12" s="9"/>
      <c r="N12" s="11"/>
      <c r="O12" s="9"/>
    </row>
    <row r="13" spans="1:15" s="5" customFormat="1" ht="16" customHeight="1" x14ac:dyDescent="0.35">
      <c r="A13" s="15"/>
      <c r="B13" s="9"/>
      <c r="C13" s="9"/>
      <c r="D13" s="9"/>
      <c r="E13" s="9"/>
      <c r="F13" s="2"/>
      <c r="G13" s="2"/>
      <c r="H13" s="2"/>
      <c r="I13" s="9"/>
      <c r="J13" s="10"/>
      <c r="K13" s="10"/>
      <c r="L13" s="9"/>
      <c r="M13" s="9"/>
      <c r="N13" s="11"/>
      <c r="O13" s="9"/>
    </row>
    <row r="14" spans="1:15" s="5" customFormat="1" ht="16" customHeight="1" x14ac:dyDescent="0.35">
      <c r="A14" s="15"/>
      <c r="B14" s="9"/>
      <c r="C14" s="9"/>
      <c r="D14" s="9"/>
      <c r="E14" s="9"/>
      <c r="F14" s="2"/>
      <c r="G14" s="2"/>
      <c r="H14" s="2"/>
      <c r="I14" s="9"/>
      <c r="J14" s="10"/>
      <c r="K14" s="10"/>
      <c r="L14" s="9"/>
      <c r="M14" s="9"/>
      <c r="N14" s="11"/>
      <c r="O14" s="9"/>
    </row>
    <row r="15" spans="1:15" s="5" customFormat="1" ht="16" customHeight="1" x14ac:dyDescent="0.35">
      <c r="A15" s="15"/>
      <c r="B15" s="9"/>
      <c r="C15" s="9"/>
      <c r="D15" s="9"/>
      <c r="E15" s="9"/>
      <c r="F15" s="2"/>
      <c r="G15" s="2"/>
      <c r="H15" s="2"/>
      <c r="I15" s="9"/>
      <c r="J15" s="10"/>
      <c r="K15" s="10"/>
      <c r="L15" s="9"/>
      <c r="M15" s="9"/>
      <c r="N15" s="11"/>
      <c r="O15" s="9"/>
    </row>
    <row r="16" spans="1:15" s="5" customFormat="1" ht="16" customHeight="1" x14ac:dyDescent="0.35">
      <c r="A16" s="15"/>
      <c r="B16" s="9"/>
      <c r="C16" s="9"/>
      <c r="D16" s="9"/>
      <c r="E16" s="9"/>
      <c r="F16" s="2"/>
      <c r="G16" s="2"/>
      <c r="H16" s="2"/>
      <c r="I16" s="9"/>
      <c r="J16" s="10"/>
      <c r="K16" s="10"/>
      <c r="L16" s="9"/>
      <c r="M16" s="9"/>
      <c r="N16" s="11"/>
      <c r="O16" s="9"/>
    </row>
    <row r="17" spans="1:15" s="5" customFormat="1" ht="16" customHeight="1" x14ac:dyDescent="0.35">
      <c r="A17" s="15"/>
      <c r="B17" s="9"/>
      <c r="C17" s="9"/>
      <c r="D17" s="9"/>
      <c r="E17" s="9"/>
      <c r="F17" s="2"/>
      <c r="G17" s="2"/>
      <c r="H17" s="2"/>
      <c r="I17" s="9"/>
      <c r="J17" s="10"/>
      <c r="K17" s="10"/>
      <c r="L17" s="9"/>
      <c r="M17" s="9"/>
      <c r="N17" s="11"/>
      <c r="O17" s="9"/>
    </row>
    <row r="18" spans="1:15" s="5" customFormat="1" ht="16" customHeight="1" x14ac:dyDescent="0.35">
      <c r="A18" s="15"/>
      <c r="B18" s="9"/>
      <c r="C18" s="9"/>
      <c r="D18" s="9"/>
      <c r="E18" s="9"/>
      <c r="F18" s="2"/>
      <c r="G18" s="2"/>
      <c r="H18" s="2"/>
      <c r="I18" s="9"/>
      <c r="J18" s="10"/>
      <c r="K18" s="10"/>
      <c r="L18" s="9"/>
      <c r="M18" s="9"/>
      <c r="N18" s="11"/>
      <c r="O18" s="9"/>
    </row>
    <row r="19" spans="1:15" s="5" customFormat="1" ht="16" customHeight="1" x14ac:dyDescent="0.35">
      <c r="A19" s="15"/>
      <c r="B19" s="9"/>
      <c r="C19" s="9"/>
      <c r="D19" s="9"/>
      <c r="E19" s="9"/>
      <c r="F19" s="2"/>
      <c r="G19" s="2"/>
      <c r="H19" s="2"/>
      <c r="I19" s="9"/>
      <c r="J19" s="10"/>
      <c r="K19" s="10"/>
      <c r="L19" s="9"/>
      <c r="M19" s="9"/>
      <c r="N19" s="11"/>
      <c r="O19" s="9"/>
    </row>
    <row r="20" spans="1:15" s="5" customFormat="1" ht="16" customHeight="1" x14ac:dyDescent="0.35">
      <c r="A20" s="15"/>
      <c r="B20" s="9"/>
      <c r="C20" s="9"/>
      <c r="D20" s="9"/>
      <c r="E20" s="9"/>
      <c r="F20" s="2"/>
      <c r="G20" s="2"/>
      <c r="H20" s="2"/>
      <c r="I20" s="9"/>
      <c r="J20" s="10"/>
      <c r="K20" s="10"/>
      <c r="L20" s="9"/>
      <c r="M20" s="9"/>
      <c r="N20" s="11"/>
      <c r="O20" s="9"/>
    </row>
    <row r="21" spans="1:15" s="12" customFormat="1" ht="16" customHeight="1" x14ac:dyDescent="0.35">
      <c r="A21" s="20"/>
      <c r="B21" s="9"/>
      <c r="C21" s="9"/>
      <c r="D21" s="9"/>
      <c r="E21" s="9"/>
      <c r="F21" s="2"/>
      <c r="G21" s="2"/>
      <c r="H21" s="2"/>
      <c r="I21" s="9"/>
      <c r="J21" s="10"/>
      <c r="K21" s="10"/>
      <c r="L21" s="9"/>
      <c r="M21" s="9"/>
      <c r="N21" s="11"/>
      <c r="O21" s="9"/>
    </row>
    <row r="22" spans="1:15" ht="16" customHeight="1" x14ac:dyDescent="0.35">
      <c r="A22" s="15"/>
    </row>
    <row r="23" spans="1:15" ht="16" customHeight="1" x14ac:dyDescent="0.35">
      <c r="A23" s="15"/>
    </row>
    <row r="24" spans="1:15" ht="16" customHeight="1" x14ac:dyDescent="0.35">
      <c r="A24" s="15"/>
    </row>
    <row r="25" spans="1:15" ht="16" customHeight="1" x14ac:dyDescent="0.35">
      <c r="A25" s="15"/>
    </row>
    <row r="26" spans="1:15" ht="16" customHeight="1" x14ac:dyDescent="0.35">
      <c r="A26" s="15"/>
    </row>
    <row r="27" spans="1:15" ht="16" customHeight="1" x14ac:dyDescent="0.35">
      <c r="A27" s="15"/>
    </row>
    <row r="28" spans="1:15" ht="16" customHeight="1" x14ac:dyDescent="0.35">
      <c r="A28" s="15"/>
    </row>
    <row r="29" spans="1:15" ht="16" customHeight="1" x14ac:dyDescent="0.35">
      <c r="A29" s="15"/>
    </row>
    <row r="30" spans="1:15" ht="16" customHeight="1" x14ac:dyDescent="0.35">
      <c r="A30" s="15"/>
    </row>
    <row r="31" spans="1:15" ht="16" customHeight="1" x14ac:dyDescent="0.35">
      <c r="A31" s="15"/>
    </row>
    <row r="32" spans="1:15" ht="16" customHeight="1" x14ac:dyDescent="0.35">
      <c r="A32" s="15"/>
    </row>
    <row r="33" spans="1:15" ht="16" customHeight="1" x14ac:dyDescent="0.35">
      <c r="A33" s="15"/>
    </row>
    <row r="34" spans="1:15" ht="16" customHeight="1" x14ac:dyDescent="0.35">
      <c r="A34" s="15"/>
    </row>
    <row r="35" spans="1:15" ht="16" customHeight="1" x14ac:dyDescent="0.35">
      <c r="A35" s="15"/>
    </row>
    <row r="36" spans="1:15" ht="16" customHeight="1" x14ac:dyDescent="0.35">
      <c r="A36" s="15"/>
    </row>
    <row r="37" spans="1:15" ht="16" customHeight="1" x14ac:dyDescent="0.35">
      <c r="A37" s="15"/>
    </row>
    <row r="38" spans="1:15" ht="16" customHeight="1" x14ac:dyDescent="0.35">
      <c r="A38" s="15"/>
    </row>
    <row r="39" spans="1:15" s="23" customFormat="1" ht="16" customHeight="1" x14ac:dyDescent="0.35">
      <c r="A39" s="20"/>
      <c r="B39" s="9"/>
      <c r="C39" s="9"/>
      <c r="D39" s="9"/>
      <c r="E39" s="9"/>
      <c r="F39" s="2"/>
      <c r="G39" s="2"/>
      <c r="H39" s="2"/>
      <c r="I39" s="9"/>
      <c r="J39" s="10"/>
      <c r="K39" s="10"/>
      <c r="L39" s="9"/>
      <c r="M39" s="9"/>
      <c r="N39" s="11"/>
      <c r="O39" s="9"/>
    </row>
    <row r="40" spans="1:15" ht="16" customHeight="1" x14ac:dyDescent="0.35">
      <c r="A40" s="15"/>
    </row>
    <row r="41" spans="1:15" ht="16" customHeight="1" x14ac:dyDescent="0.35">
      <c r="A41" s="15"/>
    </row>
    <row r="42" spans="1:15" ht="16" customHeight="1" x14ac:dyDescent="0.35">
      <c r="A42" s="15"/>
    </row>
    <row r="43" spans="1:15" ht="16" customHeight="1" x14ac:dyDescent="0.35">
      <c r="A43" s="15"/>
    </row>
  </sheetData>
  <printOptions horizontalCentered="1"/>
  <pageMargins left="0.31496062992125984" right="0.31496062992125984" top="0.94488188976377963" bottom="0.74803149606299213" header="0.31496062992125984" footer="0.31496062992125984"/>
  <pageSetup paperSize="8" scale="67" orientation="landscape" r:id="rId1"/>
  <headerFooter>
    <oddHeader>&amp;L&amp;G&amp;C&amp;"-,Gras"&amp;18Contacts commerciaux et 
suivi des prospects</oddHeader>
  </headerFooter>
  <legacyDrawingHF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Feuil2!$E$2:$E$5</xm:f>
          </x14:formula1>
          <xm:sqref>O2</xm:sqref>
        </x14:dataValidation>
        <x14:dataValidation type="list" allowBlank="1" showInputMessage="1" showErrorMessage="1">
          <x14:formula1>
            <xm:f>Feuil2!$A$2:$A$6</xm:f>
          </x14:formula1>
          <xm:sqref>F2</xm:sqref>
        </x14:dataValidation>
        <x14:dataValidation type="list" allowBlank="1" showInputMessage="1" showErrorMessage="1">
          <x14:formula1>
            <xm:f>Feuil2!$B$2:$B$4</xm:f>
          </x14:formula1>
          <xm:sqref>L2</xm:sqref>
        </x14:dataValidation>
        <x14:dataValidation type="list" allowBlank="1" showInputMessage="1" showErrorMessage="1">
          <x14:formula1>
            <xm:f>Feuil2!$C$2:$C$7</xm:f>
          </x14:formula1>
          <xm:sqref>M2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O43"/>
  <sheetViews>
    <sheetView topLeftCell="B1" zoomScaleNormal="100" workbookViewId="0">
      <pane ySplit="1" topLeftCell="A2" activePane="bottomLeft" state="frozen"/>
      <selection activeCell="F1" sqref="F1"/>
      <selection pane="bottomLeft" activeCell="B2" sqref="B2:O56"/>
    </sheetView>
  </sheetViews>
  <sheetFormatPr baseColWidth="10" defaultColWidth="11.453125" defaultRowHeight="16" customHeight="1" x14ac:dyDescent="0.35"/>
  <cols>
    <col min="1" max="1" width="3.81640625" style="16" customWidth="1"/>
    <col min="2" max="2" width="13.453125" style="9" customWidth="1"/>
    <col min="3" max="3" width="11.453125" style="9"/>
    <col min="4" max="4" width="41.1796875" style="9" customWidth="1"/>
    <col min="5" max="5" width="16" style="9" customWidth="1"/>
    <col min="6" max="6" width="12.54296875" style="2" customWidth="1"/>
    <col min="7" max="8" width="14.7265625" style="2" customWidth="1"/>
    <col min="9" max="9" width="37.54296875" style="9" customWidth="1"/>
    <col min="10" max="10" width="69.81640625" style="10" customWidth="1"/>
    <col min="11" max="11" width="7.453125" style="10" customWidth="1"/>
    <col min="12" max="12" width="20" style="9" customWidth="1"/>
    <col min="13" max="13" width="10.7265625" style="9" customWidth="1"/>
    <col min="14" max="14" width="13.81640625" style="11" customWidth="1"/>
    <col min="15" max="15" width="16.7265625" style="9" customWidth="1"/>
    <col min="16" max="16384" width="11.453125" style="9"/>
  </cols>
  <sheetData>
    <row r="1" spans="1:15" s="4" customFormat="1" ht="36.75" customHeight="1" x14ac:dyDescent="0.35">
      <c r="A1" s="15"/>
      <c r="B1" s="13" t="s">
        <v>1</v>
      </c>
      <c r="C1" s="13" t="s">
        <v>0</v>
      </c>
      <c r="D1" s="13" t="s">
        <v>2</v>
      </c>
      <c r="E1" s="14" t="s">
        <v>17</v>
      </c>
      <c r="F1" s="14" t="s">
        <v>3</v>
      </c>
      <c r="G1" s="14" t="s">
        <v>4</v>
      </c>
      <c r="H1" s="14" t="s">
        <v>5</v>
      </c>
      <c r="I1" s="13" t="s">
        <v>6</v>
      </c>
      <c r="J1" s="13" t="s">
        <v>7</v>
      </c>
      <c r="K1" s="13" t="s">
        <v>26</v>
      </c>
      <c r="L1" s="13" t="s">
        <v>12</v>
      </c>
      <c r="M1" s="14" t="s">
        <v>38</v>
      </c>
      <c r="N1" s="19" t="s">
        <v>20</v>
      </c>
      <c r="O1" s="14" t="s">
        <v>28</v>
      </c>
    </row>
    <row r="2" spans="1:15" s="5" customFormat="1" ht="16" customHeight="1" x14ac:dyDescent="0.35">
      <c r="A2" s="15"/>
      <c r="F2" s="3"/>
      <c r="G2" s="3"/>
      <c r="H2" s="3"/>
      <c r="J2" s="4"/>
      <c r="K2" s="4"/>
      <c r="N2" s="8"/>
    </row>
    <row r="3" spans="1:15" s="5" customFormat="1" ht="16" customHeight="1" x14ac:dyDescent="0.35">
      <c r="A3" s="15"/>
      <c r="B3" s="9"/>
      <c r="C3" s="9"/>
      <c r="D3" s="9"/>
      <c r="E3" s="9"/>
      <c r="F3" s="2"/>
      <c r="G3" s="2"/>
      <c r="H3" s="2"/>
      <c r="I3" s="9"/>
      <c r="J3" s="10"/>
      <c r="K3" s="10"/>
      <c r="L3" s="9"/>
      <c r="M3" s="9"/>
      <c r="N3" s="11"/>
      <c r="O3" s="9"/>
    </row>
    <row r="4" spans="1:15" s="5" customFormat="1" ht="16" customHeight="1" x14ac:dyDescent="0.35">
      <c r="A4" s="15"/>
      <c r="B4" s="9"/>
      <c r="C4" s="9"/>
      <c r="D4" s="9"/>
      <c r="E4" s="9"/>
      <c r="F4" s="2"/>
      <c r="G4" s="2"/>
      <c r="H4" s="2"/>
      <c r="I4" s="9"/>
      <c r="J4" s="10"/>
      <c r="K4" s="10"/>
      <c r="L4" s="9"/>
      <c r="M4" s="9"/>
      <c r="N4" s="11"/>
      <c r="O4" s="9"/>
    </row>
    <row r="5" spans="1:15" s="5" customFormat="1" ht="16" customHeight="1" x14ac:dyDescent="0.35">
      <c r="A5" s="15"/>
      <c r="B5" s="9"/>
      <c r="C5" s="9"/>
      <c r="D5" s="9"/>
      <c r="E5" s="9"/>
      <c r="F5" s="2"/>
      <c r="G5" s="2"/>
      <c r="H5" s="2"/>
      <c r="I5" s="9"/>
      <c r="J5" s="10"/>
      <c r="K5" s="10"/>
      <c r="L5" s="9"/>
      <c r="M5" s="9"/>
      <c r="N5" s="11"/>
      <c r="O5" s="9"/>
    </row>
    <row r="6" spans="1:15" s="5" customFormat="1" ht="16" customHeight="1" x14ac:dyDescent="0.35">
      <c r="A6" s="15"/>
      <c r="B6" s="9"/>
      <c r="C6" s="9"/>
      <c r="D6" s="9"/>
      <c r="E6" s="9"/>
      <c r="F6" s="2"/>
      <c r="G6" s="2"/>
      <c r="H6" s="2"/>
      <c r="I6" s="9"/>
      <c r="J6" s="10"/>
      <c r="K6" s="10"/>
      <c r="L6" s="9"/>
      <c r="M6" s="9"/>
      <c r="N6" s="11"/>
      <c r="O6" s="9"/>
    </row>
    <row r="7" spans="1:15" s="5" customFormat="1" ht="16" customHeight="1" x14ac:dyDescent="0.35">
      <c r="A7" s="15"/>
      <c r="B7" s="9"/>
      <c r="C7" s="9"/>
      <c r="D7" s="9"/>
      <c r="E7" s="9"/>
      <c r="F7" s="2"/>
      <c r="G7" s="2"/>
      <c r="H7" s="2"/>
      <c r="I7" s="9"/>
      <c r="J7" s="10"/>
      <c r="K7" s="10"/>
      <c r="L7" s="9"/>
      <c r="M7" s="9"/>
      <c r="N7" s="11"/>
      <c r="O7" s="9"/>
    </row>
    <row r="8" spans="1:15" s="5" customFormat="1" ht="16" customHeight="1" x14ac:dyDescent="0.35">
      <c r="A8" s="15"/>
      <c r="B8" s="9"/>
      <c r="C8" s="9"/>
      <c r="D8" s="9"/>
      <c r="E8" s="9"/>
      <c r="F8" s="2"/>
      <c r="G8" s="2"/>
      <c r="H8" s="2"/>
      <c r="I8" s="9"/>
      <c r="J8" s="10"/>
      <c r="K8" s="10"/>
      <c r="L8" s="9"/>
      <c r="M8" s="9"/>
      <c r="N8" s="11"/>
      <c r="O8" s="9"/>
    </row>
    <row r="9" spans="1:15" s="5" customFormat="1" ht="16" customHeight="1" x14ac:dyDescent="0.35">
      <c r="A9" s="15"/>
      <c r="B9" s="9"/>
      <c r="C9" s="9"/>
      <c r="D9" s="9"/>
      <c r="E9" s="9"/>
      <c r="F9" s="2"/>
      <c r="G9" s="2"/>
      <c r="H9" s="2"/>
      <c r="I9" s="9"/>
      <c r="J9" s="10"/>
      <c r="K9" s="10"/>
      <c r="L9" s="9"/>
      <c r="M9" s="9"/>
      <c r="N9" s="11"/>
      <c r="O9" s="9"/>
    </row>
    <row r="10" spans="1:15" s="5" customFormat="1" ht="16" customHeight="1" x14ac:dyDescent="0.35">
      <c r="A10" s="15"/>
      <c r="B10" s="9"/>
      <c r="C10" s="9"/>
      <c r="D10" s="9"/>
      <c r="E10" s="9"/>
      <c r="F10" s="2"/>
      <c r="G10" s="2"/>
      <c r="H10" s="2"/>
      <c r="I10" s="9"/>
      <c r="J10" s="10"/>
      <c r="K10" s="10"/>
      <c r="L10" s="9"/>
      <c r="M10" s="9"/>
      <c r="N10" s="11"/>
      <c r="O10" s="9"/>
    </row>
    <row r="11" spans="1:15" s="5" customFormat="1" ht="16" customHeight="1" x14ac:dyDescent="0.35">
      <c r="A11" s="15"/>
      <c r="B11" s="9"/>
      <c r="C11" s="9"/>
      <c r="D11" s="9"/>
      <c r="E11" s="9"/>
      <c r="F11" s="2"/>
      <c r="G11" s="2"/>
      <c r="H11" s="2"/>
      <c r="I11" s="9"/>
      <c r="J11" s="10"/>
      <c r="K11" s="10"/>
      <c r="L11" s="9"/>
      <c r="M11" s="9"/>
      <c r="N11" s="11"/>
      <c r="O11" s="9"/>
    </row>
    <row r="12" spans="1:15" s="5" customFormat="1" ht="16" customHeight="1" x14ac:dyDescent="0.35">
      <c r="A12" s="15"/>
      <c r="B12" s="9"/>
      <c r="C12" s="9"/>
      <c r="D12" s="9"/>
      <c r="E12" s="9"/>
      <c r="F12" s="2"/>
      <c r="G12" s="2"/>
      <c r="H12" s="2"/>
      <c r="I12" s="9"/>
      <c r="J12" s="10"/>
      <c r="K12" s="10"/>
      <c r="L12" s="9"/>
      <c r="M12" s="9"/>
      <c r="N12" s="11"/>
      <c r="O12" s="9"/>
    </row>
    <row r="13" spans="1:15" s="5" customFormat="1" ht="16" customHeight="1" x14ac:dyDescent="0.35">
      <c r="A13" s="15"/>
      <c r="B13" s="9"/>
      <c r="C13" s="9"/>
      <c r="D13" s="9"/>
      <c r="E13" s="9"/>
      <c r="F13" s="2"/>
      <c r="G13" s="2"/>
      <c r="H13" s="2"/>
      <c r="I13" s="9"/>
      <c r="J13" s="10"/>
      <c r="K13" s="10"/>
      <c r="L13" s="9"/>
      <c r="M13" s="9"/>
      <c r="N13" s="11"/>
      <c r="O13" s="9"/>
    </row>
    <row r="14" spans="1:15" s="5" customFormat="1" ht="16" customHeight="1" x14ac:dyDescent="0.35">
      <c r="A14" s="15"/>
      <c r="B14" s="9"/>
      <c r="C14" s="9"/>
      <c r="D14" s="9"/>
      <c r="E14" s="9"/>
      <c r="F14" s="2"/>
      <c r="G14" s="2"/>
      <c r="H14" s="2"/>
      <c r="I14" s="9"/>
      <c r="J14" s="10"/>
      <c r="K14" s="10"/>
      <c r="L14" s="9"/>
      <c r="M14" s="9"/>
      <c r="N14" s="11"/>
      <c r="O14" s="9"/>
    </row>
    <row r="15" spans="1:15" s="5" customFormat="1" ht="16" customHeight="1" x14ac:dyDescent="0.35">
      <c r="A15" s="15"/>
      <c r="B15" s="9"/>
      <c r="C15" s="9"/>
      <c r="D15" s="9"/>
      <c r="E15" s="9"/>
      <c r="F15" s="2"/>
      <c r="G15" s="2"/>
      <c r="H15" s="2"/>
      <c r="I15" s="9"/>
      <c r="J15" s="10"/>
      <c r="K15" s="10"/>
      <c r="L15" s="9"/>
      <c r="M15" s="9"/>
      <c r="N15" s="11"/>
      <c r="O15" s="9"/>
    </row>
    <row r="16" spans="1:15" s="5" customFormat="1" ht="16" customHeight="1" x14ac:dyDescent="0.35">
      <c r="A16" s="15"/>
      <c r="B16" s="9"/>
      <c r="C16" s="9"/>
      <c r="D16" s="9"/>
      <c r="E16" s="9"/>
      <c r="F16" s="2"/>
      <c r="G16" s="2"/>
      <c r="H16" s="2"/>
      <c r="I16" s="9"/>
      <c r="J16" s="10"/>
      <c r="K16" s="10"/>
      <c r="L16" s="9"/>
      <c r="M16" s="9"/>
      <c r="N16" s="11"/>
      <c r="O16" s="9"/>
    </row>
    <row r="17" spans="1:15" s="5" customFormat="1" ht="16" customHeight="1" x14ac:dyDescent="0.35">
      <c r="A17" s="15"/>
      <c r="B17" s="9"/>
      <c r="C17" s="9"/>
      <c r="D17" s="9"/>
      <c r="E17" s="9"/>
      <c r="F17" s="2"/>
      <c r="G17" s="2"/>
      <c r="H17" s="2"/>
      <c r="I17" s="9"/>
      <c r="J17" s="10"/>
      <c r="K17" s="10"/>
      <c r="L17" s="9"/>
      <c r="M17" s="9"/>
      <c r="N17" s="11"/>
      <c r="O17" s="9"/>
    </row>
    <row r="18" spans="1:15" s="5" customFormat="1" ht="16" customHeight="1" x14ac:dyDescent="0.35">
      <c r="A18" s="15"/>
      <c r="B18" s="9"/>
      <c r="C18" s="9"/>
      <c r="D18" s="9"/>
      <c r="E18" s="9"/>
      <c r="F18" s="2"/>
      <c r="G18" s="2"/>
      <c r="H18" s="2"/>
      <c r="I18" s="9"/>
      <c r="J18" s="10"/>
      <c r="K18" s="10"/>
      <c r="L18" s="9"/>
      <c r="M18" s="9"/>
      <c r="N18" s="11"/>
      <c r="O18" s="9"/>
    </row>
    <row r="19" spans="1:15" s="5" customFormat="1" ht="16" customHeight="1" x14ac:dyDescent="0.35">
      <c r="A19" s="15"/>
      <c r="B19" s="9"/>
      <c r="C19" s="9"/>
      <c r="D19" s="9"/>
      <c r="E19" s="9"/>
      <c r="F19" s="2"/>
      <c r="G19" s="2"/>
      <c r="H19" s="2"/>
      <c r="I19" s="9"/>
      <c r="J19" s="10"/>
      <c r="K19" s="10"/>
      <c r="L19" s="9"/>
      <c r="M19" s="9"/>
      <c r="N19" s="11"/>
      <c r="O19" s="9"/>
    </row>
    <row r="20" spans="1:15" s="5" customFormat="1" ht="16" customHeight="1" x14ac:dyDescent="0.35">
      <c r="A20" s="15"/>
      <c r="B20" s="9"/>
      <c r="C20" s="9"/>
      <c r="D20" s="9"/>
      <c r="E20" s="9"/>
      <c r="F20" s="2"/>
      <c r="G20" s="2"/>
      <c r="H20" s="2"/>
      <c r="I20" s="9"/>
      <c r="J20" s="10"/>
      <c r="K20" s="10"/>
      <c r="L20" s="9"/>
      <c r="M20" s="9"/>
      <c r="N20" s="11"/>
      <c r="O20" s="9"/>
    </row>
    <row r="21" spans="1:15" s="12" customFormat="1" ht="16" customHeight="1" x14ac:dyDescent="0.35">
      <c r="A21" s="20"/>
      <c r="B21" s="9"/>
      <c r="C21" s="9"/>
      <c r="D21" s="9"/>
      <c r="E21" s="9"/>
      <c r="F21" s="2"/>
      <c r="G21" s="2"/>
      <c r="H21" s="2"/>
      <c r="I21" s="9"/>
      <c r="J21" s="10"/>
      <c r="K21" s="10"/>
      <c r="L21" s="9"/>
      <c r="M21" s="9"/>
      <c r="N21" s="11"/>
      <c r="O21" s="9"/>
    </row>
    <row r="22" spans="1:15" ht="16" customHeight="1" x14ac:dyDescent="0.35">
      <c r="A22" s="15"/>
    </row>
    <row r="23" spans="1:15" ht="16" customHeight="1" x14ac:dyDescent="0.35">
      <c r="A23" s="15"/>
    </row>
    <row r="24" spans="1:15" ht="16" customHeight="1" x14ac:dyDescent="0.35">
      <c r="A24" s="15"/>
    </row>
    <row r="25" spans="1:15" ht="16" customHeight="1" x14ac:dyDescent="0.35">
      <c r="A25" s="15"/>
    </row>
    <row r="26" spans="1:15" ht="16" customHeight="1" x14ac:dyDescent="0.35">
      <c r="A26" s="15"/>
    </row>
    <row r="27" spans="1:15" ht="16" customHeight="1" x14ac:dyDescent="0.35">
      <c r="A27" s="15"/>
    </row>
    <row r="28" spans="1:15" ht="16" customHeight="1" x14ac:dyDescent="0.35">
      <c r="A28" s="15"/>
    </row>
    <row r="29" spans="1:15" ht="16" customHeight="1" x14ac:dyDescent="0.35">
      <c r="A29" s="15"/>
    </row>
    <row r="30" spans="1:15" ht="16" customHeight="1" x14ac:dyDescent="0.35">
      <c r="A30" s="15"/>
    </row>
    <row r="31" spans="1:15" ht="16" customHeight="1" x14ac:dyDescent="0.35">
      <c r="A31" s="15"/>
    </row>
    <row r="32" spans="1:15" ht="16" customHeight="1" x14ac:dyDescent="0.35">
      <c r="A32" s="15"/>
    </row>
    <row r="33" spans="1:15" ht="16" customHeight="1" x14ac:dyDescent="0.35">
      <c r="A33" s="15"/>
    </row>
    <row r="34" spans="1:15" ht="16" customHeight="1" x14ac:dyDescent="0.35">
      <c r="A34" s="15"/>
    </row>
    <row r="35" spans="1:15" ht="16" customHeight="1" x14ac:dyDescent="0.35">
      <c r="A35" s="15"/>
    </row>
    <row r="36" spans="1:15" ht="16" customHeight="1" x14ac:dyDescent="0.35">
      <c r="A36" s="15"/>
    </row>
    <row r="37" spans="1:15" ht="16" customHeight="1" x14ac:dyDescent="0.35">
      <c r="A37" s="15"/>
    </row>
    <row r="38" spans="1:15" ht="16" customHeight="1" x14ac:dyDescent="0.35">
      <c r="A38" s="15"/>
    </row>
    <row r="39" spans="1:15" s="23" customFormat="1" ht="16" customHeight="1" x14ac:dyDescent="0.35">
      <c r="A39" s="20"/>
      <c r="B39" s="9"/>
      <c r="C39" s="9"/>
      <c r="D39" s="9"/>
      <c r="E39" s="9"/>
      <c r="F39" s="2"/>
      <c r="G39" s="2"/>
      <c r="H39" s="2"/>
      <c r="I39" s="9"/>
      <c r="J39" s="10"/>
      <c r="K39" s="10"/>
      <c r="L39" s="9"/>
      <c r="M39" s="9"/>
      <c r="N39" s="11"/>
      <c r="O39" s="9"/>
    </row>
    <row r="40" spans="1:15" ht="16" customHeight="1" x14ac:dyDescent="0.35">
      <c r="A40" s="15"/>
    </row>
    <row r="41" spans="1:15" ht="16" customHeight="1" x14ac:dyDescent="0.35">
      <c r="A41" s="15"/>
    </row>
    <row r="42" spans="1:15" ht="16" customHeight="1" x14ac:dyDescent="0.35">
      <c r="A42" s="15"/>
    </row>
    <row r="43" spans="1:15" ht="16" customHeight="1" x14ac:dyDescent="0.35">
      <c r="A43" s="15"/>
    </row>
  </sheetData>
  <printOptions horizontalCentered="1"/>
  <pageMargins left="0.31496062992125984" right="0.31496062992125984" top="0.94488188976377963" bottom="0.74803149606299213" header="0.31496062992125984" footer="0.31496062992125984"/>
  <pageSetup paperSize="8" scale="67" orientation="landscape" r:id="rId1"/>
  <headerFooter>
    <oddHeader>&amp;L&amp;G&amp;C&amp;"-,Gras"&amp;18Contacts commerciaux et 
suivi des prospects</oddHeader>
  </headerFooter>
  <legacyDrawingHF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Feuil2!$C$2:$C$7</xm:f>
          </x14:formula1>
          <xm:sqref>M2</xm:sqref>
        </x14:dataValidation>
        <x14:dataValidation type="list" allowBlank="1" showInputMessage="1" showErrorMessage="1">
          <x14:formula1>
            <xm:f>Feuil2!$B$2:$B$4</xm:f>
          </x14:formula1>
          <xm:sqref>L2</xm:sqref>
        </x14:dataValidation>
        <x14:dataValidation type="list" allowBlank="1" showInputMessage="1" showErrorMessage="1">
          <x14:formula1>
            <xm:f>Feuil2!$A$2:$A$6</xm:f>
          </x14:formula1>
          <xm:sqref>F2</xm:sqref>
        </x14:dataValidation>
        <x14:dataValidation type="list" allowBlank="1" showInputMessage="1" showErrorMessage="1">
          <x14:formula1>
            <xm:f>Feuil2!$E$2:$E$5</xm:f>
          </x14:formula1>
          <xm:sqref>O2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O43"/>
  <sheetViews>
    <sheetView topLeftCell="B1" zoomScaleNormal="100" workbookViewId="0">
      <pane ySplit="1" topLeftCell="A2" activePane="bottomLeft" state="frozen"/>
      <selection activeCell="F1" sqref="F1"/>
      <selection pane="bottomLeft" activeCell="B2" sqref="B2:O56"/>
    </sheetView>
  </sheetViews>
  <sheetFormatPr baseColWidth="10" defaultColWidth="11.453125" defaultRowHeight="16" customHeight="1" x14ac:dyDescent="0.35"/>
  <cols>
    <col min="1" max="1" width="3.81640625" style="16" customWidth="1"/>
    <col min="2" max="2" width="13.453125" style="9" customWidth="1"/>
    <col min="3" max="3" width="11.453125" style="9"/>
    <col min="4" max="4" width="41.1796875" style="9" customWidth="1"/>
    <col min="5" max="5" width="16" style="9" customWidth="1"/>
    <col min="6" max="6" width="12.54296875" style="2" customWidth="1"/>
    <col min="7" max="8" width="14.7265625" style="2" customWidth="1"/>
    <col min="9" max="9" width="37.54296875" style="9" customWidth="1"/>
    <col min="10" max="10" width="69.81640625" style="10" customWidth="1"/>
    <col min="11" max="11" width="7.453125" style="10" customWidth="1"/>
    <col min="12" max="12" width="20" style="9" customWidth="1"/>
    <col min="13" max="13" width="10.7265625" style="9" customWidth="1"/>
    <col min="14" max="14" width="13.81640625" style="11" customWidth="1"/>
    <col min="15" max="15" width="16.7265625" style="9" customWidth="1"/>
    <col min="16" max="16384" width="11.453125" style="9"/>
  </cols>
  <sheetData>
    <row r="1" spans="1:15" s="4" customFormat="1" ht="36.75" customHeight="1" x14ac:dyDescent="0.35">
      <c r="A1" s="15"/>
      <c r="B1" s="13" t="s">
        <v>1</v>
      </c>
      <c r="C1" s="13" t="s">
        <v>0</v>
      </c>
      <c r="D1" s="13" t="s">
        <v>2</v>
      </c>
      <c r="E1" s="14" t="s">
        <v>17</v>
      </c>
      <c r="F1" s="14" t="s">
        <v>3</v>
      </c>
      <c r="G1" s="14" t="s">
        <v>4</v>
      </c>
      <c r="H1" s="14" t="s">
        <v>5</v>
      </c>
      <c r="I1" s="13" t="s">
        <v>6</v>
      </c>
      <c r="J1" s="13" t="s">
        <v>7</v>
      </c>
      <c r="K1" s="13" t="s">
        <v>26</v>
      </c>
      <c r="L1" s="13" t="s">
        <v>12</v>
      </c>
      <c r="M1" s="14" t="s">
        <v>38</v>
      </c>
      <c r="N1" s="19" t="s">
        <v>20</v>
      </c>
      <c r="O1" s="14" t="s">
        <v>28</v>
      </c>
    </row>
    <row r="2" spans="1:15" s="5" customFormat="1" ht="16" customHeight="1" x14ac:dyDescent="0.35">
      <c r="A2" s="15"/>
      <c r="F2" s="3"/>
      <c r="G2" s="3"/>
      <c r="H2" s="3"/>
      <c r="J2" s="4"/>
      <c r="K2" s="4"/>
      <c r="N2" s="8"/>
    </row>
    <row r="3" spans="1:15" s="5" customFormat="1" ht="16" customHeight="1" x14ac:dyDescent="0.35">
      <c r="A3" s="15"/>
      <c r="B3" s="9"/>
      <c r="C3" s="9"/>
      <c r="D3" s="9"/>
      <c r="E3" s="9"/>
      <c r="F3" s="2"/>
      <c r="G3" s="2"/>
      <c r="H3" s="2"/>
      <c r="I3" s="9"/>
      <c r="J3" s="10"/>
      <c r="K3" s="10"/>
      <c r="L3" s="9"/>
      <c r="M3" s="9"/>
      <c r="N3" s="11"/>
      <c r="O3" s="9"/>
    </row>
    <row r="4" spans="1:15" s="5" customFormat="1" ht="16" customHeight="1" x14ac:dyDescent="0.35">
      <c r="A4" s="15"/>
      <c r="B4" s="9"/>
      <c r="C4" s="9"/>
      <c r="D4" s="9"/>
      <c r="E4" s="9"/>
      <c r="F4" s="2"/>
      <c r="G4" s="2"/>
      <c r="H4" s="2"/>
      <c r="I4" s="9"/>
      <c r="J4" s="10"/>
      <c r="K4" s="10"/>
      <c r="L4" s="9"/>
      <c r="M4" s="9"/>
      <c r="N4" s="11"/>
      <c r="O4" s="9"/>
    </row>
    <row r="5" spans="1:15" s="5" customFormat="1" ht="16" customHeight="1" x14ac:dyDescent="0.35">
      <c r="A5" s="15"/>
      <c r="B5" s="9"/>
      <c r="C5" s="9"/>
      <c r="D5" s="9"/>
      <c r="E5" s="9"/>
      <c r="F5" s="2"/>
      <c r="G5" s="2"/>
      <c r="H5" s="2"/>
      <c r="I5" s="9"/>
      <c r="J5" s="10"/>
      <c r="K5" s="10"/>
      <c r="L5" s="9"/>
      <c r="M5" s="9"/>
      <c r="N5" s="11"/>
      <c r="O5" s="9"/>
    </row>
    <row r="6" spans="1:15" s="5" customFormat="1" ht="16" customHeight="1" x14ac:dyDescent="0.35">
      <c r="A6" s="15"/>
      <c r="B6" s="9"/>
      <c r="C6" s="9"/>
      <c r="D6" s="9"/>
      <c r="E6" s="9"/>
      <c r="F6" s="2"/>
      <c r="G6" s="2"/>
      <c r="H6" s="2"/>
      <c r="I6" s="9"/>
      <c r="J6" s="10"/>
      <c r="K6" s="10"/>
      <c r="L6" s="9"/>
      <c r="M6" s="9"/>
      <c r="N6" s="11"/>
      <c r="O6" s="9"/>
    </row>
    <row r="7" spans="1:15" s="5" customFormat="1" ht="16" customHeight="1" x14ac:dyDescent="0.35">
      <c r="A7" s="15"/>
      <c r="B7" s="9"/>
      <c r="C7" s="9"/>
      <c r="D7" s="9"/>
      <c r="E7" s="9"/>
      <c r="F7" s="2"/>
      <c r="G7" s="2"/>
      <c r="H7" s="2"/>
      <c r="I7" s="9"/>
      <c r="J7" s="10"/>
      <c r="K7" s="10"/>
      <c r="L7" s="9"/>
      <c r="M7" s="9"/>
      <c r="N7" s="11"/>
      <c r="O7" s="9"/>
    </row>
    <row r="8" spans="1:15" s="5" customFormat="1" ht="16" customHeight="1" x14ac:dyDescent="0.35">
      <c r="A8" s="15"/>
      <c r="B8" s="9"/>
      <c r="C8" s="9"/>
      <c r="D8" s="9"/>
      <c r="E8" s="9"/>
      <c r="F8" s="2"/>
      <c r="G8" s="2"/>
      <c r="H8" s="2"/>
      <c r="I8" s="9"/>
      <c r="J8" s="10"/>
      <c r="K8" s="10"/>
      <c r="L8" s="9"/>
      <c r="M8" s="9"/>
      <c r="N8" s="11"/>
      <c r="O8" s="9"/>
    </row>
    <row r="9" spans="1:15" s="5" customFormat="1" ht="16" customHeight="1" x14ac:dyDescent="0.35">
      <c r="A9" s="15"/>
      <c r="B9" s="9"/>
      <c r="C9" s="9"/>
      <c r="D9" s="9"/>
      <c r="E9" s="9"/>
      <c r="F9" s="2"/>
      <c r="G9" s="2"/>
      <c r="H9" s="2"/>
      <c r="I9" s="9"/>
      <c r="J9" s="10"/>
      <c r="K9" s="10"/>
      <c r="L9" s="9"/>
      <c r="M9" s="9"/>
      <c r="N9" s="11"/>
      <c r="O9" s="9"/>
    </row>
    <row r="10" spans="1:15" s="5" customFormat="1" ht="16" customHeight="1" x14ac:dyDescent="0.35">
      <c r="A10" s="15"/>
      <c r="B10" s="9"/>
      <c r="C10" s="9"/>
      <c r="D10" s="9"/>
      <c r="E10" s="9"/>
      <c r="F10" s="2"/>
      <c r="G10" s="2"/>
      <c r="H10" s="2"/>
      <c r="I10" s="9"/>
      <c r="J10" s="10"/>
      <c r="K10" s="10"/>
      <c r="L10" s="9"/>
      <c r="M10" s="9"/>
      <c r="N10" s="11"/>
      <c r="O10" s="9"/>
    </row>
    <row r="11" spans="1:15" s="5" customFormat="1" ht="16" customHeight="1" x14ac:dyDescent="0.35">
      <c r="A11" s="15"/>
      <c r="B11" s="9"/>
      <c r="C11" s="9"/>
      <c r="D11" s="9"/>
      <c r="E11" s="9"/>
      <c r="F11" s="2"/>
      <c r="G11" s="2"/>
      <c r="H11" s="2"/>
      <c r="I11" s="9"/>
      <c r="J11" s="10"/>
      <c r="K11" s="10"/>
      <c r="L11" s="9"/>
      <c r="M11" s="9"/>
      <c r="N11" s="11"/>
      <c r="O11" s="9"/>
    </row>
    <row r="12" spans="1:15" s="5" customFormat="1" ht="16" customHeight="1" x14ac:dyDescent="0.35">
      <c r="A12" s="15"/>
      <c r="B12" s="9"/>
      <c r="C12" s="9"/>
      <c r="D12" s="9"/>
      <c r="E12" s="9"/>
      <c r="F12" s="2"/>
      <c r="G12" s="2"/>
      <c r="H12" s="2"/>
      <c r="I12" s="9"/>
      <c r="J12" s="10"/>
      <c r="K12" s="10"/>
      <c r="L12" s="9"/>
      <c r="M12" s="9"/>
      <c r="N12" s="11"/>
      <c r="O12" s="9"/>
    </row>
    <row r="13" spans="1:15" s="5" customFormat="1" ht="16" customHeight="1" x14ac:dyDescent="0.35">
      <c r="A13" s="15"/>
      <c r="B13" s="9"/>
      <c r="C13" s="9"/>
      <c r="D13" s="9"/>
      <c r="E13" s="9"/>
      <c r="F13" s="2"/>
      <c r="G13" s="2"/>
      <c r="H13" s="2"/>
      <c r="I13" s="9"/>
      <c r="J13" s="10"/>
      <c r="K13" s="10"/>
      <c r="L13" s="9"/>
      <c r="M13" s="9"/>
      <c r="N13" s="11"/>
      <c r="O13" s="9"/>
    </row>
    <row r="14" spans="1:15" s="5" customFormat="1" ht="16" customHeight="1" x14ac:dyDescent="0.35">
      <c r="A14" s="15"/>
      <c r="B14" s="9"/>
      <c r="C14" s="9"/>
      <c r="D14" s="9"/>
      <c r="E14" s="9"/>
      <c r="F14" s="2"/>
      <c r="G14" s="2"/>
      <c r="H14" s="2"/>
      <c r="I14" s="9"/>
      <c r="J14" s="10"/>
      <c r="K14" s="10"/>
      <c r="L14" s="9"/>
      <c r="M14" s="9"/>
      <c r="N14" s="11"/>
      <c r="O14" s="9"/>
    </row>
    <row r="15" spans="1:15" s="5" customFormat="1" ht="16" customHeight="1" x14ac:dyDescent="0.35">
      <c r="A15" s="15"/>
      <c r="B15" s="9"/>
      <c r="C15" s="9"/>
      <c r="D15" s="9"/>
      <c r="E15" s="9"/>
      <c r="F15" s="2"/>
      <c r="G15" s="2"/>
      <c r="H15" s="2"/>
      <c r="I15" s="9"/>
      <c r="J15" s="10"/>
      <c r="K15" s="10"/>
      <c r="L15" s="9"/>
      <c r="M15" s="9"/>
      <c r="N15" s="11"/>
      <c r="O15" s="9"/>
    </row>
    <row r="16" spans="1:15" s="5" customFormat="1" ht="16" customHeight="1" x14ac:dyDescent="0.35">
      <c r="A16" s="15"/>
      <c r="B16" s="9"/>
      <c r="C16" s="9"/>
      <c r="D16" s="9"/>
      <c r="E16" s="9"/>
      <c r="F16" s="2"/>
      <c r="G16" s="2"/>
      <c r="H16" s="2"/>
      <c r="I16" s="9"/>
      <c r="J16" s="10"/>
      <c r="K16" s="10"/>
      <c r="L16" s="9"/>
      <c r="M16" s="9"/>
      <c r="N16" s="11"/>
      <c r="O16" s="9"/>
    </row>
    <row r="17" spans="1:15" s="5" customFormat="1" ht="16" customHeight="1" x14ac:dyDescent="0.35">
      <c r="A17" s="15"/>
      <c r="B17" s="9"/>
      <c r="C17" s="9"/>
      <c r="D17" s="9"/>
      <c r="E17" s="9"/>
      <c r="F17" s="2"/>
      <c r="G17" s="2"/>
      <c r="H17" s="2"/>
      <c r="I17" s="9"/>
      <c r="J17" s="10"/>
      <c r="K17" s="10"/>
      <c r="L17" s="9"/>
      <c r="M17" s="9"/>
      <c r="N17" s="11"/>
      <c r="O17" s="9"/>
    </row>
    <row r="18" spans="1:15" s="5" customFormat="1" ht="16" customHeight="1" x14ac:dyDescent="0.35">
      <c r="A18" s="15"/>
      <c r="B18" s="9"/>
      <c r="C18" s="9"/>
      <c r="D18" s="9"/>
      <c r="E18" s="9"/>
      <c r="F18" s="2"/>
      <c r="G18" s="2"/>
      <c r="H18" s="2"/>
      <c r="I18" s="9"/>
      <c r="J18" s="10"/>
      <c r="K18" s="10"/>
      <c r="L18" s="9"/>
      <c r="M18" s="9"/>
      <c r="N18" s="11"/>
      <c r="O18" s="9"/>
    </row>
    <row r="19" spans="1:15" s="5" customFormat="1" ht="16" customHeight="1" x14ac:dyDescent="0.35">
      <c r="A19" s="15"/>
      <c r="B19" s="9"/>
      <c r="C19" s="9"/>
      <c r="D19" s="9"/>
      <c r="E19" s="9"/>
      <c r="F19" s="2"/>
      <c r="G19" s="2"/>
      <c r="H19" s="2"/>
      <c r="I19" s="9"/>
      <c r="J19" s="10"/>
      <c r="K19" s="10"/>
      <c r="L19" s="9"/>
      <c r="M19" s="9"/>
      <c r="N19" s="11"/>
      <c r="O19" s="9"/>
    </row>
    <row r="20" spans="1:15" s="5" customFormat="1" ht="16" customHeight="1" x14ac:dyDescent="0.35">
      <c r="A20" s="15"/>
      <c r="B20" s="9"/>
      <c r="C20" s="9"/>
      <c r="D20" s="9"/>
      <c r="E20" s="9"/>
      <c r="F20" s="2"/>
      <c r="G20" s="2"/>
      <c r="H20" s="2"/>
      <c r="I20" s="9"/>
      <c r="J20" s="10"/>
      <c r="K20" s="10"/>
      <c r="L20" s="9"/>
      <c r="M20" s="9"/>
      <c r="N20" s="11"/>
      <c r="O20" s="9"/>
    </row>
    <row r="21" spans="1:15" s="12" customFormat="1" ht="16" customHeight="1" x14ac:dyDescent="0.35">
      <c r="A21" s="20"/>
      <c r="B21" s="9"/>
      <c r="C21" s="9"/>
      <c r="D21" s="9"/>
      <c r="E21" s="9"/>
      <c r="F21" s="2"/>
      <c r="G21" s="2"/>
      <c r="H21" s="2"/>
      <c r="I21" s="9"/>
      <c r="J21" s="10"/>
      <c r="K21" s="10"/>
      <c r="L21" s="9"/>
      <c r="M21" s="9"/>
      <c r="N21" s="11"/>
      <c r="O21" s="9"/>
    </row>
    <row r="22" spans="1:15" ht="16" customHeight="1" x14ac:dyDescent="0.35">
      <c r="A22" s="15"/>
    </row>
    <row r="23" spans="1:15" ht="16" customHeight="1" x14ac:dyDescent="0.35">
      <c r="A23" s="15"/>
    </row>
    <row r="24" spans="1:15" ht="16" customHeight="1" x14ac:dyDescent="0.35">
      <c r="A24" s="15"/>
    </row>
    <row r="25" spans="1:15" ht="16" customHeight="1" x14ac:dyDescent="0.35">
      <c r="A25" s="15"/>
    </row>
    <row r="26" spans="1:15" ht="16" customHeight="1" x14ac:dyDescent="0.35">
      <c r="A26" s="15"/>
    </row>
    <row r="27" spans="1:15" ht="16" customHeight="1" x14ac:dyDescent="0.35">
      <c r="A27" s="15"/>
    </row>
    <row r="28" spans="1:15" ht="16" customHeight="1" x14ac:dyDescent="0.35">
      <c r="A28" s="15"/>
    </row>
    <row r="29" spans="1:15" ht="16" customHeight="1" x14ac:dyDescent="0.35">
      <c r="A29" s="15"/>
    </row>
    <row r="30" spans="1:15" ht="16" customHeight="1" x14ac:dyDescent="0.35">
      <c r="A30" s="15"/>
    </row>
    <row r="31" spans="1:15" ht="16" customHeight="1" x14ac:dyDescent="0.35">
      <c r="A31" s="15"/>
    </row>
    <row r="32" spans="1:15" ht="16" customHeight="1" x14ac:dyDescent="0.35">
      <c r="A32" s="15"/>
    </row>
    <row r="33" spans="1:15" ht="16" customHeight="1" x14ac:dyDescent="0.35">
      <c r="A33" s="15"/>
    </row>
    <row r="34" spans="1:15" ht="16" customHeight="1" x14ac:dyDescent="0.35">
      <c r="A34" s="15"/>
    </row>
    <row r="35" spans="1:15" ht="16" customHeight="1" x14ac:dyDescent="0.35">
      <c r="A35" s="15"/>
    </row>
    <row r="36" spans="1:15" ht="16" customHeight="1" x14ac:dyDescent="0.35">
      <c r="A36" s="15"/>
    </row>
    <row r="37" spans="1:15" ht="16" customHeight="1" x14ac:dyDescent="0.35">
      <c r="A37" s="15"/>
    </row>
    <row r="38" spans="1:15" ht="16" customHeight="1" x14ac:dyDescent="0.35">
      <c r="A38" s="15"/>
    </row>
    <row r="39" spans="1:15" s="23" customFormat="1" ht="16" customHeight="1" x14ac:dyDescent="0.35">
      <c r="A39" s="20"/>
      <c r="B39" s="9"/>
      <c r="C39" s="9"/>
      <c r="D39" s="9"/>
      <c r="E39" s="9"/>
      <c r="F39" s="2"/>
      <c r="G39" s="2"/>
      <c r="H39" s="2"/>
      <c r="I39" s="9"/>
      <c r="J39" s="10"/>
      <c r="K39" s="10"/>
      <c r="L39" s="9"/>
      <c r="M39" s="9"/>
      <c r="N39" s="11"/>
      <c r="O39" s="9"/>
    </row>
    <row r="40" spans="1:15" ht="16" customHeight="1" x14ac:dyDescent="0.35">
      <c r="A40" s="15"/>
    </row>
    <row r="41" spans="1:15" ht="16" customHeight="1" x14ac:dyDescent="0.35">
      <c r="A41" s="15"/>
    </row>
    <row r="42" spans="1:15" ht="16" customHeight="1" x14ac:dyDescent="0.35">
      <c r="A42" s="15"/>
    </row>
    <row r="43" spans="1:15" ht="16" customHeight="1" x14ac:dyDescent="0.35">
      <c r="A43" s="15"/>
    </row>
  </sheetData>
  <printOptions horizontalCentered="1"/>
  <pageMargins left="0.31496062992125984" right="0.31496062992125984" top="0.94488188976377963" bottom="0.74803149606299213" header="0.31496062992125984" footer="0.31496062992125984"/>
  <pageSetup paperSize="8" scale="67" orientation="landscape" r:id="rId1"/>
  <headerFooter>
    <oddHeader>&amp;L&amp;G&amp;C&amp;"-,Gras"&amp;18Contacts commerciaux et 
suivi des prospects</oddHeader>
  </headerFooter>
  <legacyDrawingHF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Feuil2!$E$2:$E$5</xm:f>
          </x14:formula1>
          <xm:sqref>O2</xm:sqref>
        </x14:dataValidation>
        <x14:dataValidation type="list" allowBlank="1" showInputMessage="1" showErrorMessage="1">
          <x14:formula1>
            <xm:f>Feuil2!$A$2:$A$6</xm:f>
          </x14:formula1>
          <xm:sqref>F2</xm:sqref>
        </x14:dataValidation>
        <x14:dataValidation type="list" allowBlank="1" showInputMessage="1" showErrorMessage="1">
          <x14:formula1>
            <xm:f>Feuil2!$B$2:$B$4</xm:f>
          </x14:formula1>
          <xm:sqref>L2</xm:sqref>
        </x14:dataValidation>
        <x14:dataValidation type="list" allowBlank="1" showInputMessage="1" showErrorMessage="1">
          <x14:formula1>
            <xm:f>Feuil2!$C$2:$C$7</xm:f>
          </x14:formula1>
          <xm:sqref>M2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O43"/>
  <sheetViews>
    <sheetView topLeftCell="B1" zoomScaleNormal="100" workbookViewId="0">
      <pane ySplit="1" topLeftCell="A2" activePane="bottomLeft" state="frozen"/>
      <selection activeCell="F1" sqref="F1"/>
      <selection pane="bottomLeft" activeCell="B2" sqref="B2:O56"/>
    </sheetView>
  </sheetViews>
  <sheetFormatPr baseColWidth="10" defaultColWidth="11.453125" defaultRowHeight="16" customHeight="1" x14ac:dyDescent="0.35"/>
  <cols>
    <col min="1" max="1" width="3.81640625" style="16" customWidth="1"/>
    <col min="2" max="2" width="13.453125" style="9" customWidth="1"/>
    <col min="3" max="3" width="11.453125" style="9"/>
    <col min="4" max="4" width="41.1796875" style="9" customWidth="1"/>
    <col min="5" max="5" width="16" style="9" customWidth="1"/>
    <col min="6" max="6" width="12.54296875" style="2" customWidth="1"/>
    <col min="7" max="8" width="14.7265625" style="2" customWidth="1"/>
    <col min="9" max="9" width="37.54296875" style="9" customWidth="1"/>
    <col min="10" max="10" width="69.81640625" style="10" customWidth="1"/>
    <col min="11" max="11" width="7.453125" style="10" customWidth="1"/>
    <col min="12" max="12" width="20" style="9" customWidth="1"/>
    <col min="13" max="13" width="10.7265625" style="9" customWidth="1"/>
    <col min="14" max="14" width="13.81640625" style="11" customWidth="1"/>
    <col min="15" max="15" width="16.7265625" style="9" customWidth="1"/>
    <col min="16" max="16384" width="11.453125" style="9"/>
  </cols>
  <sheetData>
    <row r="1" spans="1:15" s="4" customFormat="1" ht="36.75" customHeight="1" x14ac:dyDescent="0.35">
      <c r="A1" s="15"/>
      <c r="B1" s="13" t="s">
        <v>1</v>
      </c>
      <c r="C1" s="13" t="s">
        <v>0</v>
      </c>
      <c r="D1" s="13" t="s">
        <v>2</v>
      </c>
      <c r="E1" s="14" t="s">
        <v>17</v>
      </c>
      <c r="F1" s="14" t="s">
        <v>3</v>
      </c>
      <c r="G1" s="14" t="s">
        <v>4</v>
      </c>
      <c r="H1" s="14" t="s">
        <v>5</v>
      </c>
      <c r="I1" s="13" t="s">
        <v>6</v>
      </c>
      <c r="J1" s="13" t="s">
        <v>7</v>
      </c>
      <c r="K1" s="13" t="s">
        <v>26</v>
      </c>
      <c r="L1" s="13" t="s">
        <v>12</v>
      </c>
      <c r="M1" s="14" t="s">
        <v>38</v>
      </c>
      <c r="N1" s="19" t="s">
        <v>20</v>
      </c>
      <c r="O1" s="14" t="s">
        <v>28</v>
      </c>
    </row>
    <row r="2" spans="1:15" s="5" customFormat="1" ht="16" customHeight="1" x14ac:dyDescent="0.35">
      <c r="A2" s="15"/>
      <c r="F2" s="3"/>
      <c r="G2" s="3"/>
      <c r="H2" s="3"/>
      <c r="J2" s="4"/>
      <c r="K2" s="4"/>
      <c r="N2" s="8"/>
    </row>
    <row r="3" spans="1:15" s="5" customFormat="1" ht="16" customHeight="1" x14ac:dyDescent="0.35">
      <c r="A3" s="15"/>
      <c r="B3" s="9"/>
      <c r="C3" s="9"/>
      <c r="D3" s="9"/>
      <c r="E3" s="9"/>
      <c r="F3" s="2"/>
      <c r="G3" s="2"/>
      <c r="H3" s="2"/>
      <c r="I3" s="9"/>
      <c r="J3" s="10"/>
      <c r="K3" s="10"/>
      <c r="L3" s="9"/>
      <c r="M3" s="9"/>
      <c r="N3" s="11"/>
      <c r="O3" s="9"/>
    </row>
    <row r="4" spans="1:15" s="5" customFormat="1" ht="16" customHeight="1" x14ac:dyDescent="0.35">
      <c r="A4" s="15"/>
      <c r="B4" s="9"/>
      <c r="C4" s="9"/>
      <c r="D4" s="9"/>
      <c r="E4" s="9"/>
      <c r="F4" s="2"/>
      <c r="G4" s="2"/>
      <c r="H4" s="2"/>
      <c r="I4" s="9"/>
      <c r="J4" s="10"/>
      <c r="K4" s="10"/>
      <c r="L4" s="9"/>
      <c r="M4" s="9"/>
      <c r="N4" s="11"/>
      <c r="O4" s="9"/>
    </row>
    <row r="5" spans="1:15" s="5" customFormat="1" ht="16" customHeight="1" x14ac:dyDescent="0.35">
      <c r="A5" s="15"/>
      <c r="B5" s="9"/>
      <c r="C5" s="9"/>
      <c r="D5" s="9"/>
      <c r="E5" s="9"/>
      <c r="F5" s="2"/>
      <c r="G5" s="2"/>
      <c r="H5" s="2"/>
      <c r="I5" s="9"/>
      <c r="J5" s="10"/>
      <c r="K5" s="10"/>
      <c r="L5" s="9"/>
      <c r="M5" s="9"/>
      <c r="N5" s="11"/>
      <c r="O5" s="9"/>
    </row>
    <row r="6" spans="1:15" s="5" customFormat="1" ht="16" customHeight="1" x14ac:dyDescent="0.35">
      <c r="A6" s="15"/>
      <c r="B6" s="9"/>
      <c r="C6" s="9"/>
      <c r="D6" s="9"/>
      <c r="E6" s="9"/>
      <c r="F6" s="2"/>
      <c r="G6" s="2"/>
      <c r="H6" s="2"/>
      <c r="I6" s="9"/>
      <c r="J6" s="10"/>
      <c r="K6" s="10"/>
      <c r="L6" s="9"/>
      <c r="M6" s="9"/>
      <c r="N6" s="11"/>
      <c r="O6" s="9"/>
    </row>
    <row r="7" spans="1:15" s="5" customFormat="1" ht="16" customHeight="1" x14ac:dyDescent="0.35">
      <c r="A7" s="15"/>
      <c r="B7" s="9"/>
      <c r="C7" s="9"/>
      <c r="D7" s="9"/>
      <c r="E7" s="9"/>
      <c r="F7" s="2"/>
      <c r="G7" s="2"/>
      <c r="H7" s="2"/>
      <c r="I7" s="9"/>
      <c r="J7" s="10"/>
      <c r="K7" s="10"/>
      <c r="L7" s="9"/>
      <c r="M7" s="9"/>
      <c r="N7" s="11"/>
      <c r="O7" s="9"/>
    </row>
    <row r="8" spans="1:15" s="5" customFormat="1" ht="16" customHeight="1" x14ac:dyDescent="0.35">
      <c r="A8" s="15"/>
      <c r="B8" s="9"/>
      <c r="C8" s="9"/>
      <c r="D8" s="9"/>
      <c r="E8" s="9"/>
      <c r="F8" s="2"/>
      <c r="G8" s="2"/>
      <c r="H8" s="2"/>
      <c r="I8" s="9"/>
      <c r="J8" s="10"/>
      <c r="K8" s="10"/>
      <c r="L8" s="9"/>
      <c r="M8" s="9"/>
      <c r="N8" s="11"/>
      <c r="O8" s="9"/>
    </row>
    <row r="9" spans="1:15" s="5" customFormat="1" ht="16" customHeight="1" x14ac:dyDescent="0.35">
      <c r="A9" s="15"/>
      <c r="B9" s="9"/>
      <c r="C9" s="9"/>
      <c r="D9" s="9"/>
      <c r="E9" s="9"/>
      <c r="F9" s="2"/>
      <c r="G9" s="2"/>
      <c r="H9" s="2"/>
      <c r="I9" s="9"/>
      <c r="J9" s="10"/>
      <c r="K9" s="10"/>
      <c r="L9" s="9"/>
      <c r="M9" s="9"/>
      <c r="N9" s="11"/>
      <c r="O9" s="9"/>
    </row>
    <row r="10" spans="1:15" s="5" customFormat="1" ht="16" customHeight="1" x14ac:dyDescent="0.35">
      <c r="A10" s="15"/>
      <c r="B10" s="9"/>
      <c r="C10" s="9"/>
      <c r="D10" s="9"/>
      <c r="E10" s="9"/>
      <c r="F10" s="2"/>
      <c r="G10" s="2"/>
      <c r="H10" s="2"/>
      <c r="I10" s="9"/>
      <c r="J10" s="10"/>
      <c r="K10" s="10"/>
      <c r="L10" s="9"/>
      <c r="M10" s="9"/>
      <c r="N10" s="11"/>
      <c r="O10" s="9"/>
    </row>
    <row r="11" spans="1:15" s="5" customFormat="1" ht="16" customHeight="1" x14ac:dyDescent="0.35">
      <c r="A11" s="15"/>
      <c r="B11" s="9"/>
      <c r="C11" s="9"/>
      <c r="D11" s="9"/>
      <c r="E11" s="9"/>
      <c r="F11" s="2"/>
      <c r="G11" s="2"/>
      <c r="H11" s="2"/>
      <c r="I11" s="9"/>
      <c r="J11" s="10"/>
      <c r="K11" s="10"/>
      <c r="L11" s="9"/>
      <c r="M11" s="9"/>
      <c r="N11" s="11"/>
      <c r="O11" s="9"/>
    </row>
    <row r="12" spans="1:15" s="5" customFormat="1" ht="16" customHeight="1" x14ac:dyDescent="0.35">
      <c r="A12" s="15"/>
      <c r="B12" s="9"/>
      <c r="C12" s="9"/>
      <c r="D12" s="9"/>
      <c r="E12" s="9"/>
      <c r="F12" s="2"/>
      <c r="G12" s="2"/>
      <c r="H12" s="2"/>
      <c r="I12" s="9"/>
      <c r="J12" s="10"/>
      <c r="K12" s="10"/>
      <c r="L12" s="9"/>
      <c r="M12" s="9"/>
      <c r="N12" s="11"/>
      <c r="O12" s="9"/>
    </row>
    <row r="13" spans="1:15" s="5" customFormat="1" ht="16" customHeight="1" x14ac:dyDescent="0.35">
      <c r="A13" s="15"/>
      <c r="B13" s="9"/>
      <c r="C13" s="9"/>
      <c r="D13" s="9"/>
      <c r="E13" s="9"/>
      <c r="F13" s="2"/>
      <c r="G13" s="2"/>
      <c r="H13" s="2"/>
      <c r="I13" s="9"/>
      <c r="J13" s="10"/>
      <c r="K13" s="10"/>
      <c r="L13" s="9"/>
      <c r="M13" s="9"/>
      <c r="N13" s="11"/>
      <c r="O13" s="9"/>
    </row>
    <row r="14" spans="1:15" s="5" customFormat="1" ht="16" customHeight="1" x14ac:dyDescent="0.35">
      <c r="A14" s="15"/>
      <c r="B14" s="9"/>
      <c r="C14" s="9"/>
      <c r="D14" s="9"/>
      <c r="E14" s="9"/>
      <c r="F14" s="2"/>
      <c r="G14" s="2"/>
      <c r="H14" s="2"/>
      <c r="I14" s="9"/>
      <c r="J14" s="10"/>
      <c r="K14" s="10"/>
      <c r="L14" s="9"/>
      <c r="M14" s="9"/>
      <c r="N14" s="11"/>
      <c r="O14" s="9"/>
    </row>
    <row r="15" spans="1:15" s="5" customFormat="1" ht="16" customHeight="1" x14ac:dyDescent="0.35">
      <c r="A15" s="15"/>
      <c r="B15" s="9"/>
      <c r="C15" s="9"/>
      <c r="D15" s="9"/>
      <c r="E15" s="9"/>
      <c r="F15" s="2"/>
      <c r="G15" s="2"/>
      <c r="H15" s="2"/>
      <c r="I15" s="9"/>
      <c r="J15" s="10"/>
      <c r="K15" s="10"/>
      <c r="L15" s="9"/>
      <c r="M15" s="9"/>
      <c r="N15" s="11"/>
      <c r="O15" s="9"/>
    </row>
    <row r="16" spans="1:15" s="5" customFormat="1" ht="16" customHeight="1" x14ac:dyDescent="0.35">
      <c r="A16" s="15"/>
      <c r="B16" s="9"/>
      <c r="C16" s="9"/>
      <c r="D16" s="9"/>
      <c r="E16" s="9"/>
      <c r="F16" s="2"/>
      <c r="G16" s="2"/>
      <c r="H16" s="2"/>
      <c r="I16" s="9"/>
      <c r="J16" s="10"/>
      <c r="K16" s="10"/>
      <c r="L16" s="9"/>
      <c r="M16" s="9"/>
      <c r="N16" s="11"/>
      <c r="O16" s="9"/>
    </row>
    <row r="17" spans="1:15" s="5" customFormat="1" ht="16" customHeight="1" x14ac:dyDescent="0.35">
      <c r="A17" s="15"/>
      <c r="B17" s="9"/>
      <c r="C17" s="9"/>
      <c r="D17" s="9"/>
      <c r="E17" s="9"/>
      <c r="F17" s="2"/>
      <c r="G17" s="2"/>
      <c r="H17" s="2"/>
      <c r="I17" s="9"/>
      <c r="J17" s="10"/>
      <c r="K17" s="10"/>
      <c r="L17" s="9"/>
      <c r="M17" s="9"/>
      <c r="N17" s="11"/>
      <c r="O17" s="9"/>
    </row>
    <row r="18" spans="1:15" s="5" customFormat="1" ht="16" customHeight="1" x14ac:dyDescent="0.35">
      <c r="A18" s="15"/>
      <c r="B18" s="9"/>
      <c r="C18" s="9"/>
      <c r="D18" s="9"/>
      <c r="E18" s="9"/>
      <c r="F18" s="2"/>
      <c r="G18" s="2"/>
      <c r="H18" s="2"/>
      <c r="I18" s="9"/>
      <c r="J18" s="10"/>
      <c r="K18" s="10"/>
      <c r="L18" s="9"/>
      <c r="M18" s="9"/>
      <c r="N18" s="11"/>
      <c r="O18" s="9"/>
    </row>
    <row r="19" spans="1:15" s="5" customFormat="1" ht="16" customHeight="1" x14ac:dyDescent="0.35">
      <c r="A19" s="15"/>
      <c r="B19" s="9"/>
      <c r="C19" s="9"/>
      <c r="D19" s="9"/>
      <c r="E19" s="9"/>
      <c r="F19" s="2"/>
      <c r="G19" s="2"/>
      <c r="H19" s="2"/>
      <c r="I19" s="9"/>
      <c r="J19" s="10"/>
      <c r="K19" s="10"/>
      <c r="L19" s="9"/>
      <c r="M19" s="9"/>
      <c r="N19" s="11"/>
      <c r="O19" s="9"/>
    </row>
    <row r="20" spans="1:15" s="5" customFormat="1" ht="16" customHeight="1" x14ac:dyDescent="0.35">
      <c r="A20" s="15"/>
      <c r="B20" s="9"/>
      <c r="C20" s="9"/>
      <c r="D20" s="9"/>
      <c r="E20" s="9"/>
      <c r="F20" s="2"/>
      <c r="G20" s="2"/>
      <c r="H20" s="2"/>
      <c r="I20" s="9"/>
      <c r="J20" s="10"/>
      <c r="K20" s="10"/>
      <c r="L20" s="9"/>
      <c r="M20" s="9"/>
      <c r="N20" s="11"/>
      <c r="O20" s="9"/>
    </row>
    <row r="21" spans="1:15" s="12" customFormat="1" ht="16" customHeight="1" x14ac:dyDescent="0.35">
      <c r="A21" s="20"/>
      <c r="B21" s="9"/>
      <c r="C21" s="9"/>
      <c r="D21" s="9"/>
      <c r="E21" s="9"/>
      <c r="F21" s="2"/>
      <c r="G21" s="2"/>
      <c r="H21" s="2"/>
      <c r="I21" s="9"/>
      <c r="J21" s="10"/>
      <c r="K21" s="10"/>
      <c r="L21" s="9"/>
      <c r="M21" s="9"/>
      <c r="N21" s="11"/>
      <c r="O21" s="9"/>
    </row>
    <row r="22" spans="1:15" ht="16" customHeight="1" x14ac:dyDescent="0.35">
      <c r="A22" s="15"/>
    </row>
    <row r="23" spans="1:15" ht="16" customHeight="1" x14ac:dyDescent="0.35">
      <c r="A23" s="15"/>
    </row>
    <row r="24" spans="1:15" ht="16" customHeight="1" x14ac:dyDescent="0.35">
      <c r="A24" s="15"/>
    </row>
    <row r="25" spans="1:15" ht="16" customHeight="1" x14ac:dyDescent="0.35">
      <c r="A25" s="15"/>
    </row>
    <row r="26" spans="1:15" ht="16" customHeight="1" x14ac:dyDescent="0.35">
      <c r="A26" s="15"/>
    </row>
    <row r="27" spans="1:15" ht="16" customHeight="1" x14ac:dyDescent="0.35">
      <c r="A27" s="15"/>
    </row>
    <row r="28" spans="1:15" ht="16" customHeight="1" x14ac:dyDescent="0.35">
      <c r="A28" s="15"/>
    </row>
    <row r="29" spans="1:15" ht="16" customHeight="1" x14ac:dyDescent="0.35">
      <c r="A29" s="15"/>
    </row>
    <row r="30" spans="1:15" ht="16" customHeight="1" x14ac:dyDescent="0.35">
      <c r="A30" s="15"/>
    </row>
    <row r="31" spans="1:15" ht="16" customHeight="1" x14ac:dyDescent="0.35">
      <c r="A31" s="15"/>
    </row>
    <row r="32" spans="1:15" ht="16" customHeight="1" x14ac:dyDescent="0.35">
      <c r="A32" s="15"/>
    </row>
    <row r="33" spans="1:15" ht="16" customHeight="1" x14ac:dyDescent="0.35">
      <c r="A33" s="15"/>
    </row>
    <row r="34" spans="1:15" ht="16" customHeight="1" x14ac:dyDescent="0.35">
      <c r="A34" s="15"/>
    </row>
    <row r="35" spans="1:15" ht="16" customHeight="1" x14ac:dyDescent="0.35">
      <c r="A35" s="15"/>
    </row>
    <row r="36" spans="1:15" ht="16" customHeight="1" x14ac:dyDescent="0.35">
      <c r="A36" s="15"/>
    </row>
    <row r="37" spans="1:15" ht="16" customHeight="1" x14ac:dyDescent="0.35">
      <c r="A37" s="15"/>
    </row>
    <row r="38" spans="1:15" ht="16" customHeight="1" x14ac:dyDescent="0.35">
      <c r="A38" s="15"/>
    </row>
    <row r="39" spans="1:15" s="23" customFormat="1" ht="16" customHeight="1" x14ac:dyDescent="0.35">
      <c r="A39" s="20"/>
      <c r="B39" s="9"/>
      <c r="C39" s="9"/>
      <c r="D39" s="9"/>
      <c r="E39" s="9"/>
      <c r="F39" s="2"/>
      <c r="G39" s="2"/>
      <c r="H39" s="2"/>
      <c r="I39" s="9"/>
      <c r="J39" s="10"/>
      <c r="K39" s="10"/>
      <c r="L39" s="9"/>
      <c r="M39" s="9"/>
      <c r="N39" s="11"/>
      <c r="O39" s="9"/>
    </row>
    <row r="40" spans="1:15" ht="16" customHeight="1" x14ac:dyDescent="0.35">
      <c r="A40" s="15"/>
    </row>
    <row r="41" spans="1:15" ht="16" customHeight="1" x14ac:dyDescent="0.35">
      <c r="A41" s="15"/>
    </row>
    <row r="42" spans="1:15" ht="16" customHeight="1" x14ac:dyDescent="0.35">
      <c r="A42" s="15"/>
    </row>
    <row r="43" spans="1:15" ht="16" customHeight="1" x14ac:dyDescent="0.35">
      <c r="A43" s="15"/>
    </row>
  </sheetData>
  <printOptions horizontalCentered="1"/>
  <pageMargins left="0.31496062992125984" right="0.31496062992125984" top="0.94488188976377963" bottom="0.74803149606299213" header="0.31496062992125984" footer="0.31496062992125984"/>
  <pageSetup paperSize="8" scale="67" orientation="landscape" r:id="rId1"/>
  <headerFooter>
    <oddHeader>&amp;L&amp;G&amp;C&amp;"-,Gras"&amp;18Contacts commerciaux et 
suivi des prospects</oddHeader>
  </headerFooter>
  <legacyDrawingHF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Feuil2!$C$2:$C$7</xm:f>
          </x14:formula1>
          <xm:sqref>M2</xm:sqref>
        </x14:dataValidation>
        <x14:dataValidation type="list" allowBlank="1" showInputMessage="1" showErrorMessage="1">
          <x14:formula1>
            <xm:f>Feuil2!$B$2:$B$4</xm:f>
          </x14:formula1>
          <xm:sqref>L2</xm:sqref>
        </x14:dataValidation>
        <x14:dataValidation type="list" allowBlank="1" showInputMessage="1" showErrorMessage="1">
          <x14:formula1>
            <xm:f>Feuil2!$A$2:$A$6</xm:f>
          </x14:formula1>
          <xm:sqref>F2</xm:sqref>
        </x14:dataValidation>
        <x14:dataValidation type="list" allowBlank="1" showInputMessage="1" showErrorMessage="1">
          <x14:formula1>
            <xm:f>Feuil2!$E$2:$E$5</xm:f>
          </x14:formula1>
          <xm:sqref>O2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O43"/>
  <sheetViews>
    <sheetView topLeftCell="B1" zoomScaleNormal="100" workbookViewId="0">
      <pane ySplit="1" topLeftCell="A2" activePane="bottomLeft" state="frozen"/>
      <selection activeCell="F1" sqref="F1"/>
      <selection pane="bottomLeft" activeCell="D8" sqref="D8"/>
    </sheetView>
  </sheetViews>
  <sheetFormatPr baseColWidth="10" defaultColWidth="11.453125" defaultRowHeight="16" customHeight="1" x14ac:dyDescent="0.35"/>
  <cols>
    <col min="1" max="1" width="3.81640625" style="16" customWidth="1"/>
    <col min="2" max="2" width="13.453125" style="9" customWidth="1"/>
    <col min="3" max="3" width="11.453125" style="9"/>
    <col min="4" max="4" width="41.1796875" style="9" customWidth="1"/>
    <col min="5" max="5" width="16" style="9" customWidth="1"/>
    <col min="6" max="6" width="12.54296875" style="2" customWidth="1"/>
    <col min="7" max="8" width="14.7265625" style="2" customWidth="1"/>
    <col min="9" max="9" width="37.54296875" style="9" customWidth="1"/>
    <col min="10" max="10" width="69.81640625" style="10" customWidth="1"/>
    <col min="11" max="11" width="7.453125" style="10" customWidth="1"/>
    <col min="12" max="12" width="20" style="9" customWidth="1"/>
    <col min="13" max="13" width="10.7265625" style="9" customWidth="1"/>
    <col min="14" max="14" width="13.81640625" style="11" customWidth="1"/>
    <col min="15" max="15" width="16.7265625" style="9" customWidth="1"/>
    <col min="16" max="16384" width="11.453125" style="9"/>
  </cols>
  <sheetData>
    <row r="1" spans="1:15" s="4" customFormat="1" ht="36.75" customHeight="1" x14ac:dyDescent="0.35">
      <c r="A1" s="15"/>
      <c r="B1" s="13" t="s">
        <v>1</v>
      </c>
      <c r="C1" s="13" t="s">
        <v>0</v>
      </c>
      <c r="D1" s="13" t="s">
        <v>2</v>
      </c>
      <c r="E1" s="14" t="s">
        <v>17</v>
      </c>
      <c r="F1" s="14" t="s">
        <v>3</v>
      </c>
      <c r="G1" s="14" t="s">
        <v>4</v>
      </c>
      <c r="H1" s="14" t="s">
        <v>5</v>
      </c>
      <c r="I1" s="13" t="s">
        <v>6</v>
      </c>
      <c r="J1" s="13" t="s">
        <v>7</v>
      </c>
      <c r="K1" s="13" t="s">
        <v>26</v>
      </c>
      <c r="L1" s="13" t="s">
        <v>12</v>
      </c>
      <c r="M1" s="14" t="s">
        <v>38</v>
      </c>
      <c r="N1" s="19" t="s">
        <v>20</v>
      </c>
      <c r="O1" s="14" t="s">
        <v>28</v>
      </c>
    </row>
    <row r="2" spans="1:15" s="5" customFormat="1" ht="16" customHeight="1" x14ac:dyDescent="0.35">
      <c r="A2" s="15"/>
      <c r="F2" s="3"/>
      <c r="G2" s="3"/>
      <c r="H2" s="3"/>
      <c r="J2" s="4"/>
      <c r="K2" s="4"/>
      <c r="N2" s="8"/>
    </row>
    <row r="3" spans="1:15" s="5" customFormat="1" ht="16" customHeight="1" x14ac:dyDescent="0.35">
      <c r="A3" s="15"/>
      <c r="B3" s="9"/>
      <c r="C3" s="9"/>
      <c r="D3" s="9"/>
      <c r="E3" s="9"/>
      <c r="F3" s="2"/>
      <c r="G3" s="2"/>
      <c r="H3" s="2"/>
      <c r="I3" s="9"/>
      <c r="J3" s="10"/>
      <c r="K3" s="10"/>
      <c r="L3" s="9"/>
      <c r="M3" s="9"/>
      <c r="N3" s="11"/>
      <c r="O3" s="9"/>
    </row>
    <row r="4" spans="1:15" s="5" customFormat="1" ht="16" customHeight="1" x14ac:dyDescent="0.35">
      <c r="A4" s="15"/>
      <c r="B4" s="9"/>
      <c r="C4" s="9"/>
      <c r="D4" s="9"/>
      <c r="E4" s="9"/>
      <c r="F4" s="2"/>
      <c r="G4" s="2"/>
      <c r="H4" s="2"/>
      <c r="I4" s="9"/>
      <c r="J4" s="10"/>
      <c r="K4" s="10"/>
      <c r="L4" s="9"/>
      <c r="M4" s="9"/>
      <c r="N4" s="11"/>
      <c r="O4" s="9"/>
    </row>
    <row r="5" spans="1:15" s="5" customFormat="1" ht="16" customHeight="1" x14ac:dyDescent="0.35">
      <c r="A5" s="15"/>
      <c r="B5" s="9"/>
      <c r="C5" s="9"/>
      <c r="D5" s="9"/>
      <c r="E5" s="9"/>
      <c r="F5" s="2"/>
      <c r="G5" s="2"/>
      <c r="H5" s="2"/>
      <c r="I5" s="9"/>
      <c r="J5" s="10"/>
      <c r="K5" s="10"/>
      <c r="L5" s="9"/>
      <c r="M5" s="9"/>
      <c r="N5" s="11"/>
      <c r="O5" s="9"/>
    </row>
    <row r="6" spans="1:15" s="5" customFormat="1" ht="16" customHeight="1" x14ac:dyDescent="0.35">
      <c r="A6" s="15"/>
      <c r="B6" s="9"/>
      <c r="C6" s="9"/>
      <c r="D6" s="9"/>
      <c r="E6" s="9"/>
      <c r="F6" s="2"/>
      <c r="G6" s="2"/>
      <c r="H6" s="2"/>
      <c r="I6" s="9"/>
      <c r="J6" s="10"/>
      <c r="K6" s="10"/>
      <c r="L6" s="9"/>
      <c r="M6" s="9"/>
      <c r="N6" s="11"/>
      <c r="O6" s="9"/>
    </row>
    <row r="7" spans="1:15" s="5" customFormat="1" ht="16" customHeight="1" x14ac:dyDescent="0.35">
      <c r="A7" s="15"/>
      <c r="B7" s="9"/>
      <c r="C7" s="9"/>
      <c r="D7" s="9"/>
      <c r="E7" s="9"/>
      <c r="F7" s="2"/>
      <c r="G7" s="2"/>
      <c r="H7" s="2"/>
      <c r="I7" s="9"/>
      <c r="J7" s="10"/>
      <c r="K7" s="10"/>
      <c r="L7" s="9"/>
      <c r="M7" s="9"/>
      <c r="N7" s="11"/>
      <c r="O7" s="9"/>
    </row>
    <row r="8" spans="1:15" s="5" customFormat="1" ht="16" customHeight="1" x14ac:dyDescent="0.35">
      <c r="A8" s="15"/>
      <c r="B8" s="9"/>
      <c r="C8" s="9"/>
      <c r="D8" s="9"/>
      <c r="E8" s="9"/>
      <c r="F8" s="2"/>
      <c r="G8" s="2"/>
      <c r="H8" s="2"/>
      <c r="I8" s="9"/>
      <c r="J8" s="10"/>
      <c r="K8" s="10"/>
      <c r="L8" s="9"/>
      <c r="M8" s="9"/>
      <c r="N8" s="11"/>
      <c r="O8" s="9"/>
    </row>
    <row r="9" spans="1:15" s="5" customFormat="1" ht="16" customHeight="1" x14ac:dyDescent="0.35">
      <c r="A9" s="15"/>
      <c r="B9" s="9"/>
      <c r="C9" s="9"/>
      <c r="D9" s="9"/>
      <c r="E9" s="9"/>
      <c r="F9" s="2"/>
      <c r="G9" s="2"/>
      <c r="H9" s="2"/>
      <c r="I9" s="9"/>
      <c r="J9" s="10"/>
      <c r="K9" s="10"/>
      <c r="L9" s="9"/>
      <c r="M9" s="9"/>
      <c r="N9" s="11"/>
      <c r="O9" s="9"/>
    </row>
    <row r="10" spans="1:15" s="5" customFormat="1" ht="16" customHeight="1" x14ac:dyDescent="0.35">
      <c r="A10" s="15"/>
      <c r="B10" s="9"/>
      <c r="C10" s="9"/>
      <c r="D10" s="9"/>
      <c r="E10" s="9"/>
      <c r="F10" s="2"/>
      <c r="G10" s="2"/>
      <c r="H10" s="2"/>
      <c r="I10" s="9"/>
      <c r="J10" s="10"/>
      <c r="K10" s="10"/>
      <c r="L10" s="9"/>
      <c r="M10" s="9"/>
      <c r="N10" s="11"/>
      <c r="O10" s="9"/>
    </row>
    <row r="11" spans="1:15" s="5" customFormat="1" ht="16" customHeight="1" x14ac:dyDescent="0.35">
      <c r="A11" s="15"/>
      <c r="B11" s="9"/>
      <c r="C11" s="9"/>
      <c r="D11" s="9"/>
      <c r="E11" s="9"/>
      <c r="F11" s="2"/>
      <c r="G11" s="2"/>
      <c r="H11" s="2"/>
      <c r="I11" s="9"/>
      <c r="J11" s="10"/>
      <c r="K11" s="10"/>
      <c r="L11" s="9"/>
      <c r="M11" s="9"/>
      <c r="N11" s="11"/>
      <c r="O11" s="9"/>
    </row>
    <row r="12" spans="1:15" s="5" customFormat="1" ht="16" customHeight="1" x14ac:dyDescent="0.35">
      <c r="A12" s="15"/>
      <c r="B12" s="9"/>
      <c r="C12" s="9"/>
      <c r="D12" s="9"/>
      <c r="E12" s="9"/>
      <c r="F12" s="2"/>
      <c r="G12" s="2"/>
      <c r="H12" s="2"/>
      <c r="I12" s="9"/>
      <c r="J12" s="10"/>
      <c r="K12" s="10"/>
      <c r="L12" s="9"/>
      <c r="M12" s="9"/>
      <c r="N12" s="11"/>
      <c r="O12" s="9"/>
    </row>
    <row r="13" spans="1:15" s="5" customFormat="1" ht="16" customHeight="1" x14ac:dyDescent="0.35">
      <c r="A13" s="15"/>
      <c r="B13" s="9"/>
      <c r="C13" s="9"/>
      <c r="D13" s="9"/>
      <c r="E13" s="9"/>
      <c r="F13" s="2"/>
      <c r="G13" s="2"/>
      <c r="H13" s="2"/>
      <c r="I13" s="9"/>
      <c r="J13" s="10"/>
      <c r="K13" s="10"/>
      <c r="L13" s="9"/>
      <c r="M13" s="9"/>
      <c r="N13" s="11"/>
      <c r="O13" s="9"/>
    </row>
    <row r="14" spans="1:15" s="5" customFormat="1" ht="16" customHeight="1" x14ac:dyDescent="0.35">
      <c r="A14" s="15"/>
      <c r="B14" s="9"/>
      <c r="C14" s="9"/>
      <c r="D14" s="9"/>
      <c r="E14" s="9"/>
      <c r="F14" s="2"/>
      <c r="G14" s="2"/>
      <c r="H14" s="2"/>
      <c r="I14" s="9"/>
      <c r="J14" s="10"/>
      <c r="K14" s="10"/>
      <c r="L14" s="9"/>
      <c r="M14" s="9"/>
      <c r="N14" s="11"/>
      <c r="O14" s="9"/>
    </row>
    <row r="15" spans="1:15" s="5" customFormat="1" ht="16" customHeight="1" x14ac:dyDescent="0.35">
      <c r="A15" s="15"/>
      <c r="B15" s="9"/>
      <c r="C15" s="9"/>
      <c r="D15" s="9"/>
      <c r="E15" s="9"/>
      <c r="F15" s="2"/>
      <c r="G15" s="2"/>
      <c r="H15" s="2"/>
      <c r="I15" s="9"/>
      <c r="J15" s="10"/>
      <c r="K15" s="10"/>
      <c r="L15" s="9"/>
      <c r="M15" s="9"/>
      <c r="N15" s="11"/>
      <c r="O15" s="9"/>
    </row>
    <row r="16" spans="1:15" s="5" customFormat="1" ht="16" customHeight="1" x14ac:dyDescent="0.35">
      <c r="A16" s="15"/>
      <c r="B16" s="9"/>
      <c r="C16" s="9"/>
      <c r="D16" s="9"/>
      <c r="E16" s="9"/>
      <c r="F16" s="2"/>
      <c r="G16" s="2"/>
      <c r="H16" s="2"/>
      <c r="I16" s="9"/>
      <c r="J16" s="10"/>
      <c r="K16" s="10"/>
      <c r="L16" s="9"/>
      <c r="M16" s="9"/>
      <c r="N16" s="11"/>
      <c r="O16" s="9"/>
    </row>
    <row r="17" spans="1:15" s="5" customFormat="1" ht="16" customHeight="1" x14ac:dyDescent="0.35">
      <c r="A17" s="15"/>
      <c r="B17" s="9"/>
      <c r="C17" s="9"/>
      <c r="D17" s="9"/>
      <c r="E17" s="9"/>
      <c r="F17" s="2"/>
      <c r="G17" s="2"/>
      <c r="H17" s="2"/>
      <c r="I17" s="9"/>
      <c r="J17" s="10"/>
      <c r="K17" s="10"/>
      <c r="L17" s="9"/>
      <c r="M17" s="9"/>
      <c r="N17" s="11"/>
      <c r="O17" s="9"/>
    </row>
    <row r="18" spans="1:15" s="5" customFormat="1" ht="16" customHeight="1" x14ac:dyDescent="0.35">
      <c r="A18" s="15"/>
      <c r="B18" s="9"/>
      <c r="C18" s="9"/>
      <c r="D18" s="9"/>
      <c r="E18" s="9"/>
      <c r="F18" s="2"/>
      <c r="G18" s="2"/>
      <c r="H18" s="2"/>
      <c r="I18" s="9"/>
      <c r="J18" s="10"/>
      <c r="K18" s="10"/>
      <c r="L18" s="9"/>
      <c r="M18" s="9"/>
      <c r="N18" s="11"/>
      <c r="O18" s="9"/>
    </row>
    <row r="19" spans="1:15" s="5" customFormat="1" ht="16" customHeight="1" x14ac:dyDescent="0.35">
      <c r="A19" s="15"/>
      <c r="B19" s="9"/>
      <c r="C19" s="9"/>
      <c r="D19" s="9"/>
      <c r="E19" s="9"/>
      <c r="F19" s="2"/>
      <c r="G19" s="2"/>
      <c r="H19" s="2"/>
      <c r="I19" s="9"/>
      <c r="J19" s="10"/>
      <c r="K19" s="10"/>
      <c r="L19" s="9"/>
      <c r="M19" s="9"/>
      <c r="N19" s="11"/>
      <c r="O19" s="9"/>
    </row>
    <row r="20" spans="1:15" s="5" customFormat="1" ht="16" customHeight="1" x14ac:dyDescent="0.35">
      <c r="A20" s="15"/>
      <c r="B20" s="9"/>
      <c r="C20" s="9"/>
      <c r="D20" s="9"/>
      <c r="E20" s="9"/>
      <c r="F20" s="2"/>
      <c r="G20" s="2"/>
      <c r="H20" s="2"/>
      <c r="I20" s="9"/>
      <c r="J20" s="10"/>
      <c r="K20" s="10"/>
      <c r="L20" s="9"/>
      <c r="M20" s="9"/>
      <c r="N20" s="11"/>
      <c r="O20" s="9"/>
    </row>
    <row r="21" spans="1:15" s="12" customFormat="1" ht="16" customHeight="1" x14ac:dyDescent="0.35">
      <c r="A21" s="20"/>
      <c r="B21" s="9"/>
      <c r="C21" s="9"/>
      <c r="D21" s="9"/>
      <c r="E21" s="9"/>
      <c r="F21" s="2"/>
      <c r="G21" s="2"/>
      <c r="H21" s="2"/>
      <c r="I21" s="9"/>
      <c r="J21" s="10"/>
      <c r="K21" s="10"/>
      <c r="L21" s="9"/>
      <c r="M21" s="9"/>
      <c r="N21" s="11"/>
      <c r="O21" s="9"/>
    </row>
    <row r="22" spans="1:15" ht="16" customHeight="1" x14ac:dyDescent="0.35">
      <c r="A22" s="15"/>
    </row>
    <row r="23" spans="1:15" ht="16" customHeight="1" x14ac:dyDescent="0.35">
      <c r="A23" s="15"/>
    </row>
    <row r="24" spans="1:15" ht="16" customHeight="1" x14ac:dyDescent="0.35">
      <c r="A24" s="15"/>
    </row>
    <row r="25" spans="1:15" ht="16" customHeight="1" x14ac:dyDescent="0.35">
      <c r="A25" s="15"/>
    </row>
    <row r="26" spans="1:15" ht="16" customHeight="1" x14ac:dyDescent="0.35">
      <c r="A26" s="15"/>
    </row>
    <row r="27" spans="1:15" ht="16" customHeight="1" x14ac:dyDescent="0.35">
      <c r="A27" s="15"/>
    </row>
    <row r="28" spans="1:15" ht="16" customHeight="1" x14ac:dyDescent="0.35">
      <c r="A28" s="15"/>
    </row>
    <row r="29" spans="1:15" ht="16" customHeight="1" x14ac:dyDescent="0.35">
      <c r="A29" s="15"/>
    </row>
    <row r="30" spans="1:15" ht="16" customHeight="1" x14ac:dyDescent="0.35">
      <c r="A30" s="15"/>
    </row>
    <row r="31" spans="1:15" ht="16" customHeight="1" x14ac:dyDescent="0.35">
      <c r="A31" s="15"/>
    </row>
    <row r="32" spans="1:15" ht="16" customHeight="1" x14ac:dyDescent="0.35">
      <c r="A32" s="15"/>
    </row>
    <row r="33" spans="1:15" ht="16" customHeight="1" x14ac:dyDescent="0.35">
      <c r="A33" s="15"/>
    </row>
    <row r="34" spans="1:15" ht="16" customHeight="1" x14ac:dyDescent="0.35">
      <c r="A34" s="15"/>
    </row>
    <row r="35" spans="1:15" ht="16" customHeight="1" x14ac:dyDescent="0.35">
      <c r="A35" s="15"/>
    </row>
    <row r="36" spans="1:15" ht="16" customHeight="1" x14ac:dyDescent="0.35">
      <c r="A36" s="15"/>
    </row>
    <row r="37" spans="1:15" ht="16" customHeight="1" x14ac:dyDescent="0.35">
      <c r="A37" s="15"/>
    </row>
    <row r="38" spans="1:15" ht="16" customHeight="1" x14ac:dyDescent="0.35">
      <c r="A38" s="15"/>
    </row>
    <row r="39" spans="1:15" s="23" customFormat="1" ht="16" customHeight="1" x14ac:dyDescent="0.35">
      <c r="A39" s="20"/>
      <c r="B39" s="9"/>
      <c r="C39" s="9"/>
      <c r="D39" s="9"/>
      <c r="E39" s="9"/>
      <c r="F39" s="2"/>
      <c r="G39" s="2"/>
      <c r="H39" s="2"/>
      <c r="I39" s="9"/>
      <c r="J39" s="10"/>
      <c r="K39" s="10"/>
      <c r="L39" s="9"/>
      <c r="M39" s="9"/>
      <c r="N39" s="11"/>
      <c r="O39" s="9"/>
    </row>
    <row r="40" spans="1:15" ht="16" customHeight="1" x14ac:dyDescent="0.35">
      <c r="A40" s="15"/>
    </row>
    <row r="41" spans="1:15" ht="16" customHeight="1" x14ac:dyDescent="0.35">
      <c r="A41" s="15"/>
    </row>
    <row r="42" spans="1:15" ht="16" customHeight="1" x14ac:dyDescent="0.35">
      <c r="A42" s="15"/>
    </row>
    <row r="43" spans="1:15" ht="16" customHeight="1" x14ac:dyDescent="0.35">
      <c r="A43" s="15"/>
    </row>
  </sheetData>
  <printOptions horizontalCentered="1"/>
  <pageMargins left="0.31496062992125984" right="0.31496062992125984" top="0.94488188976377963" bottom="0.74803149606299213" header="0.31496062992125984" footer="0.31496062992125984"/>
  <pageSetup paperSize="8" scale="67" orientation="landscape" r:id="rId1"/>
  <headerFooter>
    <oddHeader>&amp;L&amp;G&amp;C&amp;"-,Gras"&amp;18Contacts commerciaux et 
suivi des prospects</oddHeader>
  </headerFooter>
  <legacyDrawingHF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Feuil2!$E$2:$E$5</xm:f>
          </x14:formula1>
          <xm:sqref>O2</xm:sqref>
        </x14:dataValidation>
        <x14:dataValidation type="list" allowBlank="1" showInputMessage="1" showErrorMessage="1">
          <x14:formula1>
            <xm:f>Feuil2!$A$2:$A$6</xm:f>
          </x14:formula1>
          <xm:sqref>F2</xm:sqref>
        </x14:dataValidation>
        <x14:dataValidation type="list" allowBlank="1" showInputMessage="1" showErrorMessage="1">
          <x14:formula1>
            <xm:f>Feuil2!$B$2:$B$4</xm:f>
          </x14:formula1>
          <xm:sqref>L2</xm:sqref>
        </x14:dataValidation>
        <x14:dataValidation type="list" allowBlank="1" showInputMessage="1" showErrorMessage="1">
          <x14:formula1>
            <xm:f>Feuil2!$C$2:$C$7</xm:f>
          </x14:formula1>
          <xm:sqref>M2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7"/>
  <sheetViews>
    <sheetView workbookViewId="0">
      <selection activeCell="A7" sqref="A7"/>
    </sheetView>
  </sheetViews>
  <sheetFormatPr baseColWidth="10" defaultRowHeight="14.5" x14ac:dyDescent="0.35"/>
  <cols>
    <col min="1" max="1" width="12.81640625" customWidth="1"/>
    <col min="2" max="2" width="19.81640625" customWidth="1"/>
    <col min="5" max="5" width="30.81640625" customWidth="1"/>
  </cols>
  <sheetData>
    <row r="1" spans="1:5" x14ac:dyDescent="0.35">
      <c r="A1" s="1" t="s">
        <v>3</v>
      </c>
      <c r="B1" s="1" t="s">
        <v>12</v>
      </c>
      <c r="C1" s="1" t="s">
        <v>8</v>
      </c>
      <c r="D1" s="1" t="s">
        <v>21</v>
      </c>
    </row>
    <row r="2" spans="1:5" x14ac:dyDescent="0.35">
      <c r="A2" t="s">
        <v>13</v>
      </c>
      <c r="B2" t="s">
        <v>9</v>
      </c>
      <c r="C2" t="s">
        <v>6</v>
      </c>
      <c r="D2">
        <v>0</v>
      </c>
      <c r="E2" t="s">
        <v>27</v>
      </c>
    </row>
    <row r="3" spans="1:5" x14ac:dyDescent="0.35">
      <c r="A3" t="s">
        <v>14</v>
      </c>
      <c r="B3" t="s">
        <v>10</v>
      </c>
      <c r="C3" t="s">
        <v>18</v>
      </c>
      <c r="D3">
        <v>1</v>
      </c>
      <c r="E3" t="s">
        <v>32</v>
      </c>
    </row>
    <row r="4" spans="1:5" x14ac:dyDescent="0.35">
      <c r="A4" t="s">
        <v>15</v>
      </c>
      <c r="B4" t="s">
        <v>11</v>
      </c>
      <c r="C4" t="s">
        <v>19</v>
      </c>
      <c r="D4">
        <v>2</v>
      </c>
      <c r="E4" t="s">
        <v>25</v>
      </c>
    </row>
    <row r="5" spans="1:5" x14ac:dyDescent="0.35">
      <c r="A5" t="s">
        <v>16</v>
      </c>
      <c r="C5" t="s">
        <v>23</v>
      </c>
      <c r="E5" t="s">
        <v>29</v>
      </c>
    </row>
    <row r="6" spans="1:5" x14ac:dyDescent="0.35">
      <c r="A6" t="s">
        <v>22</v>
      </c>
      <c r="C6" t="s">
        <v>24</v>
      </c>
    </row>
    <row r="7" spans="1:5" x14ac:dyDescent="0.35">
      <c r="C7" t="s">
        <v>30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4</vt:i4>
      </vt:variant>
    </vt:vector>
  </HeadingPairs>
  <TitlesOfParts>
    <vt:vector size="18" baseType="lpstr">
      <vt:lpstr>Stats</vt:lpstr>
      <vt:lpstr>Identifiés</vt:lpstr>
      <vt:lpstr>Novembre 2023</vt:lpstr>
      <vt:lpstr>Décembre 2023</vt:lpstr>
      <vt:lpstr>Janvier 2024</vt:lpstr>
      <vt:lpstr>Février 2024</vt:lpstr>
      <vt:lpstr>Mars 2024</vt:lpstr>
      <vt:lpstr>Avril 2024</vt:lpstr>
      <vt:lpstr>Mai 2024</vt:lpstr>
      <vt:lpstr>Juin 2024</vt:lpstr>
      <vt:lpstr>Juillet 2024</vt:lpstr>
      <vt:lpstr>Août 2024</vt:lpstr>
      <vt:lpstr>Septembre 2024</vt:lpstr>
      <vt:lpstr>Feuil2</vt:lpstr>
      <vt:lpstr>'Décembre 2023'!Zone_d_impression</vt:lpstr>
      <vt:lpstr>Identifiés!Zone_d_impression</vt:lpstr>
      <vt:lpstr>'Novembre 2023'!Zone_d_impression</vt:lpstr>
      <vt:lpstr>Stats!Zone_d_impression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BARBOT Wilfried</dc:creator>
  <cp:lastModifiedBy>Guy Blancher</cp:lastModifiedBy>
  <cp:lastPrinted>2023-11-07T15:45:42Z</cp:lastPrinted>
  <dcterms:created xsi:type="dcterms:W3CDTF">2023-10-26T07:49:01Z</dcterms:created>
  <dcterms:modified xsi:type="dcterms:W3CDTF">2023-11-21T03:53:25Z</dcterms:modified>
</cp:coreProperties>
</file>