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405" windowHeight="9135" tabRatio="964"/>
  </bookViews>
  <sheets>
    <sheet name="Bilan " sheetId="7" r:id="rId1"/>
    <sheet name="a" sheetId="1" r:id="rId2"/>
    <sheet name="b" sheetId="2" r:id="rId3"/>
    <sheet name="gmb" sheetId="3" r:id="rId4"/>
    <sheet name="d" sheetId="4" r:id="rId5"/>
    <sheet name="e" sheetId="5" r:id="rId6"/>
    <sheet name="f" sheetId="6" r:id="rId7"/>
    <sheet name="dede" sheetId="8" r:id="rId8"/>
    <sheet name="h" sheetId="9" r:id="rId9"/>
    <sheet name="1" sheetId="10" r:id="rId10"/>
    <sheet name="2" sheetId="11" r:id="rId11"/>
    <sheet name="3" sheetId="12" r:id="rId12"/>
    <sheet name="4" sheetId="13" r:id="rId13"/>
    <sheet name="5" sheetId="14" r:id="rId14"/>
    <sheet name="6" sheetId="15" r:id="rId15"/>
    <sheet name="7" sheetId="16" r:id="rId16"/>
    <sheet name="8" sheetId="17" r:id="rId17"/>
    <sheet name="9" sheetId="18" r:id="rId18"/>
    <sheet name="10" sheetId="19" r:id="rId19"/>
    <sheet name="11" sheetId="20" r:id="rId20"/>
    <sheet name="12" sheetId="21" r:id="rId21"/>
    <sheet name="13" sheetId="22" r:id="rId22"/>
    <sheet name="14" sheetId="23" r:id="rId23"/>
    <sheet name="15" sheetId="24" r:id="rId24"/>
    <sheet name="16" sheetId="25" r:id="rId25"/>
    <sheet name="17" sheetId="26" r:id="rId26"/>
    <sheet name="18" sheetId="27" r:id="rId27"/>
    <sheet name="19" sheetId="28" r:id="rId28"/>
    <sheet name="20" sheetId="29" r:id="rId29"/>
    <sheet name="21" sheetId="30" r:id="rId30"/>
    <sheet name="22" sheetId="31" r:id="rId31"/>
    <sheet name="23" sheetId="32" r:id="rId32"/>
    <sheet name="24" sheetId="33" r:id="rId33"/>
    <sheet name="25" sheetId="34" r:id="rId34"/>
    <sheet name="26" sheetId="35" r:id="rId35"/>
    <sheet name="27" sheetId="36" r:id="rId36"/>
    <sheet name="28" sheetId="37" r:id="rId37"/>
    <sheet name="29" sheetId="38" r:id="rId38"/>
    <sheet name="30" sheetId="39" r:id="rId39"/>
    <sheet name="31" sheetId="40" r:id="rId40"/>
  </sheets>
  <definedNames>
    <definedName name="_xlnm.Print_Area" localSheetId="0">'Bilan '!$C$34</definedName>
  </definedNames>
  <calcPr calcId="162913" concurrentCalc="0"/>
</workbook>
</file>

<file path=xl/calcChain.xml><?xml version="1.0" encoding="utf-8"?>
<calcChain xmlns="http://schemas.openxmlformats.org/spreadsheetml/2006/main">
  <c r="G21" i="3" l="1"/>
  <c r="G20" i="6"/>
  <c r="G20" i="8"/>
  <c r="G20" i="9"/>
  <c r="A14" i="40"/>
  <c r="A14" i="39"/>
  <c r="A14" i="38"/>
  <c r="A14" i="37"/>
  <c r="A14" i="36"/>
  <c r="A14" i="35"/>
  <c r="A14" i="34"/>
  <c r="A14" i="33"/>
  <c r="A14" i="32"/>
  <c r="A14" i="31"/>
  <c r="A14" i="30"/>
  <c r="A14" i="29"/>
  <c r="A14" i="28"/>
  <c r="A14" i="27"/>
  <c r="A14" i="26"/>
  <c r="A14" i="25"/>
  <c r="A14" i="24"/>
  <c r="A14" i="23"/>
  <c r="A14" i="22"/>
  <c r="A14" i="21"/>
  <c r="A14" i="20"/>
  <c r="A14" i="19"/>
  <c r="A14" i="18"/>
  <c r="A14" i="17"/>
  <c r="A14" i="16"/>
  <c r="A14" i="15"/>
  <c r="A14" i="14"/>
  <c r="A14" i="13"/>
  <c r="A14" i="12"/>
  <c r="A9" i="40"/>
  <c r="A9" i="39"/>
  <c r="A9" i="38"/>
  <c r="A9" i="37"/>
  <c r="A9" i="36"/>
  <c r="A9" i="35"/>
  <c r="A9" i="34"/>
  <c r="A9" i="33"/>
  <c r="A9" i="32"/>
  <c r="A9" i="31"/>
  <c r="A9" i="30"/>
  <c r="A9" i="29"/>
  <c r="A9" i="28"/>
  <c r="A9" i="27"/>
  <c r="A9" i="26"/>
  <c r="A9" i="25"/>
  <c r="A9" i="24"/>
  <c r="A9" i="23"/>
  <c r="A9" i="22"/>
  <c r="A9" i="21"/>
  <c r="A9" i="20"/>
  <c r="A9" i="19"/>
  <c r="A9" i="18"/>
  <c r="A9" i="17"/>
  <c r="A9" i="16"/>
  <c r="A9" i="15"/>
  <c r="A9" i="14"/>
  <c r="A9" i="13"/>
  <c r="A9" i="12"/>
  <c r="A9" i="11"/>
  <c r="A1" i="2"/>
  <c r="O43" i="40"/>
  <c r="H20" i="9"/>
  <c r="N43" i="40"/>
  <c r="O38" i="40"/>
  <c r="H20" i="8"/>
  <c r="N38" i="40"/>
  <c r="O33" i="40"/>
  <c r="H20" i="6"/>
  <c r="N33" i="40"/>
  <c r="G20" i="5"/>
  <c r="O28" i="40"/>
  <c r="H20" i="5"/>
  <c r="N28" i="40"/>
  <c r="G20" i="4"/>
  <c r="O23" i="40"/>
  <c r="H20" i="4"/>
  <c r="N23" i="40"/>
  <c r="N18" i="40"/>
  <c r="G20" i="2"/>
  <c r="O13" i="40"/>
  <c r="H20" i="2"/>
  <c r="N13" i="40"/>
  <c r="G20" i="1"/>
  <c r="O8" i="40"/>
  <c r="H20" i="1"/>
  <c r="N8" i="40"/>
  <c r="O43" i="39"/>
  <c r="N43" i="39"/>
  <c r="O38" i="39"/>
  <c r="N38" i="39"/>
  <c r="O33" i="39"/>
  <c r="N33" i="39"/>
  <c r="O28" i="39"/>
  <c r="N28" i="39"/>
  <c r="O23" i="39"/>
  <c r="N23" i="39"/>
  <c r="N18" i="39"/>
  <c r="O13" i="39"/>
  <c r="N13" i="39"/>
  <c r="O8" i="39"/>
  <c r="N8" i="39"/>
  <c r="O43" i="38"/>
  <c r="N43" i="38"/>
  <c r="O38" i="38"/>
  <c r="N38" i="38"/>
  <c r="O33" i="38"/>
  <c r="N33" i="38"/>
  <c r="O28" i="38"/>
  <c r="N28" i="38"/>
  <c r="O23" i="38"/>
  <c r="N23" i="38"/>
  <c r="N18" i="38"/>
  <c r="O13" i="38"/>
  <c r="N13" i="38"/>
  <c r="O8" i="38"/>
  <c r="N8" i="38"/>
  <c r="O43" i="37"/>
  <c r="N43" i="37"/>
  <c r="O38" i="37"/>
  <c r="N38" i="37"/>
  <c r="O33" i="37"/>
  <c r="N33" i="37"/>
  <c r="O28" i="37"/>
  <c r="N28" i="37"/>
  <c r="O23" i="37"/>
  <c r="N23" i="37"/>
  <c r="N18" i="37"/>
  <c r="O13" i="37"/>
  <c r="N13" i="37"/>
  <c r="O8" i="37"/>
  <c r="N8" i="37"/>
  <c r="O43" i="36"/>
  <c r="N43" i="36"/>
  <c r="O38" i="36"/>
  <c r="N38" i="36"/>
  <c r="O33" i="36"/>
  <c r="N33" i="36"/>
  <c r="O28" i="36"/>
  <c r="N28" i="36"/>
  <c r="O23" i="36"/>
  <c r="N23" i="36"/>
  <c r="N18" i="36"/>
  <c r="O13" i="36"/>
  <c r="N13" i="36"/>
  <c r="O8" i="36"/>
  <c r="N8" i="36"/>
  <c r="O43" i="35"/>
  <c r="N43" i="35"/>
  <c r="O38" i="35"/>
  <c r="N38" i="35"/>
  <c r="O33" i="35"/>
  <c r="N33" i="35"/>
  <c r="O28" i="35"/>
  <c r="N28" i="35"/>
  <c r="O23" i="35"/>
  <c r="N23" i="35"/>
  <c r="N18" i="35"/>
  <c r="O13" i="35"/>
  <c r="N13" i="35"/>
  <c r="O8" i="35"/>
  <c r="N8" i="35"/>
  <c r="O43" i="34"/>
  <c r="N43" i="34"/>
  <c r="O38" i="34"/>
  <c r="N38" i="34"/>
  <c r="O33" i="34"/>
  <c r="N33" i="34"/>
  <c r="O28" i="34"/>
  <c r="N28" i="34"/>
  <c r="O23" i="34"/>
  <c r="N23" i="34"/>
  <c r="N18" i="34"/>
  <c r="O13" i="34"/>
  <c r="N13" i="34"/>
  <c r="O8" i="34"/>
  <c r="N8" i="34"/>
  <c r="O43" i="33"/>
  <c r="N43" i="33"/>
  <c r="O38" i="33"/>
  <c r="N38" i="33"/>
  <c r="O33" i="33"/>
  <c r="N33" i="33"/>
  <c r="O28" i="33"/>
  <c r="N28" i="33"/>
  <c r="O23" i="33"/>
  <c r="N23" i="33"/>
  <c r="N18" i="33"/>
  <c r="O13" i="33"/>
  <c r="N13" i="33"/>
  <c r="O8" i="33"/>
  <c r="N8" i="33"/>
  <c r="O43" i="32"/>
  <c r="N43" i="32"/>
  <c r="O38" i="32"/>
  <c r="N38" i="32"/>
  <c r="O33" i="32"/>
  <c r="N33" i="32"/>
  <c r="O28" i="32"/>
  <c r="N28" i="32"/>
  <c r="O23" i="32"/>
  <c r="N23" i="32"/>
  <c r="N18" i="32"/>
  <c r="O13" i="32"/>
  <c r="N13" i="32"/>
  <c r="O8" i="32"/>
  <c r="N8" i="32"/>
  <c r="O43" i="31"/>
  <c r="N43" i="31"/>
  <c r="O38" i="31"/>
  <c r="N38" i="31"/>
  <c r="O33" i="31"/>
  <c r="N33" i="31"/>
  <c r="O28" i="31"/>
  <c r="N28" i="31"/>
  <c r="O23" i="31"/>
  <c r="N23" i="31"/>
  <c r="N18" i="31"/>
  <c r="O13" i="31"/>
  <c r="N13" i="31"/>
  <c r="O8" i="31"/>
  <c r="N8" i="31"/>
  <c r="O43" i="30"/>
  <c r="N43" i="30"/>
  <c r="O38" i="30"/>
  <c r="N38" i="30"/>
  <c r="O33" i="30"/>
  <c r="N33" i="30"/>
  <c r="O28" i="30"/>
  <c r="N28" i="30"/>
  <c r="O23" i="30"/>
  <c r="N23" i="30"/>
  <c r="N18" i="30"/>
  <c r="O13" i="30"/>
  <c r="N13" i="30"/>
  <c r="O8" i="30"/>
  <c r="N8" i="30"/>
  <c r="O43" i="29"/>
  <c r="N43" i="29"/>
  <c r="O38" i="29"/>
  <c r="N38" i="29"/>
  <c r="O33" i="29"/>
  <c r="N33" i="29"/>
  <c r="O28" i="29"/>
  <c r="N28" i="29"/>
  <c r="O23" i="29"/>
  <c r="N23" i="29"/>
  <c r="N18" i="29"/>
  <c r="O13" i="29"/>
  <c r="N13" i="29"/>
  <c r="O8" i="29"/>
  <c r="N8" i="29"/>
  <c r="O43" i="28"/>
  <c r="N43" i="28"/>
  <c r="O38" i="28"/>
  <c r="N38" i="28"/>
  <c r="O33" i="28"/>
  <c r="N33" i="28"/>
  <c r="O28" i="28"/>
  <c r="N28" i="28"/>
  <c r="O23" i="28"/>
  <c r="N23" i="28"/>
  <c r="N18" i="28"/>
  <c r="O13" i="28"/>
  <c r="N13" i="28"/>
  <c r="O8" i="28"/>
  <c r="N8" i="28"/>
  <c r="O43" i="27"/>
  <c r="N43" i="27"/>
  <c r="O38" i="27"/>
  <c r="N38" i="27"/>
  <c r="O33" i="27"/>
  <c r="N33" i="27"/>
  <c r="O28" i="27"/>
  <c r="N28" i="27"/>
  <c r="O23" i="27"/>
  <c r="N23" i="27"/>
  <c r="N18" i="27"/>
  <c r="O13" i="27"/>
  <c r="N13" i="27"/>
  <c r="O8" i="27"/>
  <c r="N8" i="27"/>
  <c r="O43" i="26"/>
  <c r="N43" i="26"/>
  <c r="O38" i="26"/>
  <c r="N38" i="26"/>
  <c r="O33" i="26"/>
  <c r="N33" i="26"/>
  <c r="O28" i="26"/>
  <c r="N28" i="26"/>
  <c r="O23" i="26"/>
  <c r="N23" i="26"/>
  <c r="N18" i="26"/>
  <c r="O13" i="26"/>
  <c r="N13" i="26"/>
  <c r="O8" i="26"/>
  <c r="N8" i="26"/>
  <c r="O43" i="25"/>
  <c r="N43" i="25"/>
  <c r="O38" i="25"/>
  <c r="N38" i="25"/>
  <c r="O33" i="25"/>
  <c r="N33" i="25"/>
  <c r="O28" i="25"/>
  <c r="N28" i="25"/>
  <c r="O23" i="25"/>
  <c r="N23" i="25"/>
  <c r="N18" i="25"/>
  <c r="O13" i="25"/>
  <c r="N13" i="25"/>
  <c r="O8" i="25"/>
  <c r="N8" i="25"/>
  <c r="O43" i="24"/>
  <c r="N43" i="24"/>
  <c r="O38" i="24"/>
  <c r="N38" i="24"/>
  <c r="O33" i="24"/>
  <c r="N33" i="24"/>
  <c r="O28" i="24"/>
  <c r="N28" i="24"/>
  <c r="O23" i="24"/>
  <c r="N23" i="24"/>
  <c r="N18" i="24"/>
  <c r="O13" i="24"/>
  <c r="N13" i="24"/>
  <c r="O8" i="24"/>
  <c r="N8" i="24"/>
  <c r="O43" i="23"/>
  <c r="N43" i="23"/>
  <c r="O38" i="23"/>
  <c r="N38" i="23"/>
  <c r="O33" i="23"/>
  <c r="N33" i="23"/>
  <c r="O28" i="23"/>
  <c r="N28" i="23"/>
  <c r="O23" i="23"/>
  <c r="N23" i="23"/>
  <c r="N18" i="23"/>
  <c r="O13" i="23"/>
  <c r="N13" i="23"/>
  <c r="O8" i="23"/>
  <c r="N8" i="23"/>
  <c r="O43" i="22"/>
  <c r="N43" i="22"/>
  <c r="O38" i="22"/>
  <c r="N38" i="22"/>
  <c r="O33" i="22"/>
  <c r="N33" i="22"/>
  <c r="O28" i="22"/>
  <c r="N28" i="22"/>
  <c r="O23" i="22"/>
  <c r="N23" i="22"/>
  <c r="N18" i="22"/>
  <c r="O13" i="22"/>
  <c r="N13" i="22"/>
  <c r="O8" i="22"/>
  <c r="N8" i="22"/>
  <c r="O43" i="21"/>
  <c r="N43" i="21"/>
  <c r="O38" i="21"/>
  <c r="N38" i="21"/>
  <c r="O33" i="21"/>
  <c r="N33" i="21"/>
  <c r="O28" i="21"/>
  <c r="N28" i="21"/>
  <c r="O23" i="21"/>
  <c r="N23" i="21"/>
  <c r="N18" i="21"/>
  <c r="O13" i="21"/>
  <c r="N13" i="21"/>
  <c r="O8" i="21"/>
  <c r="N8" i="21"/>
  <c r="O43" i="20"/>
  <c r="N43" i="20"/>
  <c r="O38" i="20"/>
  <c r="N38" i="20"/>
  <c r="O33" i="20"/>
  <c r="N33" i="20"/>
  <c r="O28" i="20"/>
  <c r="N28" i="20"/>
  <c r="O23" i="20"/>
  <c r="N23" i="20"/>
  <c r="N18" i="20"/>
  <c r="O13" i="20"/>
  <c r="N13" i="20"/>
  <c r="O8" i="20"/>
  <c r="N8" i="20"/>
  <c r="O43" i="19"/>
  <c r="N43" i="19"/>
  <c r="O38" i="19"/>
  <c r="N38" i="19"/>
  <c r="O33" i="19"/>
  <c r="N33" i="19"/>
  <c r="O28" i="19"/>
  <c r="N28" i="19"/>
  <c r="O23" i="19"/>
  <c r="N23" i="19"/>
  <c r="N18" i="19"/>
  <c r="O13" i="19"/>
  <c r="N13" i="19"/>
  <c r="O8" i="19"/>
  <c r="N8" i="19"/>
  <c r="O43" i="18"/>
  <c r="N43" i="18"/>
  <c r="O38" i="18"/>
  <c r="N38" i="18"/>
  <c r="O33" i="18"/>
  <c r="N33" i="18"/>
  <c r="O28" i="18"/>
  <c r="N28" i="18"/>
  <c r="O23" i="18"/>
  <c r="N23" i="18"/>
  <c r="N18" i="18"/>
  <c r="O13" i="18"/>
  <c r="N13" i="18"/>
  <c r="O8" i="18"/>
  <c r="N8" i="18"/>
  <c r="O43" i="17"/>
  <c r="N43" i="17"/>
  <c r="O38" i="17"/>
  <c r="N38" i="17"/>
  <c r="O33" i="17"/>
  <c r="N33" i="17"/>
  <c r="O28" i="17"/>
  <c r="N28" i="17"/>
  <c r="O23" i="17"/>
  <c r="N23" i="17"/>
  <c r="N18" i="17"/>
  <c r="O13" i="17"/>
  <c r="N13" i="17"/>
  <c r="O8" i="17"/>
  <c r="N8" i="17"/>
  <c r="O43" i="16"/>
  <c r="N43" i="16"/>
  <c r="O38" i="16"/>
  <c r="N38" i="16"/>
  <c r="O33" i="16"/>
  <c r="N33" i="16"/>
  <c r="O28" i="16"/>
  <c r="N28" i="16"/>
  <c r="O23" i="16"/>
  <c r="N23" i="16"/>
  <c r="N18" i="16"/>
  <c r="O13" i="16"/>
  <c r="N13" i="16"/>
  <c r="O8" i="16"/>
  <c r="N8" i="16"/>
  <c r="A4" i="24"/>
  <c r="A4" i="38"/>
  <c r="O43" i="15"/>
  <c r="N43" i="15"/>
  <c r="O38" i="15"/>
  <c r="N38" i="15"/>
  <c r="O33" i="15"/>
  <c r="N33" i="15"/>
  <c r="O28" i="15"/>
  <c r="N28" i="15"/>
  <c r="O23" i="15"/>
  <c r="N23" i="15"/>
  <c r="N18" i="15"/>
  <c r="O13" i="15"/>
  <c r="N13" i="15"/>
  <c r="O8" i="15"/>
  <c r="N8" i="15"/>
  <c r="O43" i="14"/>
  <c r="N43" i="14"/>
  <c r="O38" i="14"/>
  <c r="N38" i="14"/>
  <c r="O33" i="14"/>
  <c r="N33" i="14"/>
  <c r="O28" i="14"/>
  <c r="N28" i="14"/>
  <c r="O23" i="14"/>
  <c r="N23" i="14"/>
  <c r="N18" i="14"/>
  <c r="O13" i="14"/>
  <c r="N13" i="14"/>
  <c r="O8" i="14"/>
  <c r="N8" i="14"/>
  <c r="O43" i="13"/>
  <c r="N43" i="13"/>
  <c r="O38" i="13"/>
  <c r="N38" i="13"/>
  <c r="O33" i="13"/>
  <c r="N33" i="13"/>
  <c r="O28" i="13"/>
  <c r="N28" i="13"/>
  <c r="O23" i="13"/>
  <c r="N23" i="13"/>
  <c r="N18" i="13"/>
  <c r="O13" i="13"/>
  <c r="N13" i="13"/>
  <c r="O8" i="13"/>
  <c r="N8" i="13"/>
  <c r="O43" i="12"/>
  <c r="N43" i="12"/>
  <c r="O38" i="12"/>
  <c r="N38" i="12"/>
  <c r="O33" i="12"/>
  <c r="N33" i="12"/>
  <c r="O28" i="12"/>
  <c r="N28" i="12"/>
  <c r="O23" i="12"/>
  <c r="N23" i="12"/>
  <c r="N18" i="12"/>
  <c r="O13" i="12"/>
  <c r="N13" i="12"/>
  <c r="O8" i="12"/>
  <c r="N8" i="12"/>
  <c r="O43" i="11"/>
  <c r="N43" i="11"/>
  <c r="O38" i="11"/>
  <c r="N38" i="11"/>
  <c r="O33" i="11"/>
  <c r="N33" i="11"/>
  <c r="O28" i="11"/>
  <c r="N28" i="11"/>
  <c r="O23" i="11"/>
  <c r="N23" i="11"/>
  <c r="O13" i="11"/>
  <c r="N8" i="11"/>
  <c r="N18" i="11"/>
  <c r="N13" i="11"/>
  <c r="O8" i="11"/>
  <c r="N43" i="10"/>
  <c r="N38" i="10"/>
  <c r="N33" i="10"/>
  <c r="N28" i="10"/>
  <c r="N23" i="10"/>
  <c r="N18" i="10"/>
  <c r="O13" i="10"/>
  <c r="N13" i="10"/>
  <c r="O8" i="10"/>
  <c r="N8" i="10"/>
  <c r="E13" i="40"/>
  <c r="E13" i="39"/>
  <c r="E13" i="38"/>
  <c r="E13" i="37"/>
  <c r="E13" i="36"/>
  <c r="E13" i="35"/>
  <c r="E13" i="34"/>
  <c r="E13" i="33"/>
  <c r="E13" i="32"/>
  <c r="E13" i="31"/>
  <c r="E13" i="30"/>
  <c r="E13" i="29"/>
  <c r="E13" i="28"/>
  <c r="E13" i="27"/>
  <c r="E13" i="26"/>
  <c r="E13" i="25"/>
  <c r="E13" i="24"/>
  <c r="E13" i="23"/>
  <c r="E13" i="22"/>
  <c r="E13" i="21"/>
  <c r="E13" i="20"/>
  <c r="E13" i="19"/>
  <c r="E13" i="18"/>
  <c r="E13" i="17"/>
  <c r="E13" i="16"/>
  <c r="E13" i="15"/>
  <c r="E13" i="14"/>
  <c r="E13" i="13"/>
  <c r="E13" i="12"/>
  <c r="E13" i="11"/>
  <c r="E13" i="10"/>
  <c r="E8" i="40"/>
  <c r="E8" i="39"/>
  <c r="E8" i="38"/>
  <c r="E8" i="37"/>
  <c r="E8" i="36"/>
  <c r="E8" i="35"/>
  <c r="E8" i="34"/>
  <c r="E8" i="33"/>
  <c r="E8" i="32"/>
  <c r="E8" i="31"/>
  <c r="E8" i="30"/>
  <c r="E8" i="29"/>
  <c r="E8" i="28"/>
  <c r="E8" i="27"/>
  <c r="E8" i="26"/>
  <c r="E8" i="25"/>
  <c r="E8" i="24"/>
  <c r="E8" i="23"/>
  <c r="E8" i="22"/>
  <c r="E8" i="21"/>
  <c r="E8" i="20"/>
  <c r="E8" i="19"/>
  <c r="E8" i="18"/>
  <c r="E8" i="17"/>
  <c r="E8" i="16"/>
  <c r="E8" i="15"/>
  <c r="E8" i="14"/>
  <c r="E8" i="13"/>
  <c r="E8" i="12"/>
  <c r="E8" i="11"/>
  <c r="E8" i="10"/>
  <c r="E18" i="40"/>
  <c r="E18" i="39"/>
  <c r="E18" i="38"/>
  <c r="E18" i="37"/>
  <c r="E18" i="36"/>
  <c r="E18" i="35"/>
  <c r="E18" i="34"/>
  <c r="E18" i="33"/>
  <c r="E18" i="32"/>
  <c r="E18" i="31"/>
  <c r="E18" i="30"/>
  <c r="E18" i="29"/>
  <c r="E18" i="28"/>
  <c r="E18" i="27"/>
  <c r="E18" i="26"/>
  <c r="E18" i="25"/>
  <c r="E18" i="24"/>
  <c r="E18" i="23"/>
  <c r="E18" i="22"/>
  <c r="E18" i="21"/>
  <c r="E18" i="20"/>
  <c r="E18" i="19"/>
  <c r="E18" i="18"/>
  <c r="E18" i="17"/>
  <c r="E18" i="16"/>
  <c r="E18" i="15"/>
  <c r="E18" i="14"/>
  <c r="E18" i="13"/>
  <c r="E18" i="12"/>
  <c r="E18" i="11"/>
  <c r="E18" i="10"/>
  <c r="E43" i="40"/>
  <c r="E43" i="39"/>
  <c r="E43" i="38"/>
  <c r="E43" i="37"/>
  <c r="E43" i="36"/>
  <c r="E43" i="35"/>
  <c r="E43" i="34"/>
  <c r="E43" i="33"/>
  <c r="E43" i="32"/>
  <c r="E43" i="31"/>
  <c r="E43" i="30"/>
  <c r="E43" i="29"/>
  <c r="E43" i="28"/>
  <c r="E43" i="27"/>
  <c r="E43" i="26"/>
  <c r="E43" i="25"/>
  <c r="E43" i="24"/>
  <c r="E43" i="23"/>
  <c r="E43" i="22"/>
  <c r="E43" i="21"/>
  <c r="E43" i="20"/>
  <c r="E43" i="19"/>
  <c r="E43" i="18"/>
  <c r="E43" i="17"/>
  <c r="E43" i="16"/>
  <c r="E43" i="15"/>
  <c r="E43" i="14"/>
  <c r="E43" i="13"/>
  <c r="E43" i="12"/>
  <c r="E43" i="11"/>
  <c r="E38" i="40"/>
  <c r="E38" i="39"/>
  <c r="E38" i="38"/>
  <c r="E38" i="37"/>
  <c r="E38" i="36"/>
  <c r="E38" i="35"/>
  <c r="E38" i="34"/>
  <c r="E38" i="33"/>
  <c r="E38" i="32"/>
  <c r="E38" i="31"/>
  <c r="E38" i="30"/>
  <c r="E38" i="29"/>
  <c r="E38" i="28"/>
  <c r="E38" i="27"/>
  <c r="E38" i="26"/>
  <c r="E38" i="25"/>
  <c r="E38" i="24"/>
  <c r="E38" i="23"/>
  <c r="E38" i="22"/>
  <c r="E38" i="21"/>
  <c r="E38" i="20"/>
  <c r="E38" i="19"/>
  <c r="E38" i="18"/>
  <c r="E38" i="17"/>
  <c r="E38" i="16"/>
  <c r="E38" i="15"/>
  <c r="E38" i="14"/>
  <c r="E38" i="13"/>
  <c r="E38" i="12"/>
  <c r="E38" i="11"/>
  <c r="E33" i="40"/>
  <c r="E33" i="39"/>
  <c r="E33" i="38"/>
  <c r="E33" i="37"/>
  <c r="E33" i="36"/>
  <c r="E33" i="35"/>
  <c r="E33" i="34"/>
  <c r="E33" i="33"/>
  <c r="E33" i="32"/>
  <c r="E33" i="31"/>
  <c r="E33" i="30"/>
  <c r="E33" i="29"/>
  <c r="E33" i="28"/>
  <c r="E33" i="27"/>
  <c r="E33" i="26"/>
  <c r="E33" i="25"/>
  <c r="E33" i="24"/>
  <c r="E33" i="23"/>
  <c r="E33" i="22"/>
  <c r="E33" i="21"/>
  <c r="E33" i="20"/>
  <c r="E33" i="19"/>
  <c r="E33" i="18"/>
  <c r="E33" i="17"/>
  <c r="E33" i="16"/>
  <c r="E33" i="15"/>
  <c r="E33" i="14"/>
  <c r="E33" i="13"/>
  <c r="E33" i="12"/>
  <c r="E33" i="11"/>
  <c r="E28" i="40"/>
  <c r="E28" i="39"/>
  <c r="E28" i="38"/>
  <c r="E28" i="37"/>
  <c r="E28" i="36"/>
  <c r="E28" i="35"/>
  <c r="E28" i="34"/>
  <c r="E28" i="33"/>
  <c r="E28" i="32"/>
  <c r="E28" i="31"/>
  <c r="E28" i="30"/>
  <c r="E28" i="29"/>
  <c r="E28" i="28"/>
  <c r="E28" i="27"/>
  <c r="E28" i="26"/>
  <c r="E28" i="25"/>
  <c r="E28" i="24"/>
  <c r="E28" i="23"/>
  <c r="E28" i="22"/>
  <c r="E28" i="21"/>
  <c r="E28" i="20"/>
  <c r="E28" i="19"/>
  <c r="E28" i="18"/>
  <c r="E28" i="17"/>
  <c r="E28" i="16"/>
  <c r="E28" i="15"/>
  <c r="E28" i="14"/>
  <c r="E28" i="13"/>
  <c r="E28" i="12"/>
  <c r="E28" i="11"/>
  <c r="E28" i="10"/>
  <c r="E23" i="40"/>
  <c r="E23" i="39"/>
  <c r="E23" i="38"/>
  <c r="E23" i="37"/>
  <c r="E23" i="36"/>
  <c r="E23" i="35"/>
  <c r="E23" i="34"/>
  <c r="E23" i="33"/>
  <c r="E23" i="32"/>
  <c r="E23" i="31"/>
  <c r="E23" i="30"/>
  <c r="E23" i="29"/>
  <c r="E23" i="28"/>
  <c r="E23" i="27"/>
  <c r="E23" i="26"/>
  <c r="E23" i="25"/>
  <c r="E23" i="24"/>
  <c r="E23" i="23"/>
  <c r="E23" i="22"/>
  <c r="E23" i="21"/>
  <c r="E23" i="20"/>
  <c r="E23" i="19"/>
  <c r="E23" i="18"/>
  <c r="E23" i="17"/>
  <c r="E23" i="16"/>
  <c r="E23" i="15"/>
  <c r="E23" i="14"/>
  <c r="E23" i="13"/>
  <c r="E23" i="12"/>
  <c r="E23" i="11"/>
  <c r="M38" i="25"/>
  <c r="P38" i="25"/>
  <c r="F21" i="8"/>
  <c r="O43" i="10"/>
  <c r="O38" i="10"/>
  <c r="O33" i="10"/>
  <c r="O28" i="10"/>
  <c r="O23" i="10"/>
  <c r="M23" i="10"/>
  <c r="P23" i="10"/>
  <c r="F6" i="4"/>
  <c r="E43" i="10"/>
  <c r="E38" i="10"/>
  <c r="E33" i="10"/>
  <c r="E23" i="10"/>
  <c r="C6" i="4"/>
  <c r="I23" i="10"/>
  <c r="J23" i="10"/>
  <c r="K23" i="10"/>
  <c r="L23" i="10"/>
  <c r="D6" i="4"/>
  <c r="E6" i="4"/>
  <c r="A1" i="8"/>
  <c r="A1" i="6"/>
  <c r="A1" i="5"/>
  <c r="A1" i="4"/>
  <c r="A2" i="3"/>
  <c r="A1" i="1"/>
  <c r="M43" i="10"/>
  <c r="P43" i="10"/>
  <c r="F6" i="9"/>
  <c r="C6" i="9"/>
  <c r="C7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I43" i="31"/>
  <c r="J43" i="31"/>
  <c r="K43" i="31"/>
  <c r="L43" i="31"/>
  <c r="I43" i="30"/>
  <c r="J43" i="30"/>
  <c r="K43" i="30"/>
  <c r="L43" i="30"/>
  <c r="I43" i="29"/>
  <c r="J43" i="29"/>
  <c r="K43" i="29"/>
  <c r="L43" i="29"/>
  <c r="I43" i="28"/>
  <c r="J43" i="28"/>
  <c r="K43" i="28"/>
  <c r="L43" i="28"/>
  <c r="I43" i="27"/>
  <c r="J43" i="27"/>
  <c r="K43" i="27"/>
  <c r="L43" i="27"/>
  <c r="I43" i="26"/>
  <c r="J43" i="26"/>
  <c r="K43" i="26"/>
  <c r="L43" i="26"/>
  <c r="I43" i="25"/>
  <c r="J43" i="25"/>
  <c r="K43" i="25"/>
  <c r="L43" i="25"/>
  <c r="I43" i="24"/>
  <c r="J43" i="24"/>
  <c r="K43" i="24"/>
  <c r="L43" i="24"/>
  <c r="I43" i="23"/>
  <c r="J43" i="23"/>
  <c r="K43" i="23"/>
  <c r="L43" i="23"/>
  <c r="I43" i="22"/>
  <c r="J43" i="22"/>
  <c r="K43" i="22"/>
  <c r="L43" i="22"/>
  <c r="I43" i="21"/>
  <c r="J43" i="21"/>
  <c r="K43" i="21"/>
  <c r="L43" i="21"/>
  <c r="I43" i="20"/>
  <c r="J43" i="20"/>
  <c r="K43" i="20"/>
  <c r="L43" i="20"/>
  <c r="I43" i="19"/>
  <c r="J43" i="19"/>
  <c r="K43" i="19"/>
  <c r="L43" i="19"/>
  <c r="I43" i="18"/>
  <c r="J43" i="18"/>
  <c r="K43" i="18"/>
  <c r="L43" i="18"/>
  <c r="I43" i="17"/>
  <c r="J43" i="17"/>
  <c r="K43" i="17"/>
  <c r="L43" i="17"/>
  <c r="I43" i="16"/>
  <c r="J43" i="16"/>
  <c r="K43" i="16"/>
  <c r="L43" i="16"/>
  <c r="I43" i="15"/>
  <c r="J43" i="15"/>
  <c r="K43" i="15"/>
  <c r="L43" i="15"/>
  <c r="I43" i="14"/>
  <c r="J43" i="14"/>
  <c r="K43" i="14"/>
  <c r="L43" i="14"/>
  <c r="I43" i="13"/>
  <c r="J43" i="13"/>
  <c r="K43" i="13"/>
  <c r="L43" i="13"/>
  <c r="I43" i="12"/>
  <c r="J43" i="12"/>
  <c r="K43" i="12"/>
  <c r="L43" i="12"/>
  <c r="I43" i="11"/>
  <c r="J43" i="11"/>
  <c r="K43" i="11"/>
  <c r="L43" i="11"/>
  <c r="I43" i="10"/>
  <c r="J43" i="10"/>
  <c r="K43" i="10"/>
  <c r="L43" i="10"/>
  <c r="D27" i="9"/>
  <c r="E27" i="9"/>
  <c r="C28" i="9"/>
  <c r="C29" i="9"/>
  <c r="C30" i="9"/>
  <c r="C31" i="9"/>
  <c r="I43" i="35"/>
  <c r="J43" i="35"/>
  <c r="K43" i="35"/>
  <c r="L43" i="35"/>
  <c r="I43" i="34"/>
  <c r="J43" i="34"/>
  <c r="K43" i="34"/>
  <c r="L43" i="34"/>
  <c r="I43" i="33"/>
  <c r="J43" i="33"/>
  <c r="K43" i="33"/>
  <c r="L43" i="33"/>
  <c r="I43" i="32"/>
  <c r="J43" i="32"/>
  <c r="K43" i="32"/>
  <c r="L43" i="32"/>
  <c r="D31" i="9"/>
  <c r="E31" i="9"/>
  <c r="C32" i="9"/>
  <c r="C33" i="9"/>
  <c r="C34" i="9"/>
  <c r="C35" i="9"/>
  <c r="I43" i="39"/>
  <c r="J43" i="39"/>
  <c r="K43" i="39"/>
  <c r="L43" i="39"/>
  <c r="I43" i="38"/>
  <c r="J43" i="38"/>
  <c r="K43" i="38"/>
  <c r="L43" i="38"/>
  <c r="I43" i="37"/>
  <c r="J43" i="37"/>
  <c r="K43" i="37"/>
  <c r="L43" i="37"/>
  <c r="I43" i="36"/>
  <c r="J43" i="36"/>
  <c r="K43" i="36"/>
  <c r="L43" i="36"/>
  <c r="D35" i="9"/>
  <c r="E35" i="9"/>
  <c r="C36" i="9"/>
  <c r="I6" i="9"/>
  <c r="M38" i="10"/>
  <c r="P38" i="10"/>
  <c r="F6" i="8"/>
  <c r="C6" i="8"/>
  <c r="C7" i="8"/>
  <c r="C8" i="8"/>
  <c r="C9" i="8"/>
  <c r="C10" i="8"/>
  <c r="C11" i="8"/>
  <c r="C12" i="8"/>
  <c r="C13" i="8"/>
  <c r="C14" i="8"/>
  <c r="C15" i="8"/>
  <c r="I38" i="19"/>
  <c r="J38" i="19"/>
  <c r="K38" i="19"/>
  <c r="L38" i="19"/>
  <c r="I38" i="18"/>
  <c r="J38" i="18"/>
  <c r="K38" i="18"/>
  <c r="L38" i="18"/>
  <c r="I38" i="17"/>
  <c r="J38" i="17"/>
  <c r="K38" i="17"/>
  <c r="L38" i="17"/>
  <c r="I38" i="16"/>
  <c r="J38" i="16"/>
  <c r="K38" i="16"/>
  <c r="L38" i="16"/>
  <c r="I38" i="15"/>
  <c r="J38" i="15"/>
  <c r="K38" i="15"/>
  <c r="L38" i="15"/>
  <c r="I38" i="14"/>
  <c r="J38" i="14"/>
  <c r="K38" i="14"/>
  <c r="L38" i="14"/>
  <c r="I38" i="13"/>
  <c r="J38" i="13"/>
  <c r="K38" i="13"/>
  <c r="L38" i="13"/>
  <c r="I38" i="12"/>
  <c r="J38" i="12"/>
  <c r="K38" i="12"/>
  <c r="L38" i="12"/>
  <c r="I38" i="11"/>
  <c r="J38" i="11"/>
  <c r="K38" i="11"/>
  <c r="L38" i="11"/>
  <c r="I38" i="10"/>
  <c r="J38" i="10"/>
  <c r="K38" i="10"/>
  <c r="L38" i="10"/>
  <c r="D15" i="8"/>
  <c r="E15" i="8"/>
  <c r="C16" i="8"/>
  <c r="C17" i="8"/>
  <c r="C18" i="8"/>
  <c r="C19" i="8"/>
  <c r="I38" i="23"/>
  <c r="J38" i="23"/>
  <c r="K38" i="23"/>
  <c r="L38" i="23"/>
  <c r="I38" i="22"/>
  <c r="J38" i="22"/>
  <c r="K38" i="22"/>
  <c r="L38" i="22"/>
  <c r="I38" i="21"/>
  <c r="J38" i="21"/>
  <c r="K38" i="21"/>
  <c r="L38" i="21"/>
  <c r="I38" i="20"/>
  <c r="J38" i="20"/>
  <c r="K38" i="20"/>
  <c r="L38" i="20"/>
  <c r="D19" i="8"/>
  <c r="E19" i="8"/>
  <c r="C20" i="8"/>
  <c r="C21" i="8"/>
  <c r="C22" i="8"/>
  <c r="C23" i="8"/>
  <c r="I38" i="27"/>
  <c r="J38" i="27"/>
  <c r="K38" i="27"/>
  <c r="L38" i="27"/>
  <c r="I38" i="26"/>
  <c r="J38" i="26"/>
  <c r="K38" i="26"/>
  <c r="L38" i="26"/>
  <c r="I38" i="25"/>
  <c r="J38" i="25"/>
  <c r="K38" i="25"/>
  <c r="L38" i="25"/>
  <c r="I38" i="24"/>
  <c r="J38" i="24"/>
  <c r="K38" i="24"/>
  <c r="L38" i="24"/>
  <c r="D23" i="8"/>
  <c r="E23" i="8"/>
  <c r="C24" i="8"/>
  <c r="C25" i="8"/>
  <c r="C26" i="8"/>
  <c r="C27" i="8"/>
  <c r="I38" i="31"/>
  <c r="J38" i="31"/>
  <c r="K38" i="31"/>
  <c r="L38" i="31"/>
  <c r="I38" i="30"/>
  <c r="J38" i="30"/>
  <c r="K38" i="30"/>
  <c r="L38" i="30"/>
  <c r="I38" i="29"/>
  <c r="J38" i="29"/>
  <c r="K38" i="29"/>
  <c r="L38" i="29"/>
  <c r="I38" i="28"/>
  <c r="J38" i="28"/>
  <c r="K38" i="28"/>
  <c r="L38" i="28"/>
  <c r="D27" i="8"/>
  <c r="E27" i="8"/>
  <c r="C28" i="8"/>
  <c r="C29" i="8"/>
  <c r="C30" i="8"/>
  <c r="C31" i="8"/>
  <c r="I38" i="35"/>
  <c r="J38" i="35"/>
  <c r="K38" i="35"/>
  <c r="L38" i="35"/>
  <c r="I38" i="34"/>
  <c r="J38" i="34"/>
  <c r="K38" i="34"/>
  <c r="L38" i="34"/>
  <c r="I38" i="33"/>
  <c r="J38" i="33"/>
  <c r="K38" i="33"/>
  <c r="L38" i="33"/>
  <c r="I38" i="32"/>
  <c r="J38" i="32"/>
  <c r="K38" i="32"/>
  <c r="L38" i="32"/>
  <c r="D31" i="8"/>
  <c r="E31" i="8"/>
  <c r="C32" i="8"/>
  <c r="C33" i="8"/>
  <c r="C34" i="8"/>
  <c r="C35" i="8"/>
  <c r="I38" i="39"/>
  <c r="J38" i="39"/>
  <c r="K38" i="39"/>
  <c r="L38" i="39"/>
  <c r="I38" i="38"/>
  <c r="J38" i="38"/>
  <c r="K38" i="38"/>
  <c r="L38" i="38"/>
  <c r="I38" i="37"/>
  <c r="J38" i="37"/>
  <c r="K38" i="37"/>
  <c r="L38" i="37"/>
  <c r="I38" i="36"/>
  <c r="J38" i="36"/>
  <c r="K38" i="36"/>
  <c r="L38" i="36"/>
  <c r="D35" i="8"/>
  <c r="E35" i="8"/>
  <c r="C36" i="8"/>
  <c r="I6" i="8"/>
  <c r="M33" i="10"/>
  <c r="P33" i="10"/>
  <c r="F6" i="6"/>
  <c r="C6" i="6"/>
  <c r="C7" i="6"/>
  <c r="C8" i="6"/>
  <c r="C9" i="6"/>
  <c r="C10" i="6"/>
  <c r="C11" i="6"/>
  <c r="C12" i="6"/>
  <c r="C13" i="6"/>
  <c r="C14" i="6"/>
  <c r="I33" i="18"/>
  <c r="J33" i="18"/>
  <c r="K33" i="18"/>
  <c r="L33" i="18"/>
  <c r="I33" i="17"/>
  <c r="J33" i="17"/>
  <c r="K33" i="17"/>
  <c r="L33" i="17"/>
  <c r="I33" i="16"/>
  <c r="J33" i="16"/>
  <c r="K33" i="16"/>
  <c r="L33" i="16"/>
  <c r="I33" i="15"/>
  <c r="J33" i="15"/>
  <c r="K33" i="15"/>
  <c r="L33" i="15"/>
  <c r="I33" i="14"/>
  <c r="J33" i="14"/>
  <c r="K33" i="14"/>
  <c r="L33" i="14"/>
  <c r="I33" i="13"/>
  <c r="J33" i="13"/>
  <c r="K33" i="13"/>
  <c r="L33" i="13"/>
  <c r="I33" i="12"/>
  <c r="J33" i="12"/>
  <c r="K33" i="12"/>
  <c r="L33" i="12"/>
  <c r="I33" i="11"/>
  <c r="J33" i="11"/>
  <c r="K33" i="11"/>
  <c r="L33" i="11"/>
  <c r="I33" i="10"/>
  <c r="J33" i="10"/>
  <c r="K33" i="10"/>
  <c r="L33" i="10"/>
  <c r="D14" i="6"/>
  <c r="E14" i="6"/>
  <c r="C15" i="6"/>
  <c r="C16" i="6"/>
  <c r="C17" i="6"/>
  <c r="C18" i="6"/>
  <c r="I33" i="22"/>
  <c r="J33" i="22"/>
  <c r="K33" i="22"/>
  <c r="L33" i="22"/>
  <c r="I33" i="21"/>
  <c r="J33" i="21"/>
  <c r="K33" i="21"/>
  <c r="L33" i="21"/>
  <c r="I33" i="20"/>
  <c r="J33" i="20"/>
  <c r="K33" i="20"/>
  <c r="L33" i="20"/>
  <c r="I33" i="19"/>
  <c r="J33" i="19"/>
  <c r="K33" i="19"/>
  <c r="L33" i="19"/>
  <c r="D18" i="6"/>
  <c r="E18" i="6"/>
  <c r="C19" i="6"/>
  <c r="C20" i="6"/>
  <c r="C21" i="6"/>
  <c r="C22" i="6"/>
  <c r="I33" i="26"/>
  <c r="J33" i="26"/>
  <c r="K33" i="26"/>
  <c r="L33" i="26"/>
  <c r="I33" i="25"/>
  <c r="J33" i="25"/>
  <c r="K33" i="25"/>
  <c r="L33" i="25"/>
  <c r="I33" i="24"/>
  <c r="J33" i="24"/>
  <c r="K33" i="24"/>
  <c r="L33" i="24"/>
  <c r="I33" i="23"/>
  <c r="J33" i="23"/>
  <c r="K33" i="23"/>
  <c r="L33" i="23"/>
  <c r="D22" i="6"/>
  <c r="E22" i="6"/>
  <c r="C23" i="6"/>
  <c r="I33" i="27"/>
  <c r="J33" i="27"/>
  <c r="K33" i="27"/>
  <c r="L33" i="27"/>
  <c r="D23" i="6"/>
  <c r="E23" i="6"/>
  <c r="C24" i="6"/>
  <c r="C25" i="6"/>
  <c r="C26" i="6"/>
  <c r="I33" i="30"/>
  <c r="J33" i="30"/>
  <c r="K33" i="30"/>
  <c r="L33" i="30"/>
  <c r="I33" i="29"/>
  <c r="J33" i="29"/>
  <c r="K33" i="29"/>
  <c r="L33" i="29"/>
  <c r="I33" i="28"/>
  <c r="J33" i="28"/>
  <c r="K33" i="28"/>
  <c r="L33" i="28"/>
  <c r="D26" i="6"/>
  <c r="E26" i="6"/>
  <c r="C27" i="6"/>
  <c r="I33" i="31"/>
  <c r="J33" i="31"/>
  <c r="K33" i="31"/>
  <c r="L33" i="31"/>
  <c r="D27" i="6"/>
  <c r="E27" i="6"/>
  <c r="C28" i="6"/>
  <c r="C29" i="6"/>
  <c r="C30" i="6"/>
  <c r="I33" i="34"/>
  <c r="J33" i="34"/>
  <c r="K33" i="34"/>
  <c r="L33" i="34"/>
  <c r="I33" i="33"/>
  <c r="J33" i="33"/>
  <c r="K33" i="33"/>
  <c r="L33" i="33"/>
  <c r="I33" i="32"/>
  <c r="J33" i="32"/>
  <c r="K33" i="32"/>
  <c r="L33" i="32"/>
  <c r="D30" i="6"/>
  <c r="E30" i="6"/>
  <c r="C31" i="6"/>
  <c r="I33" i="35"/>
  <c r="J33" i="35"/>
  <c r="K33" i="35"/>
  <c r="L33" i="35"/>
  <c r="D31" i="6"/>
  <c r="E31" i="6"/>
  <c r="C32" i="6"/>
  <c r="C33" i="6"/>
  <c r="C34" i="6"/>
  <c r="I33" i="38"/>
  <c r="J33" i="38"/>
  <c r="K33" i="38"/>
  <c r="L33" i="38"/>
  <c r="I33" i="37"/>
  <c r="J33" i="37"/>
  <c r="K33" i="37"/>
  <c r="L33" i="37"/>
  <c r="I33" i="36"/>
  <c r="J33" i="36"/>
  <c r="K33" i="36"/>
  <c r="L33" i="36"/>
  <c r="D34" i="6"/>
  <c r="E34" i="6"/>
  <c r="C35" i="6"/>
  <c r="C36" i="6"/>
  <c r="I6" i="6"/>
  <c r="M28" i="10"/>
  <c r="P28" i="10"/>
  <c r="F6" i="5"/>
  <c r="C6" i="5"/>
  <c r="C7" i="5"/>
  <c r="C8" i="5"/>
  <c r="C9" i="5"/>
  <c r="C10" i="5"/>
  <c r="I28" i="14"/>
  <c r="J28" i="14"/>
  <c r="K28" i="14"/>
  <c r="L28" i="14"/>
  <c r="I28" i="13"/>
  <c r="J28" i="13"/>
  <c r="K28" i="13"/>
  <c r="L28" i="13"/>
  <c r="I28" i="12"/>
  <c r="J28" i="12"/>
  <c r="K28" i="12"/>
  <c r="L28" i="12"/>
  <c r="I28" i="11"/>
  <c r="J28" i="11"/>
  <c r="K28" i="11"/>
  <c r="L28" i="11"/>
  <c r="I28" i="10"/>
  <c r="J28" i="10"/>
  <c r="K28" i="10"/>
  <c r="L28" i="10"/>
  <c r="D10" i="5"/>
  <c r="E10" i="5"/>
  <c r="C11" i="5"/>
  <c r="C12" i="5"/>
  <c r="C13" i="5"/>
  <c r="C14" i="5"/>
  <c r="I28" i="18"/>
  <c r="J28" i="18"/>
  <c r="K28" i="18"/>
  <c r="L28" i="18"/>
  <c r="I28" i="17"/>
  <c r="J28" i="17"/>
  <c r="K28" i="17"/>
  <c r="L28" i="17"/>
  <c r="I28" i="16"/>
  <c r="J28" i="16"/>
  <c r="K28" i="16"/>
  <c r="L28" i="16"/>
  <c r="I28" i="15"/>
  <c r="J28" i="15"/>
  <c r="K28" i="15"/>
  <c r="L28" i="15"/>
  <c r="D14" i="5"/>
  <c r="E14" i="5"/>
  <c r="C15" i="5"/>
  <c r="C16" i="5"/>
  <c r="C17" i="5"/>
  <c r="C18" i="5"/>
  <c r="I28" i="22"/>
  <c r="J28" i="22"/>
  <c r="K28" i="22"/>
  <c r="L28" i="22"/>
  <c r="I28" i="21"/>
  <c r="J28" i="21"/>
  <c r="K28" i="21"/>
  <c r="L28" i="21"/>
  <c r="I28" i="20"/>
  <c r="J28" i="20"/>
  <c r="K28" i="20"/>
  <c r="L28" i="20"/>
  <c r="I28" i="19"/>
  <c r="J28" i="19"/>
  <c r="K28" i="19"/>
  <c r="L28" i="19"/>
  <c r="D18" i="5"/>
  <c r="E18" i="5"/>
  <c r="C19" i="5"/>
  <c r="C20" i="5"/>
  <c r="C21" i="5"/>
  <c r="C22" i="5"/>
  <c r="I28" i="26"/>
  <c r="J28" i="26"/>
  <c r="K28" i="26"/>
  <c r="L28" i="26"/>
  <c r="I28" i="25"/>
  <c r="J28" i="25"/>
  <c r="K28" i="25"/>
  <c r="L28" i="25"/>
  <c r="I28" i="24"/>
  <c r="J28" i="24"/>
  <c r="K28" i="24"/>
  <c r="L28" i="24"/>
  <c r="I28" i="23"/>
  <c r="J28" i="23"/>
  <c r="K28" i="23"/>
  <c r="L28" i="23"/>
  <c r="D22" i="5"/>
  <c r="E22" i="5"/>
  <c r="C23" i="5"/>
  <c r="C24" i="5"/>
  <c r="C25" i="5"/>
  <c r="C26" i="5"/>
  <c r="I28" i="30"/>
  <c r="J28" i="30"/>
  <c r="K28" i="30"/>
  <c r="L28" i="30"/>
  <c r="I28" i="29"/>
  <c r="J28" i="29"/>
  <c r="K28" i="29"/>
  <c r="L28" i="29"/>
  <c r="I28" i="28"/>
  <c r="J28" i="28"/>
  <c r="K28" i="28"/>
  <c r="L28" i="28"/>
  <c r="I28" i="27"/>
  <c r="J28" i="27"/>
  <c r="K28" i="27"/>
  <c r="L28" i="27"/>
  <c r="D26" i="5"/>
  <c r="E26" i="5"/>
  <c r="C27" i="5"/>
  <c r="C28" i="5"/>
  <c r="C29" i="5"/>
  <c r="C30" i="5"/>
  <c r="I28" i="34"/>
  <c r="J28" i="34"/>
  <c r="K28" i="34"/>
  <c r="L28" i="34"/>
  <c r="I28" i="33"/>
  <c r="J28" i="33"/>
  <c r="K28" i="33"/>
  <c r="L28" i="33"/>
  <c r="I28" i="32"/>
  <c r="J28" i="32"/>
  <c r="K28" i="32"/>
  <c r="L28" i="32"/>
  <c r="I28" i="31"/>
  <c r="J28" i="31"/>
  <c r="K28" i="31"/>
  <c r="L28" i="31"/>
  <c r="D30" i="5"/>
  <c r="E30" i="5"/>
  <c r="C31" i="5"/>
  <c r="C32" i="5"/>
  <c r="C33" i="5"/>
  <c r="C34" i="5"/>
  <c r="I28" i="38"/>
  <c r="J28" i="38"/>
  <c r="K28" i="38"/>
  <c r="L28" i="38"/>
  <c r="I28" i="37"/>
  <c r="J28" i="37"/>
  <c r="K28" i="37"/>
  <c r="L28" i="37"/>
  <c r="I28" i="36"/>
  <c r="J28" i="36"/>
  <c r="K28" i="36"/>
  <c r="L28" i="36"/>
  <c r="I28" i="35"/>
  <c r="J28" i="35"/>
  <c r="K28" i="35"/>
  <c r="L28" i="35"/>
  <c r="D34" i="5"/>
  <c r="E34" i="5"/>
  <c r="C35" i="5"/>
  <c r="C36" i="5"/>
  <c r="I6" i="5"/>
  <c r="I7" i="5"/>
  <c r="I8" i="5"/>
  <c r="I9" i="5"/>
  <c r="I10" i="5"/>
  <c r="I11" i="5"/>
  <c r="I12" i="5"/>
  <c r="K6" i="5"/>
  <c r="C7" i="4"/>
  <c r="C8" i="4"/>
  <c r="C9" i="4"/>
  <c r="C11" i="4"/>
  <c r="C12" i="4"/>
  <c r="C13" i="4"/>
  <c r="C15" i="4"/>
  <c r="I23" i="19"/>
  <c r="J23" i="19"/>
  <c r="K23" i="19"/>
  <c r="L23" i="19"/>
  <c r="I23" i="18"/>
  <c r="J23" i="18"/>
  <c r="K23" i="18"/>
  <c r="L23" i="18"/>
  <c r="I23" i="17"/>
  <c r="J23" i="17"/>
  <c r="K23" i="17"/>
  <c r="L23" i="17"/>
  <c r="I23" i="16"/>
  <c r="J23" i="16"/>
  <c r="K23" i="16"/>
  <c r="L23" i="16"/>
  <c r="I23" i="15"/>
  <c r="J23" i="15"/>
  <c r="K23" i="15"/>
  <c r="L23" i="15"/>
  <c r="I23" i="14"/>
  <c r="J23" i="14"/>
  <c r="K23" i="14"/>
  <c r="L23" i="14"/>
  <c r="I23" i="13"/>
  <c r="J23" i="13"/>
  <c r="K23" i="13"/>
  <c r="L23" i="13"/>
  <c r="I23" i="12"/>
  <c r="J23" i="12"/>
  <c r="K23" i="12"/>
  <c r="L23" i="12"/>
  <c r="I23" i="11"/>
  <c r="J23" i="11"/>
  <c r="K23" i="11"/>
  <c r="L23" i="11"/>
  <c r="D15" i="4"/>
  <c r="E15" i="4"/>
  <c r="C16" i="4"/>
  <c r="C17" i="4"/>
  <c r="C19" i="4"/>
  <c r="I23" i="23"/>
  <c r="J23" i="23"/>
  <c r="K23" i="23"/>
  <c r="L23" i="23"/>
  <c r="I23" i="22"/>
  <c r="J23" i="22"/>
  <c r="K23" i="22"/>
  <c r="L23" i="22"/>
  <c r="I23" i="21"/>
  <c r="J23" i="21"/>
  <c r="K23" i="21"/>
  <c r="L23" i="21"/>
  <c r="I23" i="20"/>
  <c r="J23" i="20"/>
  <c r="K23" i="20"/>
  <c r="L23" i="20"/>
  <c r="D19" i="4"/>
  <c r="E19" i="4"/>
  <c r="C20" i="4"/>
  <c r="I23" i="24"/>
  <c r="J23" i="24"/>
  <c r="K23" i="24"/>
  <c r="L23" i="24"/>
  <c r="D20" i="4"/>
  <c r="E20" i="4"/>
  <c r="C21" i="4"/>
  <c r="C23" i="4"/>
  <c r="C24" i="4"/>
  <c r="I23" i="28"/>
  <c r="J23" i="28"/>
  <c r="K23" i="28"/>
  <c r="L23" i="28"/>
  <c r="I23" i="27"/>
  <c r="J23" i="27"/>
  <c r="K23" i="27"/>
  <c r="L23" i="27"/>
  <c r="I23" i="26"/>
  <c r="J23" i="26"/>
  <c r="K23" i="26"/>
  <c r="L23" i="26"/>
  <c r="I23" i="25"/>
  <c r="J23" i="25"/>
  <c r="K23" i="25"/>
  <c r="L23" i="25"/>
  <c r="D24" i="4"/>
  <c r="E24" i="4"/>
  <c r="C25" i="4"/>
  <c r="I23" i="29"/>
  <c r="J23" i="29"/>
  <c r="K23" i="29"/>
  <c r="L23" i="29"/>
  <c r="D25" i="4"/>
  <c r="E25" i="4"/>
  <c r="C27" i="4"/>
  <c r="C28" i="4"/>
  <c r="C29" i="4"/>
  <c r="I23" i="33"/>
  <c r="J23" i="33"/>
  <c r="K23" i="33"/>
  <c r="L23" i="33"/>
  <c r="I23" i="32"/>
  <c r="J23" i="32"/>
  <c r="K23" i="32"/>
  <c r="L23" i="32"/>
  <c r="I23" i="31"/>
  <c r="J23" i="31"/>
  <c r="K23" i="31"/>
  <c r="L23" i="31"/>
  <c r="I23" i="30"/>
  <c r="J23" i="30"/>
  <c r="K23" i="30"/>
  <c r="L23" i="30"/>
  <c r="D29" i="4"/>
  <c r="E29" i="4"/>
  <c r="C31" i="4"/>
  <c r="I23" i="35"/>
  <c r="J23" i="35"/>
  <c r="K23" i="35"/>
  <c r="L23" i="35"/>
  <c r="I23" i="34"/>
  <c r="J23" i="34"/>
  <c r="K23" i="34"/>
  <c r="L23" i="34"/>
  <c r="D31" i="4"/>
  <c r="E31" i="4"/>
  <c r="C32" i="4"/>
  <c r="C33" i="4"/>
  <c r="C35" i="4"/>
  <c r="I23" i="39"/>
  <c r="J23" i="39"/>
  <c r="K23" i="39"/>
  <c r="L23" i="39"/>
  <c r="I23" i="38"/>
  <c r="J23" i="38"/>
  <c r="K23" i="38"/>
  <c r="L23" i="38"/>
  <c r="I23" i="37"/>
  <c r="J23" i="37"/>
  <c r="K23" i="37"/>
  <c r="L23" i="37"/>
  <c r="I23" i="36"/>
  <c r="J23" i="36"/>
  <c r="K23" i="36"/>
  <c r="L23" i="36"/>
  <c r="D35" i="4"/>
  <c r="E35" i="4"/>
  <c r="C36" i="4"/>
  <c r="I23" i="40"/>
  <c r="J23" i="40"/>
  <c r="K23" i="40"/>
  <c r="L23" i="40"/>
  <c r="D36" i="4"/>
  <c r="E36" i="4"/>
  <c r="I6" i="4"/>
  <c r="I7" i="3"/>
  <c r="M8" i="10"/>
  <c r="P8" i="10"/>
  <c r="F6" i="1"/>
  <c r="C6" i="1"/>
  <c r="C7" i="1"/>
  <c r="C8" i="1"/>
  <c r="C9" i="1"/>
  <c r="I8" i="10"/>
  <c r="J8" i="10"/>
  <c r="K8" i="10"/>
  <c r="L8" i="10"/>
  <c r="D6" i="1"/>
  <c r="I8" i="11"/>
  <c r="J8" i="11"/>
  <c r="K8" i="11"/>
  <c r="L8" i="11"/>
  <c r="D7" i="1"/>
  <c r="J8" i="12"/>
  <c r="I8" i="12"/>
  <c r="K8" i="12"/>
  <c r="L8" i="12"/>
  <c r="D8" i="1"/>
  <c r="I8" i="13"/>
  <c r="J8" i="13"/>
  <c r="K8" i="13"/>
  <c r="L8" i="13"/>
  <c r="D9" i="1"/>
  <c r="I8" i="14"/>
  <c r="J8" i="14"/>
  <c r="K8" i="14"/>
  <c r="L8" i="14"/>
  <c r="D10" i="1"/>
  <c r="I8" i="15"/>
  <c r="J8" i="15"/>
  <c r="K8" i="15"/>
  <c r="L8" i="15"/>
  <c r="D11" i="1"/>
  <c r="I8" i="16"/>
  <c r="J8" i="16"/>
  <c r="K8" i="16"/>
  <c r="L8" i="16"/>
  <c r="D12" i="1"/>
  <c r="I8" i="17"/>
  <c r="J8" i="17"/>
  <c r="K8" i="17"/>
  <c r="L8" i="17"/>
  <c r="D13" i="1"/>
  <c r="I8" i="18"/>
  <c r="J8" i="18"/>
  <c r="K8" i="18"/>
  <c r="L8" i="18"/>
  <c r="D14" i="1"/>
  <c r="I8" i="19"/>
  <c r="J8" i="19"/>
  <c r="K8" i="19"/>
  <c r="L8" i="19"/>
  <c r="D15" i="1"/>
  <c r="I8" i="20"/>
  <c r="J8" i="20"/>
  <c r="K8" i="20"/>
  <c r="L8" i="20"/>
  <c r="D16" i="1"/>
  <c r="I8" i="21"/>
  <c r="J8" i="21"/>
  <c r="K8" i="21"/>
  <c r="L8" i="21"/>
  <c r="D17" i="1"/>
  <c r="I8" i="22"/>
  <c r="J8" i="22"/>
  <c r="K8" i="22"/>
  <c r="L8" i="22"/>
  <c r="D18" i="1"/>
  <c r="I8" i="23"/>
  <c r="J8" i="23"/>
  <c r="K8" i="23"/>
  <c r="L8" i="23"/>
  <c r="D19" i="1"/>
  <c r="I8" i="24"/>
  <c r="J8" i="24"/>
  <c r="K8" i="24"/>
  <c r="L8" i="24"/>
  <c r="D20" i="1"/>
  <c r="I8" i="25"/>
  <c r="J8" i="25"/>
  <c r="K8" i="25"/>
  <c r="L8" i="25"/>
  <c r="D21" i="1"/>
  <c r="I8" i="26"/>
  <c r="J8" i="26"/>
  <c r="K8" i="26"/>
  <c r="L8" i="26"/>
  <c r="D22" i="1"/>
  <c r="I8" i="27"/>
  <c r="J8" i="27"/>
  <c r="K8" i="27"/>
  <c r="L8" i="27"/>
  <c r="D23" i="1"/>
  <c r="I8" i="28"/>
  <c r="J8" i="28"/>
  <c r="K8" i="28"/>
  <c r="L8" i="28"/>
  <c r="D24" i="1"/>
  <c r="I8" i="29"/>
  <c r="J8" i="29"/>
  <c r="K8" i="29"/>
  <c r="L8" i="29"/>
  <c r="D25" i="1"/>
  <c r="I8" i="30"/>
  <c r="J8" i="30"/>
  <c r="K8" i="30"/>
  <c r="L8" i="30"/>
  <c r="D26" i="1"/>
  <c r="I8" i="31"/>
  <c r="J8" i="31"/>
  <c r="K8" i="31"/>
  <c r="L8" i="31"/>
  <c r="D27" i="1"/>
  <c r="I8" i="32"/>
  <c r="J8" i="32"/>
  <c r="K8" i="32"/>
  <c r="L8" i="32"/>
  <c r="D28" i="1"/>
  <c r="I8" i="33"/>
  <c r="J8" i="33"/>
  <c r="K8" i="33"/>
  <c r="L8" i="33"/>
  <c r="D29" i="1"/>
  <c r="I8" i="34"/>
  <c r="J8" i="34"/>
  <c r="K8" i="34"/>
  <c r="L8" i="34"/>
  <c r="D30" i="1"/>
  <c r="I8" i="35"/>
  <c r="J8" i="35"/>
  <c r="K8" i="35"/>
  <c r="L8" i="35"/>
  <c r="D31" i="1"/>
  <c r="I8" i="36"/>
  <c r="J8" i="36"/>
  <c r="K8" i="36"/>
  <c r="L8" i="36"/>
  <c r="D32" i="1"/>
  <c r="I8" i="37"/>
  <c r="J8" i="37"/>
  <c r="K8" i="37"/>
  <c r="L8" i="37"/>
  <c r="D33" i="1"/>
  <c r="I8" i="38"/>
  <c r="J8" i="38"/>
  <c r="K8" i="38"/>
  <c r="L8" i="38"/>
  <c r="D34" i="1"/>
  <c r="I8" i="39"/>
  <c r="J8" i="39"/>
  <c r="K8" i="39"/>
  <c r="L8" i="39"/>
  <c r="D35" i="1"/>
  <c r="I8" i="40"/>
  <c r="J8" i="40"/>
  <c r="K8" i="40"/>
  <c r="L8" i="40"/>
  <c r="D36" i="1"/>
  <c r="D38" i="1"/>
  <c r="A4" i="40"/>
  <c r="A4" i="39"/>
  <c r="A4" i="37"/>
  <c r="A4" i="36"/>
  <c r="A4" i="35"/>
  <c r="A4" i="34"/>
  <c r="A4" i="33"/>
  <c r="A4" i="32"/>
  <c r="A4" i="31"/>
  <c r="A4" i="30"/>
  <c r="A4" i="29"/>
  <c r="A4" i="28"/>
  <c r="A4" i="27"/>
  <c r="A4" i="26"/>
  <c r="A4" i="25"/>
  <c r="A4" i="23"/>
  <c r="A4" i="22"/>
  <c r="A4" i="21"/>
  <c r="A4" i="20"/>
  <c r="A4" i="19"/>
  <c r="A4" i="18"/>
  <c r="A4" i="17"/>
  <c r="A4" i="16"/>
  <c r="A4" i="15"/>
  <c r="A4" i="14"/>
  <c r="A4" i="13"/>
  <c r="A4" i="12"/>
  <c r="A4" i="11"/>
  <c r="A4" i="10"/>
  <c r="A39" i="40"/>
  <c r="A34" i="40"/>
  <c r="M8" i="40"/>
  <c r="P8" i="40"/>
  <c r="F36" i="1"/>
  <c r="A39" i="39"/>
  <c r="A34" i="39"/>
  <c r="A39" i="38"/>
  <c r="A34" i="38"/>
  <c r="A39" i="37"/>
  <c r="A34" i="37"/>
  <c r="A39" i="36"/>
  <c r="A34" i="36"/>
  <c r="A39" i="35"/>
  <c r="A34" i="35"/>
  <c r="A39" i="34"/>
  <c r="A34" i="34"/>
  <c r="A39" i="33"/>
  <c r="A34" i="33"/>
  <c r="A39" i="32"/>
  <c r="A34" i="32"/>
  <c r="A39" i="31"/>
  <c r="A34" i="31"/>
  <c r="A39" i="30"/>
  <c r="A34" i="30"/>
  <c r="A39" i="29"/>
  <c r="A34" i="29"/>
  <c r="A39" i="28"/>
  <c r="A34" i="28"/>
  <c r="A39" i="27"/>
  <c r="A34" i="27"/>
  <c r="A39" i="26"/>
  <c r="A34" i="26"/>
  <c r="A39" i="25"/>
  <c r="A34" i="25"/>
  <c r="A39" i="24"/>
  <c r="A34" i="24"/>
  <c r="A39" i="23"/>
  <c r="A34" i="23"/>
  <c r="A39" i="22"/>
  <c r="A34" i="22"/>
  <c r="A39" i="21"/>
  <c r="A34" i="21"/>
  <c r="A39" i="20"/>
  <c r="A34" i="20"/>
  <c r="A39" i="19"/>
  <c r="A34" i="19"/>
  <c r="A39" i="18"/>
  <c r="A34" i="18"/>
  <c r="A39" i="17"/>
  <c r="A34" i="17"/>
  <c r="A39" i="16"/>
  <c r="A34" i="16"/>
  <c r="A39" i="15"/>
  <c r="A34" i="15"/>
  <c r="A39" i="14"/>
  <c r="A34" i="14"/>
  <c r="A39" i="13"/>
  <c r="A34" i="13"/>
  <c r="A39" i="12"/>
  <c r="A34" i="12"/>
  <c r="A39" i="11"/>
  <c r="A34" i="11"/>
  <c r="M43" i="12"/>
  <c r="P43" i="12"/>
  <c r="F8" i="9"/>
  <c r="M43" i="13"/>
  <c r="P43" i="13"/>
  <c r="F9" i="9"/>
  <c r="M43" i="14"/>
  <c r="P43" i="14"/>
  <c r="F10" i="9"/>
  <c r="M43" i="15"/>
  <c r="P43" i="15"/>
  <c r="F11" i="9"/>
  <c r="M43" i="16"/>
  <c r="P43" i="16"/>
  <c r="F12" i="9"/>
  <c r="M43" i="17"/>
  <c r="P43" i="17"/>
  <c r="F13" i="9"/>
  <c r="M43" i="11"/>
  <c r="P43" i="11"/>
  <c r="F7" i="9"/>
  <c r="M43" i="18"/>
  <c r="P43" i="18"/>
  <c r="F14" i="9"/>
  <c r="M43" i="19"/>
  <c r="P43" i="19"/>
  <c r="F15" i="9"/>
  <c r="M43" i="20"/>
  <c r="P43" i="20"/>
  <c r="F16" i="9"/>
  <c r="M43" i="21"/>
  <c r="P43" i="21"/>
  <c r="F17" i="9"/>
  <c r="M43" i="22"/>
  <c r="P43" i="22"/>
  <c r="F18" i="9"/>
  <c r="M43" i="23"/>
  <c r="P43" i="23"/>
  <c r="F19" i="9"/>
  <c r="M43" i="24"/>
  <c r="P43" i="24"/>
  <c r="F20" i="9"/>
  <c r="M43" i="25"/>
  <c r="P43" i="25"/>
  <c r="F21" i="9"/>
  <c r="M43" i="26"/>
  <c r="P43" i="26"/>
  <c r="F22" i="9"/>
  <c r="M43" i="27"/>
  <c r="P43" i="27"/>
  <c r="F23" i="9"/>
  <c r="M43" i="28"/>
  <c r="P43" i="28"/>
  <c r="F24" i="9"/>
  <c r="M43" i="29"/>
  <c r="P43" i="29"/>
  <c r="F25" i="9"/>
  <c r="M43" i="30"/>
  <c r="P43" i="30"/>
  <c r="F26" i="9"/>
  <c r="M43" i="31"/>
  <c r="P43" i="31"/>
  <c r="F27" i="9"/>
  <c r="M43" i="32"/>
  <c r="P43" i="32"/>
  <c r="F28" i="9"/>
  <c r="M43" i="33"/>
  <c r="P43" i="33"/>
  <c r="F29" i="9"/>
  <c r="M43" i="34"/>
  <c r="P43" i="34"/>
  <c r="F30" i="9"/>
  <c r="M43" i="35"/>
  <c r="P43" i="35"/>
  <c r="F31" i="9"/>
  <c r="M43" i="36"/>
  <c r="P43" i="36"/>
  <c r="F32" i="9"/>
  <c r="M43" i="37"/>
  <c r="P43" i="37"/>
  <c r="F33" i="9"/>
  <c r="M43" i="38"/>
  <c r="P43" i="38"/>
  <c r="F34" i="9"/>
  <c r="M43" i="39"/>
  <c r="P43" i="39"/>
  <c r="F35" i="9"/>
  <c r="M43" i="40"/>
  <c r="P43" i="40"/>
  <c r="F36" i="9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8" i="9"/>
  <c r="D29" i="9"/>
  <c r="D30" i="9"/>
  <c r="D32" i="9"/>
  <c r="D33" i="9"/>
  <c r="D34" i="9"/>
  <c r="J43" i="40"/>
  <c r="I43" i="40"/>
  <c r="K43" i="40"/>
  <c r="L43" i="40"/>
  <c r="D36" i="9"/>
  <c r="D38" i="9"/>
  <c r="I7" i="9"/>
  <c r="I8" i="9"/>
  <c r="I9" i="9"/>
  <c r="I10" i="9"/>
  <c r="I11" i="9"/>
  <c r="I12" i="9"/>
  <c r="M38" i="16"/>
  <c r="P38" i="16"/>
  <c r="F12" i="8"/>
  <c r="M38" i="12"/>
  <c r="P38" i="12"/>
  <c r="F8" i="8"/>
  <c r="M38" i="13"/>
  <c r="P38" i="13"/>
  <c r="F9" i="8"/>
  <c r="M38" i="14"/>
  <c r="P38" i="14"/>
  <c r="F10" i="8"/>
  <c r="M38" i="15"/>
  <c r="P38" i="15"/>
  <c r="F11" i="8"/>
  <c r="M38" i="17"/>
  <c r="P38" i="17"/>
  <c r="F13" i="8"/>
  <c r="M38" i="11"/>
  <c r="P38" i="11"/>
  <c r="F7" i="8"/>
  <c r="M38" i="18"/>
  <c r="P38" i="18"/>
  <c r="F14" i="8"/>
  <c r="M38" i="19"/>
  <c r="P38" i="19"/>
  <c r="F15" i="8"/>
  <c r="M38" i="20"/>
  <c r="P38" i="20"/>
  <c r="F16" i="8"/>
  <c r="M38" i="21"/>
  <c r="P38" i="21"/>
  <c r="F17" i="8"/>
  <c r="M38" i="22"/>
  <c r="P38" i="22"/>
  <c r="F18" i="8"/>
  <c r="M38" i="23"/>
  <c r="P38" i="23"/>
  <c r="F19" i="8"/>
  <c r="M38" i="24"/>
  <c r="P38" i="24"/>
  <c r="F20" i="8"/>
  <c r="M38" i="26"/>
  <c r="P38" i="26"/>
  <c r="F22" i="8"/>
  <c r="M38" i="27"/>
  <c r="P38" i="27"/>
  <c r="F23" i="8"/>
  <c r="M38" i="28"/>
  <c r="P38" i="28"/>
  <c r="F24" i="8"/>
  <c r="M38" i="29"/>
  <c r="P38" i="29"/>
  <c r="F25" i="8"/>
  <c r="M38" i="30"/>
  <c r="P38" i="30"/>
  <c r="F26" i="8"/>
  <c r="M38" i="31"/>
  <c r="P38" i="31"/>
  <c r="F27" i="8"/>
  <c r="M38" i="32"/>
  <c r="P38" i="32"/>
  <c r="F28" i="8"/>
  <c r="M38" i="33"/>
  <c r="P38" i="33"/>
  <c r="F29" i="8"/>
  <c r="M38" i="34"/>
  <c r="P38" i="34"/>
  <c r="F30" i="8"/>
  <c r="M38" i="35"/>
  <c r="P38" i="35"/>
  <c r="F31" i="8"/>
  <c r="M38" i="36"/>
  <c r="P38" i="36"/>
  <c r="F32" i="8"/>
  <c r="M38" i="37"/>
  <c r="P38" i="37"/>
  <c r="F33" i="8"/>
  <c r="M38" i="38"/>
  <c r="P38" i="38"/>
  <c r="F34" i="8"/>
  <c r="M38" i="39"/>
  <c r="P38" i="39"/>
  <c r="F35" i="8"/>
  <c r="M38" i="40"/>
  <c r="P38" i="40"/>
  <c r="F36" i="8"/>
  <c r="D6" i="8"/>
  <c r="D7" i="8"/>
  <c r="D8" i="8"/>
  <c r="D9" i="8"/>
  <c r="D10" i="8"/>
  <c r="D11" i="8"/>
  <c r="D12" i="8"/>
  <c r="D13" i="8"/>
  <c r="D14" i="8"/>
  <c r="D16" i="8"/>
  <c r="D17" i="8"/>
  <c r="D18" i="8"/>
  <c r="D20" i="8"/>
  <c r="D21" i="8"/>
  <c r="D22" i="8"/>
  <c r="D24" i="8"/>
  <c r="D25" i="8"/>
  <c r="D26" i="8"/>
  <c r="D28" i="8"/>
  <c r="D29" i="8"/>
  <c r="D30" i="8"/>
  <c r="D32" i="8"/>
  <c r="D33" i="8"/>
  <c r="D34" i="8"/>
  <c r="J38" i="40"/>
  <c r="I38" i="40"/>
  <c r="K38" i="40"/>
  <c r="L38" i="40"/>
  <c r="D36" i="8"/>
  <c r="D38" i="8"/>
  <c r="M33" i="12"/>
  <c r="P33" i="12"/>
  <c r="F8" i="6"/>
  <c r="M33" i="13"/>
  <c r="P33" i="13"/>
  <c r="F9" i="6"/>
  <c r="M33" i="14"/>
  <c r="P33" i="14"/>
  <c r="F10" i="6"/>
  <c r="M33" i="15"/>
  <c r="P33" i="15"/>
  <c r="F11" i="6"/>
  <c r="M33" i="16"/>
  <c r="P33" i="16"/>
  <c r="F12" i="6"/>
  <c r="M33" i="17"/>
  <c r="P33" i="17"/>
  <c r="F13" i="6"/>
  <c r="M33" i="11"/>
  <c r="P33" i="11"/>
  <c r="F7" i="6"/>
  <c r="M33" i="18"/>
  <c r="P33" i="18"/>
  <c r="F14" i="6"/>
  <c r="M33" i="19"/>
  <c r="P33" i="19"/>
  <c r="F15" i="6"/>
  <c r="M33" i="20"/>
  <c r="P33" i="20"/>
  <c r="F16" i="6"/>
  <c r="M33" i="21"/>
  <c r="P33" i="21"/>
  <c r="F17" i="6"/>
  <c r="M33" i="22"/>
  <c r="P33" i="22"/>
  <c r="F18" i="6"/>
  <c r="M33" i="23"/>
  <c r="P33" i="23"/>
  <c r="F19" i="6"/>
  <c r="M33" i="24"/>
  <c r="P33" i="24"/>
  <c r="F20" i="6"/>
  <c r="M33" i="25"/>
  <c r="P33" i="25"/>
  <c r="F21" i="6"/>
  <c r="M33" i="26"/>
  <c r="P33" i="26"/>
  <c r="F22" i="6"/>
  <c r="M33" i="27"/>
  <c r="P33" i="27"/>
  <c r="F23" i="6"/>
  <c r="M33" i="28"/>
  <c r="P33" i="28"/>
  <c r="F24" i="6"/>
  <c r="M33" i="29"/>
  <c r="P33" i="29"/>
  <c r="F25" i="6"/>
  <c r="M33" i="30"/>
  <c r="P33" i="30"/>
  <c r="F26" i="6"/>
  <c r="M33" i="31"/>
  <c r="P33" i="31"/>
  <c r="F27" i="6"/>
  <c r="M33" i="32"/>
  <c r="P33" i="32"/>
  <c r="F28" i="6"/>
  <c r="M33" i="33"/>
  <c r="P33" i="33"/>
  <c r="F29" i="6"/>
  <c r="M33" i="34"/>
  <c r="P33" i="34"/>
  <c r="F30" i="6"/>
  <c r="M33" i="35"/>
  <c r="P33" i="35"/>
  <c r="F31" i="6"/>
  <c r="M33" i="36"/>
  <c r="P33" i="36"/>
  <c r="F32" i="6"/>
  <c r="M33" i="37"/>
  <c r="P33" i="37"/>
  <c r="F33" i="6"/>
  <c r="M33" i="38"/>
  <c r="P33" i="38"/>
  <c r="F34" i="6"/>
  <c r="M33" i="39"/>
  <c r="P33" i="39"/>
  <c r="F35" i="6"/>
  <c r="M33" i="40"/>
  <c r="P33" i="40"/>
  <c r="F36" i="6"/>
  <c r="D6" i="6"/>
  <c r="D7" i="6"/>
  <c r="D8" i="6"/>
  <c r="D9" i="6"/>
  <c r="D10" i="6"/>
  <c r="D11" i="6"/>
  <c r="D12" i="6"/>
  <c r="D13" i="6"/>
  <c r="D15" i="6"/>
  <c r="D16" i="6"/>
  <c r="D17" i="6"/>
  <c r="D19" i="6"/>
  <c r="D20" i="6"/>
  <c r="D21" i="6"/>
  <c r="D24" i="6"/>
  <c r="D25" i="6"/>
  <c r="D28" i="6"/>
  <c r="D29" i="6"/>
  <c r="D32" i="6"/>
  <c r="D33" i="6"/>
  <c r="J33" i="39"/>
  <c r="I33" i="39"/>
  <c r="K33" i="39"/>
  <c r="L33" i="39"/>
  <c r="D35" i="6"/>
  <c r="J33" i="40"/>
  <c r="I33" i="40"/>
  <c r="K33" i="40"/>
  <c r="L33" i="40"/>
  <c r="D36" i="6"/>
  <c r="D38" i="6"/>
  <c r="A7" i="8"/>
  <c r="I7" i="6"/>
  <c r="I8" i="6"/>
  <c r="I9" i="6"/>
  <c r="I10" i="6"/>
  <c r="I11" i="6"/>
  <c r="I12" i="6"/>
  <c r="A7" i="5"/>
  <c r="A29" i="40"/>
  <c r="A29" i="39"/>
  <c r="A29" i="38"/>
  <c r="A29" i="37"/>
  <c r="A29" i="36"/>
  <c r="A29" i="35"/>
  <c r="A29" i="34"/>
  <c r="A29" i="33"/>
  <c r="A29" i="32"/>
  <c r="A29" i="31"/>
  <c r="A29" i="30"/>
  <c r="A29" i="29"/>
  <c r="A29" i="28"/>
  <c r="A29" i="27"/>
  <c r="A29" i="26"/>
  <c r="A29" i="25"/>
  <c r="A29" i="24"/>
  <c r="A29" i="23"/>
  <c r="A29" i="22"/>
  <c r="A29" i="21"/>
  <c r="A29" i="20"/>
  <c r="A29" i="19"/>
  <c r="A29" i="18"/>
  <c r="A29" i="17"/>
  <c r="A29" i="16"/>
  <c r="A29" i="15"/>
  <c r="A29" i="14"/>
  <c r="A29" i="13"/>
  <c r="A29" i="12"/>
  <c r="A29" i="11"/>
  <c r="A29" i="10"/>
  <c r="M28" i="12"/>
  <c r="P28" i="12"/>
  <c r="F8" i="5"/>
  <c r="M28" i="13"/>
  <c r="P28" i="13"/>
  <c r="F9" i="5"/>
  <c r="M28" i="14"/>
  <c r="P28" i="14"/>
  <c r="F10" i="5"/>
  <c r="M28" i="15"/>
  <c r="P28" i="15"/>
  <c r="F11" i="5"/>
  <c r="M28" i="16"/>
  <c r="P28" i="16"/>
  <c r="F12" i="5"/>
  <c r="M28" i="17"/>
  <c r="P28" i="17"/>
  <c r="F13" i="5"/>
  <c r="M28" i="11"/>
  <c r="P28" i="11"/>
  <c r="F7" i="5"/>
  <c r="M28" i="18"/>
  <c r="P28" i="18"/>
  <c r="F14" i="5"/>
  <c r="M28" i="19"/>
  <c r="P28" i="19"/>
  <c r="F15" i="5"/>
  <c r="M28" i="20"/>
  <c r="P28" i="20"/>
  <c r="F16" i="5"/>
  <c r="M28" i="21"/>
  <c r="P28" i="21"/>
  <c r="F17" i="5"/>
  <c r="M28" i="22"/>
  <c r="P28" i="22"/>
  <c r="F18" i="5"/>
  <c r="M28" i="23"/>
  <c r="P28" i="23"/>
  <c r="F19" i="5"/>
  <c r="M28" i="24"/>
  <c r="P28" i="24"/>
  <c r="F20" i="5"/>
  <c r="M28" i="25"/>
  <c r="P28" i="25"/>
  <c r="F21" i="5"/>
  <c r="M28" i="26"/>
  <c r="P28" i="26"/>
  <c r="F22" i="5"/>
  <c r="M28" i="27"/>
  <c r="P28" i="27"/>
  <c r="F23" i="5"/>
  <c r="M28" i="28"/>
  <c r="P28" i="28"/>
  <c r="F24" i="5"/>
  <c r="M28" i="29"/>
  <c r="P28" i="29"/>
  <c r="F25" i="5"/>
  <c r="M28" i="30"/>
  <c r="P28" i="30"/>
  <c r="F26" i="5"/>
  <c r="M28" i="31"/>
  <c r="P28" i="31"/>
  <c r="F27" i="5"/>
  <c r="M28" i="32"/>
  <c r="P28" i="32"/>
  <c r="F28" i="5"/>
  <c r="M28" i="33"/>
  <c r="P28" i="33"/>
  <c r="F29" i="5"/>
  <c r="M28" i="34"/>
  <c r="P28" i="34"/>
  <c r="F30" i="5"/>
  <c r="M28" i="35"/>
  <c r="P28" i="35"/>
  <c r="F31" i="5"/>
  <c r="M28" i="36"/>
  <c r="P28" i="36"/>
  <c r="F32" i="5"/>
  <c r="M28" i="37"/>
  <c r="P28" i="37"/>
  <c r="F33" i="5"/>
  <c r="M28" i="38"/>
  <c r="P28" i="38"/>
  <c r="F34" i="5"/>
  <c r="M28" i="39"/>
  <c r="P28" i="39"/>
  <c r="F35" i="5"/>
  <c r="M28" i="40"/>
  <c r="P28" i="40"/>
  <c r="F36" i="5"/>
  <c r="D6" i="5"/>
  <c r="D7" i="5"/>
  <c r="D8" i="5"/>
  <c r="D9" i="5"/>
  <c r="D11" i="5"/>
  <c r="D12" i="5"/>
  <c r="D13" i="5"/>
  <c r="D15" i="5"/>
  <c r="D16" i="5"/>
  <c r="D17" i="5"/>
  <c r="D19" i="5"/>
  <c r="D20" i="5"/>
  <c r="D21" i="5"/>
  <c r="D23" i="5"/>
  <c r="D24" i="5"/>
  <c r="D25" i="5"/>
  <c r="D27" i="5"/>
  <c r="D28" i="5"/>
  <c r="D29" i="5"/>
  <c r="D31" i="5"/>
  <c r="D32" i="5"/>
  <c r="D33" i="5"/>
  <c r="J28" i="39"/>
  <c r="I28" i="39"/>
  <c r="K28" i="39"/>
  <c r="L28" i="39"/>
  <c r="D35" i="5"/>
  <c r="J28" i="40"/>
  <c r="I28" i="40"/>
  <c r="K28" i="40"/>
  <c r="L28" i="40"/>
  <c r="D36" i="5"/>
  <c r="D38" i="5"/>
  <c r="A24" i="40"/>
  <c r="A24" i="39"/>
  <c r="A24" i="38"/>
  <c r="A24" i="37"/>
  <c r="A24" i="36"/>
  <c r="A24" i="35"/>
  <c r="A24" i="34"/>
  <c r="A24" i="33"/>
  <c r="A24" i="32"/>
  <c r="A24" i="31"/>
  <c r="A24" i="30"/>
  <c r="A24" i="29"/>
  <c r="A24" i="28"/>
  <c r="A24" i="27"/>
  <c r="A24" i="26"/>
  <c r="A24" i="25"/>
  <c r="A24" i="24"/>
  <c r="A24" i="23"/>
  <c r="A24" i="22"/>
  <c r="A24" i="21"/>
  <c r="A24" i="20"/>
  <c r="A24" i="19"/>
  <c r="A24" i="18"/>
  <c r="A24" i="17"/>
  <c r="A24" i="16"/>
  <c r="A24" i="15"/>
  <c r="A24" i="14"/>
  <c r="A24" i="13"/>
  <c r="A24" i="12"/>
  <c r="A24" i="11"/>
  <c r="A24" i="10"/>
  <c r="M23" i="22"/>
  <c r="P23" i="22"/>
  <c r="F18" i="4"/>
  <c r="M23" i="12"/>
  <c r="P23" i="12"/>
  <c r="F8" i="4"/>
  <c r="M23" i="13"/>
  <c r="P23" i="13"/>
  <c r="F9" i="4"/>
  <c r="M23" i="14"/>
  <c r="P23" i="14"/>
  <c r="F10" i="4"/>
  <c r="M23" i="15"/>
  <c r="P23" i="15"/>
  <c r="F11" i="4"/>
  <c r="M23" i="16"/>
  <c r="P23" i="16"/>
  <c r="F12" i="4"/>
  <c r="M23" i="17"/>
  <c r="P23" i="17"/>
  <c r="F13" i="4"/>
  <c r="M23" i="11"/>
  <c r="P23" i="11"/>
  <c r="F7" i="4"/>
  <c r="M23" i="18"/>
  <c r="P23" i="18"/>
  <c r="F14" i="4"/>
  <c r="M23" i="19"/>
  <c r="P23" i="19"/>
  <c r="F15" i="4"/>
  <c r="M23" i="20"/>
  <c r="P23" i="20"/>
  <c r="F16" i="4"/>
  <c r="M23" i="21"/>
  <c r="P23" i="21"/>
  <c r="F17" i="4"/>
  <c r="M23" i="23"/>
  <c r="P23" i="23"/>
  <c r="F19" i="4"/>
  <c r="M23" i="24"/>
  <c r="P23" i="24"/>
  <c r="F20" i="4"/>
  <c r="M23" i="25"/>
  <c r="P23" i="25"/>
  <c r="F21" i="4"/>
  <c r="M23" i="26"/>
  <c r="P23" i="26"/>
  <c r="F22" i="4"/>
  <c r="M23" i="27"/>
  <c r="P23" i="27"/>
  <c r="F23" i="4"/>
  <c r="M23" i="28"/>
  <c r="P23" i="28"/>
  <c r="F24" i="4"/>
  <c r="M23" i="29"/>
  <c r="P23" i="29"/>
  <c r="F25" i="4"/>
  <c r="M23" i="30"/>
  <c r="P23" i="30"/>
  <c r="F26" i="4"/>
  <c r="M23" i="31"/>
  <c r="P23" i="31"/>
  <c r="F27" i="4"/>
  <c r="M23" i="32"/>
  <c r="P23" i="32"/>
  <c r="F28" i="4"/>
  <c r="M23" i="33"/>
  <c r="P23" i="33"/>
  <c r="F29" i="4"/>
  <c r="M23" i="34"/>
  <c r="P23" i="34"/>
  <c r="F30" i="4"/>
  <c r="M23" i="35"/>
  <c r="P23" i="35"/>
  <c r="F31" i="4"/>
  <c r="M23" i="36"/>
  <c r="P23" i="36"/>
  <c r="F32" i="4"/>
  <c r="M23" i="37"/>
  <c r="P23" i="37"/>
  <c r="F33" i="4"/>
  <c r="M23" i="38"/>
  <c r="P23" i="38"/>
  <c r="F34" i="4"/>
  <c r="M23" i="39"/>
  <c r="P23" i="39"/>
  <c r="F35" i="4"/>
  <c r="M23" i="40"/>
  <c r="P23" i="40"/>
  <c r="F36" i="4"/>
  <c r="D7" i="4"/>
  <c r="D8" i="4"/>
  <c r="D9" i="4"/>
  <c r="D10" i="4"/>
  <c r="D11" i="4"/>
  <c r="D12" i="4"/>
  <c r="D13" i="4"/>
  <c r="D14" i="4"/>
  <c r="D16" i="4"/>
  <c r="D17" i="4"/>
  <c r="D18" i="4"/>
  <c r="D21" i="4"/>
  <c r="D22" i="4"/>
  <c r="D23" i="4"/>
  <c r="D26" i="4"/>
  <c r="D27" i="4"/>
  <c r="D28" i="4"/>
  <c r="D30" i="4"/>
  <c r="D32" i="4"/>
  <c r="D33" i="4"/>
  <c r="D34" i="4"/>
  <c r="D38" i="4"/>
  <c r="M18" i="16"/>
  <c r="O18" i="16"/>
  <c r="P18" i="16"/>
  <c r="F13" i="3"/>
  <c r="O18" i="29"/>
  <c r="M18" i="29"/>
  <c r="P18" i="29"/>
  <c r="F26" i="3"/>
  <c r="M18" i="10"/>
  <c r="O18" i="10"/>
  <c r="P18" i="10"/>
  <c r="F7" i="3"/>
  <c r="M18" i="12"/>
  <c r="O18" i="12"/>
  <c r="P18" i="12"/>
  <c r="F9" i="3"/>
  <c r="M18" i="13"/>
  <c r="O18" i="13"/>
  <c r="P18" i="13"/>
  <c r="F10" i="3"/>
  <c r="M18" i="14"/>
  <c r="O18" i="14"/>
  <c r="P18" i="14"/>
  <c r="F11" i="3"/>
  <c r="M18" i="15"/>
  <c r="O18" i="15"/>
  <c r="P18" i="15"/>
  <c r="F12" i="3"/>
  <c r="M18" i="17"/>
  <c r="O18" i="17"/>
  <c r="P18" i="17"/>
  <c r="F14" i="3"/>
  <c r="M18" i="11"/>
  <c r="O18" i="11"/>
  <c r="P18" i="11"/>
  <c r="F8" i="3"/>
  <c r="M18" i="18"/>
  <c r="O18" i="18"/>
  <c r="P18" i="18"/>
  <c r="F15" i="3"/>
  <c r="M18" i="19"/>
  <c r="O18" i="19"/>
  <c r="P18" i="19"/>
  <c r="F16" i="3"/>
  <c r="M18" i="20"/>
  <c r="O18" i="20"/>
  <c r="P18" i="20"/>
  <c r="F17" i="3"/>
  <c r="M18" i="21"/>
  <c r="O18" i="21"/>
  <c r="P18" i="21"/>
  <c r="F18" i="3"/>
  <c r="M18" i="22"/>
  <c r="O18" i="22"/>
  <c r="P18" i="22"/>
  <c r="F19" i="3"/>
  <c r="M18" i="23"/>
  <c r="O18" i="23"/>
  <c r="P18" i="23"/>
  <c r="F20" i="3"/>
  <c r="M18" i="24"/>
  <c r="O18" i="24"/>
  <c r="P18" i="24"/>
  <c r="F21" i="3"/>
  <c r="M18" i="25"/>
  <c r="O18" i="25"/>
  <c r="P18" i="25"/>
  <c r="F22" i="3"/>
  <c r="M18" i="26"/>
  <c r="O18" i="26"/>
  <c r="P18" i="26"/>
  <c r="F23" i="3"/>
  <c r="M18" i="27"/>
  <c r="O18" i="27"/>
  <c r="P18" i="27"/>
  <c r="F24" i="3"/>
  <c r="M18" i="28"/>
  <c r="O18" i="28"/>
  <c r="P18" i="28"/>
  <c r="F25" i="3"/>
  <c r="M18" i="30"/>
  <c r="O18" i="30"/>
  <c r="P18" i="30"/>
  <c r="F27" i="3"/>
  <c r="M18" i="31"/>
  <c r="O18" i="31"/>
  <c r="P18" i="31"/>
  <c r="F28" i="3"/>
  <c r="M18" i="32"/>
  <c r="O18" i="32"/>
  <c r="P18" i="32"/>
  <c r="F29" i="3"/>
  <c r="M18" i="33"/>
  <c r="O18" i="33"/>
  <c r="P18" i="33"/>
  <c r="F30" i="3"/>
  <c r="M18" i="34"/>
  <c r="O18" i="34"/>
  <c r="P18" i="34"/>
  <c r="F31" i="3"/>
  <c r="M18" i="35"/>
  <c r="O18" i="35"/>
  <c r="P18" i="35"/>
  <c r="F32" i="3"/>
  <c r="M18" i="36"/>
  <c r="O18" i="36"/>
  <c r="P18" i="36"/>
  <c r="F33" i="3"/>
  <c r="M18" i="37"/>
  <c r="O18" i="37"/>
  <c r="P18" i="37"/>
  <c r="F34" i="3"/>
  <c r="M18" i="38"/>
  <c r="O18" i="38"/>
  <c r="P18" i="38"/>
  <c r="F35" i="3"/>
  <c r="M18" i="39"/>
  <c r="O18" i="39"/>
  <c r="P18" i="39"/>
  <c r="F36" i="3"/>
  <c r="M18" i="40"/>
  <c r="O18" i="40"/>
  <c r="P18" i="40"/>
  <c r="F37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I18" i="28"/>
  <c r="J18" i="28"/>
  <c r="K18" i="28"/>
  <c r="L18" i="28"/>
  <c r="I18" i="27"/>
  <c r="J18" i="27"/>
  <c r="K18" i="27"/>
  <c r="L18" i="27"/>
  <c r="I18" i="26"/>
  <c r="J18" i="26"/>
  <c r="K18" i="26"/>
  <c r="L18" i="26"/>
  <c r="I18" i="25"/>
  <c r="J18" i="25"/>
  <c r="K18" i="25"/>
  <c r="L18" i="25"/>
  <c r="I18" i="24"/>
  <c r="J18" i="24"/>
  <c r="K18" i="24"/>
  <c r="L18" i="24"/>
  <c r="I18" i="23"/>
  <c r="J18" i="23"/>
  <c r="K18" i="23"/>
  <c r="L18" i="23"/>
  <c r="I18" i="22"/>
  <c r="J18" i="22"/>
  <c r="K18" i="22"/>
  <c r="L18" i="22"/>
  <c r="I18" i="21"/>
  <c r="J18" i="21"/>
  <c r="K18" i="21"/>
  <c r="L18" i="21"/>
  <c r="I18" i="20"/>
  <c r="J18" i="20"/>
  <c r="K18" i="20"/>
  <c r="L18" i="20"/>
  <c r="I18" i="19"/>
  <c r="J18" i="19"/>
  <c r="K18" i="19"/>
  <c r="L18" i="19"/>
  <c r="I18" i="18"/>
  <c r="J18" i="18"/>
  <c r="K18" i="18"/>
  <c r="L18" i="18"/>
  <c r="I18" i="17"/>
  <c r="J18" i="17"/>
  <c r="K18" i="17"/>
  <c r="L18" i="17"/>
  <c r="I18" i="16"/>
  <c r="J18" i="16"/>
  <c r="K18" i="16"/>
  <c r="L18" i="16"/>
  <c r="I18" i="15"/>
  <c r="J18" i="15"/>
  <c r="K18" i="15"/>
  <c r="L18" i="15"/>
  <c r="I18" i="14"/>
  <c r="J18" i="14"/>
  <c r="K18" i="14"/>
  <c r="L18" i="14"/>
  <c r="I18" i="13"/>
  <c r="J18" i="13"/>
  <c r="K18" i="13"/>
  <c r="L18" i="13"/>
  <c r="I18" i="12"/>
  <c r="J18" i="12"/>
  <c r="K18" i="12"/>
  <c r="L18" i="12"/>
  <c r="I18" i="11"/>
  <c r="J18" i="11"/>
  <c r="K18" i="11"/>
  <c r="L18" i="11"/>
  <c r="I18" i="10"/>
  <c r="J18" i="10"/>
  <c r="K18" i="10"/>
  <c r="L18" i="10"/>
  <c r="D25" i="3"/>
  <c r="E25" i="3"/>
  <c r="C26" i="3"/>
  <c r="C27" i="3"/>
  <c r="I18" i="30"/>
  <c r="J18" i="30"/>
  <c r="K18" i="30"/>
  <c r="L18" i="30"/>
  <c r="I18" i="29"/>
  <c r="J18" i="29"/>
  <c r="K18" i="29"/>
  <c r="L18" i="29"/>
  <c r="D27" i="3"/>
  <c r="E27" i="3"/>
  <c r="C28" i="3"/>
  <c r="I18" i="31"/>
  <c r="J18" i="31"/>
  <c r="K18" i="31"/>
  <c r="L18" i="31"/>
  <c r="D28" i="3"/>
  <c r="E28" i="3"/>
  <c r="C29" i="3"/>
  <c r="I18" i="32"/>
  <c r="J18" i="32"/>
  <c r="K18" i="32"/>
  <c r="L18" i="32"/>
  <c r="D29" i="3"/>
  <c r="E29" i="3"/>
  <c r="C30" i="3"/>
  <c r="C31" i="3"/>
  <c r="I18" i="34"/>
  <c r="J18" i="34"/>
  <c r="K18" i="34"/>
  <c r="L18" i="34"/>
  <c r="I18" i="33"/>
  <c r="J18" i="33"/>
  <c r="K18" i="33"/>
  <c r="L18" i="33"/>
  <c r="D31" i="3"/>
  <c r="E31" i="3"/>
  <c r="C32" i="3"/>
  <c r="I18" i="35"/>
  <c r="J18" i="35"/>
  <c r="K18" i="35"/>
  <c r="L18" i="35"/>
  <c r="D32" i="3"/>
  <c r="E32" i="3"/>
  <c r="C33" i="3"/>
  <c r="I18" i="36"/>
  <c r="J18" i="36"/>
  <c r="K18" i="36"/>
  <c r="L18" i="36"/>
  <c r="D33" i="3"/>
  <c r="E33" i="3"/>
  <c r="C34" i="3"/>
  <c r="I18" i="37"/>
  <c r="J18" i="37"/>
  <c r="K18" i="37"/>
  <c r="L18" i="37"/>
  <c r="D34" i="3"/>
  <c r="E34" i="3"/>
  <c r="C35" i="3"/>
  <c r="I18" i="38"/>
  <c r="J18" i="38"/>
  <c r="K18" i="38"/>
  <c r="L18" i="38"/>
  <c r="D35" i="3"/>
  <c r="E35" i="3"/>
  <c r="C36" i="3"/>
  <c r="I18" i="39"/>
  <c r="J18" i="39"/>
  <c r="K18" i="39"/>
  <c r="L18" i="39"/>
  <c r="D36" i="3"/>
  <c r="E36" i="3"/>
  <c r="C37" i="3"/>
  <c r="I18" i="40"/>
  <c r="J18" i="40"/>
  <c r="K18" i="40"/>
  <c r="L18" i="40"/>
  <c r="D37" i="3"/>
  <c r="E37" i="3"/>
  <c r="D7" i="3"/>
  <c r="I13" i="11"/>
  <c r="L13" i="11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6" i="3"/>
  <c r="D30" i="3"/>
  <c r="D39" i="3"/>
  <c r="M13" i="10"/>
  <c r="P13" i="10"/>
  <c r="F6" i="2"/>
  <c r="M13" i="12"/>
  <c r="P13" i="12"/>
  <c r="F8" i="2"/>
  <c r="M13" i="13"/>
  <c r="P13" i="13"/>
  <c r="F9" i="2"/>
  <c r="M13" i="14"/>
  <c r="P13" i="14"/>
  <c r="F10" i="2"/>
  <c r="M13" i="15"/>
  <c r="P13" i="15"/>
  <c r="F11" i="2"/>
  <c r="M13" i="16"/>
  <c r="P13" i="16"/>
  <c r="F12" i="2"/>
  <c r="M13" i="17"/>
  <c r="P13" i="17"/>
  <c r="F13" i="2"/>
  <c r="M13" i="11"/>
  <c r="P13" i="11"/>
  <c r="F7" i="2"/>
  <c r="M13" i="18"/>
  <c r="P13" i="18"/>
  <c r="F14" i="2"/>
  <c r="M13" i="19"/>
  <c r="P13" i="19"/>
  <c r="F15" i="2"/>
  <c r="M13" i="20"/>
  <c r="P13" i="20"/>
  <c r="F16" i="2"/>
  <c r="M13" i="21"/>
  <c r="P13" i="21"/>
  <c r="F17" i="2"/>
  <c r="M13" i="22"/>
  <c r="P13" i="22"/>
  <c r="F18" i="2"/>
  <c r="M13" i="23"/>
  <c r="P13" i="23"/>
  <c r="F19" i="2"/>
  <c r="M13" i="24"/>
  <c r="P13" i="24"/>
  <c r="F20" i="2"/>
  <c r="M13" i="25"/>
  <c r="P13" i="25"/>
  <c r="F21" i="2"/>
  <c r="M13" i="26"/>
  <c r="P13" i="26"/>
  <c r="F22" i="2"/>
  <c r="M13" i="27"/>
  <c r="P13" i="27"/>
  <c r="F23" i="2"/>
  <c r="M13" i="28"/>
  <c r="P13" i="28"/>
  <c r="F24" i="2"/>
  <c r="M13" i="29"/>
  <c r="P13" i="29"/>
  <c r="F25" i="2"/>
  <c r="M13" i="30"/>
  <c r="P13" i="30"/>
  <c r="F26" i="2"/>
  <c r="M13" i="31"/>
  <c r="P13" i="31"/>
  <c r="F27" i="2"/>
  <c r="M13" i="32"/>
  <c r="P13" i="32"/>
  <c r="F28" i="2"/>
  <c r="M13" i="33"/>
  <c r="P13" i="33"/>
  <c r="F29" i="2"/>
  <c r="M13" i="34"/>
  <c r="P13" i="34"/>
  <c r="F30" i="2"/>
  <c r="M13" i="35"/>
  <c r="P13" i="35"/>
  <c r="F31" i="2"/>
  <c r="M13" i="36"/>
  <c r="P13" i="36"/>
  <c r="F32" i="2"/>
  <c r="M13" i="37"/>
  <c r="P13" i="37"/>
  <c r="F33" i="2"/>
  <c r="M13" i="38"/>
  <c r="P13" i="38"/>
  <c r="F34" i="2"/>
  <c r="M13" i="39"/>
  <c r="P13" i="39"/>
  <c r="F35" i="2"/>
  <c r="M13" i="40"/>
  <c r="P13" i="40"/>
  <c r="F36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I13" i="22"/>
  <c r="L13" i="22"/>
  <c r="I13" i="21"/>
  <c r="L13" i="21"/>
  <c r="I13" i="20"/>
  <c r="L13" i="20"/>
  <c r="I13" i="19"/>
  <c r="L13" i="19"/>
  <c r="I13" i="18"/>
  <c r="L13" i="18"/>
  <c r="I13" i="17"/>
  <c r="L13" i="17"/>
  <c r="I13" i="16"/>
  <c r="L13" i="16"/>
  <c r="I13" i="15"/>
  <c r="L13" i="15"/>
  <c r="I13" i="14"/>
  <c r="L13" i="14"/>
  <c r="I13" i="13"/>
  <c r="L13" i="13"/>
  <c r="I13" i="12"/>
  <c r="L13" i="12"/>
  <c r="I13" i="10"/>
  <c r="L13" i="10"/>
  <c r="D18" i="2"/>
  <c r="E18" i="2"/>
  <c r="C19" i="2"/>
  <c r="C20" i="2"/>
  <c r="I13" i="24"/>
  <c r="L13" i="24"/>
  <c r="I13" i="23"/>
  <c r="L13" i="23"/>
  <c r="D20" i="2"/>
  <c r="E20" i="2"/>
  <c r="C21" i="2"/>
  <c r="C22" i="2"/>
  <c r="I13" i="26"/>
  <c r="L13" i="26"/>
  <c r="I13" i="25"/>
  <c r="L13" i="25"/>
  <c r="D22" i="2"/>
  <c r="E22" i="2"/>
  <c r="C23" i="2"/>
  <c r="C24" i="2"/>
  <c r="I13" i="28"/>
  <c r="L13" i="28"/>
  <c r="I13" i="27"/>
  <c r="L13" i="27"/>
  <c r="D24" i="2"/>
  <c r="E24" i="2"/>
  <c r="C25" i="2"/>
  <c r="I13" i="29"/>
  <c r="L13" i="29"/>
  <c r="D25" i="2"/>
  <c r="E25" i="2"/>
  <c r="C26" i="2"/>
  <c r="I13" i="30"/>
  <c r="L13" i="30"/>
  <c r="D26" i="2"/>
  <c r="E26" i="2"/>
  <c r="C27" i="2"/>
  <c r="I13" i="31"/>
  <c r="L13" i="31"/>
  <c r="D27" i="2"/>
  <c r="E27" i="2"/>
  <c r="C28" i="2"/>
  <c r="I13" i="32"/>
  <c r="L13" i="32"/>
  <c r="D28" i="2"/>
  <c r="E28" i="2"/>
  <c r="C29" i="2"/>
  <c r="I13" i="33"/>
  <c r="L13" i="33"/>
  <c r="D29" i="2"/>
  <c r="E29" i="2"/>
  <c r="C30" i="2"/>
  <c r="I13" i="34"/>
  <c r="L13" i="34"/>
  <c r="D30" i="2"/>
  <c r="E30" i="2"/>
  <c r="C31" i="2"/>
  <c r="I13" i="35"/>
  <c r="L13" i="35"/>
  <c r="D31" i="2"/>
  <c r="E31" i="2"/>
  <c r="C32" i="2"/>
  <c r="I13" i="36"/>
  <c r="L13" i="36"/>
  <c r="D32" i="2"/>
  <c r="E32" i="2"/>
  <c r="C33" i="2"/>
  <c r="I13" i="37"/>
  <c r="L13" i="37"/>
  <c r="D33" i="2"/>
  <c r="E33" i="2"/>
  <c r="C34" i="2"/>
  <c r="I13" i="38"/>
  <c r="L13" i="38"/>
  <c r="D34" i="2"/>
  <c r="E34" i="2"/>
  <c r="C35" i="2"/>
  <c r="I13" i="39"/>
  <c r="L13" i="39"/>
  <c r="D35" i="2"/>
  <c r="E35" i="2"/>
  <c r="C36" i="2"/>
  <c r="D6" i="2"/>
  <c r="D7" i="2"/>
  <c r="D8" i="2"/>
  <c r="D9" i="2"/>
  <c r="D10" i="2"/>
  <c r="D11" i="2"/>
  <c r="D12" i="2"/>
  <c r="D13" i="2"/>
  <c r="D14" i="2"/>
  <c r="D15" i="2"/>
  <c r="D16" i="2"/>
  <c r="D17" i="2"/>
  <c r="D19" i="2"/>
  <c r="D21" i="2"/>
  <c r="D23" i="2"/>
  <c r="I13" i="40"/>
  <c r="L13" i="40"/>
  <c r="D36" i="2"/>
  <c r="D38" i="2"/>
  <c r="I7" i="2"/>
  <c r="I6" i="2"/>
  <c r="I8" i="2"/>
  <c r="I9" i="2"/>
  <c r="I10" i="2"/>
  <c r="I11" i="2"/>
  <c r="I12" i="2"/>
  <c r="M8" i="39"/>
  <c r="P8" i="39"/>
  <c r="M8" i="38"/>
  <c r="P8" i="38"/>
  <c r="M8" i="37"/>
  <c r="P8" i="37"/>
  <c r="M8" i="36"/>
  <c r="P8" i="36"/>
  <c r="M8" i="35"/>
  <c r="P8" i="35"/>
  <c r="M8" i="34"/>
  <c r="P8" i="34"/>
  <c r="M8" i="33"/>
  <c r="P8" i="33"/>
  <c r="M8" i="32"/>
  <c r="P8" i="32"/>
  <c r="M8" i="31"/>
  <c r="P8" i="31"/>
  <c r="M8" i="30"/>
  <c r="P8" i="30"/>
  <c r="M8" i="29"/>
  <c r="P8" i="29"/>
  <c r="M8" i="28"/>
  <c r="P8" i="28"/>
  <c r="M8" i="27"/>
  <c r="P8" i="27"/>
  <c r="M8" i="26"/>
  <c r="P8" i="26"/>
  <c r="M8" i="25"/>
  <c r="P8" i="25"/>
  <c r="M8" i="24"/>
  <c r="P8" i="24"/>
  <c r="M8" i="23"/>
  <c r="P8" i="23"/>
  <c r="M8" i="22"/>
  <c r="P8" i="22"/>
  <c r="M8" i="21"/>
  <c r="P8" i="21"/>
  <c r="M8" i="20"/>
  <c r="P8" i="20"/>
  <c r="M8" i="19"/>
  <c r="P8" i="19"/>
  <c r="M8" i="18"/>
  <c r="P8" i="18"/>
  <c r="M8" i="17"/>
  <c r="P8" i="17"/>
  <c r="M8" i="16"/>
  <c r="P8" i="16"/>
  <c r="M8" i="15"/>
  <c r="P8" i="15"/>
  <c r="M8" i="14"/>
  <c r="P8" i="14"/>
  <c r="M8" i="13"/>
  <c r="P8" i="13"/>
  <c r="M8" i="12"/>
  <c r="P8" i="12"/>
  <c r="F8" i="1"/>
  <c r="M8" i="11"/>
  <c r="P8" i="11"/>
  <c r="A39" i="10"/>
  <c r="A34" i="10"/>
  <c r="A14" i="10"/>
  <c r="A9" i="10"/>
  <c r="E36" i="9"/>
  <c r="A7" i="9"/>
  <c r="A8" i="9"/>
  <c r="A9" i="9"/>
  <c r="A14" i="9"/>
  <c r="A36" i="9"/>
  <c r="A35" i="9"/>
  <c r="E34" i="9"/>
  <c r="A34" i="9"/>
  <c r="E33" i="9"/>
  <c r="A33" i="9"/>
  <c r="E32" i="9"/>
  <c r="A32" i="9"/>
  <c r="A31" i="9"/>
  <c r="E30" i="9"/>
  <c r="A30" i="9"/>
  <c r="E29" i="9"/>
  <c r="A29" i="9"/>
  <c r="E28" i="9"/>
  <c r="A28" i="9"/>
  <c r="A27" i="9"/>
  <c r="E26" i="9"/>
  <c r="A26" i="9"/>
  <c r="E25" i="9"/>
  <c r="A25" i="9"/>
  <c r="E24" i="9"/>
  <c r="A24" i="9"/>
  <c r="E23" i="9"/>
  <c r="A23" i="9"/>
  <c r="E22" i="9"/>
  <c r="A22" i="9"/>
  <c r="E21" i="9"/>
  <c r="A21" i="9"/>
  <c r="E20" i="9"/>
  <c r="A20" i="9"/>
  <c r="E19" i="9"/>
  <c r="A19" i="9"/>
  <c r="E18" i="9"/>
  <c r="A18" i="9"/>
  <c r="E17" i="9"/>
  <c r="A17" i="9"/>
  <c r="E16" i="9"/>
  <c r="A16" i="9"/>
  <c r="E15" i="9"/>
  <c r="A15" i="9"/>
  <c r="E14" i="9"/>
  <c r="E13" i="9"/>
  <c r="A13" i="9"/>
  <c r="E12" i="9"/>
  <c r="A12" i="9"/>
  <c r="E11" i="9"/>
  <c r="A11" i="9"/>
  <c r="E10" i="9"/>
  <c r="A10" i="9"/>
  <c r="E9" i="9"/>
  <c r="K6" i="9"/>
  <c r="E8" i="9"/>
  <c r="E7" i="9"/>
  <c r="E6" i="9"/>
  <c r="I7" i="8"/>
  <c r="I8" i="8"/>
  <c r="I9" i="8"/>
  <c r="I10" i="8"/>
  <c r="I11" i="8"/>
  <c r="I12" i="8"/>
  <c r="E36" i="8"/>
  <c r="A8" i="8"/>
  <c r="A9" i="8"/>
  <c r="A14" i="8"/>
  <c r="A36" i="8"/>
  <c r="A35" i="8"/>
  <c r="E34" i="8"/>
  <c r="A34" i="8"/>
  <c r="E33" i="8"/>
  <c r="A33" i="8"/>
  <c r="E32" i="8"/>
  <c r="A32" i="8"/>
  <c r="A31" i="8"/>
  <c r="E30" i="8"/>
  <c r="A30" i="8"/>
  <c r="E29" i="8"/>
  <c r="A29" i="8"/>
  <c r="E28" i="8"/>
  <c r="A28" i="8"/>
  <c r="A27" i="8"/>
  <c r="E26" i="8"/>
  <c r="A26" i="8"/>
  <c r="E25" i="8"/>
  <c r="A25" i="8"/>
  <c r="E24" i="8"/>
  <c r="A24" i="8"/>
  <c r="A23" i="8"/>
  <c r="E22" i="8"/>
  <c r="A22" i="8"/>
  <c r="E21" i="8"/>
  <c r="A21" i="8"/>
  <c r="E20" i="8"/>
  <c r="A20" i="8"/>
  <c r="A19" i="8"/>
  <c r="E18" i="8"/>
  <c r="A18" i="8"/>
  <c r="E17" i="8"/>
  <c r="A17" i="8"/>
  <c r="E16" i="8"/>
  <c r="A16" i="8"/>
  <c r="A15" i="8"/>
  <c r="E14" i="8"/>
  <c r="E13" i="8"/>
  <c r="A13" i="8"/>
  <c r="E12" i="8"/>
  <c r="A12" i="8"/>
  <c r="E11" i="8"/>
  <c r="A11" i="8"/>
  <c r="E10" i="8"/>
  <c r="A10" i="8"/>
  <c r="E9" i="8"/>
  <c r="K6" i="8"/>
  <c r="E8" i="8"/>
  <c r="E7" i="8"/>
  <c r="E6" i="8"/>
  <c r="E36" i="6"/>
  <c r="A7" i="6"/>
  <c r="A8" i="6"/>
  <c r="A9" i="6"/>
  <c r="A14" i="6"/>
  <c r="A36" i="6"/>
  <c r="E35" i="6"/>
  <c r="A35" i="6"/>
  <c r="A34" i="6"/>
  <c r="E33" i="6"/>
  <c r="A33" i="6"/>
  <c r="E32" i="6"/>
  <c r="A32" i="6"/>
  <c r="A31" i="6"/>
  <c r="A30" i="6"/>
  <c r="E29" i="6"/>
  <c r="A29" i="6"/>
  <c r="E28" i="6"/>
  <c r="A28" i="6"/>
  <c r="A27" i="6"/>
  <c r="A26" i="6"/>
  <c r="E25" i="6"/>
  <c r="A25" i="6"/>
  <c r="E24" i="6"/>
  <c r="A24" i="6"/>
  <c r="A23" i="6"/>
  <c r="A22" i="6"/>
  <c r="E21" i="6"/>
  <c r="A21" i="6"/>
  <c r="E20" i="6"/>
  <c r="A20" i="6"/>
  <c r="E19" i="6"/>
  <c r="A19" i="6"/>
  <c r="A18" i="6"/>
  <c r="E17" i="6"/>
  <c r="A17" i="6"/>
  <c r="E16" i="6"/>
  <c r="A16" i="6"/>
  <c r="E15" i="6"/>
  <c r="A15" i="6"/>
  <c r="E13" i="6"/>
  <c r="A13" i="6"/>
  <c r="E12" i="6"/>
  <c r="A12" i="6"/>
  <c r="E11" i="6"/>
  <c r="A11" i="6"/>
  <c r="A10" i="6"/>
  <c r="E9" i="6"/>
  <c r="K6" i="6"/>
  <c r="E8" i="6"/>
  <c r="E7" i="6"/>
  <c r="E6" i="6"/>
  <c r="E36" i="5"/>
  <c r="A8" i="5"/>
  <c r="A9" i="5"/>
  <c r="A14" i="5"/>
  <c r="A36" i="5"/>
  <c r="E35" i="5"/>
  <c r="A35" i="5"/>
  <c r="A34" i="5"/>
  <c r="E33" i="5"/>
  <c r="A33" i="5"/>
  <c r="E32" i="5"/>
  <c r="A32" i="5"/>
  <c r="E31" i="5"/>
  <c r="A31" i="5"/>
  <c r="A30" i="5"/>
  <c r="E29" i="5"/>
  <c r="A29" i="5"/>
  <c r="E28" i="5"/>
  <c r="A28" i="5"/>
  <c r="E27" i="5"/>
  <c r="A27" i="5"/>
  <c r="A26" i="5"/>
  <c r="E25" i="5"/>
  <c r="A25" i="5"/>
  <c r="E24" i="5"/>
  <c r="A24" i="5"/>
  <c r="E23" i="5"/>
  <c r="A23" i="5"/>
  <c r="A22" i="5"/>
  <c r="E21" i="5"/>
  <c r="A21" i="5"/>
  <c r="E20" i="5"/>
  <c r="A20" i="5"/>
  <c r="E19" i="5"/>
  <c r="A19" i="5"/>
  <c r="A18" i="5"/>
  <c r="E17" i="5"/>
  <c r="A17" i="5"/>
  <c r="E16" i="5"/>
  <c r="A16" i="5"/>
  <c r="E15" i="5"/>
  <c r="A15" i="5"/>
  <c r="E13" i="5"/>
  <c r="A13" i="5"/>
  <c r="E12" i="5"/>
  <c r="A12" i="5"/>
  <c r="E11" i="5"/>
  <c r="A11" i="5"/>
  <c r="A10" i="5"/>
  <c r="E9" i="5"/>
  <c r="E8" i="5"/>
  <c r="E7" i="5"/>
  <c r="E6" i="5"/>
  <c r="I7" i="4"/>
  <c r="I8" i="4"/>
  <c r="I9" i="4"/>
  <c r="I10" i="4"/>
  <c r="I11" i="4"/>
  <c r="I12" i="4"/>
  <c r="K6" i="4"/>
  <c r="E33" i="4"/>
  <c r="E32" i="4"/>
  <c r="E28" i="4"/>
  <c r="E27" i="4"/>
  <c r="E23" i="4"/>
  <c r="E21" i="4"/>
  <c r="E17" i="4"/>
  <c r="E16" i="4"/>
  <c r="E13" i="4"/>
  <c r="E12" i="4"/>
  <c r="E11" i="4"/>
  <c r="E9" i="4"/>
  <c r="E8" i="4"/>
  <c r="E7" i="4"/>
  <c r="I8" i="3"/>
  <c r="I9" i="3"/>
  <c r="I10" i="3"/>
  <c r="I11" i="3"/>
  <c r="I12" i="3"/>
  <c r="I13" i="3"/>
  <c r="A8" i="3"/>
  <c r="A9" i="3"/>
  <c r="A10" i="3"/>
  <c r="A15" i="3"/>
  <c r="A37" i="3"/>
  <c r="A36" i="3"/>
  <c r="A35" i="3"/>
  <c r="A34" i="3"/>
  <c r="A33" i="3"/>
  <c r="A32" i="3"/>
  <c r="A31" i="3"/>
  <c r="E30" i="3"/>
  <c r="A30" i="3"/>
  <c r="A29" i="3"/>
  <c r="A28" i="3"/>
  <c r="A27" i="3"/>
  <c r="E26" i="3"/>
  <c r="A26" i="3"/>
  <c r="A25" i="3"/>
  <c r="E24" i="3"/>
  <c r="A24" i="3"/>
  <c r="E23" i="3"/>
  <c r="A23" i="3"/>
  <c r="E22" i="3"/>
  <c r="A22" i="3"/>
  <c r="E21" i="3"/>
  <c r="A21" i="3"/>
  <c r="E20" i="3"/>
  <c r="A20" i="3"/>
  <c r="E19" i="3"/>
  <c r="A19" i="3"/>
  <c r="E18" i="3"/>
  <c r="A18" i="3"/>
  <c r="E17" i="3"/>
  <c r="A17" i="3"/>
  <c r="E16" i="3"/>
  <c r="A16" i="3"/>
  <c r="E15" i="3"/>
  <c r="E14" i="3"/>
  <c r="A14" i="3"/>
  <c r="E13" i="3"/>
  <c r="A13" i="3"/>
  <c r="E12" i="3"/>
  <c r="A12" i="3"/>
  <c r="E11" i="3"/>
  <c r="A11" i="3"/>
  <c r="E10" i="3"/>
  <c r="K7" i="3"/>
  <c r="E9" i="3"/>
  <c r="E8" i="3"/>
  <c r="E7" i="3"/>
  <c r="E36" i="2"/>
  <c r="A7" i="2"/>
  <c r="A8" i="2"/>
  <c r="A9" i="2"/>
  <c r="A14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E23" i="2"/>
  <c r="A23" i="2"/>
  <c r="A22" i="2"/>
  <c r="E21" i="2"/>
  <c r="A21" i="2"/>
  <c r="A20" i="2"/>
  <c r="E19" i="2"/>
  <c r="A19" i="2"/>
  <c r="A18" i="2"/>
  <c r="E17" i="2"/>
  <c r="A17" i="2"/>
  <c r="E16" i="2"/>
  <c r="A16" i="2"/>
  <c r="E15" i="2"/>
  <c r="A15" i="2"/>
  <c r="E14" i="2"/>
  <c r="E13" i="2"/>
  <c r="A13" i="2"/>
  <c r="E12" i="2"/>
  <c r="A12" i="2"/>
  <c r="E11" i="2"/>
  <c r="A11" i="2"/>
  <c r="E10" i="2"/>
  <c r="A10" i="2"/>
  <c r="E9" i="2"/>
  <c r="K6" i="2"/>
  <c r="E8" i="2"/>
  <c r="E7" i="2"/>
  <c r="E6" i="2"/>
  <c r="F23" i="1"/>
  <c r="F7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4" i="1"/>
  <c r="F25" i="1"/>
  <c r="F26" i="1"/>
  <c r="F27" i="1"/>
  <c r="F28" i="1"/>
  <c r="F29" i="1"/>
  <c r="F30" i="1"/>
  <c r="F31" i="1"/>
  <c r="F32" i="1"/>
  <c r="F33" i="1"/>
  <c r="F34" i="1"/>
  <c r="F35" i="1"/>
  <c r="I7" i="1"/>
  <c r="I6" i="1"/>
  <c r="I8" i="1"/>
  <c r="I9" i="1"/>
  <c r="I10" i="1"/>
  <c r="I11" i="1"/>
  <c r="I12" i="1"/>
  <c r="K6" i="1"/>
  <c r="A7" i="1"/>
  <c r="A8" i="1"/>
  <c r="A9" i="1"/>
  <c r="A14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3" i="1"/>
  <c r="A12" i="1"/>
  <c r="A11" i="1"/>
  <c r="A10" i="1"/>
  <c r="E8" i="1"/>
  <c r="E7" i="1"/>
  <c r="E6" i="1"/>
  <c r="B3" i="7"/>
  <c r="A7" i="4"/>
  <c r="A8" i="4"/>
  <c r="A9" i="4"/>
  <c r="A19" i="10"/>
  <c r="A19" i="11"/>
  <c r="A19" i="12"/>
  <c r="A19" i="13"/>
  <c r="A19" i="14"/>
  <c r="A19" i="15"/>
  <c r="A19" i="16"/>
  <c r="A19" i="17"/>
  <c r="A19" i="18"/>
  <c r="A19" i="19"/>
  <c r="A19" i="20"/>
  <c r="A19" i="21"/>
  <c r="A19" i="22"/>
  <c r="A19" i="23"/>
  <c r="A19" i="24"/>
  <c r="A19" i="25"/>
  <c r="A19" i="26"/>
  <c r="A19" i="27"/>
  <c r="A19" i="28"/>
  <c r="A19" i="29"/>
  <c r="A19" i="30"/>
  <c r="A19" i="31"/>
  <c r="A19" i="32"/>
  <c r="A19" i="33"/>
  <c r="A19" i="34"/>
  <c r="A19" i="35"/>
  <c r="A19" i="36"/>
  <c r="A19" i="37"/>
  <c r="A19" i="38"/>
  <c r="A19" i="39"/>
  <c r="A19" i="40"/>
  <c r="F38" i="9" a="1"/>
  <c r="F39" i="3" a="1"/>
  <c r="F38" i="1" a="1"/>
  <c r="F38" i="2" a="1"/>
  <c r="F38" i="5" a="1"/>
  <c r="F38" i="4" a="1"/>
  <c r="F38" i="8" a="1"/>
  <c r="F38" i="6" a="1"/>
  <c r="A13" i="4"/>
  <c r="A10" i="4"/>
  <c r="A15" i="4"/>
  <c r="A11" i="4"/>
  <c r="A14" i="4"/>
  <c r="A12" i="4"/>
  <c r="C38" i="2"/>
  <c r="E38" i="2"/>
  <c r="C10" i="1"/>
  <c r="E9" i="1"/>
  <c r="C39" i="3"/>
  <c r="E39" i="3"/>
  <c r="C38" i="9"/>
  <c r="E38" i="9"/>
  <c r="C38" i="8"/>
  <c r="E38" i="8"/>
  <c r="C38" i="6"/>
  <c r="E38" i="6"/>
  <c r="E10" i="6"/>
  <c r="C38" i="5"/>
  <c r="E38" i="5"/>
  <c r="C34" i="4"/>
  <c r="E34" i="4"/>
  <c r="C30" i="4"/>
  <c r="E30" i="4"/>
  <c r="C26" i="4"/>
  <c r="E26" i="4"/>
  <c r="C22" i="4"/>
  <c r="E22" i="4"/>
  <c r="C18" i="4"/>
  <c r="E18" i="4"/>
  <c r="C14" i="4"/>
  <c r="E14" i="4"/>
  <c r="C10" i="4"/>
  <c r="E10" i="4"/>
  <c r="F38" i="4"/>
  <c r="F38" i="9"/>
  <c r="F39" i="3"/>
  <c r="F38" i="5"/>
  <c r="F38" i="1"/>
  <c r="F38" i="6"/>
  <c r="F38" i="2"/>
  <c r="F38" i="8"/>
  <c r="A17" i="4"/>
  <c r="A21" i="4"/>
  <c r="A25" i="4"/>
  <c r="A29" i="4"/>
  <c r="A33" i="4"/>
  <c r="A18" i="4"/>
  <c r="A22" i="4"/>
  <c r="A26" i="4"/>
  <c r="A30" i="4"/>
  <c r="A34" i="4"/>
  <c r="A19" i="4"/>
  <c r="A23" i="4"/>
  <c r="A27" i="4"/>
  <c r="A31" i="4"/>
  <c r="A35" i="4"/>
  <c r="A16" i="4"/>
  <c r="A20" i="4"/>
  <c r="A24" i="4"/>
  <c r="A28" i="4"/>
  <c r="A32" i="4"/>
  <c r="A36" i="4"/>
  <c r="G15" i="2"/>
  <c r="H15" i="2"/>
  <c r="C7" i="7"/>
  <c r="C11" i="1"/>
  <c r="E10" i="1"/>
  <c r="G16" i="3"/>
  <c r="I16" i="3"/>
  <c r="G15" i="9"/>
  <c r="I15" i="9"/>
  <c r="G15" i="8"/>
  <c r="H15" i="8"/>
  <c r="C17" i="7"/>
  <c r="G15" i="6"/>
  <c r="I15" i="6"/>
  <c r="G15" i="5"/>
  <c r="I15" i="5"/>
  <c r="C38" i="4"/>
  <c r="E38" i="4"/>
  <c r="G15" i="4"/>
  <c r="B7" i="7"/>
  <c r="I15" i="2"/>
  <c r="E11" i="1"/>
  <c r="C12" i="1"/>
  <c r="H16" i="3"/>
  <c r="C8" i="7"/>
  <c r="B8" i="7"/>
  <c r="B18" i="7"/>
  <c r="H15" i="9"/>
  <c r="C18" i="7"/>
  <c r="I15" i="8"/>
  <c r="B17" i="7"/>
  <c r="B10" i="7"/>
  <c r="H15" i="5"/>
  <c r="C10" i="7"/>
  <c r="B16" i="7"/>
  <c r="H15" i="6"/>
  <c r="C16" i="7"/>
  <c r="H15" i="4"/>
  <c r="C9" i="7"/>
  <c r="B9" i="7"/>
  <c r="I15" i="4"/>
  <c r="C13" i="1"/>
  <c r="E12" i="1"/>
  <c r="C14" i="1"/>
  <c r="E13" i="1"/>
  <c r="E14" i="1"/>
  <c r="C15" i="1"/>
  <c r="C16" i="1"/>
  <c r="E15" i="1"/>
  <c r="E16" i="1"/>
  <c r="C17" i="1"/>
  <c r="C18" i="1"/>
  <c r="E17" i="1"/>
  <c r="E18" i="1"/>
  <c r="C19" i="1"/>
  <c r="C20" i="1"/>
  <c r="E19" i="1"/>
  <c r="E20" i="1"/>
  <c r="C21" i="1"/>
  <c r="C22" i="1"/>
  <c r="E21" i="1"/>
  <c r="E22" i="1"/>
  <c r="C23" i="1"/>
  <c r="C24" i="1"/>
  <c r="E23" i="1"/>
  <c r="E24" i="1"/>
  <c r="C25" i="1"/>
  <c r="C26" i="1"/>
  <c r="E25" i="1"/>
  <c r="E26" i="1"/>
  <c r="C27" i="1"/>
  <c r="C28" i="1"/>
  <c r="E27" i="1"/>
  <c r="E28" i="1"/>
  <c r="C29" i="1"/>
  <c r="C30" i="1"/>
  <c r="E29" i="1"/>
  <c r="E30" i="1"/>
  <c r="C31" i="1"/>
  <c r="C32" i="1"/>
  <c r="E31" i="1"/>
  <c r="E32" i="1"/>
  <c r="C33" i="1"/>
  <c r="C34" i="1"/>
  <c r="E33" i="1"/>
  <c r="E34" i="1"/>
  <c r="C35" i="1"/>
  <c r="C36" i="1"/>
  <c r="E35" i="1"/>
  <c r="E36" i="1"/>
  <c r="C38" i="1"/>
  <c r="E38" i="1"/>
  <c r="G15" i="1"/>
  <c r="B6" i="7"/>
  <c r="I15" i="1"/>
  <c r="H15" i="1"/>
  <c r="C6" i="7"/>
  <c r="C21" i="7"/>
</calcChain>
</file>

<file path=xl/sharedStrings.xml><?xml version="1.0" encoding="utf-8"?>
<sst xmlns="http://schemas.openxmlformats.org/spreadsheetml/2006/main" count="1690" uniqueCount="54">
  <si>
    <t xml:space="preserve">Pertes </t>
  </si>
  <si>
    <t>Date</t>
  </si>
  <si>
    <t>Produit</t>
  </si>
  <si>
    <t>entrées</t>
  </si>
  <si>
    <t>vente</t>
  </si>
  <si>
    <t>Stock  théorique</t>
  </si>
  <si>
    <t>Stock réel</t>
  </si>
  <si>
    <t xml:space="preserve">pertes </t>
  </si>
  <si>
    <t xml:space="preserve">Prix </t>
  </si>
  <si>
    <t>%</t>
  </si>
  <si>
    <t>TOTAL</t>
  </si>
  <si>
    <t xml:space="preserve">Pointage caisse </t>
  </si>
  <si>
    <t>Total:</t>
  </si>
  <si>
    <t>Nom</t>
  </si>
  <si>
    <t>portions</t>
  </si>
  <si>
    <t>Montants</t>
  </si>
  <si>
    <t>Calcul pertes</t>
  </si>
  <si>
    <t>NOM</t>
  </si>
  <si>
    <t>ENTREE</t>
  </si>
  <si>
    <t>VENTE</t>
  </si>
  <si>
    <t>STOCK</t>
  </si>
  <si>
    <t>KIDS</t>
  </si>
  <si>
    <t>NORMAL</t>
  </si>
  <si>
    <t>XL</t>
  </si>
  <si>
    <t>PORTION</t>
  </si>
  <si>
    <t>POCHE</t>
  </si>
  <si>
    <t>UNITE</t>
  </si>
  <si>
    <t>SAC</t>
  </si>
  <si>
    <t>CAISSE</t>
  </si>
  <si>
    <t>MOULES</t>
  </si>
  <si>
    <t>REPASS</t>
  </si>
  <si>
    <t>CAISSSE</t>
  </si>
  <si>
    <t>prix</t>
  </si>
  <si>
    <t>portion</t>
  </si>
  <si>
    <t>calcul</t>
  </si>
  <si>
    <t>Prix vente</t>
  </si>
  <si>
    <t>% pertes</t>
  </si>
  <si>
    <t xml:space="preserve">Bilan </t>
  </si>
  <si>
    <t xml:space="preserve">Quantitées </t>
  </si>
  <si>
    <t>Unitée</t>
  </si>
  <si>
    <t>Poche</t>
  </si>
  <si>
    <t>Caisse</t>
  </si>
  <si>
    <t xml:space="preserve">Sac </t>
  </si>
  <si>
    <t>CASS.</t>
  </si>
  <si>
    <t>a</t>
  </si>
  <si>
    <t>b</t>
  </si>
  <si>
    <t>c</t>
  </si>
  <si>
    <t>d</t>
  </si>
  <si>
    <t>e</t>
  </si>
  <si>
    <t>f</t>
  </si>
  <si>
    <t>g</t>
  </si>
  <si>
    <t>h</t>
  </si>
  <si>
    <t>gmb</t>
  </si>
  <si>
    <t>dede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</si>
</sst>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 * #,##0.00_)\ &quot;€&quot;_ ;_ * \(#,##0.00\)\ &quot;€&quot;_ ;_ * &quot;-&quot;??_)\ &quot;€&quot;_ ;_ @_ "/>
    <numFmt numFmtId="165" formatCode="0.000%"/>
    <numFmt numFmtId="166" formatCode="#,##0.000\ &quot;€&quot;"/>
    <numFmt numFmtId="167" formatCode="###0.00;###0.00;"/>
  </numFmts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0"/>
      <name val="Calibri"/>
      <family val="2"/>
      <scheme val="minor"/>
    </font>
    <font>
      <u/>
      <sz val="24"/>
      <color theme="9" tint="0.59999389629810485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theme="9"/>
      </left>
      <right style="medium">
        <color theme="9"/>
      </right>
      <top style="medium">
        <color theme="9"/>
      </top>
      <bottom style="medium">
        <color theme="9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73">
    <xf numFmtId="0" fontId="0" fillId="0" borderId="0" xfId="0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ont="1" applyFill="1" applyAlignment="1">
      <alignment horizontal="center"/>
    </xf>
    <xf numFmtId="0" fontId="7" fillId="0" borderId="0" xfId="0" applyFont="1"/>
    <xf numFmtId="0" fontId="3" fillId="7" borderId="1" xfId="0" applyFont="1" applyFill="1" applyBorder="1" applyAlignment="1"/>
    <xf numFmtId="0" fontId="3" fillId="7" borderId="4" xfId="0" applyFont="1" applyFill="1" applyBorder="1" applyAlignment="1"/>
    <xf numFmtId="0" fontId="6" fillId="8" borderId="2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7" fillId="0" borderId="11" xfId="0" applyFont="1" applyBorder="1"/>
    <xf numFmtId="0" fontId="7" fillId="0" borderId="12" xfId="0" applyFont="1" applyBorder="1"/>
    <xf numFmtId="0" fontId="7" fillId="0" borderId="13" xfId="0" applyFont="1" applyBorder="1"/>
    <xf numFmtId="0" fontId="7" fillId="0" borderId="1" xfId="0" applyFont="1" applyBorder="1"/>
    <xf numFmtId="0" fontId="8" fillId="9" borderId="1" xfId="0" applyFont="1" applyFill="1" applyBorder="1"/>
    <xf numFmtId="0" fontId="0" fillId="0" borderId="0" xfId="0" applyFont="1" applyBorder="1"/>
    <xf numFmtId="0" fontId="0" fillId="0" borderId="0" xfId="0" applyFont="1" applyBorder="1" applyAlignment="1"/>
    <xf numFmtId="0" fontId="0" fillId="0" borderId="7" xfId="0" applyFont="1" applyBorder="1"/>
    <xf numFmtId="0" fontId="0" fillId="0" borderId="8" xfId="0" applyFont="1" applyBorder="1"/>
    <xf numFmtId="0" fontId="12" fillId="0" borderId="0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0" fillId="0" borderId="15" xfId="0" applyFont="1" applyBorder="1"/>
    <xf numFmtId="0" fontId="0" fillId="0" borderId="16" xfId="0" applyFont="1" applyBorder="1"/>
    <xf numFmtId="0" fontId="0" fillId="0" borderId="0" xfId="0" applyBorder="1"/>
    <xf numFmtId="0" fontId="0" fillId="10" borderId="1" xfId="0" applyFill="1" applyBorder="1"/>
    <xf numFmtId="0" fontId="12" fillId="12" borderId="1" xfId="0" applyFont="1" applyFill="1" applyBorder="1" applyAlignment="1">
      <alignment horizontal="center"/>
    </xf>
    <xf numFmtId="0" fontId="0" fillId="10" borderId="0" xfId="0" applyFont="1" applyFill="1" applyBorder="1"/>
    <xf numFmtId="0" fontId="14" fillId="10" borderId="1" xfId="0" applyFont="1" applyFill="1" applyBorder="1"/>
    <xf numFmtId="0" fontId="0" fillId="10" borderId="1" xfId="0" applyFont="1" applyFill="1" applyBorder="1"/>
    <xf numFmtId="22" fontId="5" fillId="0" borderId="0" xfId="0" applyNumberFormat="1" applyFont="1" applyAlignment="1">
      <alignment horizontal="center"/>
    </xf>
    <xf numFmtId="0" fontId="2" fillId="0" borderId="0" xfId="0" applyFont="1" applyBorder="1"/>
    <xf numFmtId="0" fontId="0" fillId="0" borderId="0" xfId="0" applyFont="1"/>
    <xf numFmtId="0" fontId="3" fillId="14" borderId="2" xfId="0" applyFont="1" applyFill="1" applyBorder="1" applyAlignment="1">
      <alignment horizontal="center"/>
    </xf>
    <xf numFmtId="0" fontId="0" fillId="7" borderId="0" xfId="0" applyFill="1" applyAlignment="1">
      <alignment horizontal="center"/>
    </xf>
    <xf numFmtId="9" fontId="0" fillId="0" borderId="0" xfId="1" applyFont="1"/>
    <xf numFmtId="166" fontId="0" fillId="0" borderId="0" xfId="0" applyNumberFormat="1"/>
    <xf numFmtId="166" fontId="3" fillId="7" borderId="4" xfId="0" applyNumberFormat="1" applyFont="1" applyFill="1" applyBorder="1" applyAlignment="1"/>
    <xf numFmtId="41" fontId="3" fillId="7" borderId="1" xfId="0" applyNumberFormat="1" applyFont="1" applyFill="1" applyBorder="1" applyAlignment="1"/>
    <xf numFmtId="0" fontId="0" fillId="7" borderId="0" xfId="0" applyFill="1"/>
    <xf numFmtId="167" fontId="0" fillId="10" borderId="1" xfId="0" applyNumberFormat="1" applyFill="1" applyBorder="1"/>
    <xf numFmtId="167" fontId="0" fillId="0" borderId="0" xfId="0" applyNumberFormat="1"/>
    <xf numFmtId="0" fontId="0" fillId="0" borderId="0" xfId="0" applyNumberFormat="1"/>
    <xf numFmtId="0" fontId="0" fillId="7" borderId="0" xfId="0" applyFill="1" applyBorder="1"/>
    <xf numFmtId="165" fontId="0" fillId="0" borderId="0" xfId="0" applyNumberFormat="1" applyBorder="1"/>
    <xf numFmtId="0" fontId="0" fillId="14" borderId="2" xfId="0" applyFill="1" applyBorder="1"/>
    <xf numFmtId="0" fontId="3" fillId="11" borderId="1" xfId="0" applyFont="1" applyFill="1" applyBorder="1" applyAlignment="1">
      <alignment horizontal="center"/>
    </xf>
    <xf numFmtId="0" fontId="0" fillId="11" borderId="3" xfId="0" applyFill="1" applyBorder="1"/>
    <xf numFmtId="0" fontId="3" fillId="16" borderId="1" xfId="0" applyFont="1" applyFill="1" applyBorder="1" applyAlignment="1">
      <alignment horizontal="center"/>
    </xf>
    <xf numFmtId="166" fontId="0" fillId="16" borderId="4" xfId="0" applyNumberFormat="1" applyFill="1" applyBorder="1"/>
    <xf numFmtId="0" fontId="0" fillId="13" borderId="1" xfId="0" applyFont="1" applyFill="1" applyBorder="1"/>
    <xf numFmtId="164" fontId="0" fillId="13" borderId="1" xfId="0" applyNumberFormat="1" applyFill="1" applyBorder="1"/>
    <xf numFmtId="0" fontId="3" fillId="17" borderId="1" xfId="0" applyFont="1" applyFill="1" applyBorder="1" applyAlignment="1">
      <alignment horizontal="center"/>
    </xf>
    <xf numFmtId="165" fontId="0" fillId="17" borderId="1" xfId="1" applyNumberFormat="1" applyFont="1" applyFill="1" applyBorder="1"/>
    <xf numFmtId="166" fontId="0" fillId="5" borderId="1" xfId="0" applyNumberFormat="1" applyFill="1" applyBorder="1"/>
    <xf numFmtId="9" fontId="0" fillId="0" borderId="0" xfId="0" applyNumberFormat="1"/>
    <xf numFmtId="10" fontId="0" fillId="0" borderId="0" xfId="0" applyNumberFormat="1"/>
    <xf numFmtId="44" fontId="7" fillId="7" borderId="6" xfId="2" applyFont="1" applyFill="1" applyBorder="1"/>
    <xf numFmtId="44" fontId="7" fillId="7" borderId="8" xfId="2" applyFont="1" applyFill="1" applyBorder="1"/>
    <xf numFmtId="44" fontId="7" fillId="7" borderId="10" xfId="2" applyFont="1" applyFill="1" applyBorder="1"/>
    <xf numFmtId="165" fontId="0" fillId="0" borderId="1" xfId="1" applyNumberFormat="1" applyFont="1" applyBorder="1"/>
    <xf numFmtId="43" fontId="7" fillId="0" borderId="7" xfId="3" applyFont="1" applyBorder="1" applyAlignment="1">
      <alignment horizontal="center"/>
    </xf>
    <xf numFmtId="43" fontId="7" fillId="0" borderId="5" xfId="3" applyFont="1" applyBorder="1" applyAlignment="1">
      <alignment horizontal="center"/>
    </xf>
    <xf numFmtId="43" fontId="7" fillId="0" borderId="9" xfId="3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0" borderId="1" xfId="1" applyNumberFormat="1" applyFont="1" applyBorder="1"/>
    <xf numFmtId="41" fontId="9" fillId="0" borderId="5" xfId="0" applyNumberFormat="1" applyFont="1" applyBorder="1"/>
    <xf numFmtId="44" fontId="7" fillId="18" borderId="6" xfId="2" applyFont="1" applyFill="1" applyBorder="1"/>
    <xf numFmtId="44" fontId="7" fillId="18" borderId="8" xfId="2" applyFont="1" applyFill="1" applyBorder="1"/>
    <xf numFmtId="44" fontId="7" fillId="18" borderId="10" xfId="2" applyFont="1" applyFill="1" applyBorder="1"/>
    <xf numFmtId="41" fontId="7" fillId="0" borderId="7" xfId="0" applyNumberFormat="1" applyFont="1" applyBorder="1"/>
    <xf numFmtId="41" fontId="7" fillId="0" borderId="9" xfId="0" applyNumberFormat="1" applyFont="1" applyBorder="1"/>
    <xf numFmtId="0" fontId="11" fillId="7" borderId="0" xfId="0" applyFont="1" applyFill="1" applyBorder="1" applyAlignment="1"/>
    <xf numFmtId="44" fontId="0" fillId="7" borderId="0" xfId="2" applyFont="1" applyFill="1"/>
    <xf numFmtId="44" fontId="5" fillId="7" borderId="4" xfId="2" applyFont="1" applyFill="1" applyBorder="1" applyAlignment="1">
      <alignment horizontal="center"/>
    </xf>
    <xf numFmtId="44" fontId="7" fillId="7" borderId="0" xfId="2" applyFont="1" applyFill="1"/>
    <xf numFmtId="44" fontId="10" fillId="7" borderId="1" xfId="2" applyFont="1" applyFill="1" applyBorder="1"/>
    <xf numFmtId="0" fontId="0" fillId="7" borderId="0" xfId="0" applyNumberFormat="1" applyFill="1" applyBorder="1"/>
    <xf numFmtId="0" fontId="0" fillId="0" borderId="0" xfId="0" applyNumberFormat="1" applyBorder="1"/>
    <xf numFmtId="0" fontId="0" fillId="19" borderId="0" xfId="0" applyFill="1" applyBorder="1"/>
    <xf numFmtId="0" fontId="0" fillId="19" borderId="0" xfId="0" applyFill="1"/>
    <xf numFmtId="0" fontId="3" fillId="8" borderId="0" xfId="0" applyNumberFormat="1" applyFont="1" applyFill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16" borderId="1" xfId="0" applyNumberFormat="1" applyFill="1" applyBorder="1" applyAlignment="1">
      <alignment horizontal="center"/>
    </xf>
    <xf numFmtId="166" fontId="0" fillId="4" borderId="1" xfId="0" applyNumberFormat="1" applyFill="1" applyBorder="1" applyAlignment="1">
      <alignment horizontal="center"/>
    </xf>
    <xf numFmtId="0" fontId="0" fillId="0" borderId="1" xfId="0" applyNumberFormat="1" applyBorder="1"/>
    <xf numFmtId="0" fontId="14" fillId="7" borderId="1" xfId="0" applyNumberFormat="1" applyFont="1" applyFill="1" applyBorder="1"/>
    <xf numFmtId="0" fontId="0" fillId="7" borderId="0" xfId="0" applyFont="1" applyFill="1" applyBorder="1"/>
    <xf numFmtId="0" fontId="0" fillId="0" borderId="18" xfId="0" applyFont="1" applyBorder="1"/>
    <xf numFmtId="0" fontId="0" fillId="0" borderId="19" xfId="0" applyFont="1" applyBorder="1"/>
    <xf numFmtId="0" fontId="0" fillId="20" borderId="1" xfId="0" applyFont="1" applyFill="1" applyBorder="1"/>
    <xf numFmtId="0" fontId="0" fillId="20" borderId="1" xfId="0" applyFill="1" applyBorder="1"/>
    <xf numFmtId="0" fontId="0" fillId="10" borderId="7" xfId="0" applyFont="1" applyFill="1" applyBorder="1"/>
    <xf numFmtId="0" fontId="0" fillId="10" borderId="7" xfId="0" applyFill="1" applyBorder="1"/>
    <xf numFmtId="0" fontId="0" fillId="10" borderId="0" xfId="0" applyFill="1" applyBorder="1"/>
    <xf numFmtId="0" fontId="0" fillId="10" borderId="9" xfId="0" applyFill="1" applyBorder="1"/>
    <xf numFmtId="0" fontId="0" fillId="10" borderId="17" xfId="0" applyFill="1" applyBorder="1"/>
    <xf numFmtId="166" fontId="0" fillId="7" borderId="0" xfId="0" applyNumberFormat="1" applyFill="1" applyBorder="1" applyAlignment="1">
      <alignment horizontal="center"/>
    </xf>
    <xf numFmtId="0" fontId="15" fillId="0" borderId="0" xfId="0" applyFont="1" applyBorder="1"/>
    <xf numFmtId="0" fontId="15" fillId="7" borderId="0" xfId="0" applyFont="1" applyFill="1" applyBorder="1"/>
    <xf numFmtId="0" fontId="0" fillId="7" borderId="18" xfId="0" applyFont="1" applyFill="1" applyBorder="1"/>
    <xf numFmtId="0" fontId="12" fillId="16" borderId="22" xfId="0" applyFont="1" applyFill="1" applyBorder="1"/>
    <xf numFmtId="0" fontId="0" fillId="20" borderId="0" xfId="0" applyFill="1" applyBorder="1"/>
    <xf numFmtId="0" fontId="0" fillId="20" borderId="8" xfId="0" applyFill="1" applyBorder="1"/>
    <xf numFmtId="0" fontId="14" fillId="10" borderId="2" xfId="0" applyFont="1" applyFill="1" applyBorder="1"/>
    <xf numFmtId="0" fontId="14" fillId="10" borderId="3" xfId="0" applyFont="1" applyFill="1" applyBorder="1"/>
    <xf numFmtId="0" fontId="0" fillId="10" borderId="4" xfId="0" applyFill="1" applyBorder="1"/>
    <xf numFmtId="0" fontId="0" fillId="0" borderId="1" xfId="0" applyFont="1" applyBorder="1"/>
    <xf numFmtId="0" fontId="0" fillId="10" borderId="2" xfId="0" applyFont="1" applyFill="1" applyBorder="1"/>
    <xf numFmtId="0" fontId="0" fillId="10" borderId="2" xfId="0" applyFill="1" applyBorder="1"/>
    <xf numFmtId="0" fontId="0" fillId="0" borderId="23" xfId="0" applyFont="1" applyBorder="1"/>
    <xf numFmtId="0" fontId="0" fillId="20" borderId="11" xfId="0" applyFont="1" applyFill="1" applyBorder="1"/>
    <xf numFmtId="0" fontId="0" fillId="20" borderId="11" xfId="0" applyFill="1" applyBorder="1"/>
    <xf numFmtId="0" fontId="0" fillId="0" borderId="24" xfId="0" applyFont="1" applyBorder="1"/>
    <xf numFmtId="0" fontId="12" fillId="14" borderId="1" xfId="0" applyFont="1" applyFill="1" applyBorder="1" applyAlignment="1">
      <alignment horizontal="center"/>
    </xf>
    <xf numFmtId="0" fontId="0" fillId="16" borderId="11" xfId="0" applyFont="1" applyFill="1" applyBorder="1"/>
    <xf numFmtId="0" fontId="12" fillId="15" borderId="1" xfId="0" applyFont="1" applyFill="1" applyBorder="1" applyAlignment="1">
      <alignment horizontal="center"/>
    </xf>
    <xf numFmtId="0" fontId="0" fillId="7" borderId="23" xfId="0" applyFont="1" applyFill="1" applyBorder="1"/>
    <xf numFmtId="0" fontId="0" fillId="0" borderId="25" xfId="0" applyFont="1" applyBorder="1"/>
    <xf numFmtId="0" fontId="0" fillId="0" borderId="26" xfId="0" applyFont="1" applyBorder="1"/>
    <xf numFmtId="0" fontId="0" fillId="0" borderId="27" xfId="0" applyFont="1" applyBorder="1"/>
    <xf numFmtId="0" fontId="17" fillId="15" borderId="1" xfId="0" applyFont="1" applyFill="1" applyBorder="1" applyAlignment="1">
      <alignment horizontal="center"/>
    </xf>
    <xf numFmtId="0" fontId="18" fillId="0" borderId="0" xfId="0" applyFont="1" applyBorder="1"/>
    <xf numFmtId="0" fontId="17" fillId="15" borderId="11" xfId="0" applyFont="1" applyFill="1" applyBorder="1" applyAlignment="1">
      <alignment horizontal="center"/>
    </xf>
    <xf numFmtId="0" fontId="17" fillId="14" borderId="1" xfId="0" applyFont="1" applyFill="1" applyBorder="1" applyAlignment="1">
      <alignment horizontal="center"/>
    </xf>
    <xf numFmtId="0" fontId="12" fillId="20" borderId="22" xfId="0" applyFont="1" applyFill="1" applyBorder="1"/>
    <xf numFmtId="0" fontId="12" fillId="20" borderId="28" xfId="0" applyFont="1" applyFill="1" applyBorder="1"/>
    <xf numFmtId="0" fontId="0" fillId="0" borderId="29" xfId="0" applyFont="1" applyBorder="1"/>
    <xf numFmtId="0" fontId="0" fillId="0" borderId="30" xfId="0" applyFont="1" applyBorder="1"/>
    <xf numFmtId="0" fontId="12" fillId="15" borderId="4" xfId="0" applyFont="1" applyFill="1" applyBorder="1" applyAlignment="1">
      <alignment horizontal="center"/>
    </xf>
    <xf numFmtId="0" fontId="12" fillId="15" borderId="31" xfId="0" applyFont="1" applyFill="1" applyBorder="1" applyAlignment="1">
      <alignment horizontal="center"/>
    </xf>
    <xf numFmtId="0" fontId="0" fillId="7" borderId="7" xfId="0" applyFont="1" applyFill="1" applyBorder="1"/>
    <xf numFmtId="0" fontId="0" fillId="7" borderId="19" xfId="0" applyFont="1" applyFill="1" applyBorder="1"/>
    <xf numFmtId="0" fontId="0" fillId="10" borderId="3" xfId="0" applyFont="1" applyFill="1" applyBorder="1"/>
    <xf numFmtId="0" fontId="0" fillId="10" borderId="3" xfId="0" applyFill="1" applyBorder="1"/>
    <xf numFmtId="0" fontId="0" fillId="0" borderId="32" xfId="0" applyFont="1" applyBorder="1"/>
    <xf numFmtId="0" fontId="0" fillId="20" borderId="2" xfId="0" applyFont="1" applyFill="1" applyBorder="1"/>
    <xf numFmtId="0" fontId="0" fillId="20" borderId="4" xfId="0" applyFont="1" applyFill="1" applyBorder="1"/>
    <xf numFmtId="0" fontId="12" fillId="15" borderId="9" xfId="0" applyFont="1" applyFill="1" applyBorder="1" applyAlignment="1">
      <alignment horizontal="center"/>
    </xf>
    <xf numFmtId="0" fontId="12" fillId="15" borderId="10" xfId="0" applyFont="1" applyFill="1" applyBorder="1" applyAlignment="1">
      <alignment horizontal="center"/>
    </xf>
    <xf numFmtId="0" fontId="0" fillId="21" borderId="0" xfId="0" applyFont="1" applyFill="1" applyBorder="1"/>
    <xf numFmtId="0" fontId="12" fillId="15" borderId="13" xfId="0" applyFont="1" applyFill="1" applyBorder="1" applyAlignment="1">
      <alignment horizontal="center"/>
    </xf>
    <xf numFmtId="0" fontId="0" fillId="0" borderId="13" xfId="0" applyFont="1" applyBorder="1"/>
    <xf numFmtId="0" fontId="11" fillId="6" borderId="2" xfId="0" applyFont="1" applyFill="1" applyBorder="1" applyAlignment="1">
      <alignment horizontal="center"/>
    </xf>
    <xf numFmtId="0" fontId="11" fillId="6" borderId="3" xfId="0" applyFont="1" applyFill="1" applyBorder="1" applyAlignment="1">
      <alignment horizontal="center"/>
    </xf>
    <xf numFmtId="0" fontId="11" fillId="6" borderId="4" xfId="0" applyFont="1" applyFill="1" applyBorder="1" applyAlignment="1">
      <alignment horizontal="center"/>
    </xf>
    <xf numFmtId="0" fontId="5" fillId="19" borderId="2" xfId="0" applyFont="1" applyFill="1" applyBorder="1" applyAlignment="1">
      <alignment horizontal="center"/>
    </xf>
    <xf numFmtId="0" fontId="5" fillId="19" borderId="3" xfId="0" applyFont="1" applyFill="1" applyBorder="1" applyAlignment="1">
      <alignment horizontal="center"/>
    </xf>
    <xf numFmtId="0" fontId="5" fillId="19" borderId="4" xfId="0" applyFont="1" applyFill="1" applyBorder="1" applyAlignment="1">
      <alignment horizontal="center"/>
    </xf>
    <xf numFmtId="0" fontId="3" fillId="15" borderId="2" xfId="0" applyFont="1" applyFill="1" applyBorder="1" applyAlignment="1">
      <alignment horizontal="center"/>
    </xf>
    <xf numFmtId="0" fontId="3" fillId="15" borderId="4" xfId="0" applyFont="1" applyFill="1" applyBorder="1" applyAlignment="1">
      <alignment horizontal="center"/>
    </xf>
    <xf numFmtId="0" fontId="13" fillId="13" borderId="2" xfId="0" applyFont="1" applyFill="1" applyBorder="1" applyAlignment="1">
      <alignment horizontal="center"/>
    </xf>
    <xf numFmtId="0" fontId="13" fillId="13" borderId="3" xfId="0" applyFont="1" applyFill="1" applyBorder="1" applyAlignment="1">
      <alignment horizontal="center"/>
    </xf>
    <xf numFmtId="0" fontId="13" fillId="13" borderId="4" xfId="0" applyFont="1" applyFill="1" applyBorder="1" applyAlignment="1">
      <alignment horizontal="center"/>
    </xf>
    <xf numFmtId="0" fontId="12" fillId="8" borderId="9" xfId="0" applyFont="1" applyFill="1" applyBorder="1" applyAlignment="1">
      <alignment horizontal="center"/>
    </xf>
    <xf numFmtId="0" fontId="12" fillId="8" borderId="17" xfId="0" applyFont="1" applyFill="1" applyBorder="1" applyAlignment="1">
      <alignment horizontal="center"/>
    </xf>
    <xf numFmtId="0" fontId="12" fillId="8" borderId="10" xfId="0" applyFont="1" applyFill="1" applyBorder="1" applyAlignment="1">
      <alignment horizontal="center"/>
    </xf>
    <xf numFmtId="0" fontId="12" fillId="16" borderId="20" xfId="0" applyFont="1" applyFill="1" applyBorder="1" applyAlignment="1">
      <alignment horizontal="center"/>
    </xf>
    <xf numFmtId="0" fontId="12" fillId="16" borderId="21" xfId="0" applyFont="1" applyFill="1" applyBorder="1" applyAlignment="1">
      <alignment horizontal="center"/>
    </xf>
    <xf numFmtId="0" fontId="12" fillId="20" borderId="20" xfId="0" applyFont="1" applyFill="1" applyBorder="1" applyAlignment="1">
      <alignment horizontal="center"/>
    </xf>
    <xf numFmtId="0" fontId="12" fillId="20" borderId="21" xfId="0" applyFont="1" applyFill="1" applyBorder="1" applyAlignment="1">
      <alignment horizontal="center"/>
    </xf>
    <xf numFmtId="0" fontId="13" fillId="13" borderId="5" xfId="0" applyFont="1" applyFill="1" applyBorder="1" applyAlignment="1">
      <alignment horizontal="center"/>
    </xf>
    <xf numFmtId="0" fontId="13" fillId="13" borderId="14" xfId="0" applyFont="1" applyFill="1" applyBorder="1" applyAlignment="1">
      <alignment horizontal="center"/>
    </xf>
    <xf numFmtId="0" fontId="13" fillId="13" borderId="6" xfId="0" applyFont="1" applyFill="1" applyBorder="1" applyAlignment="1">
      <alignment horizontal="center"/>
    </xf>
    <xf numFmtId="0" fontId="12" fillId="8" borderId="2" xfId="0" applyFont="1" applyFill="1" applyBorder="1" applyAlignment="1">
      <alignment horizontal="center"/>
    </xf>
    <xf numFmtId="0" fontId="12" fillId="8" borderId="3" xfId="0" applyFont="1" applyFill="1" applyBorder="1" applyAlignment="1">
      <alignment horizontal="center"/>
    </xf>
    <xf numFmtId="0" fontId="12" fillId="8" borderId="4" xfId="0" applyFont="1" applyFill="1" applyBorder="1" applyAlignment="1">
      <alignment horizontal="center"/>
    </xf>
    <xf numFmtId="0" fontId="16" fillId="8" borderId="9" xfId="0" applyFont="1" applyFill="1" applyBorder="1" applyAlignment="1">
      <alignment horizontal="center"/>
    </xf>
    <xf numFmtId="0" fontId="16" fillId="8" borderId="17" xfId="0" applyFont="1" applyFill="1" applyBorder="1" applyAlignment="1">
      <alignment horizontal="center"/>
    </xf>
    <xf numFmtId="0" fontId="16" fillId="8" borderId="10" xfId="0" applyFont="1" applyFill="1" applyBorder="1" applyAlignment="1">
      <alignment horizontal="center"/>
    </xf>
  </cellXfs>
  <cellStyles count="4">
    <cellStyle name="Milliers" xfId="3" builtinId="3"/>
    <cellStyle name="Monétaire" xfId="2" builtinId="4"/>
    <cellStyle name="Normal" xfId="0" builtinId="0"/>
    <cellStyle name="Pourcentage" xfId="1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 tint="-0.34998626667073579"/>
  </sheetPr>
  <dimension ref="A1:I22"/>
  <sheetViews>
    <sheetView tabSelected="1" zoomScale="80" zoomScaleNormal="80" zoomScalePageLayoutView="80" workbookViewId="0">
      <selection activeCell="B17" sqref="B17"/>
    </sheetView>
  </sheetViews>
  <sheetFormatPr baseColWidth="10" defaultColWidth="11" defaultRowHeight="15.75" x14ac:dyDescent="0.25"/>
  <cols>
    <col min="1" max="1" width="29.5" customWidth="1"/>
    <col min="2" max="2" width="27.25" customWidth="1"/>
    <col min="3" max="3" width="19.5" customWidth="1"/>
  </cols>
  <sheetData>
    <row r="1" spans="1:9" ht="32.25" thickBot="1" x14ac:dyDescent="0.55000000000000004">
      <c r="A1" s="146" t="s">
        <v>37</v>
      </c>
      <c r="B1" s="147"/>
      <c r="C1" s="148"/>
      <c r="D1" s="74"/>
      <c r="E1" s="74"/>
      <c r="F1" s="74"/>
      <c r="G1" s="74"/>
      <c r="H1" s="74"/>
      <c r="I1" s="74"/>
    </row>
    <row r="3" spans="1:9" ht="27" thickBot="1" x14ac:dyDescent="0.45">
      <c r="B3" s="29">
        <f ca="1">NOW()</f>
        <v>43827.485195833331</v>
      </c>
    </row>
    <row r="4" spans="1:9" ht="29.25" thickBot="1" x14ac:dyDescent="0.5">
      <c r="A4" s="7" t="s">
        <v>13</v>
      </c>
      <c r="B4" s="8" t="s">
        <v>14</v>
      </c>
      <c r="C4" s="9" t="s">
        <v>15</v>
      </c>
    </row>
    <row r="5" spans="1:9" ht="16.5" thickBot="1" x14ac:dyDescent="0.3"/>
    <row r="6" spans="1:9" ht="26.25" x14ac:dyDescent="0.4">
      <c r="A6" s="10" t="s">
        <v>44</v>
      </c>
      <c r="B6" s="61">
        <f ca="1">IFERROR(a!G15,0)</f>
        <v>0</v>
      </c>
      <c r="C6" s="69">
        <f ca="1">IFERROR(a!H15,0)</f>
        <v>0</v>
      </c>
    </row>
    <row r="7" spans="1:9" ht="26.25" x14ac:dyDescent="0.4">
      <c r="A7" s="11" t="s">
        <v>45</v>
      </c>
      <c r="B7" s="60">
        <f ca="1">IFERROR(b!G15,0)</f>
        <v>0</v>
      </c>
      <c r="C7" s="70">
        <f ca="1">IFERROR(b!H15,0)</f>
        <v>0</v>
      </c>
    </row>
    <row r="8" spans="1:9" ht="26.25" x14ac:dyDescent="0.4">
      <c r="A8" s="11" t="s">
        <v>52</v>
      </c>
      <c r="B8" s="60">
        <f ca="1">IFERROR(gmb!G16,0)</f>
        <v>0</v>
      </c>
      <c r="C8" s="70">
        <f ca="1">IFERROR(gmb!H16,0)</f>
        <v>0</v>
      </c>
      <c r="D8" s="38"/>
      <c r="E8" s="38"/>
    </row>
    <row r="9" spans="1:9" ht="26.25" x14ac:dyDescent="0.4">
      <c r="A9" s="11" t="s">
        <v>47</v>
      </c>
      <c r="B9" s="60">
        <f ca="1">IFERROR(d!G15,0)</f>
        <v>0</v>
      </c>
      <c r="C9" s="70">
        <f ca="1">IFERROR(d!H15,0)</f>
        <v>0</v>
      </c>
    </row>
    <row r="10" spans="1:9" ht="27" thickBot="1" x14ac:dyDescent="0.45">
      <c r="A10" s="12" t="s">
        <v>48</v>
      </c>
      <c r="B10" s="62">
        <f ca="1">IFERROR(e!G15,0)</f>
        <v>0</v>
      </c>
      <c r="C10" s="71">
        <f ca="1">IFERROR(e!H15,0)</f>
        <v>0</v>
      </c>
    </row>
    <row r="11" spans="1:9" ht="16.5" thickBot="1" x14ac:dyDescent="0.3">
      <c r="C11" s="75"/>
    </row>
    <row r="12" spans="1:9" ht="27" thickBot="1" x14ac:dyDescent="0.45">
      <c r="A12" s="14" t="s">
        <v>11</v>
      </c>
      <c r="C12" s="75"/>
    </row>
    <row r="13" spans="1:9" ht="16.5" thickBot="1" x14ac:dyDescent="0.3">
      <c r="C13" s="75"/>
    </row>
    <row r="14" spans="1:9" ht="29.25" thickBot="1" x14ac:dyDescent="0.5">
      <c r="A14" s="7" t="s">
        <v>13</v>
      </c>
      <c r="B14" s="8" t="s">
        <v>14</v>
      </c>
      <c r="C14" s="76" t="s">
        <v>15</v>
      </c>
    </row>
    <row r="15" spans="1:9" ht="27" thickBot="1" x14ac:dyDescent="0.45">
      <c r="B15" s="4"/>
      <c r="C15" s="77"/>
    </row>
    <row r="16" spans="1:9" ht="28.5" x14ac:dyDescent="0.45">
      <c r="A16" s="10" t="s">
        <v>49</v>
      </c>
      <c r="B16" s="68">
        <f ca="1">IFERROR(f!G15,0)</f>
        <v>0</v>
      </c>
      <c r="C16" s="56">
        <f ca="1">IFERROR(f!H15,0)</f>
        <v>0</v>
      </c>
    </row>
    <row r="17" spans="1:3" ht="26.25" x14ac:dyDescent="0.4">
      <c r="A17" s="11" t="s">
        <v>53</v>
      </c>
      <c r="B17" s="72">
        <f ca="1">IFERROR(dede!G15,0)</f>
        <v>0</v>
      </c>
      <c r="C17" s="57">
        <f ca="1">IFERROR(dede!H15,0)</f>
        <v>0</v>
      </c>
    </row>
    <row r="18" spans="1:3" ht="27" thickBot="1" x14ac:dyDescent="0.45">
      <c r="A18" s="12" t="s">
        <v>51</v>
      </c>
      <c r="B18" s="73">
        <f ca="1">IFERROR(h!G15,0)</f>
        <v>0</v>
      </c>
      <c r="C18" s="58">
        <f ca="1">IFERROR(h!H15,0)</f>
        <v>0</v>
      </c>
    </row>
    <row r="19" spans="1:3" ht="26.25" x14ac:dyDescent="0.4">
      <c r="A19" s="4"/>
      <c r="C19" s="75"/>
    </row>
    <row r="20" spans="1:3" ht="27" thickBot="1" x14ac:dyDescent="0.45">
      <c r="A20" s="4"/>
      <c r="B20" s="4"/>
      <c r="C20" s="77"/>
    </row>
    <row r="21" spans="1:3" ht="27" thickBot="1" x14ac:dyDescent="0.45">
      <c r="A21" s="4"/>
      <c r="B21" s="13" t="s">
        <v>12</v>
      </c>
      <c r="C21" s="78">
        <f ca="1">C6+C7+C8+C9+C10+C16+C17+C18</f>
        <v>0</v>
      </c>
    </row>
    <row r="22" spans="1:3" ht="26.25" x14ac:dyDescent="0.4">
      <c r="A22" s="4"/>
      <c r="B22" s="4"/>
      <c r="C22" s="4"/>
    </row>
  </sheetData>
  <mergeCells count="1">
    <mergeCell ref="A1:C1"/>
  </mergeCells>
  <phoneticPr fontId="4" type="noConversion"/>
  <conditionalFormatting sqref="C16:C18">
    <cfRule type="colorScale" priority="3">
      <colorScale>
        <cfvo type="num" val="0"/>
        <cfvo type="num" val="700000"/>
        <color rgb="FFFF0000"/>
        <color rgb="FF00B050"/>
      </colorScale>
    </cfRule>
    <cfRule type="colorScale" priority="7">
      <colorScale>
        <cfvo type="num" val="-400"/>
        <cfvo type="num" val="0"/>
        <cfvo type="num" val="1"/>
        <color rgb="FF00B050"/>
        <color rgb="FF00B050"/>
        <color rgb="FFFF0000"/>
      </colorScale>
    </cfRule>
    <cfRule type="dataBar" priority="9">
      <dataBar>
        <cfvo type="num" val="&quot;-&quot;"/>
        <cfvo type="num" val="0"/>
        <color theme="9"/>
      </dataBar>
      <extLst>
        <ext xmlns:x14="http://schemas.microsoft.com/office/spreadsheetml/2009/9/main" uri="{B025F937-C7B1-47D3-B67F-A62EFF666E3E}">
          <x14:id>{83D2E774-BE1B-8849-B704-17A79D903010}</x14:id>
        </ext>
      </extLst>
    </cfRule>
  </conditionalFormatting>
  <conditionalFormatting sqref="C6:C10">
    <cfRule type="colorScale" priority="4">
      <colorScale>
        <cfvo type="num" val="0"/>
        <cfvo type="num" val="700000"/>
        <color rgb="FFFF0000"/>
        <color rgb="FF00B050"/>
      </colorScale>
    </cfRule>
    <cfRule type="colorScale" priority="5">
      <colorScale>
        <cfvo type="num" val="0"/>
        <cfvo type="num" val="700000"/>
        <color theme="9" tint="0.39997558519241921"/>
        <color rgb="FFFF0000"/>
      </colorScale>
    </cfRule>
    <cfRule type="colorScale" priority="8">
      <colorScale>
        <cfvo type="num" val="-400"/>
        <cfvo type="num" val="0"/>
        <cfvo type="num" val="1"/>
        <color theme="9"/>
        <color theme="9"/>
        <color rgb="FFFF0000"/>
      </colorScale>
    </cfRule>
  </conditionalFormatting>
  <conditionalFormatting sqref="C6:C21">
    <cfRule type="colorScale" priority="6">
      <colorScale>
        <cfvo type="num" val="-400"/>
        <cfvo type="num" val="0"/>
        <cfvo type="num" val="1"/>
        <color theme="0"/>
        <color theme="0"/>
        <color rgb="FFFF0000"/>
      </colorScale>
    </cfRule>
  </conditionalFormatting>
  <conditionalFormatting sqref="C21">
    <cfRule type="colorScale" priority="2">
      <colorScale>
        <cfvo type="num" val="0"/>
        <cfvo type="num" val="700000"/>
        <color rgb="FFFF0000"/>
        <color rgb="FF00B050"/>
      </colorScale>
    </cfRule>
  </conditionalFormatting>
  <conditionalFormatting sqref="C4:C21">
    <cfRule type="colorScale" priority="1">
      <colorScale>
        <cfvo type="min"/>
        <cfvo type="num" val="0"/>
        <cfvo type="max"/>
        <color theme="9"/>
        <color rgb="FFFFEB84"/>
        <color rgb="FFFF0000"/>
      </colorScale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3D2E774-BE1B-8849-B704-17A79D903010}">
            <x14:dataBar minLength="0" maxLength="100" gradient="0">
              <x14:cfvo type="num">
                <xm:f>"-"</xm:f>
              </x14:cfvo>
              <x14:cfvo type="num">
                <xm:f>0</xm:f>
              </x14:cfvo>
              <x14:negativeFillColor rgb="FFFF0000"/>
              <x14:axisColor rgb="FF000000"/>
            </x14:dataBar>
          </x14:cfRule>
          <xm:sqref>C16:C18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5" tint="-0.249977111117893"/>
  </sheetPr>
  <dimension ref="A1:S40"/>
  <sheetViews>
    <sheetView zoomScale="70" zoomScaleNormal="70" zoomScalePageLayoutView="70" workbookViewId="0">
      <selection activeCell="H31" sqref="H31"/>
    </sheetView>
  </sheetViews>
  <sheetFormatPr baseColWidth="10" defaultColWidth="11" defaultRowHeight="15.75" x14ac:dyDescent="0.25"/>
  <cols>
    <col min="5" max="5" width="13.75" customWidth="1"/>
    <col min="8" max="8" width="11.375" bestFit="1" customWidth="1"/>
    <col min="9" max="9" width="14.875" customWidth="1"/>
  </cols>
  <sheetData>
    <row r="1" spans="1:19" ht="27" thickBot="1" x14ac:dyDescent="0.45">
      <c r="A1" s="149" t="str">
        <f>A6</f>
        <v>a</v>
      </c>
      <c r="B1" s="150"/>
      <c r="C1" s="150"/>
      <c r="D1" s="150"/>
      <c r="E1" s="150"/>
      <c r="F1" s="150"/>
      <c r="G1" s="150"/>
      <c r="H1" s="150"/>
      <c r="I1" s="151"/>
    </row>
    <row r="3" spans="1:19" ht="16.5" thickBot="1" x14ac:dyDescent="0.3"/>
    <row r="4" spans="1:19" ht="16.5" thickBot="1" x14ac:dyDescent="0.3">
      <c r="A4" s="66" t="s">
        <v>2</v>
      </c>
      <c r="B4" s="64" t="s">
        <v>1</v>
      </c>
      <c r="C4" s="63" t="s">
        <v>3</v>
      </c>
      <c r="D4" s="64" t="s">
        <v>4</v>
      </c>
      <c r="E4" s="63" t="s">
        <v>5</v>
      </c>
      <c r="F4" s="64" t="s">
        <v>6</v>
      </c>
      <c r="G4" s="32" t="s">
        <v>32</v>
      </c>
      <c r="H4" s="45" t="s">
        <v>33</v>
      </c>
      <c r="I4" s="47" t="s">
        <v>34</v>
      </c>
      <c r="J4" s="49" t="s">
        <v>35</v>
      </c>
      <c r="K4" s="51" t="s">
        <v>9</v>
      </c>
    </row>
    <row r="5" spans="1:19" ht="16.5" thickBot="1" x14ac:dyDescent="0.3"/>
    <row r="6" spans="1:19" ht="16.5" thickBot="1" x14ac:dyDescent="0.3">
      <c r="A6" s="81" t="s">
        <v>44</v>
      </c>
      <c r="B6" s="42">
        <v>1</v>
      </c>
      <c r="C6" s="42">
        <f>'1'!E8</f>
        <v>0</v>
      </c>
      <c r="D6" s="42">
        <f>'1'!L8+a!D5</f>
        <v>0</v>
      </c>
      <c r="E6" s="42">
        <f>C6-D6</f>
        <v>0</v>
      </c>
      <c r="F6" s="79">
        <f>'1'!P8</f>
        <v>0</v>
      </c>
      <c r="G6" s="44">
        <v>38.369999999999997</v>
      </c>
      <c r="H6" s="46">
        <v>44</v>
      </c>
      <c r="I6" s="48">
        <f t="shared" ref="I6:I11" si="0">G6/H6</f>
        <v>0.87204545454545446</v>
      </c>
      <c r="J6" s="50">
        <v>9.5</v>
      </c>
      <c r="K6" s="52">
        <f>((J6/1.13)-I12)/(J6/1.13)</f>
        <v>0.86091290470494419</v>
      </c>
    </row>
    <row r="7" spans="1:19" ht="16.5" thickBot="1" x14ac:dyDescent="0.3">
      <c r="A7" s="81" t="str">
        <f>A6</f>
        <v>a</v>
      </c>
      <c r="B7" s="23">
        <v>2</v>
      </c>
      <c r="C7" s="23">
        <f>'1'!E8+'2'!E8</f>
        <v>0</v>
      </c>
      <c r="D7" s="23">
        <f>'2'!L8+'1'!L8</f>
        <v>0</v>
      </c>
      <c r="E7" s="23">
        <f>C7-D7</f>
        <v>0</v>
      </c>
      <c r="F7" s="80">
        <f>'2'!P8</f>
        <v>0</v>
      </c>
      <c r="G7" s="44">
        <v>10.49</v>
      </c>
      <c r="H7" s="46">
        <v>96</v>
      </c>
      <c r="I7" s="48">
        <f t="shared" si="0"/>
        <v>0.10927083333333333</v>
      </c>
    </row>
    <row r="8" spans="1:19" ht="16.5" thickBot="1" x14ac:dyDescent="0.3">
      <c r="A8" s="81" t="str">
        <f>A7</f>
        <v>a</v>
      </c>
      <c r="B8" s="23">
        <v>3</v>
      </c>
      <c r="C8" s="23">
        <f>'3'!E8+'2'!E8+'1'!E8</f>
        <v>0</v>
      </c>
      <c r="D8" s="15">
        <f>'1'!L8+'2'!L8+'3'!L8</f>
        <v>0</v>
      </c>
      <c r="E8" s="23">
        <f t="shared" ref="E8:E36" si="1">C8-D8</f>
        <v>0</v>
      </c>
      <c r="F8" s="80">
        <f>'3'!P8</f>
        <v>0</v>
      </c>
      <c r="G8" s="44">
        <v>9.4</v>
      </c>
      <c r="H8" s="46">
        <v>50</v>
      </c>
      <c r="I8" s="48">
        <f t="shared" si="0"/>
        <v>0.188</v>
      </c>
    </row>
    <row r="9" spans="1:19" ht="16.5" thickBot="1" x14ac:dyDescent="0.3">
      <c r="A9" s="81" t="str">
        <f>A8</f>
        <v>a</v>
      </c>
      <c r="B9" s="23">
        <v>4</v>
      </c>
      <c r="C9" s="23">
        <f>'4'!E8+a!C8</f>
        <v>0</v>
      </c>
      <c r="D9" s="23">
        <f>'1'!L8+'2'!L8+'3'!L8+'4'!L8</f>
        <v>0</v>
      </c>
      <c r="E9" s="23">
        <f t="shared" si="1"/>
        <v>0</v>
      </c>
      <c r="F9" s="80">
        <f>'4'!P8</f>
        <v>0</v>
      </c>
      <c r="G9" s="44">
        <v>0</v>
      </c>
      <c r="H9" s="46">
        <v>32</v>
      </c>
      <c r="I9" s="48">
        <f t="shared" si="0"/>
        <v>0</v>
      </c>
      <c r="J9" s="33"/>
    </row>
    <row r="10" spans="1:19" ht="16.5" thickBot="1" x14ac:dyDescent="0.3">
      <c r="A10" s="81" t="str">
        <f>A9</f>
        <v>a</v>
      </c>
      <c r="B10" s="23">
        <v>5</v>
      </c>
      <c r="C10" s="23">
        <f>'5'!E8+a!C9</f>
        <v>0</v>
      </c>
      <c r="D10" s="23">
        <f>'5'!L8+'4'!L8+'3'!L8+'2'!L8+'1'!L8</f>
        <v>0</v>
      </c>
      <c r="E10" s="23">
        <f t="shared" si="1"/>
        <v>0</v>
      </c>
      <c r="F10" s="80">
        <f>'5'!P8</f>
        <v>0</v>
      </c>
      <c r="G10" s="44">
        <v>0</v>
      </c>
      <c r="H10" s="46">
        <v>32</v>
      </c>
      <c r="I10" s="48">
        <f t="shared" si="0"/>
        <v>0</v>
      </c>
    </row>
    <row r="11" spans="1:19" ht="16.5" thickBot="1" x14ac:dyDescent="0.3">
      <c r="A11" s="81" t="str">
        <f>A9</f>
        <v>a</v>
      </c>
      <c r="B11" s="23">
        <v>6</v>
      </c>
      <c r="C11" s="23">
        <f>'6'!E8+a!C10</f>
        <v>0</v>
      </c>
      <c r="D11" s="23">
        <f>'6'!L8+'5'!L8+'4'!L8+'3'!L8+'2'!L8+'1'!L8</f>
        <v>0</v>
      </c>
      <c r="E11" s="23">
        <f t="shared" si="1"/>
        <v>0</v>
      </c>
      <c r="F11" s="80">
        <f>'6'!P8</f>
        <v>0</v>
      </c>
      <c r="G11" s="44">
        <v>0</v>
      </c>
      <c r="H11" s="46">
        <v>32</v>
      </c>
      <c r="I11" s="48">
        <f t="shared" si="0"/>
        <v>0</v>
      </c>
    </row>
    <row r="12" spans="1:19" ht="16.5" thickBot="1" x14ac:dyDescent="0.3">
      <c r="A12" s="81" t="str">
        <f>A9</f>
        <v>a</v>
      </c>
      <c r="B12" s="23">
        <v>7</v>
      </c>
      <c r="C12" s="23">
        <f>'7'!E8+a!C11</f>
        <v>0</v>
      </c>
      <c r="D12" s="23">
        <f>'7'!L8+'6'!L8+'5'!L8+'4'!L8+'3'!L8+'2'!L8+'1'!L8</f>
        <v>0</v>
      </c>
      <c r="E12" s="23">
        <f t="shared" si="1"/>
        <v>0</v>
      </c>
      <c r="F12" s="80">
        <f>'7'!P8</f>
        <v>0</v>
      </c>
      <c r="I12" s="53">
        <f>I6+I7+I8+I9+I10+I11</f>
        <v>1.1693162878787877</v>
      </c>
      <c r="J12" s="43"/>
    </row>
    <row r="13" spans="1:19" ht="16.5" thickBot="1" x14ac:dyDescent="0.3">
      <c r="A13" s="81" t="str">
        <f>A9</f>
        <v>a</v>
      </c>
      <c r="B13" s="23">
        <v>8</v>
      </c>
      <c r="C13" s="23">
        <f>'8'!E8+a!C12</f>
        <v>0</v>
      </c>
      <c r="D13" s="23">
        <f>'8'!L8+'7'!L8+'6'!L8+'5'!L8+'4'!L8+'3'!L8+'2'!L8+'1'!L8</f>
        <v>0</v>
      </c>
      <c r="E13" s="23">
        <f t="shared" si="1"/>
        <v>0</v>
      </c>
      <c r="F13" s="80">
        <f>'8'!P8</f>
        <v>0</v>
      </c>
      <c r="G13" s="41"/>
      <c r="H13" s="35"/>
      <c r="J13" s="40"/>
    </row>
    <row r="14" spans="1:19" ht="16.5" thickBot="1" x14ac:dyDescent="0.3">
      <c r="A14" s="81" t="str">
        <f>A9</f>
        <v>a</v>
      </c>
      <c r="B14" s="23">
        <v>9</v>
      </c>
      <c r="C14" s="23">
        <f>'9'!E8+a!C13</f>
        <v>0</v>
      </c>
      <c r="D14" s="23">
        <f>'9'!L8+'8'!L8+'7'!L8+'6'!L8+'5'!L8+'4'!L8+'3'!L8+'2'!L8+'1'!L8</f>
        <v>0</v>
      </c>
      <c r="E14" s="23">
        <f t="shared" si="1"/>
        <v>0</v>
      </c>
      <c r="F14" s="80">
        <f>'9'!P8</f>
        <v>0</v>
      </c>
      <c r="G14" s="63" t="s">
        <v>7</v>
      </c>
      <c r="H14" s="64" t="s">
        <v>8</v>
      </c>
      <c r="I14" s="63" t="s">
        <v>9</v>
      </c>
      <c r="J14" s="40"/>
    </row>
    <row r="15" spans="1:19" ht="16.5" thickBot="1" x14ac:dyDescent="0.3">
      <c r="A15" s="81" t="str">
        <f>A9</f>
        <v>a</v>
      </c>
      <c r="B15" s="23">
        <v>10</v>
      </c>
      <c r="C15" s="23">
        <f>'10'!E8+a!C14</f>
        <v>0</v>
      </c>
      <c r="D15" s="23">
        <f>'10'!L8+'9'!L8+'8'!L8+'7'!L8+'6'!L8+'5'!L8+'4'!L8+'3'!L8+'2'!L8+'1'!L8</f>
        <v>0</v>
      </c>
      <c r="E15" s="23">
        <f t="shared" si="1"/>
        <v>0</v>
      </c>
      <c r="F15" s="80">
        <f>'10'!P8</f>
        <v>0</v>
      </c>
      <c r="G15" s="37">
        <f ca="1">IFERROR(E38-F38,0)</f>
        <v>0</v>
      </c>
      <c r="H15" s="36">
        <f ca="1">IFERROR(G15*I6,0)</f>
        <v>0</v>
      </c>
      <c r="I15" s="59">
        <f ca="1">IFERROR(G15/C38*1,0)</f>
        <v>0</v>
      </c>
      <c r="J15" s="40"/>
    </row>
    <row r="16" spans="1:19" x14ac:dyDescent="0.25">
      <c r="A16" s="81" t="str">
        <f>A14</f>
        <v>a</v>
      </c>
      <c r="B16" s="23">
        <v>11</v>
      </c>
      <c r="C16" s="23">
        <f>'11'!E8+a!C15</f>
        <v>0</v>
      </c>
      <c r="D16" s="23">
        <f>'11'!L8+'10'!L8+'9'!L8+'8'!L8+'7'!L8+'6'!L8+'5'!L8+'4'!L8+'3'!L8+'2'!L8+'1'!L8</f>
        <v>0</v>
      </c>
      <c r="E16" s="23">
        <f t="shared" si="1"/>
        <v>0</v>
      </c>
      <c r="F16" s="80">
        <f>'11'!P8</f>
        <v>0</v>
      </c>
      <c r="G16" s="41"/>
      <c r="H16" s="35"/>
      <c r="J16" s="40"/>
      <c r="K16" s="38"/>
      <c r="L16" s="38"/>
      <c r="M16" s="38"/>
      <c r="N16" s="38"/>
      <c r="O16" s="42"/>
      <c r="P16" s="42"/>
      <c r="Q16" s="42"/>
      <c r="R16" s="42"/>
      <c r="S16" s="42"/>
    </row>
    <row r="17" spans="1:19" x14ac:dyDescent="0.25">
      <c r="A17" s="81" t="str">
        <f>A14</f>
        <v>a</v>
      </c>
      <c r="B17" s="23">
        <v>12</v>
      </c>
      <c r="C17" s="23">
        <f>'12'!E8+a!C16</f>
        <v>0</v>
      </c>
      <c r="D17" s="23">
        <f>'12'!L8+'11'!L8+'10'!L8+'9'!L8+'8'!L8+'7'!L8+'6'!L8+'5'!L8+'4'!L8+'3'!L8+'2'!L8+'1'!L8</f>
        <v>0</v>
      </c>
      <c r="E17" s="23">
        <f t="shared" si="1"/>
        <v>0</v>
      </c>
      <c r="F17" s="80">
        <f>'12'!P8</f>
        <v>0</v>
      </c>
      <c r="G17" s="83" t="s">
        <v>38</v>
      </c>
      <c r="H17" s="84"/>
      <c r="J17" s="40"/>
      <c r="O17" s="42"/>
      <c r="P17" s="42"/>
      <c r="Q17" s="42"/>
      <c r="R17" s="42"/>
      <c r="S17" s="42"/>
    </row>
    <row r="18" spans="1:19" ht="16.5" thickBot="1" x14ac:dyDescent="0.3">
      <c r="A18" s="81" t="str">
        <f>A14</f>
        <v>a</v>
      </c>
      <c r="B18" s="23">
        <v>13</v>
      </c>
      <c r="C18" s="23">
        <f>'13'!E8+a!C17</f>
        <v>0</v>
      </c>
      <c r="D18" s="23">
        <f>'13'!L8+'12'!L8+'11'!L8+'10'!L8+'9'!L8+'8'!L8+'7'!L8+'6'!L8+'5'!L8+'4'!L8+'3'!L8+'2'!L8+'1'!L8</f>
        <v>0</v>
      </c>
      <c r="E18" s="23">
        <f t="shared" si="1"/>
        <v>0</v>
      </c>
      <c r="F18" s="80">
        <f>'13'!P8</f>
        <v>0</v>
      </c>
      <c r="G18" s="85"/>
      <c r="H18" s="84"/>
      <c r="J18" s="40"/>
      <c r="O18" s="42"/>
      <c r="P18" s="42"/>
      <c r="Q18" s="42"/>
      <c r="R18" s="42"/>
      <c r="S18" s="42"/>
    </row>
    <row r="19" spans="1:19" ht="16.5" thickBot="1" x14ac:dyDescent="0.3">
      <c r="A19" s="81" t="str">
        <f>A14</f>
        <v>a</v>
      </c>
      <c r="B19" s="23">
        <v>14</v>
      </c>
      <c r="C19" s="23">
        <f>'14'!E8+a!C18</f>
        <v>0</v>
      </c>
      <c r="D19" s="23">
        <f>'14'!L8+'13'!L8+'12'!L8+'11'!L8+'10'!L8+'9'!L8+'8'!L8+'7'!L8+'6'!L8+'5'!L8+'4'!L8+'3'!L8+'2'!L8+'1'!L8</f>
        <v>0</v>
      </c>
      <c r="E19" s="23">
        <f t="shared" si="1"/>
        <v>0</v>
      </c>
      <c r="F19" s="80">
        <f>'14'!P8</f>
        <v>0</v>
      </c>
      <c r="G19" s="86" t="s">
        <v>39</v>
      </c>
      <c r="H19" s="87" t="s">
        <v>40</v>
      </c>
      <c r="J19" s="40"/>
      <c r="O19" s="42"/>
      <c r="P19" s="42"/>
      <c r="Q19" s="42"/>
      <c r="R19" s="42"/>
      <c r="S19" s="42"/>
    </row>
    <row r="20" spans="1:19" ht="16.5" thickBot="1" x14ac:dyDescent="0.3">
      <c r="A20" s="81" t="str">
        <f>A14</f>
        <v>a</v>
      </c>
      <c r="B20" s="23">
        <v>15</v>
      </c>
      <c r="C20" s="23">
        <f>'15'!E8+a!C19</f>
        <v>0</v>
      </c>
      <c r="D20" s="23">
        <f>'15'!L8+'14'!L8+'13'!L8+'12'!L8+'11'!L8+'10'!L8+'9'!L8+'8'!L8+'7'!L8+'6'!L8+'5'!L8+'4'!L8+'3'!L8+'2'!L8+'1'!L8</f>
        <v>0</v>
      </c>
      <c r="E20" s="23">
        <f t="shared" si="1"/>
        <v>0</v>
      </c>
      <c r="F20" s="80">
        <f>'15'!P8</f>
        <v>0</v>
      </c>
      <c r="G20" s="89">
        <f>H6</f>
        <v>44</v>
      </c>
      <c r="H20" s="88">
        <f>G20/4</f>
        <v>11</v>
      </c>
      <c r="J20" s="40"/>
      <c r="O20" s="42"/>
      <c r="P20" s="42"/>
      <c r="Q20" s="42"/>
      <c r="R20" s="42"/>
      <c r="S20" s="42"/>
    </row>
    <row r="21" spans="1:19" x14ac:dyDescent="0.25">
      <c r="A21" s="81" t="str">
        <f>A14</f>
        <v>a</v>
      </c>
      <c r="B21" s="23">
        <v>16</v>
      </c>
      <c r="C21" s="23">
        <f>'16'!E8+a!C20</f>
        <v>0</v>
      </c>
      <c r="D21" s="23">
        <f>'16'!L8+'15'!L8+'14'!L8+'13'!L8+'12'!L8+'11'!L8+'10'!L8+'9'!L8+'8'!L8+'7'!L8+'6'!L8+'5'!L8+'4'!L8+'3'!L8+'2'!L8+'1'!L8</f>
        <v>0</v>
      </c>
      <c r="E21" s="23">
        <f t="shared" si="1"/>
        <v>0</v>
      </c>
      <c r="F21" s="80">
        <f>'16'!P8</f>
        <v>0</v>
      </c>
      <c r="G21" s="41"/>
      <c r="H21" s="35"/>
      <c r="J21" s="40"/>
      <c r="P21" s="54"/>
      <c r="Q21" s="42"/>
      <c r="R21" s="42"/>
      <c r="S21" s="42"/>
    </row>
    <row r="22" spans="1:19" x14ac:dyDescent="0.25">
      <c r="A22" s="81" t="str">
        <f>A14</f>
        <v>a</v>
      </c>
      <c r="B22" s="23">
        <v>17</v>
      </c>
      <c r="C22" s="23">
        <f>'17'!E8+a!C21</f>
        <v>0</v>
      </c>
      <c r="D22" s="23">
        <f>'17'!L8+'16'!L8+'15'!L8+'14'!L8+'13'!L8+'12'!L8+'11'!L8+'10'!L8+'9'!L8+'8'!L8+'7'!L8+'6'!L8+'5'!L8+'4'!L8+'3'!L8+'2'!L8+'1'!L8</f>
        <v>0</v>
      </c>
      <c r="E22" s="23">
        <f t="shared" si="1"/>
        <v>0</v>
      </c>
      <c r="F22" s="80">
        <f>'17'!P8</f>
        <v>0</v>
      </c>
      <c r="G22" s="41"/>
      <c r="H22" s="35"/>
      <c r="J22" s="40"/>
      <c r="Q22" s="42"/>
      <c r="R22" s="42"/>
      <c r="S22" s="42"/>
    </row>
    <row r="23" spans="1:19" x14ac:dyDescent="0.25">
      <c r="A23" s="81" t="str">
        <f>A14</f>
        <v>a</v>
      </c>
      <c r="B23" s="23">
        <v>18</v>
      </c>
      <c r="C23" s="23">
        <f>'18'!E8+a!C22</f>
        <v>0</v>
      </c>
      <c r="D23" s="23">
        <f>'18'!L8+'17'!L8+'16'!L8+'15'!L8+'14'!L8+'13'!L8+'12'!L8+'11'!L8+'10'!L8+'9'!L8+'8'!L8+'7'!L8+'6'!L8+'5'!L8+'4'!L8+'3'!L8+'2'!L8+'1'!L8</f>
        <v>0</v>
      </c>
      <c r="E23" s="23">
        <f t="shared" si="1"/>
        <v>0</v>
      </c>
      <c r="F23" s="80">
        <f>'18'!P8</f>
        <v>0</v>
      </c>
      <c r="G23" s="41"/>
      <c r="H23" s="35"/>
      <c r="J23" s="40"/>
      <c r="P23" s="55"/>
      <c r="Q23" s="42"/>
      <c r="R23" s="42"/>
      <c r="S23" s="42"/>
    </row>
    <row r="24" spans="1:19" x14ac:dyDescent="0.25">
      <c r="A24" s="81" t="str">
        <f>A14</f>
        <v>a</v>
      </c>
      <c r="B24" s="23">
        <v>19</v>
      </c>
      <c r="C24" s="23">
        <f>'19'!E8+a!C23</f>
        <v>0</v>
      </c>
      <c r="D24" s="23">
        <f>'19'!L8+'18'!L8+'17'!L8+'16'!L8+'15'!L8+'14'!L8+'13'!L8+'12'!L8+'11'!L8+'10'!L8+'9'!L8+'8'!L8+'7'!L8+'6'!L8+'5'!L8+'4'!L8+'3'!L8+'2'!L8+'1'!L8</f>
        <v>0</v>
      </c>
      <c r="E24" s="23">
        <f t="shared" si="1"/>
        <v>0</v>
      </c>
      <c r="F24" s="80">
        <f>'19'!P8</f>
        <v>0</v>
      </c>
      <c r="G24" s="41"/>
      <c r="H24" s="35"/>
      <c r="J24" s="40"/>
      <c r="O24" s="42"/>
      <c r="P24" s="42"/>
      <c r="Q24" s="42"/>
      <c r="R24" s="42"/>
      <c r="S24" s="42"/>
    </row>
    <row r="25" spans="1:19" x14ac:dyDescent="0.25">
      <c r="A25" s="81" t="str">
        <f>A14</f>
        <v>a</v>
      </c>
      <c r="B25" s="23">
        <v>20</v>
      </c>
      <c r="C25" s="23">
        <f>'20'!E8+a!C24</f>
        <v>0</v>
      </c>
      <c r="D25" s="23">
        <f>'20'!L8+'19'!L8+'18'!L8+'17'!L8+'16'!L8+'15'!L8+'14'!L8+'13'!L8+'12'!L8+'11'!L8+'10'!L8+'9'!L8+'8'!L8+'7'!L8+'6'!L8+'5'!L8+'4'!L8+'3'!L8+'2'!L8+'1'!L8</f>
        <v>0</v>
      </c>
      <c r="E25" s="23">
        <f t="shared" si="1"/>
        <v>0</v>
      </c>
      <c r="F25" s="80">
        <f>'20'!P8</f>
        <v>0</v>
      </c>
      <c r="G25" s="41"/>
      <c r="H25" s="35"/>
      <c r="J25" s="40"/>
      <c r="O25" s="42"/>
      <c r="P25" s="42"/>
      <c r="Q25" s="42"/>
      <c r="R25" s="42"/>
      <c r="S25" s="42"/>
    </row>
    <row r="26" spans="1:19" x14ac:dyDescent="0.25">
      <c r="A26" s="81" t="str">
        <f>A14</f>
        <v>a</v>
      </c>
      <c r="B26" s="23">
        <v>21</v>
      </c>
      <c r="C26" s="23">
        <f>'21'!E8+a!C25</f>
        <v>0</v>
      </c>
      <c r="D26" s="23">
        <f>'21'!L8+'20'!L8+'19'!L8+'18'!L8+'17'!L8+'16'!L8+'15'!L8+'14'!L8+'13'!L8+'12'!L8+'11'!L8+'10'!L8+'9'!L8+'8'!L8+'7'!L8+'6'!L8+'5'!L8+'4'!L8+'3'!L8+'2'!L8+'1'!L8</f>
        <v>0</v>
      </c>
      <c r="E26" s="23">
        <f t="shared" si="1"/>
        <v>0</v>
      </c>
      <c r="F26" s="80">
        <f>'21'!P8</f>
        <v>0</v>
      </c>
      <c r="G26" s="41"/>
      <c r="H26" s="35"/>
      <c r="J26" s="40"/>
      <c r="O26" s="42"/>
      <c r="P26" s="42"/>
      <c r="Q26" s="42"/>
      <c r="R26" s="42"/>
      <c r="S26" s="42"/>
    </row>
    <row r="27" spans="1:19" x14ac:dyDescent="0.25">
      <c r="A27" s="81" t="str">
        <f>A14</f>
        <v>a</v>
      </c>
      <c r="B27" s="23">
        <v>22</v>
      </c>
      <c r="C27" s="23">
        <f>'22'!E8+a!C26</f>
        <v>0</v>
      </c>
      <c r="D27" s="23">
        <f>'22'!L8+'21'!L8+'20'!L8+'19'!L8+'18'!L8+'17'!L8+'16'!L8+'15'!L8+'14'!L8+'13'!L8+'12'!L8+'11'!L8+'10'!L8+'9'!L8+'8'!L8+'7'!L8+'6'!L8+'5'!L8+'4'!L8+'3'!L8+'2'!L8+'1'!L8</f>
        <v>0</v>
      </c>
      <c r="E27" s="23">
        <f t="shared" si="1"/>
        <v>0</v>
      </c>
      <c r="F27" s="80">
        <f>'22'!P8</f>
        <v>0</v>
      </c>
      <c r="G27" s="41"/>
      <c r="H27" s="35"/>
      <c r="J27" s="40"/>
      <c r="O27" s="42"/>
      <c r="P27" s="42"/>
      <c r="Q27" s="42"/>
      <c r="R27" s="42"/>
      <c r="S27" s="42"/>
    </row>
    <row r="28" spans="1:19" x14ac:dyDescent="0.25">
      <c r="A28" s="81" t="str">
        <f>A14</f>
        <v>a</v>
      </c>
      <c r="B28" s="23">
        <v>23</v>
      </c>
      <c r="C28" s="23">
        <f>'23'!E8+a!C27</f>
        <v>0</v>
      </c>
      <c r="D28" s="23">
        <f>'23'!L8+'22'!L8+'21'!L8+'20'!L8+'19'!L8+'18'!L8+'17'!L8+'16'!L8+'15'!L8+'14'!L8+'13'!L8+'12'!L8+'11'!L8+'10'!L8+'9'!L8+'8'!L8+'7'!L8+'6'!L8+'5'!L8+'4'!L8+'3'!L8+'2'!L8+'1'!L8</f>
        <v>0</v>
      </c>
      <c r="E28" s="23">
        <f t="shared" si="1"/>
        <v>0</v>
      </c>
      <c r="F28" s="80">
        <f>'23'!P8</f>
        <v>0</v>
      </c>
      <c r="G28" s="41"/>
      <c r="H28" s="35"/>
      <c r="I28" t="s">
        <v>44</v>
      </c>
      <c r="J28" s="40"/>
    </row>
    <row r="29" spans="1:19" x14ac:dyDescent="0.25">
      <c r="A29" s="81" t="str">
        <f>A14</f>
        <v>a</v>
      </c>
      <c r="B29" s="23">
        <v>24</v>
      </c>
      <c r="C29" s="23">
        <f>'24'!E8+a!C28</f>
        <v>0</v>
      </c>
      <c r="D29" s="23">
        <f>'24'!L8+'23'!L8+'22'!L8+'21'!L8+'20'!L8+'19'!L8+'18'!L8+'17'!L8+'16'!L8+'15'!L8+'14'!L8+'13'!L8+'12'!L8+'11'!L8+'10'!L8+'9'!L8+'8'!L8+'7'!L8+'6'!L8+'5'!L8+'4'!L8+'3'!L8+'2'!L8+'1'!L8</f>
        <v>0</v>
      </c>
      <c r="E29" s="23">
        <f t="shared" si="1"/>
        <v>0</v>
      </c>
      <c r="F29" s="80">
        <f>'24'!P8</f>
        <v>0</v>
      </c>
      <c r="G29" s="41"/>
      <c r="H29" s="35"/>
      <c r="J29" s="40"/>
    </row>
    <row r="30" spans="1:19" x14ac:dyDescent="0.25">
      <c r="A30" s="81" t="str">
        <f>A14</f>
        <v>a</v>
      </c>
      <c r="B30" s="23">
        <v>25</v>
      </c>
      <c r="C30" s="23">
        <f>'25'!E8+a!C29</f>
        <v>0</v>
      </c>
      <c r="D30" s="23">
        <f>'25'!L8+'24'!L8+'23'!L8+'22'!L8+'21'!L8+'20'!L8+'19'!L8+'18'!L8+'17'!L8+'16'!L8+'15'!L8+'14'!L8+'13'!L8+'12'!L8+'11'!L8+'10'!L8+'9'!L8+'8'!L8+'7'!L8+'6'!L8+'5'!L8+'4'!L8+'3'!L8+'2'!L8+'1'!L8</f>
        <v>0</v>
      </c>
      <c r="E30" s="23">
        <f t="shared" si="1"/>
        <v>0</v>
      </c>
      <c r="F30" s="80">
        <f>'25'!P8</f>
        <v>0</v>
      </c>
      <c r="G30" s="41"/>
      <c r="H30" s="35"/>
      <c r="J30" s="40"/>
    </row>
    <row r="31" spans="1:19" x14ac:dyDescent="0.25">
      <c r="A31" s="81" t="str">
        <f>A14</f>
        <v>a</v>
      </c>
      <c r="B31" s="23">
        <v>26</v>
      </c>
      <c r="C31" s="23">
        <f>'26'!E8+a!C30</f>
        <v>0</v>
      </c>
      <c r="D31" s="23">
        <f>'26'!L8+'25'!L8+'24'!L8+'23'!L8+'22'!L8+'21'!L8+'20'!L8+'19'!L8+'18'!L8+'17'!L8+'16'!L8+'15'!L8+'14'!L8+'13'!L8+'12'!L8+'11'!L8+'10'!L8+'9'!L8+'8'!L8+'7'!L8+'6'!L8+'5'!L8+'4'!L8+'3'!L8+'2'!L8+'1'!L8</f>
        <v>0</v>
      </c>
      <c r="E31" s="23">
        <f t="shared" si="1"/>
        <v>0</v>
      </c>
      <c r="F31" s="80">
        <f>'26'!P8</f>
        <v>0</v>
      </c>
      <c r="G31" s="41"/>
      <c r="H31" s="35"/>
      <c r="J31" s="40"/>
    </row>
    <row r="32" spans="1:19" x14ac:dyDescent="0.25">
      <c r="A32" s="81" t="str">
        <f>A14</f>
        <v>a</v>
      </c>
      <c r="B32" s="23">
        <v>27</v>
      </c>
      <c r="C32" s="23">
        <f>'27'!E8+a!C31</f>
        <v>0</v>
      </c>
      <c r="D32" s="23">
        <f>'27'!L8+'26'!L8+'25'!L8+'24'!L8+'23'!L8+'22'!L8+'21'!L8+'20'!L8+'19'!L8+'18'!L8+'17'!L8+'16'!L8+'15'!L8+'14'!L8+'13'!L8+'12'!L8+'11'!L8+'10'!L8+'9'!L8+'8'!L8+'7'!L8+'6'!L8+'5'!L8+'4'!L8+'3'!L8+'2'!L8+'1'!L8</f>
        <v>0</v>
      </c>
      <c r="E32" s="23">
        <f t="shared" si="1"/>
        <v>0</v>
      </c>
      <c r="F32" s="80">
        <f>'27'!P8</f>
        <v>0</v>
      </c>
      <c r="G32" s="41"/>
      <c r="H32" s="35"/>
      <c r="J32" s="40"/>
    </row>
    <row r="33" spans="1:13" x14ac:dyDescent="0.25">
      <c r="A33" s="81" t="str">
        <f>A14</f>
        <v>a</v>
      </c>
      <c r="B33" s="23">
        <v>28</v>
      </c>
      <c r="C33" s="23">
        <f>'28'!E8+a!C32</f>
        <v>0</v>
      </c>
      <c r="D33" s="23">
        <f>'28'!L8+'27'!L8+'26'!L8+'25'!L8+'24'!L8+'23'!L8+'22'!L8+'21'!L8+'20'!L8+'19'!L8+'18'!L8+'17'!L8+'16'!L8+'15'!L8+'14'!L8+'13'!L8+'12'!L8+'11'!L8+'10'!L8+'9'!L8+'8'!L8+'7'!L8+'6'!L8+'5'!L8+'4'!L8+'3'!L8+'2'!L8+'1'!L8</f>
        <v>0</v>
      </c>
      <c r="E33" s="23">
        <f t="shared" si="1"/>
        <v>0</v>
      </c>
      <c r="F33" s="80">
        <f>'28'!P8</f>
        <v>0</v>
      </c>
      <c r="G33" s="41"/>
      <c r="H33" s="35"/>
      <c r="J33" s="40"/>
      <c r="M33" s="34"/>
    </row>
    <row r="34" spans="1:13" x14ac:dyDescent="0.25">
      <c r="A34" s="81" t="str">
        <f>A14</f>
        <v>a</v>
      </c>
      <c r="B34" s="23">
        <v>29</v>
      </c>
      <c r="C34" s="23">
        <f>'29'!E8+a!C33</f>
        <v>0</v>
      </c>
      <c r="D34" s="23">
        <f>'29'!L8+'28'!L8+'27'!L8+'26'!L8+'25'!L8+'24'!L8+'23'!L8+'22'!L8+'21'!L8+'20'!L8+'19'!L8+'18'!L8+'17'!L8+'16'!L8+'15'!L8+'14'!L8+'13'!L8+'12'!L8+'11'!L8+'10'!L8+'9'!L8+'8'!L8+'7'!L8+'6'!L8+'5'!L8+'4'!L8+'3'!L8+'2'!L8+'1'!L8</f>
        <v>0</v>
      </c>
      <c r="E34" s="23">
        <f t="shared" si="1"/>
        <v>0</v>
      </c>
      <c r="F34" s="80">
        <f>'29'!P8</f>
        <v>0</v>
      </c>
      <c r="G34" s="41"/>
      <c r="H34" s="35"/>
      <c r="J34" s="40"/>
    </row>
    <row r="35" spans="1:13" x14ac:dyDescent="0.25">
      <c r="A35" s="81" t="str">
        <f>A14</f>
        <v>a</v>
      </c>
      <c r="B35" s="23">
        <v>30</v>
      </c>
      <c r="C35" s="23">
        <f>'30'!E8+a!C34</f>
        <v>0</v>
      </c>
      <c r="D35" s="23">
        <f>'30'!L8+'29'!L8+'28'!L8+'27'!L8+'26'!L8+'25'!L8+'24'!L8+'23'!L8+'22'!L8+'21'!L8+'20'!L8+'19'!L8+'18'!L8+'17'!L8+'16'!L8+'15'!L8+'14'!L8+'13'!L8+'12'!L8+'11'!L8+'10'!L8+'9'!L8+'8'!L8+'7'!L8+'6'!L8+'5'!L8+'4'!L8+'3'!L8+'2'!L8+'1'!L8</f>
        <v>0</v>
      </c>
      <c r="E35" s="23">
        <f t="shared" si="1"/>
        <v>0</v>
      </c>
      <c r="F35" s="80">
        <f>'30'!P8</f>
        <v>0</v>
      </c>
      <c r="G35" s="41"/>
      <c r="H35" s="35"/>
      <c r="J35" s="40"/>
    </row>
    <row r="36" spans="1:13" x14ac:dyDescent="0.25">
      <c r="A36" s="81" t="str">
        <f>A14</f>
        <v>a</v>
      </c>
      <c r="B36" s="23">
        <v>31</v>
      </c>
      <c r="C36" s="23">
        <f>'31'!E8+a!C35</f>
        <v>0</v>
      </c>
      <c r="D36" s="23">
        <f>'31'!L8+'30'!L8+'29'!L8+'28'!L8+'27'!L8+'26'!L8+'25'!L8+'24'!L8+'23'!L8+'22'!L8+'21'!L8+'20'!L8+'19'!L8+'18'!L8+'17'!L8+'16'!L8+'15'!L8+'14'!L8+'13'!L8+'12'!L8+'11'!L8+'10'!L8+'9'!L8+'8'!L8+'7'!L8+'6'!L8+'5'!L8+'4'!L8+'3'!L8+'2'!L8+'1'!L8</f>
        <v>0</v>
      </c>
      <c r="E36" s="23">
        <f t="shared" si="1"/>
        <v>0</v>
      </c>
      <c r="F36" s="80">
        <f>'31'!P8</f>
        <v>0</v>
      </c>
      <c r="G36" s="41"/>
      <c r="H36" s="35"/>
      <c r="J36" s="40"/>
    </row>
    <row r="37" spans="1:13" ht="16.5" thickBot="1" x14ac:dyDescent="0.3"/>
    <row r="38" spans="1:13" ht="16.5" thickBot="1" x14ac:dyDescent="0.3">
      <c r="A38" s="152" t="s">
        <v>10</v>
      </c>
      <c r="B38" s="153"/>
      <c r="C38" s="5">
        <f>MAX(C6:C36)</f>
        <v>0</v>
      </c>
      <c r="D38" s="5">
        <f>MAX(D6:D36)</f>
        <v>0</v>
      </c>
      <c r="E38" s="5">
        <f>C38-D38</f>
        <v>0</v>
      </c>
      <c r="F38" s="6" t="e">
        <f t="array" aca="1" ref="F38" ca="1">INDIRECT("F"&amp;MAX(IF(F6:F36&lt;&gt;0,ROW(A6:A36))))</f>
        <v>#REF!</v>
      </c>
      <c r="J38" s="23"/>
    </row>
    <row r="40" spans="1:13" x14ac:dyDescent="0.25">
      <c r="A40" s="23"/>
    </row>
  </sheetData>
  <mergeCells count="2">
    <mergeCell ref="A1:I1"/>
    <mergeCell ref="A38:B38"/>
  </mergeCells>
  <phoneticPr fontId="4" type="noConversion"/>
  <conditionalFormatting sqref="G39:G45 G13 G16:G36">
    <cfRule type="colorScale" priority="6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conditionalFormatting sqref="G15">
    <cfRule type="colorScale" priority="1">
      <colorScale>
        <cfvo type="num" val="0"/>
        <cfvo type="num" val="7000000"/>
        <color rgb="FFF8696B"/>
        <color rgb="FF63BE7B"/>
      </colorScale>
    </cfRule>
  </conditionalFormatting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-0.249977111117893"/>
  </sheetPr>
  <dimension ref="A1:P38"/>
  <sheetViews>
    <sheetView zoomScale="70" zoomScaleNormal="70" zoomScalePageLayoutView="80" workbookViewId="0">
      <selection activeCell="A7" sqref="A7"/>
    </sheetView>
  </sheetViews>
  <sheetFormatPr baseColWidth="10" defaultColWidth="11" defaultRowHeight="15.75" x14ac:dyDescent="0.25"/>
  <cols>
    <col min="8" max="8" width="13.375" customWidth="1"/>
  </cols>
  <sheetData>
    <row r="1" spans="1:16" ht="27" thickBot="1" x14ac:dyDescent="0.45">
      <c r="A1" s="149" t="str">
        <f>A6</f>
        <v>b</v>
      </c>
      <c r="B1" s="150"/>
      <c r="C1" s="150"/>
      <c r="D1" s="150"/>
      <c r="E1" s="150"/>
      <c r="F1" s="150"/>
      <c r="G1" s="150"/>
      <c r="H1" s="150"/>
      <c r="I1" s="151"/>
    </row>
    <row r="3" spans="1:16" ht="16.5" thickBot="1" x14ac:dyDescent="0.3"/>
    <row r="4" spans="1:16" ht="16.5" thickBot="1" x14ac:dyDescent="0.3">
      <c r="A4" s="3" t="s">
        <v>2</v>
      </c>
      <c r="B4" s="1" t="s">
        <v>1</v>
      </c>
      <c r="C4" s="2" t="s">
        <v>3</v>
      </c>
      <c r="D4" s="1" t="s">
        <v>4</v>
      </c>
      <c r="E4" s="2" t="s">
        <v>5</v>
      </c>
      <c r="F4" s="1" t="s">
        <v>6</v>
      </c>
      <c r="G4" s="32" t="s">
        <v>32</v>
      </c>
      <c r="H4" s="45" t="s">
        <v>33</v>
      </c>
      <c r="I4" s="47" t="s">
        <v>34</v>
      </c>
      <c r="J4" s="49" t="s">
        <v>35</v>
      </c>
      <c r="K4" s="51" t="s">
        <v>9</v>
      </c>
    </row>
    <row r="5" spans="1:16" ht="16.5" thickBot="1" x14ac:dyDescent="0.3"/>
    <row r="6" spans="1:16" ht="16.5" thickBot="1" x14ac:dyDescent="0.3">
      <c r="A6" s="82" t="s">
        <v>45</v>
      </c>
      <c r="B6">
        <v>1</v>
      </c>
      <c r="C6">
        <f>'1'!E13</f>
        <v>0</v>
      </c>
      <c r="D6">
        <f>'1'!L13</f>
        <v>0</v>
      </c>
      <c r="E6">
        <f>C6-D6</f>
        <v>0</v>
      </c>
      <c r="F6" s="41">
        <f>'1'!P13</f>
        <v>0</v>
      </c>
      <c r="G6" s="44">
        <v>9.4</v>
      </c>
      <c r="H6" s="46">
        <v>50</v>
      </c>
      <c r="I6" s="48">
        <f t="shared" ref="I6:I11" si="0">G6/H6</f>
        <v>0.188</v>
      </c>
      <c r="J6" s="50">
        <v>1.5</v>
      </c>
      <c r="K6" s="52">
        <f>((J6/1.13)-I12)/(J6/1.13)</f>
        <v>0.85837333333333343</v>
      </c>
    </row>
    <row r="7" spans="1:16" ht="16.5" thickBot="1" x14ac:dyDescent="0.3">
      <c r="A7" s="82" t="str">
        <f>A6</f>
        <v>b</v>
      </c>
      <c r="B7">
        <v>2</v>
      </c>
      <c r="C7">
        <f>'1'!E13+'2'!E13</f>
        <v>0</v>
      </c>
      <c r="D7">
        <f>'2'!L13+'1'!L13</f>
        <v>0</v>
      </c>
      <c r="E7">
        <f>C7-D7</f>
        <v>0</v>
      </c>
      <c r="F7" s="41">
        <f>'2'!P13</f>
        <v>0</v>
      </c>
      <c r="G7" s="44">
        <v>0</v>
      </c>
      <c r="H7" s="46">
        <v>32</v>
      </c>
      <c r="I7" s="48">
        <f t="shared" si="0"/>
        <v>0</v>
      </c>
    </row>
    <row r="8" spans="1:16" ht="16.5" thickBot="1" x14ac:dyDescent="0.3">
      <c r="A8" s="82" t="str">
        <f>A7</f>
        <v>b</v>
      </c>
      <c r="B8">
        <v>3</v>
      </c>
      <c r="C8">
        <f>'3'!E13+'2'!E13+'1'!E13</f>
        <v>0</v>
      </c>
      <c r="D8" s="31">
        <f>'3'!L13+'2'!L13+'1'!L13</f>
        <v>0</v>
      </c>
      <c r="E8">
        <f t="shared" ref="E8:E36" si="1">C8-D8</f>
        <v>0</v>
      </c>
      <c r="F8" s="41">
        <f>'3'!P13</f>
        <v>0</v>
      </c>
      <c r="G8" s="44">
        <v>0</v>
      </c>
      <c r="H8" s="46">
        <v>32</v>
      </c>
      <c r="I8" s="48">
        <f t="shared" si="0"/>
        <v>0</v>
      </c>
    </row>
    <row r="9" spans="1:16" ht="16.5" thickBot="1" x14ac:dyDescent="0.3">
      <c r="A9" s="82" t="str">
        <f>A8</f>
        <v>b</v>
      </c>
      <c r="B9">
        <v>4</v>
      </c>
      <c r="C9">
        <f>'4'!E13+'3'!E13+'2'!E13+'1'!E13</f>
        <v>0</v>
      </c>
      <c r="D9">
        <f>'4'!L13+'3'!L13+'2'!L13+'1'!L13</f>
        <v>0</v>
      </c>
      <c r="E9">
        <f t="shared" si="1"/>
        <v>0</v>
      </c>
      <c r="F9" s="41">
        <f>'4'!P13</f>
        <v>0</v>
      </c>
      <c r="G9" s="44">
        <v>0</v>
      </c>
      <c r="H9" s="46">
        <v>32</v>
      </c>
      <c r="I9" s="48">
        <f t="shared" si="0"/>
        <v>0</v>
      </c>
      <c r="J9" s="33"/>
    </row>
    <row r="10" spans="1:16" ht="16.5" thickBot="1" x14ac:dyDescent="0.3">
      <c r="A10" s="82" t="str">
        <f>A9</f>
        <v>b</v>
      </c>
      <c r="B10">
        <v>5</v>
      </c>
      <c r="C10">
        <f>'5'!E13+'4'!E13+'3'!E13+'2'!E13+'1'!E13</f>
        <v>0</v>
      </c>
      <c r="D10">
        <f>'5'!L13+'4'!L13+'3'!L13+'2'!L13+'1'!L13</f>
        <v>0</v>
      </c>
      <c r="E10">
        <f t="shared" si="1"/>
        <v>0</v>
      </c>
      <c r="F10" s="41">
        <f>'5'!P13</f>
        <v>0</v>
      </c>
      <c r="G10" s="44">
        <v>0</v>
      </c>
      <c r="H10" s="46">
        <v>32</v>
      </c>
      <c r="I10" s="48">
        <f t="shared" si="0"/>
        <v>0</v>
      </c>
    </row>
    <row r="11" spans="1:16" ht="16.5" thickBot="1" x14ac:dyDescent="0.3">
      <c r="A11" s="82" t="str">
        <f>A9</f>
        <v>b</v>
      </c>
      <c r="B11">
        <v>6</v>
      </c>
      <c r="C11">
        <f>'6'!E13+'5'!E13+'4'!E13+'3'!E13+'2'!E13+'1'!E13</f>
        <v>0</v>
      </c>
      <c r="D11">
        <f>'6'!L13+'5'!L13+'4'!L13+'3'!L13+'2'!L13+'1'!L13</f>
        <v>0</v>
      </c>
      <c r="E11">
        <f t="shared" si="1"/>
        <v>0</v>
      </c>
      <c r="F11" s="41">
        <f>'6'!P13</f>
        <v>0</v>
      </c>
      <c r="G11" s="44">
        <v>0</v>
      </c>
      <c r="H11" s="46">
        <v>32</v>
      </c>
      <c r="I11" s="48">
        <f t="shared" si="0"/>
        <v>0</v>
      </c>
    </row>
    <row r="12" spans="1:16" ht="16.5" thickBot="1" x14ac:dyDescent="0.3">
      <c r="A12" s="82" t="str">
        <f>A9</f>
        <v>b</v>
      </c>
      <c r="B12">
        <v>7</v>
      </c>
      <c r="C12">
        <f>'7'!E13+'6'!E13+'5'!E13+'4'!E13+'3'!E13+'2'!E13+'1'!E13</f>
        <v>0</v>
      </c>
      <c r="D12">
        <f>'7'!L13+'6'!L13+'5'!L13+'4'!L13+'3'!L13+'2'!L13+'1'!L13</f>
        <v>0</v>
      </c>
      <c r="E12">
        <f t="shared" si="1"/>
        <v>0</v>
      </c>
      <c r="F12" s="41">
        <f>'7'!P13</f>
        <v>0</v>
      </c>
      <c r="I12" s="53">
        <f>I6+I7+I8+I9+I10+I11</f>
        <v>0.188</v>
      </c>
      <c r="J12" s="43"/>
    </row>
    <row r="13" spans="1:16" ht="16.5" thickBot="1" x14ac:dyDescent="0.3">
      <c r="A13" s="82" t="str">
        <f>A9</f>
        <v>b</v>
      </c>
      <c r="B13">
        <v>8</v>
      </c>
      <c r="C13">
        <f>'8'!E13+'7'!E13+'6'!E13+'5'!E13+'4'!E13+'3'!E13+'2'!E13+'1'!E13</f>
        <v>0</v>
      </c>
      <c r="D13">
        <f>'8'!L13+'7'!L13+'6'!L13+'5'!L13+'4'!L13+'3'!L13+'2'!L13+'1'!L13</f>
        <v>0</v>
      </c>
      <c r="E13">
        <f t="shared" si="1"/>
        <v>0</v>
      </c>
      <c r="F13" s="41">
        <f>'8'!P13</f>
        <v>0</v>
      </c>
      <c r="G13" s="41"/>
      <c r="H13" s="35"/>
      <c r="J13" s="40"/>
      <c r="P13" s="42"/>
    </row>
    <row r="14" spans="1:16" ht="16.5" thickBot="1" x14ac:dyDescent="0.3">
      <c r="A14" s="82" t="str">
        <f>A9</f>
        <v>b</v>
      </c>
      <c r="B14">
        <v>9</v>
      </c>
      <c r="C14">
        <f>'9'!E13+'8'!E13+'7'!E13+'6'!E13+'5'!E13+'4'!E13+'3'!E13+'2'!E13+'1'!E13</f>
        <v>0</v>
      </c>
      <c r="D14">
        <f>'9'!L13+'8'!L13+'7'!L13+'6'!L13+'5'!L13+'4'!L13+'3'!L13+'2'!L13+'1'!L13</f>
        <v>0</v>
      </c>
      <c r="E14">
        <f t="shared" si="1"/>
        <v>0</v>
      </c>
      <c r="F14" s="41">
        <f>'9'!P13</f>
        <v>0</v>
      </c>
      <c r="G14" s="63" t="s">
        <v>7</v>
      </c>
      <c r="H14" s="64" t="s">
        <v>8</v>
      </c>
      <c r="I14" s="63" t="s">
        <v>9</v>
      </c>
      <c r="J14" s="40"/>
      <c r="P14" s="42"/>
    </row>
    <row r="15" spans="1:16" ht="16.5" thickBot="1" x14ac:dyDescent="0.3">
      <c r="A15" s="82" t="str">
        <f>A9</f>
        <v>b</v>
      </c>
      <c r="B15">
        <v>10</v>
      </c>
      <c r="C15">
        <f>'10'!E13+'9'!E13+'8'!E13+'7'!E13+'6'!E13+'5'!E13+'4'!E13+'3'!E13+'2'!E13+'1'!E13</f>
        <v>0</v>
      </c>
      <c r="D15">
        <f>'10'!L13+'9'!L13+'8'!L13+'7'!L13+'6'!L13+'5'!L13+'4'!L13+'3'!L13+'2'!L13+'1'!L13</f>
        <v>0</v>
      </c>
      <c r="E15">
        <f t="shared" si="1"/>
        <v>0</v>
      </c>
      <c r="F15" s="41">
        <f>'10'!P13</f>
        <v>0</v>
      </c>
      <c r="G15" s="37">
        <f ca="1">IFERROR(E38-F38,0)</f>
        <v>0</v>
      </c>
      <c r="H15" s="36">
        <f ca="1">IFERROR(G15*I6,0)</f>
        <v>0</v>
      </c>
      <c r="I15" s="59">
        <f ca="1">IFERROR(G15/C38*1,0)</f>
        <v>0</v>
      </c>
      <c r="J15" s="40"/>
      <c r="P15" s="42"/>
    </row>
    <row r="16" spans="1:16" x14ac:dyDescent="0.25">
      <c r="A16" s="82" t="str">
        <f>A14</f>
        <v>b</v>
      </c>
      <c r="B16">
        <v>11</v>
      </c>
      <c r="C16">
        <f>'11'!E13+'10'!E13+'9'!E13+'8'!E13+'7'!E13+'6'!E13+'5'!E13+'4'!E13+'3'!E13+'2'!E13+'1'!E13</f>
        <v>0</v>
      </c>
      <c r="D16">
        <f>'11'!L13+'10'!L13+'9'!L13+'8'!L13+'7'!L13+'6'!L13+'5'!L13+'4'!L13+'3'!L13+'2'!L13+'1'!L13</f>
        <v>0</v>
      </c>
      <c r="E16">
        <f t="shared" si="1"/>
        <v>0</v>
      </c>
      <c r="F16" s="41">
        <f>'11'!P13</f>
        <v>0</v>
      </c>
      <c r="G16" s="41"/>
      <c r="H16" s="35"/>
      <c r="J16" s="40"/>
      <c r="K16" s="38"/>
      <c r="L16" s="38"/>
      <c r="M16" s="38"/>
      <c r="N16" s="38"/>
      <c r="O16" s="42"/>
      <c r="P16" s="42"/>
    </row>
    <row r="17" spans="1:16" x14ac:dyDescent="0.25">
      <c r="A17" s="82" t="str">
        <f>A14</f>
        <v>b</v>
      </c>
      <c r="B17">
        <v>12</v>
      </c>
      <c r="C17">
        <f>'12'!E13+'11'!E13+'10'!E13+'9'!E13+'8'!E13+'7'!E13+'6'!E13+'5'!E13+'4'!E13+'3'!E13+'2'!E13+'1'!E13</f>
        <v>0</v>
      </c>
      <c r="D17">
        <f>'12'!L13+'11'!L13+'10'!L13+'9'!L13+'8'!L13+'7'!L13+'6'!L13+'5'!L13+'4'!L13+'3'!L13+'2'!L13+'1'!L13</f>
        <v>0</v>
      </c>
      <c r="E17">
        <f t="shared" si="1"/>
        <v>0</v>
      </c>
      <c r="F17" s="41">
        <f>'12'!P13</f>
        <v>0</v>
      </c>
      <c r="G17" s="83" t="s">
        <v>38</v>
      </c>
      <c r="H17" s="84"/>
      <c r="J17" s="40"/>
      <c r="O17" s="42"/>
      <c r="P17" s="42"/>
    </row>
    <row r="18" spans="1:16" ht="16.5" thickBot="1" x14ac:dyDescent="0.3">
      <c r="A18" s="82" t="str">
        <f>A14</f>
        <v>b</v>
      </c>
      <c r="B18">
        <v>13</v>
      </c>
      <c r="C18">
        <f>'13'!E13+'12'!E13+'11'!E13+'10'!E13+'9'!E13+'8'!E13+'7'!E13+'6'!E13+'5'!E13+'4'!E13+'3'!E13+'2'!E13+'1'!E13</f>
        <v>0</v>
      </c>
      <c r="D18">
        <f>'13'!L13+'12'!L13+'11'!L13+'10'!L13+'9'!L13+'8'!L13+'7'!L13+'6'!L13+'5'!L13+'4'!L13+'3'!L13+'2'!L13+'1'!L13</f>
        <v>0</v>
      </c>
      <c r="E18">
        <f t="shared" si="1"/>
        <v>0</v>
      </c>
      <c r="F18" s="41">
        <f>'13'!P13</f>
        <v>0</v>
      </c>
      <c r="G18" s="85"/>
      <c r="H18" s="84"/>
      <c r="J18" s="40"/>
      <c r="O18" s="42"/>
      <c r="P18" s="42"/>
    </row>
    <row r="19" spans="1:16" ht="16.5" thickBot="1" x14ac:dyDescent="0.3">
      <c r="A19" s="82" t="str">
        <f>A14</f>
        <v>b</v>
      </c>
      <c r="B19">
        <v>14</v>
      </c>
      <c r="C19">
        <f>'14'!E13+'13'!E13+'12'!E13+'11'!E13+'10'!E13+'9'!E13+'8'!E13+'7'!E13+'6'!E13+'5'!E13+'4'!E13+'3'!E13+'2'!E13+'1'!E13</f>
        <v>0</v>
      </c>
      <c r="D19">
        <f>'14'!L13+'13'!L13+'12'!L13+'11'!L13+'10'!L13+'9'!L13+'8'!L13+'7'!L13+'6'!L13+'5'!L13+'4'!L13+'3'!L13+'2'!L13+'1'!L13</f>
        <v>0</v>
      </c>
      <c r="E19">
        <f t="shared" si="1"/>
        <v>0</v>
      </c>
      <c r="F19" s="41">
        <f>'14'!P13</f>
        <v>0</v>
      </c>
      <c r="G19" s="86" t="s">
        <v>41</v>
      </c>
      <c r="H19" s="87" t="s">
        <v>42</v>
      </c>
      <c r="J19" s="40"/>
      <c r="O19" s="42"/>
      <c r="P19" s="42"/>
    </row>
    <row r="20" spans="1:16" ht="16.5" thickBot="1" x14ac:dyDescent="0.3">
      <c r="A20" s="82" t="str">
        <f>A14</f>
        <v>b</v>
      </c>
      <c r="B20">
        <v>15</v>
      </c>
      <c r="C20">
        <f>'15'!E13+'14'!E13+'13'!E13+'12'!E13+'11'!E13+'10'!E13+'9'!E13+'8'!E13+'7'!E13+'6'!E13+'5'!E13+'4'!E13+'3'!E13+'2'!E13+'1'!E13</f>
        <v>0</v>
      </c>
      <c r="D20">
        <f>'15'!L13+'14'!L13+'13'!L13+'12'!L13+'11'!L13+'10'!L13+'9'!L13+'8'!L13+'7'!L13+'6'!L13+'5'!L13+'4'!L13+'3'!L13+'2'!L13+'1'!L13</f>
        <v>0</v>
      </c>
      <c r="E20">
        <f t="shared" si="1"/>
        <v>0</v>
      </c>
      <c r="F20" s="41">
        <f>'15'!P13</f>
        <v>0</v>
      </c>
      <c r="G20" s="89">
        <f>H6</f>
        <v>50</v>
      </c>
      <c r="H20" s="88">
        <f>G20/2</f>
        <v>25</v>
      </c>
      <c r="J20" s="40"/>
      <c r="O20" s="42"/>
      <c r="P20" s="42"/>
    </row>
    <row r="21" spans="1:16" x14ac:dyDescent="0.25">
      <c r="A21" s="82" t="str">
        <f>A14</f>
        <v>b</v>
      </c>
      <c r="B21">
        <v>16</v>
      </c>
      <c r="C21">
        <f>'16'!E13+'15'!E13+'14'!E13+'13'!E13+'12'!E13+'11'!E13+'10'!E13+'9'!E13+'8'!E13+'7'!E13+'6'!E13+'5'!E13+'4'!E13+'3'!E13+'2'!E13+'1'!E13</f>
        <v>0</v>
      </c>
      <c r="D21">
        <f>'16'!L13+'15'!L13+'14'!L13+'13'!L13+'12'!L13+'11'!L13+'10'!L13+'9'!L13+'8'!L13+'7'!L13+'6'!L13+'5'!L13+'4'!L13+'3'!L13+'2'!L13+'1'!L13</f>
        <v>0</v>
      </c>
      <c r="E21">
        <f t="shared" si="1"/>
        <v>0</v>
      </c>
      <c r="F21" s="41">
        <f>'16'!P13</f>
        <v>0</v>
      </c>
      <c r="G21" s="41"/>
      <c r="H21" s="35"/>
      <c r="J21" s="40"/>
      <c r="P21" s="42"/>
    </row>
    <row r="22" spans="1:16" x14ac:dyDescent="0.25">
      <c r="A22" s="82" t="str">
        <f>A14</f>
        <v>b</v>
      </c>
      <c r="B22">
        <v>17</v>
      </c>
      <c r="C22">
        <f>'17'!E13+'16'!E13+'15'!E13+'14'!E13+'13'!E13+'12'!E13+'11'!E13+'10'!E13+'9'!E13+'8'!E13+'7'!E13+'6'!E13+'5'!E13+'4'!E13+'3'!E13+'2'!E13+'1'!E13</f>
        <v>0</v>
      </c>
      <c r="D22">
        <f>'17'!L13+'16'!L13+'15'!L13+'14'!L13+'13'!L13+'12'!L13+'11'!L13+'10'!L13+'9'!L13+'8'!L13+'7'!L13+'6'!L13+'5'!L13+'4'!L13+'3'!L13+'2'!L13+'1'!L13</f>
        <v>0</v>
      </c>
      <c r="E22">
        <f t="shared" si="1"/>
        <v>0</v>
      </c>
      <c r="F22" s="41">
        <f>'17'!P13</f>
        <v>0</v>
      </c>
      <c r="G22" s="41"/>
      <c r="H22" s="35"/>
      <c r="J22" s="40"/>
      <c r="P22" s="42"/>
    </row>
    <row r="23" spans="1:16" x14ac:dyDescent="0.25">
      <c r="A23" s="82" t="str">
        <f>A14</f>
        <v>b</v>
      </c>
      <c r="B23">
        <v>18</v>
      </c>
      <c r="C23">
        <f>'18'!E13+'17'!E13+'16'!E13+'15'!E13+'14'!E13+'13'!E13+'12'!E13+'11'!E13+'10'!E13+'9'!E13+'8'!E13+'7'!E13+'6'!E13+'5'!E13+'4'!E13+'3'!E13+'2'!E13+'1'!E13</f>
        <v>0</v>
      </c>
      <c r="D23">
        <f>'18'!L13+'17'!L13+'16'!L13+'15'!L13+'14'!L13+'13'!L13+'12'!L13+'11'!L13+'10'!L13+'9'!L13+'8'!L13+'7'!L13+'6'!L13+'5'!L13+'4'!L13+'3'!L13+'2'!L13+'1'!L13</f>
        <v>0</v>
      </c>
      <c r="E23">
        <f t="shared" si="1"/>
        <v>0</v>
      </c>
      <c r="F23" s="41">
        <f>'18'!P13</f>
        <v>0</v>
      </c>
      <c r="G23" s="41"/>
      <c r="H23" s="35"/>
      <c r="J23" s="40"/>
      <c r="P23" s="42"/>
    </row>
    <row r="24" spans="1:16" x14ac:dyDescent="0.25">
      <c r="A24" s="82" t="str">
        <f>A14</f>
        <v>b</v>
      </c>
      <c r="B24">
        <v>19</v>
      </c>
      <c r="C24">
        <f>'19'!E13+'18'!E13+'17'!E13+'16'!E13+'15'!E13+'14'!E13+'13'!E13+'12'!E13+'11'!E13+'10'!E13+'9'!E13+'8'!E13+'7'!E13+'6'!E13+'5'!E13+'4'!E13+'3'!E13+'2'!E13+'1'!E13</f>
        <v>0</v>
      </c>
      <c r="D24">
        <f>'19'!L13+'18'!L13+'17'!L13+'16'!L13+'15'!L13+'14'!L13+'13'!L13+'12'!L13+'11'!L13+'10'!L13+'9'!L13+'8'!L13+'7'!L13+'6'!L13+'5'!L13+'4'!L13+'3'!L13+'2'!L13+'1'!L13</f>
        <v>0</v>
      </c>
      <c r="E24">
        <f t="shared" si="1"/>
        <v>0</v>
      </c>
      <c r="F24" s="41">
        <f>'19'!P13</f>
        <v>0</v>
      </c>
      <c r="G24" s="41"/>
      <c r="H24" s="35"/>
      <c r="J24" s="40"/>
      <c r="O24" s="42"/>
      <c r="P24" s="42"/>
    </row>
    <row r="25" spans="1:16" x14ac:dyDescent="0.25">
      <c r="A25" s="82" t="str">
        <f>A14</f>
        <v>b</v>
      </c>
      <c r="B25">
        <v>20</v>
      </c>
      <c r="C25">
        <f>'20'!E13+'19'!E13+'18'!E13+'17'!E13+'16'!E13+'15'!E13+'14'!E13+'13'!E13+'12'!E13+'11'!E13+'10'!E13+'9'!E13+'8'!E13+'7'!E13+'6'!E13+'5'!E13+'4'!E13+'3'!E13+'2'!E13+'1'!E13</f>
        <v>0</v>
      </c>
      <c r="D25">
        <f>'20'!L13+'19'!L13+'18'!L13+'17'!L13+'16'!L13+'15'!L13+'14'!L13+'13'!L13+'12'!L13+'11'!L13+'10'!L13+'9'!L13+'8'!L13+'7'!L13+'6'!L13+'5'!L13+'4'!L13+'3'!L13+'2'!L13+'1'!L13</f>
        <v>0</v>
      </c>
      <c r="E25">
        <f t="shared" si="1"/>
        <v>0</v>
      </c>
      <c r="F25" s="41">
        <f>'20'!P13</f>
        <v>0</v>
      </c>
      <c r="G25" s="41"/>
      <c r="H25" s="35"/>
      <c r="J25" s="40"/>
      <c r="O25" s="42"/>
    </row>
    <row r="26" spans="1:16" x14ac:dyDescent="0.25">
      <c r="A26" s="82" t="str">
        <f>A14</f>
        <v>b</v>
      </c>
      <c r="B26">
        <v>21</v>
      </c>
      <c r="C26">
        <f>'21'!E13+'20'!E13+'19'!E13+'18'!E13+'17'!E13+'16'!E13+'15'!E13+'14'!E13+'13'!E13+'12'!E13+'11'!E13+'10'!E13+'9'!E13+'8'!E13+'7'!E13+'6'!E13+'5'!E13+'4'!E13+'3'!E13+'2'!E13+'1'!E13</f>
        <v>0</v>
      </c>
      <c r="D26">
        <f>'21'!L13+'20'!L13+'19'!L13+'18'!L13+'17'!L13+'16'!L13+'15'!L13+'14'!L13+'13'!L13+'12'!L13+'11'!L13+'10'!L13+'9'!L13+'8'!L13+'7'!L13+'6'!L13+'5'!L13+'4'!L13+'3'!L13+'2'!L13+'1'!L13</f>
        <v>0</v>
      </c>
      <c r="E26">
        <f t="shared" si="1"/>
        <v>0</v>
      </c>
      <c r="F26" s="41">
        <f>'21'!P13</f>
        <v>0</v>
      </c>
      <c r="G26" s="41"/>
      <c r="H26" s="35"/>
      <c r="J26" s="40"/>
      <c r="O26" s="42"/>
    </row>
    <row r="27" spans="1:16" x14ac:dyDescent="0.25">
      <c r="A27" s="82" t="str">
        <f>A14</f>
        <v>b</v>
      </c>
      <c r="B27">
        <v>22</v>
      </c>
      <c r="C27">
        <f>'22'!E13+'21'!E13+'20'!E13+'19'!E13+'18'!E13+'17'!E13+'16'!E13+'15'!E13+'14'!E13+'13'!E13+'12'!E13+'11'!E13+'10'!E13+'9'!E13+'8'!E13+'7'!E13+'6'!E13+'5'!E13+'4'!E13+'3'!E13+'2'!E13+'1'!E13</f>
        <v>0</v>
      </c>
      <c r="D27">
        <f>'22'!L13+'21'!L13+'20'!L13+'19'!L13+'18'!L13+'17'!L13+'16'!L13+'15'!L13+'14'!L13+'13'!L13+'12'!L13+'11'!L13+'10'!L13+'9'!L13+'8'!L13+'7'!L13+'6'!L13+'5'!L13+'4'!L13+'3'!L13+'2'!L13+'1'!L13</f>
        <v>0</v>
      </c>
      <c r="E27">
        <f t="shared" si="1"/>
        <v>0</v>
      </c>
      <c r="F27" s="41">
        <f>'22'!P13</f>
        <v>0</v>
      </c>
      <c r="G27" s="41"/>
      <c r="H27" s="35"/>
      <c r="J27" s="40"/>
      <c r="O27" s="42"/>
    </row>
    <row r="28" spans="1:16" x14ac:dyDescent="0.25">
      <c r="A28" s="82" t="str">
        <f>A14</f>
        <v>b</v>
      </c>
      <c r="B28">
        <v>23</v>
      </c>
      <c r="C28">
        <f>'23'!E13+'22'!E13+'21'!E13+'20'!E13+'19'!E13+'18'!E13+'17'!E13+'16'!E13+'15'!E13+'14'!E13+'13'!E13+'12'!E13+'11'!E13+'10'!E13+'9'!E13+'8'!E13+'7'!E13+'6'!E13+'5'!E13+'4'!E13+'3'!E13+'2'!E13+'1'!E13</f>
        <v>0</v>
      </c>
      <c r="D28">
        <f>'23'!L13+'22'!L13+'21'!L13+'20'!L13+'19'!L13+'18'!L13+'17'!L13+'16'!L13+'15'!L13+'14'!L13+'13'!L13+'12'!L13+'11'!L13+'10'!L13+'9'!L13+'8'!L13+'7'!L13+'6'!L13+'5'!L13+'4'!L13+'3'!L13+'2'!L13+'1'!L13</f>
        <v>0</v>
      </c>
      <c r="E28">
        <f t="shared" si="1"/>
        <v>0</v>
      </c>
      <c r="F28" s="41">
        <f>'23'!P13</f>
        <v>0</v>
      </c>
      <c r="G28" s="41"/>
      <c r="H28" s="35"/>
      <c r="J28" s="40"/>
    </row>
    <row r="29" spans="1:16" x14ac:dyDescent="0.25">
      <c r="A29" s="82" t="str">
        <f>A14</f>
        <v>b</v>
      </c>
      <c r="B29">
        <v>24</v>
      </c>
      <c r="C29">
        <f>'24'!E13+'23'!E13+'22'!E13+'21'!E13+'20'!E13+'19'!E13+'18'!E13+'17'!E13+'16'!E13+'15'!E13+'14'!E13+'13'!E13+'12'!E13+'11'!E13+'10'!E13+'9'!E13+'8'!E13+'7'!E13+'6'!E13+'5'!E13+'4'!E13+'3'!E13+'2'!E13+'1'!E13</f>
        <v>0</v>
      </c>
      <c r="D29">
        <f>'24'!L13+'23'!L13+'22'!L13+'21'!L13+'20'!L13+'19'!L13+'18'!L13+'17'!L13+'16'!L13+'15'!L13+'14'!L13+'13'!L13+'12'!L13+'11'!L13+'10'!L13+'9'!L13+'8'!L13+'7'!L13+'6'!L13+'5'!L13+'4'!L13+'3'!L13+'2'!L13+'1'!L13</f>
        <v>0</v>
      </c>
      <c r="E29">
        <f t="shared" si="1"/>
        <v>0</v>
      </c>
      <c r="F29" s="41">
        <f>'24'!P13</f>
        <v>0</v>
      </c>
      <c r="G29" s="41"/>
      <c r="H29" s="35"/>
      <c r="J29" s="40"/>
    </row>
    <row r="30" spans="1:16" x14ac:dyDescent="0.25">
      <c r="A30" s="82" t="str">
        <f>A14</f>
        <v>b</v>
      </c>
      <c r="B30">
        <v>25</v>
      </c>
      <c r="C30">
        <f>'25'!E13+'24'!E13+'23'!E13+'22'!E13+'21'!E13+'20'!E13+'19'!E13+'18'!E13+'17'!E13+'16'!E13+'15'!E13+'14'!E13+'13'!E13+'12'!E13+'11'!E13+'10'!E13+'9'!E13+'8'!E13+'7'!E13+'6'!E13+'5'!E13+'4'!E13+'3'!E13+'2'!E13+'1'!E13</f>
        <v>0</v>
      </c>
      <c r="D30">
        <f>'25'!L13+'24'!L13+'23'!L13+'22'!L13+'21'!L13+'20'!L13+'19'!L13+'18'!L13+'17'!L13+'16'!L13+'15'!L13+'14'!L13+'13'!L13+'12'!L13+'11'!L13+'10'!L13+'9'!L13+'8'!L13+'7'!L13+'6'!L13+'5'!L13+'4'!L13+'3'!L13+'2'!L13+'1'!L13</f>
        <v>0</v>
      </c>
      <c r="E30">
        <f t="shared" si="1"/>
        <v>0</v>
      </c>
      <c r="F30" s="41">
        <f>'25'!P13</f>
        <v>0</v>
      </c>
      <c r="G30" s="41"/>
      <c r="H30" s="35"/>
      <c r="J30" s="40"/>
    </row>
    <row r="31" spans="1:16" x14ac:dyDescent="0.25">
      <c r="A31" s="82" t="str">
        <f>A14</f>
        <v>b</v>
      </c>
      <c r="B31">
        <v>26</v>
      </c>
      <c r="C31">
        <f>'26'!E13+'25'!E13+'24'!E13+'23'!E13+'22'!E13+'21'!E13+'20'!E13+'19'!E13+'18'!E13+'17'!E13+'16'!E13+'15'!E13+'14'!E13+'13'!E13+'12'!E13+'11'!E13+'10'!E13+'9'!E13+'8'!E13+'7'!E13+'6'!E13+'5'!E13+'4'!E13+'3'!E13+'2'!E13+'1'!E13</f>
        <v>0</v>
      </c>
      <c r="D31">
        <f>'26'!L13+'25'!L13+'24'!L13+'23'!L13+'22'!L13+'21'!L13+'20'!L13+'19'!L13+'18'!L13+'17'!L13+'16'!L13+'15'!L13+'14'!L13+'13'!L13+'12'!L13+'11'!L13+'10'!L13+'9'!L13+'8'!L13+'7'!L13+'6'!L13+'5'!L13+'4'!L13+'3'!L13+'2'!L13+'1'!L13</f>
        <v>0</v>
      </c>
      <c r="E31">
        <f t="shared" si="1"/>
        <v>0</v>
      </c>
      <c r="F31" s="41">
        <f>'26'!P13</f>
        <v>0</v>
      </c>
      <c r="G31" s="41"/>
      <c r="H31" s="35"/>
      <c r="J31" s="40"/>
    </row>
    <row r="32" spans="1:16" x14ac:dyDescent="0.25">
      <c r="A32" s="82" t="str">
        <f>A14</f>
        <v>b</v>
      </c>
      <c r="B32">
        <v>27</v>
      </c>
      <c r="C32">
        <f>'27'!E13+'26'!E13+'25'!E13+'24'!E13+'23'!E13+'22'!E13+'21'!E13+'20'!E13+'19'!E13+'18'!E13+'17'!E13+'16'!E13+'15'!E13+'14'!E13+'13'!E13+'12'!E13+'11'!E13+'10'!E13+'9'!E13+'8'!E13+'7'!E13+'6'!E13+'5'!E13+'4'!E13+'3'!E13+'2'!E13+'1'!E13</f>
        <v>0</v>
      </c>
      <c r="D32">
        <f>'27'!L13+'26'!L13+'25'!L13+'24'!L13+'23'!L13+'22'!L13+'21'!L13+'20'!L13+'19'!L13+'18'!L13+'17'!L13+'16'!L13+'15'!L13+'14'!L13+'13'!L13+'12'!L13+'11'!L13+'10'!L13+'9'!L13+'8'!L13+'7'!L13+'6'!L13+'5'!L13+'4'!L13+'3'!L13+'2'!L13+'1'!L13</f>
        <v>0</v>
      </c>
      <c r="E32">
        <f t="shared" si="1"/>
        <v>0</v>
      </c>
      <c r="F32" s="41">
        <f>'27'!P13</f>
        <v>0</v>
      </c>
      <c r="G32" s="41"/>
      <c r="H32" s="35"/>
      <c r="J32" s="40"/>
    </row>
    <row r="33" spans="1:13" x14ac:dyDescent="0.25">
      <c r="A33" s="82" t="str">
        <f>A14</f>
        <v>b</v>
      </c>
      <c r="B33">
        <v>28</v>
      </c>
      <c r="C33">
        <f>'28'!E13+'27'!E13+'26'!E13+'25'!E13+'24'!E13+'23'!E13+'22'!E13+'21'!E13+'20'!E13+'19'!E13+'18'!E13+'17'!E13+'16'!E13+'15'!E13+'14'!E13+'13'!E13+'12'!E13+'11'!E13+'10'!E13+'9'!E13+'8'!E13+'7'!E13+'6'!E13+'5'!E13+'4'!E13+'3'!E13+'2'!E13+'1'!E13</f>
        <v>0</v>
      </c>
      <c r="D33">
        <f>'28'!L13+'27'!L13+'26'!L13+'25'!L13+'24'!L13+'23'!L13+'22'!L13+'21'!L13+'20'!L13+'19'!L13+'18'!L13+'17'!L13+'16'!L13+'15'!L13+'14'!L13+'13'!L13+'12'!L13+'11'!L13+'10'!L13+'9'!L13+'8'!L13+'7'!L13+'6'!L13+'5'!L13+'4'!L13+'3'!L13+'2'!L13+'1'!L13</f>
        <v>0</v>
      </c>
      <c r="E33">
        <f t="shared" si="1"/>
        <v>0</v>
      </c>
      <c r="F33" s="41">
        <f>'28'!P13</f>
        <v>0</v>
      </c>
      <c r="G33" s="41"/>
      <c r="H33" s="35"/>
      <c r="J33" s="40"/>
      <c r="M33" s="34"/>
    </row>
    <row r="34" spans="1:13" x14ac:dyDescent="0.25">
      <c r="A34" s="82" t="str">
        <f>A14</f>
        <v>b</v>
      </c>
      <c r="B34">
        <v>29</v>
      </c>
      <c r="C34">
        <f>'29'!E13+'28'!E13+'27'!E13+'26'!E13+'25'!E13+'24'!E13+'23'!E13+'22'!E13+'21'!E13+'20'!E13+'19'!E13+'18'!E13+'17'!E13+'16'!E13+'15'!E13+'14'!E13+'13'!E13+'12'!E13+'11'!E13+'10'!E13+'9'!E13+'8'!E13+'7'!E13+'6'!E13+'5'!E13+'4'!E13+'3'!E13+'2'!E13+'1'!E13</f>
        <v>0</v>
      </c>
      <c r="D34">
        <f>'29'!L13+'28'!L13+'27'!L13+'26'!L13+'25'!L13+'24'!L13+'23'!L13+'22'!L13+'21'!L13+'20'!L13+'19'!L13+'18'!L13+'17'!L13+'16'!L13+'15'!L13+'14'!L13+'13'!L13+'12'!L13+'11'!L13+'10'!L13+'9'!L13+'8'!L13+'7'!L13+'6'!L13+'5'!L13+'4'!L13+'3'!L13+'2'!L13+'1'!L13</f>
        <v>0</v>
      </c>
      <c r="E34">
        <f t="shared" si="1"/>
        <v>0</v>
      </c>
      <c r="F34" s="41">
        <f>'29'!P13</f>
        <v>0</v>
      </c>
      <c r="G34" s="41"/>
      <c r="H34" s="35"/>
      <c r="J34" s="40"/>
    </row>
    <row r="35" spans="1:13" x14ac:dyDescent="0.25">
      <c r="A35" s="82" t="str">
        <f>A14</f>
        <v>b</v>
      </c>
      <c r="B35">
        <v>30</v>
      </c>
      <c r="C35">
        <f>'30'!E13+'29'!E13+'28'!E13+'27'!E13+'26'!E13+'25'!E13+'24'!E13+'23'!E13+'22'!E13+'21'!E13+'20'!E13+'19'!E13+'18'!E13+'17'!E13+'16'!E13+'15'!E13+'14'!E13+'13'!E13+'12'!E13+'11'!E13+'10'!E13+'9'!E13+'8'!E13+'7'!E13+'6'!E13+'5'!E13+'4'!E13+'3'!E13+'2'!E13+'1'!E13</f>
        <v>0</v>
      </c>
      <c r="D35">
        <f>'30'!L13+'29'!L13+'28'!L13+'27'!L13+'26'!L13+'25'!L13+'24'!L13+'23'!L13+'22'!L13+'21'!L13+'20'!L13+'19'!L13+'18'!L13+'17'!L13+'16'!L13+'15'!L13+'14'!L13+'13'!L13+'12'!L13+'11'!L13+'10'!L13+'9'!L13+'8'!L13+'7'!L13+'6'!L13+'5'!L13+'4'!L13+'3'!L13+'2'!L13+'1'!L13</f>
        <v>0</v>
      </c>
      <c r="E35">
        <f t="shared" si="1"/>
        <v>0</v>
      </c>
      <c r="F35" s="41">
        <f>'30'!P13</f>
        <v>0</v>
      </c>
      <c r="G35" s="41"/>
      <c r="H35" s="35"/>
      <c r="J35" s="40"/>
    </row>
    <row r="36" spans="1:13" x14ac:dyDescent="0.25">
      <c r="A36" t="str">
        <f>A14</f>
        <v>b</v>
      </c>
      <c r="B36">
        <v>31</v>
      </c>
      <c r="C36">
        <f>'31'!E13+'30'!E13+'29'!E13+'28'!E13+'27'!E13+'26'!E13+'25'!E13+'24'!E13+'23'!E13+'22'!E13+'21'!E13+'20'!E13+'19'!E13+'18'!E13+'17'!E13+'16'!E13+'15'!E13+'14'!E13+'13'!E13+'12'!E13+'11'!E13+'10'!E13+'9'!E13+'8'!E13+'7'!E13+'6'!E13+'5'!E13+'4'!E13+'3'!E13+'2'!E13+'1'!E13</f>
        <v>0</v>
      </c>
      <c r="D36">
        <f>'31'!L13+'30'!L13+'29'!L13+'28'!L13+'27'!L13+'26'!L13+'25'!L13+'24'!L13+'23'!L13+'22'!L13+'21'!L13+'20'!L13+'19'!L13+'18'!L13+'17'!L13+'16'!L13+'15'!L13+'14'!L13+'13'!L13+'12'!L13+'11'!L13+'10'!L13+'9'!L13+'8'!L13+'7'!L13+'6'!L13+'5'!L13+'4'!L13+'3'!L13+'2'!L13+'1'!L13</f>
        <v>0</v>
      </c>
      <c r="E36">
        <f t="shared" si="1"/>
        <v>0</v>
      </c>
      <c r="F36" s="41">
        <f>'31'!P13</f>
        <v>0</v>
      </c>
      <c r="G36" s="41"/>
      <c r="H36" s="35"/>
      <c r="J36" s="40"/>
    </row>
    <row r="37" spans="1:13" ht="16.5" thickBot="1" x14ac:dyDescent="0.3"/>
    <row r="38" spans="1:13" ht="16.5" thickBot="1" x14ac:dyDescent="0.3">
      <c r="A38" s="152" t="s">
        <v>10</v>
      </c>
      <c r="B38" s="153"/>
      <c r="C38" s="5">
        <f>MAX(C6:C36)</f>
        <v>0</v>
      </c>
      <c r="D38" s="5">
        <f>MAX(D6:D36)</f>
        <v>0</v>
      </c>
      <c r="E38" s="5">
        <f>C38-D38</f>
        <v>0</v>
      </c>
      <c r="F38" s="6" t="e">
        <f t="array" aca="1" ref="F38" ca="1">INDIRECT("F"&amp;MAX(IF(F6:F36&lt;&gt;0,ROW(A6:A36))))</f>
        <v>#REF!</v>
      </c>
      <c r="J38" s="23"/>
    </row>
  </sheetData>
  <mergeCells count="2">
    <mergeCell ref="A1:I1"/>
    <mergeCell ref="A38:B38"/>
  </mergeCells>
  <conditionalFormatting sqref="G15">
    <cfRule type="colorScale" priority="2">
      <colorScale>
        <cfvo type="num" val="0"/>
        <cfvo type="num" val="7000000"/>
        <color rgb="FFF8696B"/>
        <color rgb="FF63BE7B"/>
      </colorScale>
    </cfRule>
  </conditionalFormatting>
  <conditionalFormatting sqref="G16 G13 G21:G36">
    <cfRule type="colorScale" priority="3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conditionalFormatting sqref="G17:G20">
    <cfRule type="colorScale" priority="1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-0.249977111117893"/>
  </sheetPr>
  <dimension ref="A1:O39"/>
  <sheetViews>
    <sheetView zoomScale="70" zoomScaleNormal="70" zoomScalePageLayoutView="80" workbookViewId="0">
      <selection activeCell="A8" sqref="A8"/>
    </sheetView>
  </sheetViews>
  <sheetFormatPr baseColWidth="10" defaultColWidth="11" defaultRowHeight="15.75" x14ac:dyDescent="0.25"/>
  <cols>
    <col min="8" max="8" width="14.125" customWidth="1"/>
  </cols>
  <sheetData>
    <row r="1" spans="1:11" ht="16.5" thickBot="1" x14ac:dyDescent="0.3"/>
    <row r="2" spans="1:11" ht="27" thickBot="1" x14ac:dyDescent="0.45">
      <c r="A2" s="149" t="str">
        <f>A7</f>
        <v>c</v>
      </c>
      <c r="B2" s="150"/>
      <c r="C2" s="150"/>
      <c r="D2" s="150"/>
      <c r="E2" s="150"/>
      <c r="F2" s="150"/>
      <c r="G2" s="150"/>
      <c r="H2" s="150"/>
      <c r="I2" s="151"/>
    </row>
    <row r="4" spans="1:11" ht="16.5" thickBot="1" x14ac:dyDescent="0.3"/>
    <row r="5" spans="1:11" ht="16.5" thickBot="1" x14ac:dyDescent="0.3">
      <c r="A5" s="3" t="s">
        <v>2</v>
      </c>
      <c r="B5" s="1" t="s">
        <v>1</v>
      </c>
      <c r="C5" s="2" t="s">
        <v>3</v>
      </c>
      <c r="D5" s="1" t="s">
        <v>4</v>
      </c>
      <c r="E5" s="2" t="s">
        <v>5</v>
      </c>
      <c r="F5" s="1" t="s">
        <v>6</v>
      </c>
      <c r="G5" s="32" t="s">
        <v>32</v>
      </c>
      <c r="H5" s="45" t="s">
        <v>33</v>
      </c>
      <c r="I5" s="47" t="s">
        <v>34</v>
      </c>
      <c r="J5" s="49" t="s">
        <v>35</v>
      </c>
      <c r="K5" s="51" t="s">
        <v>9</v>
      </c>
    </row>
    <row r="6" spans="1:11" ht="16.5" thickBot="1" x14ac:dyDescent="0.3"/>
    <row r="7" spans="1:11" ht="16.5" thickBot="1" x14ac:dyDescent="0.3">
      <c r="A7" s="82" t="s">
        <v>46</v>
      </c>
      <c r="B7">
        <v>1</v>
      </c>
      <c r="C7">
        <f>'1'!E18</f>
        <v>0</v>
      </c>
      <c r="D7">
        <f>'1'!L18</f>
        <v>0</v>
      </c>
      <c r="E7">
        <f>C7-D7</f>
        <v>0</v>
      </c>
      <c r="F7" s="41">
        <f>'1'!P18</f>
        <v>0</v>
      </c>
      <c r="G7" s="44">
        <v>26.64</v>
      </c>
      <c r="H7" s="46">
        <v>12</v>
      </c>
      <c r="I7" s="48">
        <f t="shared" ref="I7:I12" si="0">G7/H7</f>
        <v>2.2200000000000002</v>
      </c>
      <c r="J7" s="50">
        <v>13.99</v>
      </c>
      <c r="K7" s="52">
        <f>((J7/1.13)-I13)/(J7/1.13)</f>
        <v>0.81131665475339532</v>
      </c>
    </row>
    <row r="8" spans="1:11" ht="16.5" thickBot="1" x14ac:dyDescent="0.3">
      <c r="A8" s="82" t="str">
        <f>A7</f>
        <v>c</v>
      </c>
      <c r="B8">
        <v>2</v>
      </c>
      <c r="C8">
        <f>'1'!E18+'2'!E18</f>
        <v>0</v>
      </c>
      <c r="D8">
        <f>'2'!L13+'1'!L18</f>
        <v>0</v>
      </c>
      <c r="E8">
        <f>C8-D8</f>
        <v>0</v>
      </c>
      <c r="F8" s="41">
        <f>'2'!P18</f>
        <v>0</v>
      </c>
      <c r="G8" s="44">
        <v>1.1599999999999999</v>
      </c>
      <c r="H8" s="46">
        <v>10</v>
      </c>
      <c r="I8" s="48">
        <f t="shared" si="0"/>
        <v>0.11599999999999999</v>
      </c>
    </row>
    <row r="9" spans="1:11" ht="16.5" thickBot="1" x14ac:dyDescent="0.3">
      <c r="A9" s="82" t="str">
        <f>A8</f>
        <v>c</v>
      </c>
      <c r="B9">
        <v>3</v>
      </c>
      <c r="C9">
        <f>'3'!E18+'2'!E18+'1'!E18</f>
        <v>0</v>
      </c>
      <c r="D9" s="31">
        <f>'3'!L18+'2'!L18+'1'!L18</f>
        <v>0</v>
      </c>
      <c r="E9">
        <f t="shared" ref="E9:E37" si="1">C9-D9</f>
        <v>0</v>
      </c>
      <c r="F9" s="41">
        <f>'3'!P18</f>
        <v>0</v>
      </c>
      <c r="G9" s="44">
        <v>0</v>
      </c>
      <c r="H9" s="46">
        <v>32</v>
      </c>
      <c r="I9" s="48">
        <f t="shared" si="0"/>
        <v>0</v>
      </c>
    </row>
    <row r="10" spans="1:11" ht="16.5" thickBot="1" x14ac:dyDescent="0.3">
      <c r="A10" s="82" t="str">
        <f>A9</f>
        <v>c</v>
      </c>
      <c r="B10">
        <v>4</v>
      </c>
      <c r="C10">
        <f>'4'!E18+'3'!E18+'2'!E18+'1'!E18</f>
        <v>0</v>
      </c>
      <c r="D10">
        <f>'4'!L18+'3'!L18+'2'!L18+'1'!L18</f>
        <v>0</v>
      </c>
      <c r="E10">
        <f t="shared" si="1"/>
        <v>0</v>
      </c>
      <c r="F10" s="41">
        <f>'4'!P18</f>
        <v>0</v>
      </c>
      <c r="G10" s="44">
        <v>0</v>
      </c>
      <c r="H10" s="46">
        <v>32</v>
      </c>
      <c r="I10" s="48">
        <f t="shared" si="0"/>
        <v>0</v>
      </c>
      <c r="J10" s="33"/>
    </row>
    <row r="11" spans="1:11" ht="16.5" thickBot="1" x14ac:dyDescent="0.3">
      <c r="A11" s="82" t="str">
        <f>A10</f>
        <v>c</v>
      </c>
      <c r="B11">
        <v>5</v>
      </c>
      <c r="C11">
        <f>'5'!E18+'4'!E18+'3'!E18+'2'!E18+'1'!E18</f>
        <v>0</v>
      </c>
      <c r="D11">
        <f>'5'!L18+'4'!L18+'3'!L18+'2'!L18+'1'!L18</f>
        <v>0</v>
      </c>
      <c r="E11">
        <f t="shared" si="1"/>
        <v>0</v>
      </c>
      <c r="F11" s="41">
        <f>'5'!P18</f>
        <v>0</v>
      </c>
      <c r="G11" s="44">
        <v>0</v>
      </c>
      <c r="H11" s="46">
        <v>32</v>
      </c>
      <c r="I11" s="48">
        <f t="shared" si="0"/>
        <v>0</v>
      </c>
    </row>
    <row r="12" spans="1:11" ht="16.5" thickBot="1" x14ac:dyDescent="0.3">
      <c r="A12" s="82" t="str">
        <f>A10</f>
        <v>c</v>
      </c>
      <c r="B12">
        <v>6</v>
      </c>
      <c r="C12">
        <f>'6'!E18+'5'!E18+'4'!E18+'3'!E18+'2'!E18+'1'!E18</f>
        <v>0</v>
      </c>
      <c r="D12">
        <f>'6'!L18+'5'!L18+'4'!L18+'3'!L18+'2'!L18+'1'!L18</f>
        <v>0</v>
      </c>
      <c r="E12">
        <f t="shared" si="1"/>
        <v>0</v>
      </c>
      <c r="F12" s="41">
        <f>'6'!P18</f>
        <v>0</v>
      </c>
      <c r="G12" s="44">
        <v>0</v>
      </c>
      <c r="H12" s="46">
        <v>32</v>
      </c>
      <c r="I12" s="48">
        <f t="shared" si="0"/>
        <v>0</v>
      </c>
    </row>
    <row r="13" spans="1:11" ht="16.5" thickBot="1" x14ac:dyDescent="0.3">
      <c r="A13" s="82" t="str">
        <f>A10</f>
        <v>c</v>
      </c>
      <c r="B13">
        <v>7</v>
      </c>
      <c r="C13">
        <f>'7'!E18+'6'!E18+'5'!E18+'4'!E18+'3'!E18+'2'!E18+'1'!E18</f>
        <v>0</v>
      </c>
      <c r="D13">
        <f>'7'!L18+'6'!L18+'5'!L18+'4'!L18+'3'!L18+'2'!L18+'1'!L18</f>
        <v>0</v>
      </c>
      <c r="E13">
        <f t="shared" si="1"/>
        <v>0</v>
      </c>
      <c r="F13" s="41">
        <f>'7'!P18</f>
        <v>0</v>
      </c>
      <c r="I13" s="53">
        <f>I7+I8+I9+I10+I11+I12</f>
        <v>2.3360000000000003</v>
      </c>
      <c r="J13" s="43"/>
    </row>
    <row r="14" spans="1:11" ht="16.5" thickBot="1" x14ac:dyDescent="0.3">
      <c r="A14" s="82" t="str">
        <f>A10</f>
        <v>c</v>
      </c>
      <c r="B14">
        <v>8</v>
      </c>
      <c r="C14">
        <f>'8'!E18+'7'!E18+'6'!E18+'5'!E18+'4'!E18+'3'!E18+'2'!E18+'1'!E18</f>
        <v>0</v>
      </c>
      <c r="D14">
        <f>'8'!L18+'7'!L18+'6'!L18+'5'!L18+'4'!L18+'3'!L18+'2'!L18+'1'!L18</f>
        <v>0</v>
      </c>
      <c r="E14">
        <f t="shared" si="1"/>
        <v>0</v>
      </c>
      <c r="F14" s="41">
        <f>'8'!P18</f>
        <v>0</v>
      </c>
      <c r="G14" s="41"/>
      <c r="H14" s="35"/>
      <c r="J14" s="40"/>
    </row>
    <row r="15" spans="1:11" ht="16.5" thickBot="1" x14ac:dyDescent="0.3">
      <c r="A15" s="82" t="str">
        <f>A10</f>
        <v>c</v>
      </c>
      <c r="B15">
        <v>9</v>
      </c>
      <c r="C15">
        <f>'9'!E18+'8'!E18+'7'!E18+'6'!E18+'5'!E18+'4'!E18+'3'!E18+'2'!E18+'1'!E18</f>
        <v>0</v>
      </c>
      <c r="D15">
        <f>'9'!L18+'8'!L18+'7'!L18+'6'!L18+'5'!L18+'4'!L18+'3'!L18+'2'!L18+'1'!L18</f>
        <v>0</v>
      </c>
      <c r="E15">
        <f t="shared" si="1"/>
        <v>0</v>
      </c>
      <c r="F15" s="41">
        <f>'9'!P18</f>
        <v>0</v>
      </c>
      <c r="G15" s="63" t="s">
        <v>7</v>
      </c>
      <c r="H15" s="64" t="s">
        <v>8</v>
      </c>
      <c r="I15" s="65" t="s">
        <v>36</v>
      </c>
      <c r="J15" s="40"/>
    </row>
    <row r="16" spans="1:11" ht="16.5" thickBot="1" x14ac:dyDescent="0.3">
      <c r="A16" s="82" t="str">
        <f>A10</f>
        <v>c</v>
      </c>
      <c r="B16">
        <v>10</v>
      </c>
      <c r="C16">
        <f>'10'!E18+'9'!E18+'8'!E18+'7'!E18+'6'!E18+'5'!E18+'4'!E18+'3'!E18+'2'!E18+'1'!E18</f>
        <v>0</v>
      </c>
      <c r="D16">
        <f>'10'!L18+'9'!L18+'8'!L18+'7'!L18+'6'!L18+'5'!L18+'4'!L18+'3'!L18+'2'!L18+'1'!L18</f>
        <v>0</v>
      </c>
      <c r="E16">
        <f t="shared" si="1"/>
        <v>0</v>
      </c>
      <c r="F16" s="41">
        <f>'10'!P18</f>
        <v>0</v>
      </c>
      <c r="G16" s="37">
        <f ca="1">IFERROR(E39-F39,0)</f>
        <v>0</v>
      </c>
      <c r="H16" s="36">
        <f ca="1">IFERROR(G16*I7,0)</f>
        <v>0</v>
      </c>
      <c r="I16" s="59">
        <f ca="1">IFERROR(G16/C39*1,0)</f>
        <v>0</v>
      </c>
      <c r="J16" s="40"/>
    </row>
    <row r="17" spans="1:15" x14ac:dyDescent="0.25">
      <c r="A17" s="82" t="str">
        <f>A15</f>
        <v>c</v>
      </c>
      <c r="B17">
        <v>11</v>
      </c>
      <c r="C17">
        <f>'11'!E18+'10'!E18+'9'!E18+'8'!E18+'7'!E18+'6'!E18+'5'!E18+'4'!E18+'3'!E18+'2'!E18+'1'!E18</f>
        <v>0</v>
      </c>
      <c r="D17">
        <f>'11'!L18+'10'!L18+'9'!L18+'8'!L18+'7'!L18+'6'!L18+'5'!L18+'4'!L18+'3'!L18+'2'!L18+'1'!L18</f>
        <v>0</v>
      </c>
      <c r="E17">
        <f t="shared" si="1"/>
        <v>0</v>
      </c>
      <c r="F17" s="41">
        <f>'11'!P18</f>
        <v>0</v>
      </c>
      <c r="G17" s="41"/>
      <c r="H17" s="35"/>
      <c r="J17" s="40"/>
      <c r="K17" s="38"/>
      <c r="L17" s="38"/>
      <c r="M17" s="38"/>
      <c r="N17" s="38"/>
      <c r="O17" s="42"/>
    </row>
    <row r="18" spans="1:15" x14ac:dyDescent="0.25">
      <c r="A18" s="82" t="str">
        <f>A15</f>
        <v>c</v>
      </c>
      <c r="B18">
        <v>12</v>
      </c>
      <c r="C18">
        <f>'12'!E18+'11'!E18+'10'!E18+'9'!E18+'8'!E18+'7'!E18+'6'!E18+'5'!E18+'4'!E18+'3'!E18+'2'!E18+'1'!E18</f>
        <v>0</v>
      </c>
      <c r="D18">
        <f>'12'!L18+'11'!L18+'10'!L18+'9'!L18+'8'!L18+'7'!L18+'6'!L18+'5'!L18+'4'!L18+'3'!L18+'2'!L18+'1'!L18</f>
        <v>0</v>
      </c>
      <c r="E18">
        <f t="shared" si="1"/>
        <v>0</v>
      </c>
      <c r="F18" s="41">
        <f>'12'!P18</f>
        <v>0</v>
      </c>
      <c r="G18" s="83" t="s">
        <v>38</v>
      </c>
      <c r="H18" s="84"/>
      <c r="J18" s="40"/>
      <c r="O18" s="42"/>
    </row>
    <row r="19" spans="1:15" ht="16.5" thickBot="1" x14ac:dyDescent="0.3">
      <c r="A19" s="82" t="str">
        <f>A15</f>
        <v>c</v>
      </c>
      <c r="B19">
        <v>13</v>
      </c>
      <c r="C19">
        <f>'13'!E18+'12'!E18+'11'!E18+'10'!E18+'9'!E18+'8'!E18+'7'!E18+'6'!E18+'5'!E18+'4'!E18+'3'!E18+'2'!E18+'1'!E18</f>
        <v>0</v>
      </c>
      <c r="D19">
        <f>'13'!L18+'12'!L18+'11'!L18+'10'!L18+'9'!L18+'8'!L18+'7'!L18+'6'!L18+'5'!L18+'4'!L18+'3'!L18+'2'!L18+'1'!L18</f>
        <v>0</v>
      </c>
      <c r="E19">
        <f t="shared" si="1"/>
        <v>0</v>
      </c>
      <c r="F19" s="41">
        <f>'13'!P18</f>
        <v>0</v>
      </c>
      <c r="G19" s="85"/>
      <c r="H19" s="84"/>
      <c r="J19" s="40"/>
      <c r="O19" s="42"/>
    </row>
    <row r="20" spans="1:15" ht="16.5" thickBot="1" x14ac:dyDescent="0.3">
      <c r="A20" s="82" t="str">
        <f>A15</f>
        <v>c</v>
      </c>
      <c r="B20">
        <v>14</v>
      </c>
      <c r="C20">
        <f>'14'!E18+'13'!E18+'12'!E18+'11'!E18+'10'!E18+'9'!E18+'8'!E18+'7'!E18+'6'!E18+'5'!E18+'4'!E18+'3'!E18+'2'!E18+'1'!E18</f>
        <v>0</v>
      </c>
      <c r="D20">
        <f>'14'!L18+'13'!L18+'12'!L18+'11'!L18+'10'!L18+'9'!L18+'8'!L18+'7'!L18+'6'!L18+'5'!L18+'4'!L18+'3'!L18+'2'!L18+'1'!L18</f>
        <v>0</v>
      </c>
      <c r="E20">
        <f t="shared" si="1"/>
        <v>0</v>
      </c>
      <c r="F20" s="41">
        <f>'14'!P18</f>
        <v>0</v>
      </c>
      <c r="G20" s="86" t="s">
        <v>41</v>
      </c>
      <c r="H20" s="100"/>
      <c r="J20" s="40"/>
      <c r="O20" s="42"/>
    </row>
    <row r="21" spans="1:15" ht="16.5" thickBot="1" x14ac:dyDescent="0.3">
      <c r="A21" s="82" t="str">
        <f>A15</f>
        <v>c</v>
      </c>
      <c r="B21">
        <v>15</v>
      </c>
      <c r="C21">
        <f>'15'!E18+'14'!E18+'13'!E18+'12'!E18+'11'!E18+'10'!E18+'9'!E18+'8'!E18+'7'!E18+'6'!E18+'5'!E18+'4'!E18+'3'!E18+'2'!E18+'1'!E18</f>
        <v>0</v>
      </c>
      <c r="D21">
        <f>'15'!L18+'14'!L18+'13'!L18+'12'!L18+'11'!L18+'10'!L18+'9'!L18+'8'!L18+'7'!L18+'6'!L18+'5'!L18+'4'!L18+'3'!L18+'2'!L18+'1'!L18</f>
        <v>0</v>
      </c>
      <c r="E21">
        <f t="shared" si="1"/>
        <v>0</v>
      </c>
      <c r="F21" s="41">
        <f>'15'!P18</f>
        <v>0</v>
      </c>
      <c r="G21" s="89">
        <f>H7</f>
        <v>12</v>
      </c>
      <c r="H21" s="79"/>
      <c r="J21" s="40"/>
      <c r="O21" s="42"/>
    </row>
    <row r="22" spans="1:15" x14ac:dyDescent="0.25">
      <c r="A22" s="82" t="str">
        <f>A15</f>
        <v>c</v>
      </c>
      <c r="B22">
        <v>16</v>
      </c>
      <c r="C22">
        <f>'16'!E18+'15'!E18+'14'!E18+'13'!E18+'12'!E18+'11'!E18+'10'!E18+'9'!E18+'8'!E18+'7'!E18+'6'!E18+'5'!E18+'4'!E18+'3'!E18+'2'!E18+'1'!E18</f>
        <v>0</v>
      </c>
      <c r="D22">
        <f>'16'!L18+'15'!L18+'14'!L18+'13'!L18+'12'!L18+'11'!L18+'10'!L18+'9'!L18+'8'!L18+'7'!L18+'6'!L18+'5'!L18+'4'!L18+'3'!L18+'2'!L18+'1'!L18</f>
        <v>0</v>
      </c>
      <c r="E22">
        <f t="shared" si="1"/>
        <v>0</v>
      </c>
      <c r="F22" s="41">
        <f>'16'!P18</f>
        <v>0</v>
      </c>
      <c r="G22" s="41"/>
      <c r="H22" s="35"/>
      <c r="J22" s="40"/>
    </row>
    <row r="23" spans="1:15" x14ac:dyDescent="0.25">
      <c r="A23" s="82" t="str">
        <f>A15</f>
        <v>c</v>
      </c>
      <c r="B23">
        <v>17</v>
      </c>
      <c r="C23">
        <f>'17'!E18+'16'!E18+'15'!E18+'14'!E18+'13'!E18+'12'!E18+'11'!E18+'10'!E18+'9'!E18+'8'!E18+'7'!E18+'6'!E18+'5'!E18+'4'!E18+'3'!E18+'2'!E18+'1'!E18</f>
        <v>0</v>
      </c>
      <c r="D23">
        <f>'17'!L18+'16'!L18+'15'!L18+'14'!L18+'13'!L18+'12'!L18+'11'!L18+'10'!L18+'9'!L18+'8'!L18+'7'!L18+'6'!L18+'5'!L18+'4'!L18+'3'!L18+'2'!L18+'1'!L18</f>
        <v>0</v>
      </c>
      <c r="E23">
        <f t="shared" si="1"/>
        <v>0</v>
      </c>
      <c r="F23" s="41">
        <f>'17'!P18</f>
        <v>0</v>
      </c>
      <c r="G23" s="41"/>
      <c r="H23" s="35"/>
      <c r="J23" s="40"/>
    </row>
    <row r="24" spans="1:15" x14ac:dyDescent="0.25">
      <c r="A24" s="82" t="str">
        <f>A15</f>
        <v>c</v>
      </c>
      <c r="B24">
        <v>18</v>
      </c>
      <c r="C24">
        <f>'18'!E18+'17'!E18+'16'!E18+'15'!E18+'14'!E18+'13'!E18+'12'!E18+'11'!E18+'10'!E18+'9'!E18+'8'!E18+'7'!E18+'6'!E18+'5'!E18+'4'!E18+'3'!E18+'2'!E18+'1'!E18</f>
        <v>0</v>
      </c>
      <c r="D24">
        <f>'18'!L18+'17'!L18+'16'!L18+'15'!L18+'14'!L18+'13'!L18+'12'!L18+'11'!L18+'10'!L18+'9'!L18+'8'!L18+'7'!L18+'6'!L18+'5'!L18+'4'!L18+'3'!L18+'2'!L18+'1'!L18</f>
        <v>0</v>
      </c>
      <c r="E24">
        <f t="shared" si="1"/>
        <v>0</v>
      </c>
      <c r="F24" s="41">
        <f>'18'!P18</f>
        <v>0</v>
      </c>
      <c r="G24" s="41"/>
      <c r="H24" s="35"/>
      <c r="J24" s="40"/>
    </row>
    <row r="25" spans="1:15" x14ac:dyDescent="0.25">
      <c r="A25" s="82" t="str">
        <f>A15</f>
        <v>c</v>
      </c>
      <c r="B25">
        <v>19</v>
      </c>
      <c r="C25">
        <f>'19'!E18+'18'!E18+'17'!E18+'16'!E18+'15'!E18+'14'!E18+'13'!E18+'12'!E18+'11'!E18+'10'!E18+'9'!E18+'8'!E18+'7'!E18+'6'!E18+'5'!E18+'4'!E18+'3'!E18+'2'!E18+'1'!E18</f>
        <v>0</v>
      </c>
      <c r="D25">
        <f>'19'!L18+'18'!L18+'17'!L18+'16'!L18+'15'!L18+'14'!L18+'13'!L18+'12'!L18+'11'!L18+'10'!L18+'9'!L18+'8'!L18+'7'!L18+'6'!L18+'5'!L18+'4'!L18+'3'!L18+'2'!L18+'1'!L18</f>
        <v>0</v>
      </c>
      <c r="E25">
        <f t="shared" si="1"/>
        <v>0</v>
      </c>
      <c r="F25" s="41">
        <f>'19'!P18</f>
        <v>0</v>
      </c>
      <c r="G25" s="41"/>
      <c r="H25" s="35"/>
      <c r="J25" s="40"/>
      <c r="O25" s="42"/>
    </row>
    <row r="26" spans="1:15" x14ac:dyDescent="0.25">
      <c r="A26" s="82" t="str">
        <f>A15</f>
        <v>c</v>
      </c>
      <c r="B26">
        <v>20</v>
      </c>
      <c r="C26">
        <f>'20'!E18+'19'!E18+'18'!E18+'17'!E18+'16'!E18+'15'!E18+'14'!E18+'13'!E18+'12'!E18+'11'!E18+'10'!E18+'9'!E18+'8'!E18+'7'!E18+'6'!E18+'5'!E18+'4'!E18+'3'!E18+'2'!E18+'1'!E18</f>
        <v>0</v>
      </c>
      <c r="D26">
        <f>'20'!L18+'19'!L18+'18'!L18+'17'!L18+'16'!L18+'15'!L18+'14'!L18+'13'!L18+'12'!L18+'11'!L18+'10'!L18+'9'!L18+'8'!L18+'7'!L18+'6'!L18+'5'!L18+'4'!L18+'3'!L18+'2'!L18+'1'!L18</f>
        <v>0</v>
      </c>
      <c r="E26">
        <f t="shared" si="1"/>
        <v>0</v>
      </c>
      <c r="F26" s="41">
        <f>'20'!P18</f>
        <v>0</v>
      </c>
      <c r="G26" s="41"/>
      <c r="H26" s="35"/>
      <c r="J26" s="40"/>
      <c r="O26" s="42"/>
    </row>
    <row r="27" spans="1:15" x14ac:dyDescent="0.25">
      <c r="A27" s="82" t="str">
        <f>A15</f>
        <v>c</v>
      </c>
      <c r="B27">
        <v>21</v>
      </c>
      <c r="C27">
        <f>'21'!E18+'20'!E18+'19'!E18+'18'!E18+'17'!E18+'16'!E18+'15'!E18+'14'!E18+'13'!E18+'12'!E18+'11'!E18+'10'!E18+'9'!E18+'8'!E18+'7'!E18+'6'!E18+'5'!E18+'4'!E18+'3'!E18+'2'!E18+'1'!E18</f>
        <v>0</v>
      </c>
      <c r="D27">
        <f>'21'!L18+'20'!L18+'19'!L18+'18'!L18+'17'!L18+'16'!L18+'15'!L18+'14'!L18+'13'!L18+'12'!L18+'11'!L18+'10'!L18+'9'!L18+'8'!L18+'7'!L18+'6'!L18+'5'!L18+'4'!L18+'3'!L18+'2'!L18+'1'!L18</f>
        <v>0</v>
      </c>
      <c r="E27">
        <f t="shared" si="1"/>
        <v>0</v>
      </c>
      <c r="F27" s="41">
        <f>'21'!P18</f>
        <v>0</v>
      </c>
      <c r="G27" s="41"/>
      <c r="H27" s="35"/>
      <c r="J27" s="40"/>
      <c r="O27" s="42"/>
    </row>
    <row r="28" spans="1:15" x14ac:dyDescent="0.25">
      <c r="A28" s="82" t="str">
        <f>A15</f>
        <v>c</v>
      </c>
      <c r="B28">
        <v>22</v>
      </c>
      <c r="C28">
        <f>'22'!E18+'21'!E18+'20'!E18+'19'!E18+'18'!E18+'17'!E18+'16'!E18+'15'!E18+'14'!E18+'13'!E18+'12'!E18+'11'!E18+'10'!E18+'9'!E18+'8'!E18+'7'!E18+'6'!E18+'5'!E18+'4'!E18+'3'!E18+'2'!E18+'1'!E18</f>
        <v>0</v>
      </c>
      <c r="D28">
        <f>'22'!L18+'21'!L18+'20'!L18+'19'!L18+'18'!L18+'17'!L18+'16'!L18+'15'!L18+'14'!L18+'13'!L18+'12'!L18+'11'!L18+'10'!L18+'9'!L18+'8'!L18+'7'!L18+'6'!L18+'5'!L18+'4'!L18+'3'!L18+'3'!L18+'2'!L18+'1'!L18</f>
        <v>0</v>
      </c>
      <c r="E28">
        <f t="shared" si="1"/>
        <v>0</v>
      </c>
      <c r="F28" s="41">
        <f>'22'!P18</f>
        <v>0</v>
      </c>
      <c r="O28" s="42"/>
    </row>
    <row r="29" spans="1:15" x14ac:dyDescent="0.25">
      <c r="A29" s="82" t="str">
        <f>A15</f>
        <v>c</v>
      </c>
      <c r="B29">
        <v>23</v>
      </c>
      <c r="C29">
        <f>'23'!E18+'22'!E18+'21'!E18+'20'!E18+'19'!E18+'18'!E18+'17'!E18+'16'!E18+'15'!E18+'14'!E18+'13'!E18+'12'!E18+'11'!E18+'10'!E18+'9'!E18+'8'!E18+'7'!E18+'6'!E18+'5'!E18+'4'!E18+'3'!E18+'2'!E18+'1'!E18</f>
        <v>0</v>
      </c>
      <c r="D29">
        <f>'23'!L18+'22'!L18+'21'!L18+'20'!L18+'19'!L18+'18'!L18+'17'!L18+'16'!L18+'15'!L18+'14'!L18+'13'!L18+'12'!L18+'11'!L18+'10'!L18+'9'!L18+'8'!L18+'7'!L18+'6'!L18+'5'!L18+'4'!L18+'3'!L18+'2'!L18+'1'!L18</f>
        <v>0</v>
      </c>
      <c r="E29">
        <f t="shared" si="1"/>
        <v>0</v>
      </c>
      <c r="F29" s="41">
        <f>'23'!P18</f>
        <v>0</v>
      </c>
    </row>
    <row r="30" spans="1:15" x14ac:dyDescent="0.25">
      <c r="A30" s="82" t="str">
        <f>A15</f>
        <v>c</v>
      </c>
      <c r="B30">
        <v>24</v>
      </c>
      <c r="C30">
        <f>'24'!E18+'23'!E18+'22'!E18+'21'!E18+'20'!E18+'19'!E18+'18'!E18+'17'!E18+'16'!E18+'15'!E18+'14'!E18+'13'!E18+'12'!E18+'11'!E18+'10'!E18+'9'!E18+'8'!E18+'7'!E18+'6'!E18+'5'!E18+'4'!E18+'3'!E18+'2'!E18+'1'!E18</f>
        <v>0</v>
      </c>
      <c r="D30">
        <f>'24'!L18+'23'!L18+'22'!L18+'21'!L18+'20'!L18+'19'!L18+'18'!L18+'17'!L18+'16'!L18+'15'!L18+'14'!L18+'13'!L18+'12'!L18+'11'!L18+'10'!L18+'9'!L18+'8'!L18+'7'!L18+'6'!L18+'5'!L18+'4'!L18+'3'!L18+'2'!L18+'1'!L18</f>
        <v>0</v>
      </c>
      <c r="E30">
        <f t="shared" si="1"/>
        <v>0</v>
      </c>
      <c r="F30" s="41">
        <f>'24'!P18</f>
        <v>0</v>
      </c>
    </row>
    <row r="31" spans="1:15" x14ac:dyDescent="0.25">
      <c r="A31" s="82" t="str">
        <f>A15</f>
        <v>c</v>
      </c>
      <c r="B31">
        <v>25</v>
      </c>
      <c r="C31">
        <f>'25'!E18+'24'!E18+'23'!E18+'22'!E18+'21'!E18+'20'!E18+'19'!E18+'18'!E18+'17'!E18+'16'!E18+'15'!E18+'14'!E18+'13'!E18+'12'!E18+'11'!E18+'10'!E18+'9'!E18+'8'!E18+'7'!E18+'6'!E18+'5'!E18+'4'!E18+'3'!E18+'2'!E18+'1'!E18</f>
        <v>0</v>
      </c>
      <c r="D31">
        <f>'25'!L18+'24'!L18+'23'!L18+'22'!L18+'21'!L18+'20'!L18+'19'!L18+'18'!L18+'17'!L18+'16'!L18+'15'!L18+'14'!L18+'13'!L18+'12'!L18+'11'!L18+'10'!L18+'9'!L18+'8'!L18+'7'!L18+'6'!L18+'5'!L18+'4'!L18+'3'!L18+'2'!L18+'1'!L18</f>
        <v>0</v>
      </c>
      <c r="E31">
        <f t="shared" si="1"/>
        <v>0</v>
      </c>
      <c r="F31" s="41">
        <f>'25'!P18</f>
        <v>0</v>
      </c>
    </row>
    <row r="32" spans="1:15" x14ac:dyDescent="0.25">
      <c r="A32" s="82" t="str">
        <f>A15</f>
        <v>c</v>
      </c>
      <c r="B32">
        <v>26</v>
      </c>
      <c r="C32">
        <f>'26'!E18+'25'!E18+'24'!E18+'23'!E18+'22'!E18+'21'!E18+'20'!E18+'19'!E18+'18'!E18+'17'!E18+'16'!E18+'15'!E18+'14'!E18+'13'!E18+'12'!E18+'11'!E18+'10'!E18+'9'!E18+'8'!E18+'7'!E18+'6'!E18+'5'!E18+'4'!E18+'3'!E18+'2'!E18+'1'!E18</f>
        <v>0</v>
      </c>
      <c r="D32">
        <f>'26'!L18+'25'!L18+'24'!L18+'23'!L18+'22'!L18+'21'!L18+'20'!L18+'19'!L18+'18'!L18+'17'!L18+'16'!L18+'15'!L18+'14'!L18+'13'!L18+'12'!L18+'11'!L18+'10'!L18+'9'!L18+'8'!L18+'7'!L18+'6'!L18+'5'!L18+'4'!L18+'3'!L18+'2'!L18+'1'!L18</f>
        <v>0</v>
      </c>
      <c r="E32">
        <f t="shared" si="1"/>
        <v>0</v>
      </c>
      <c r="F32" s="41">
        <f>'26'!P18</f>
        <v>0</v>
      </c>
    </row>
    <row r="33" spans="1:13" x14ac:dyDescent="0.25">
      <c r="A33" s="82" t="str">
        <f>A15</f>
        <v>c</v>
      </c>
      <c r="B33">
        <v>27</v>
      </c>
      <c r="C33">
        <f>'27'!E18+'26'!E18+'25'!E18+'24'!E18+'23'!E18+'22'!E18+'21'!E18+'20'!E18+'19'!E18+'18'!E18+'17'!E18+'16'!E18+'15'!E18+'14'!E18+'13'!E18+'12'!E18+'11'!E18+'10'!E18+'9'!E18+'8'!E18+'7'!E18+'6'!E18+'5'!E18+'4'!E18+'3'!E18+'2'!E18+'1'!E18</f>
        <v>0</v>
      </c>
      <c r="D33">
        <f>'27'!L18+'26'!L18+'25'!L18+'24'!L18+'23'!L18+'22'!L18+'21'!L18+'20'!L18+'19'!L18+'18'!L18+'17'!L18+'16'!L18+'15'!L18+'14'!L18+'13'!L18+'12'!L18+'11'!L18+'10'!L18+'9'!L18+'8'!L18+'7'!L18+'6'!L18+'5'!L18+'4'!L18+'3'!L18+'2'!L18+'1'!L18</f>
        <v>0</v>
      </c>
      <c r="E33">
        <f t="shared" si="1"/>
        <v>0</v>
      </c>
      <c r="F33" s="41">
        <f>'27'!P18</f>
        <v>0</v>
      </c>
    </row>
    <row r="34" spans="1:13" x14ac:dyDescent="0.25">
      <c r="A34" s="82" t="str">
        <f>A15</f>
        <v>c</v>
      </c>
      <c r="B34">
        <v>28</v>
      </c>
      <c r="C34">
        <f>'28'!E18+'27'!E18+'26'!E18+'25'!E18+'24'!E18+'23'!E18+'22'!E18+'21'!E18+'20'!E18+'19'!E18+'18'!E18+'17'!E18+'16'!E18+'15'!E18+'14'!E18+'13'!E18+'12'!E18+'11'!E18+'10'!E18+'9'!E18+'8'!E18+'7'!E18+'6'!E18+'5'!E18+'4'!E18+'3'!E18+'2'!E18+'1'!E18</f>
        <v>0</v>
      </c>
      <c r="D34">
        <f>'28'!L18+'27'!L18+'26'!L18+'25'!L18+'24'!L18+'23'!L18+'22'!L18+'21'!L18+'20'!L18+'19'!L18+'18'!L18+'17'!L18+'16'!L18+'15'!L18+'14'!L18+'13'!L18+'12'!L18+'11'!L18+'10'!L18+'9'!L18+'8'!L18+'7'!L18+'6'!L18+'5'!L18+'4'!L18+'3'!L18+'2'!L18+'1'!L18</f>
        <v>0</v>
      </c>
      <c r="E34">
        <f t="shared" si="1"/>
        <v>0</v>
      </c>
      <c r="F34" s="41">
        <f>'28'!P18</f>
        <v>0</v>
      </c>
      <c r="M34" s="34"/>
    </row>
    <row r="35" spans="1:13" x14ac:dyDescent="0.25">
      <c r="A35" s="82" t="str">
        <f>A15</f>
        <v>c</v>
      </c>
      <c r="B35">
        <v>29</v>
      </c>
      <c r="C35">
        <f>'29'!E18+'28'!E18+'27'!E18+'26'!E18+'25'!E18+'24'!E18+'23'!E18+'22'!E18+'21'!E18+'20'!E18+'19'!E18+'18'!E18+'17'!E18+'16'!E18+'15'!E18+'14'!E18+'13'!E18+'12'!E18+'11'!E18+'10'!E18+'9'!E18+'8'!E18+'7'!E18+'6'!E18+'5'!E18+'4'!E18+'3'!E18+'2'!E18+'1'!E18</f>
        <v>0</v>
      </c>
      <c r="D35">
        <f>'29'!L18+'28'!L18+'27'!L18+'26'!L18+'25'!L18+'24'!L18+'23'!L18+'22'!L18+'21'!L18+'20'!L18+'19'!L18+'18'!L18+'17'!L18+'16'!L18+'15'!L18+'14'!L18+'13'!L18+'12'!L18+'11'!L18+'10'!L18+'9'!L18+'8'!L18+'7'!L18+'6'!L18+'5'!L18+'4'!L18+'3'!L18+'2'!L18+'1'!L18</f>
        <v>0</v>
      </c>
      <c r="E35">
        <f t="shared" si="1"/>
        <v>0</v>
      </c>
      <c r="F35" s="41">
        <f>'29'!P18</f>
        <v>0</v>
      </c>
    </row>
    <row r="36" spans="1:13" x14ac:dyDescent="0.25">
      <c r="A36" s="82" t="str">
        <f>A15</f>
        <v>c</v>
      </c>
      <c r="B36">
        <v>30</v>
      </c>
      <c r="C36">
        <f>'30'!E18+'29'!E18+'28'!E18+'27'!E18+'26'!E18+'25'!E18+'24'!E18+'23'!E18+'22'!E18+'21'!E18+'20'!E18+'19'!E18+'18'!E18+'17'!E18+'16'!E18+'15'!E18+'14'!E18+'13'!E18+'12'!E18+'11'!E18+'10'!E18+'9'!E18+'8'!E18+'7'!E18+'6'!E18+'5'!E18+'4'!E18+'3'!E18+'2'!E18+'1'!E18</f>
        <v>0</v>
      </c>
      <c r="D36">
        <f>'30'!L18+'29'!L18+'28'!L18+'27'!L18+'26'!L18+'25'!L18+'24'!L18+'23'!L18+'22'!L18+'21'!L18+'20'!L18+'19'!L18+'18'!L18+'17'!L18+'16'!L18+'15'!L18+'14'!L18+'13'!L18+'12'!L18+'11'!L18+'10'!L18+'9'!L18+'8'!L18+'7'!L18+'6'!L18+'5'!L18+'4'!L18+'3'!L18+'2'!L18+'1'!L18</f>
        <v>0</v>
      </c>
      <c r="E36">
        <f t="shared" si="1"/>
        <v>0</v>
      </c>
      <c r="F36" s="41">
        <f>'30'!P18</f>
        <v>0</v>
      </c>
    </row>
    <row r="37" spans="1:13" x14ac:dyDescent="0.25">
      <c r="A37" t="str">
        <f>A15</f>
        <v>c</v>
      </c>
      <c r="B37">
        <v>31</v>
      </c>
      <c r="C37">
        <f>'31'!E18+'30'!E18+'29'!E18+'28'!E18+'27'!E18+'26'!E18+'25'!E18+'24'!E18+'23'!E18+'22'!E18+'21'!E18+'20'!E18+'19'!E18+'18'!E18+'17'!E18+'16'!E18+'15'!E18+'14'!E18+'13'!E18+'12'!E18+'11'!E18+'10'!E18+'9'!E18+'8'!E18+'7'!E18+'6'!E18+'5'!E18+'4'!E18+'3'!E18+'2'!E18+'1'!E18</f>
        <v>0</v>
      </c>
      <c r="D37">
        <f>'31'!L18+'30'!L18+'29'!L18+'28'!L18+'27'!L18+'26'!L18+'25'!L18+'24'!L18+'23'!L18+'22'!L18+'21'!L18+'20'!L18+'19'!L18+'18'!L18+'17'!L18+'16'!L18+'15'!L18+'14'!L18+'13'!L18+'12'!L18+'11'!L18+'10'!L18+'9'!L18+'8'!L18+'7'!L18+'6'!L18+'5'!L18+'4'!L18+'3'!L18+'2'!L18+'1'!L18</f>
        <v>0</v>
      </c>
      <c r="E37">
        <f t="shared" si="1"/>
        <v>0</v>
      </c>
      <c r="F37" s="41">
        <f>'31'!P18</f>
        <v>0</v>
      </c>
    </row>
    <row r="38" spans="1:13" ht="16.5" thickBot="1" x14ac:dyDescent="0.3"/>
    <row r="39" spans="1:13" ht="16.5" thickBot="1" x14ac:dyDescent="0.3">
      <c r="A39" s="152" t="s">
        <v>10</v>
      </c>
      <c r="B39" s="153"/>
      <c r="C39" s="5">
        <f>MAX(C7:C37)</f>
        <v>0</v>
      </c>
      <c r="D39" s="5">
        <f>MAX(D7:D37)</f>
        <v>0</v>
      </c>
      <c r="E39" s="5">
        <f>C39-D39</f>
        <v>0</v>
      </c>
      <c r="F39" s="6" t="e">
        <f t="array" aca="1" ref="F39" ca="1">INDIRECT("F"&amp;MAX(IF(F7:F37&lt;&gt;0,ROW(A7:A37))))</f>
        <v>#REF!</v>
      </c>
      <c r="J39" s="23"/>
    </row>
  </sheetData>
  <mergeCells count="2">
    <mergeCell ref="A2:I2"/>
    <mergeCell ref="A39:B39"/>
  </mergeCells>
  <conditionalFormatting sqref="G16">
    <cfRule type="colorScale" priority="2">
      <colorScale>
        <cfvo type="num" val="0"/>
        <cfvo type="num" val="7000000"/>
        <color rgb="FFF8696B"/>
        <color rgb="FF63BE7B"/>
      </colorScale>
    </cfRule>
  </conditionalFormatting>
  <conditionalFormatting sqref="G17 G14 G22:G27">
    <cfRule type="colorScale" priority="3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conditionalFormatting sqref="G18:G21">
    <cfRule type="colorScale" priority="1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5" tint="-0.249977111117893"/>
  </sheetPr>
  <dimension ref="A1:O38"/>
  <sheetViews>
    <sheetView zoomScale="70" zoomScaleNormal="70" zoomScalePageLayoutView="80" workbookViewId="0">
      <selection activeCell="J23" sqref="J23"/>
    </sheetView>
  </sheetViews>
  <sheetFormatPr baseColWidth="10" defaultColWidth="11" defaultRowHeight="15.75" x14ac:dyDescent="0.25"/>
  <cols>
    <col min="8" max="8" width="13.125" customWidth="1"/>
    <col min="9" max="9" width="11.625" customWidth="1"/>
  </cols>
  <sheetData>
    <row r="1" spans="1:15" ht="27" thickBot="1" x14ac:dyDescent="0.45">
      <c r="A1" s="149" t="str">
        <f>A6</f>
        <v>d</v>
      </c>
      <c r="B1" s="150"/>
      <c r="C1" s="150"/>
      <c r="D1" s="150"/>
      <c r="E1" s="150"/>
      <c r="F1" s="150"/>
      <c r="G1" s="150"/>
      <c r="H1" s="150"/>
      <c r="I1" s="151"/>
    </row>
    <row r="3" spans="1:15" ht="16.5" thickBot="1" x14ac:dyDescent="0.3"/>
    <row r="4" spans="1:15" ht="16.5" thickBot="1" x14ac:dyDescent="0.3">
      <c r="A4" s="66" t="s">
        <v>2</v>
      </c>
      <c r="B4" s="64" t="s">
        <v>1</v>
      </c>
      <c r="C4" s="63" t="s">
        <v>3</v>
      </c>
      <c r="D4" s="64" t="s">
        <v>4</v>
      </c>
      <c r="E4" s="63" t="s">
        <v>5</v>
      </c>
      <c r="F4" s="64" t="s">
        <v>6</v>
      </c>
      <c r="G4" s="32" t="s">
        <v>32</v>
      </c>
      <c r="H4" s="45" t="s">
        <v>33</v>
      </c>
      <c r="I4" s="47" t="s">
        <v>34</v>
      </c>
      <c r="J4" s="49" t="s">
        <v>35</v>
      </c>
      <c r="K4" s="51" t="s">
        <v>9</v>
      </c>
    </row>
    <row r="5" spans="1:15" ht="16.5" thickBot="1" x14ac:dyDescent="0.3"/>
    <row r="6" spans="1:15" ht="16.5" thickBot="1" x14ac:dyDescent="0.3">
      <c r="A6" s="82" t="s">
        <v>47</v>
      </c>
      <c r="B6">
        <v>1</v>
      </c>
      <c r="C6">
        <f>'1'!E23</f>
        <v>0</v>
      </c>
      <c r="D6">
        <f>'1'!L23</f>
        <v>0</v>
      </c>
      <c r="E6">
        <f>C6-D6</f>
        <v>0</v>
      </c>
      <c r="F6" s="41">
        <f>'1'!P23</f>
        <v>0</v>
      </c>
      <c r="G6" s="44">
        <v>100</v>
      </c>
      <c r="H6" s="46">
        <v>100</v>
      </c>
      <c r="I6" s="48">
        <f t="shared" ref="I6:I11" si="0">G6/H6</f>
        <v>1</v>
      </c>
      <c r="J6" s="50">
        <v>0</v>
      </c>
      <c r="K6" s="52" t="e">
        <f>((J6/1.13)-I12)/(J6/1.13)</f>
        <v>#DIV/0!</v>
      </c>
    </row>
    <row r="7" spans="1:15" ht="16.5" thickBot="1" x14ac:dyDescent="0.3">
      <c r="A7" s="82" t="str">
        <f>A6</f>
        <v>d</v>
      </c>
      <c r="B7">
        <v>2</v>
      </c>
      <c r="C7">
        <f>'2'!E23+'1'!E23</f>
        <v>0</v>
      </c>
      <c r="D7">
        <f>'2'!L23+'1'!L23</f>
        <v>0</v>
      </c>
      <c r="E7">
        <f>C7-D7</f>
        <v>0</v>
      </c>
      <c r="F7" s="41">
        <f>'2'!P23</f>
        <v>0</v>
      </c>
      <c r="G7" s="44">
        <v>0</v>
      </c>
      <c r="H7" s="46">
        <v>32</v>
      </c>
      <c r="I7" s="48">
        <f t="shared" si="0"/>
        <v>0</v>
      </c>
    </row>
    <row r="8" spans="1:15" ht="16.5" thickBot="1" x14ac:dyDescent="0.3">
      <c r="A8" s="82" t="str">
        <f>A7</f>
        <v>d</v>
      </c>
      <c r="B8">
        <v>3</v>
      </c>
      <c r="C8">
        <f>'3'!E23+'2'!E23+'1'!E23</f>
        <v>0</v>
      </c>
      <c r="D8" s="31">
        <f>'3'!L23+'2'!L23+'1'!L23</f>
        <v>0</v>
      </c>
      <c r="E8">
        <f t="shared" ref="E8:E36" si="1">C8-D8</f>
        <v>0</v>
      </c>
      <c r="F8" s="41">
        <f>'3'!P23</f>
        <v>0</v>
      </c>
      <c r="G8" s="44">
        <v>0</v>
      </c>
      <c r="H8" s="46">
        <v>32</v>
      </c>
      <c r="I8" s="48">
        <f t="shared" si="0"/>
        <v>0</v>
      </c>
    </row>
    <row r="9" spans="1:15" ht="16.5" thickBot="1" x14ac:dyDescent="0.3">
      <c r="A9" s="82" t="str">
        <f>A8</f>
        <v>d</v>
      </c>
      <c r="B9">
        <v>4</v>
      </c>
      <c r="C9">
        <f>'4'!E23+'3'!E23+'2'!E23+'1'!E23</f>
        <v>0</v>
      </c>
      <c r="D9">
        <f>'4'!L23+'3'!L23+'2'!L23+'1'!L23</f>
        <v>0</v>
      </c>
      <c r="E9">
        <f t="shared" si="1"/>
        <v>0</v>
      </c>
      <c r="F9" s="41">
        <f>'4'!P23</f>
        <v>0</v>
      </c>
      <c r="G9" s="44">
        <v>0</v>
      </c>
      <c r="H9" s="46">
        <v>32</v>
      </c>
      <c r="I9" s="48">
        <f t="shared" si="0"/>
        <v>0</v>
      </c>
      <c r="J9" s="33"/>
    </row>
    <row r="10" spans="1:15" ht="16.5" thickBot="1" x14ac:dyDescent="0.3">
      <c r="A10" s="82" t="str">
        <f>A9</f>
        <v>d</v>
      </c>
      <c r="B10">
        <v>5</v>
      </c>
      <c r="C10">
        <f>'5'!E23+'4'!E23+'3'!E23+'2'!E23+'1'!E23</f>
        <v>0</v>
      </c>
      <c r="D10">
        <f>'5'!L23+'4'!L23+'3'!L23+'2'!L23+'1'!L23</f>
        <v>0</v>
      </c>
      <c r="E10">
        <f t="shared" si="1"/>
        <v>0</v>
      </c>
      <c r="F10" s="41">
        <f>'5'!P23</f>
        <v>0</v>
      </c>
      <c r="G10" s="44">
        <v>0</v>
      </c>
      <c r="H10" s="46">
        <v>32</v>
      </c>
      <c r="I10" s="48">
        <f t="shared" si="0"/>
        <v>0</v>
      </c>
    </row>
    <row r="11" spans="1:15" ht="16.5" thickBot="1" x14ac:dyDescent="0.3">
      <c r="A11" s="82" t="str">
        <f>A9</f>
        <v>d</v>
      </c>
      <c r="B11">
        <v>6</v>
      </c>
      <c r="C11">
        <f>'6'!E23+'5'!E23+'4'!E23+'3'!E23+'2'!E23+'1'!E23</f>
        <v>0</v>
      </c>
      <c r="D11">
        <f>'6'!L23+'5'!L23+'4'!L23+'3'!L23+'2'!L23+'1'!L23</f>
        <v>0</v>
      </c>
      <c r="E11">
        <f t="shared" si="1"/>
        <v>0</v>
      </c>
      <c r="F11" s="41">
        <f>'6'!P23</f>
        <v>0</v>
      </c>
      <c r="G11" s="44">
        <v>0</v>
      </c>
      <c r="H11" s="46">
        <v>32</v>
      </c>
      <c r="I11" s="48">
        <f t="shared" si="0"/>
        <v>0</v>
      </c>
    </row>
    <row r="12" spans="1:15" ht="16.5" thickBot="1" x14ac:dyDescent="0.3">
      <c r="A12" s="82" t="str">
        <f>A9</f>
        <v>d</v>
      </c>
      <c r="B12">
        <v>7</v>
      </c>
      <c r="C12">
        <f>'7'!E23+'6'!E23+'5'!E23+'4'!E23+'3'!E23+'2'!E23+'1'!E23</f>
        <v>0</v>
      </c>
      <c r="D12">
        <f>'7'!L23+'6'!L23+'5'!L23+'4'!L23+'3'!L23+'2'!L23+'1'!L23</f>
        <v>0</v>
      </c>
      <c r="E12">
        <f t="shared" si="1"/>
        <v>0</v>
      </c>
      <c r="F12" s="41">
        <f>'7'!P23</f>
        <v>0</v>
      </c>
      <c r="I12" s="53">
        <f>I6+I7+I8+I9+I10+I11</f>
        <v>1</v>
      </c>
      <c r="J12" s="43"/>
    </row>
    <row r="13" spans="1:15" ht="16.5" thickBot="1" x14ac:dyDescent="0.3">
      <c r="A13" s="82" t="str">
        <f>A9</f>
        <v>d</v>
      </c>
      <c r="B13">
        <v>8</v>
      </c>
      <c r="C13">
        <f>'8'!E23+'7'!E23+'6'!E23+'5'!E23+'4'!E23+'3'!E23+'2'!E23+'1'!E23</f>
        <v>0</v>
      </c>
      <c r="D13">
        <f>'8'!L23+'7'!L23+'6'!L23+'5'!L23+'4'!L23+'3'!L23+'2'!L23+'1'!L23</f>
        <v>0</v>
      </c>
      <c r="E13">
        <f t="shared" si="1"/>
        <v>0</v>
      </c>
      <c r="F13" s="41">
        <f>'8'!P23</f>
        <v>0</v>
      </c>
      <c r="G13" s="41"/>
      <c r="H13" s="35"/>
      <c r="J13" s="40"/>
    </row>
    <row r="14" spans="1:15" ht="16.5" thickBot="1" x14ac:dyDescent="0.3">
      <c r="A14" s="82" t="str">
        <f>A9</f>
        <v>d</v>
      </c>
      <c r="B14">
        <v>9</v>
      </c>
      <c r="C14">
        <f>'9'!E23+'8'!E23+'7'!E23+'6'!E23+'5'!E23+'4'!E23+'3'!E23+'2'!E23+'1'!E23</f>
        <v>0</v>
      </c>
      <c r="D14">
        <f>'9'!L23+'8'!L23+'7'!L23+'6'!L23+'5'!L23+'4'!L23+'3'!L23+'2'!L23+'1'!L23</f>
        <v>0</v>
      </c>
      <c r="E14">
        <f t="shared" si="1"/>
        <v>0</v>
      </c>
      <c r="F14" s="41">
        <f>'9'!P23</f>
        <v>0</v>
      </c>
      <c r="G14" s="63" t="s">
        <v>7</v>
      </c>
      <c r="H14" s="64" t="s">
        <v>8</v>
      </c>
      <c r="I14" s="63" t="s">
        <v>9</v>
      </c>
      <c r="J14" s="40"/>
    </row>
    <row r="15" spans="1:15" ht="16.5" thickBot="1" x14ac:dyDescent="0.3">
      <c r="A15" s="82" t="str">
        <f>A9</f>
        <v>d</v>
      </c>
      <c r="B15">
        <v>10</v>
      </c>
      <c r="C15">
        <f>'10'!E23+'9'!E23+'8'!E23+'7'!E23+'6'!E23+'5'!E23+'4'!E23+'3'!E23+'2'!E23+'1'!E23</f>
        <v>0</v>
      </c>
      <c r="D15">
        <f>'10'!L23+'9'!L23+'8'!L23+'7'!L23+'6'!L23+'5'!L23+'4'!L23+'3'!L23+'2'!L23+'1'!L23</f>
        <v>0</v>
      </c>
      <c r="E15">
        <f t="shared" si="1"/>
        <v>0</v>
      </c>
      <c r="F15" s="41">
        <f>'10'!P23</f>
        <v>0</v>
      </c>
      <c r="G15" s="37">
        <f ca="1">IFERROR(E38-F38,0)</f>
        <v>0</v>
      </c>
      <c r="H15" s="36">
        <f ca="1">IFERROR(G15*I6,0)</f>
        <v>0</v>
      </c>
      <c r="I15" s="67">
        <f ca="1">IFERROR(G15/C38*1,0)</f>
        <v>0</v>
      </c>
      <c r="J15" s="40"/>
    </row>
    <row r="16" spans="1:15" x14ac:dyDescent="0.25">
      <c r="A16" s="82" t="str">
        <f>A14</f>
        <v>d</v>
      </c>
      <c r="B16">
        <v>11</v>
      </c>
      <c r="C16">
        <f>'11'!E23+'10'!E23+'9'!E23+'8'!E23+'7'!E23+'6'!E23+'5'!E23+'4'!E23+'3'!E23+'2'!E23+'1'!E23</f>
        <v>0</v>
      </c>
      <c r="D16">
        <f>'11'!L23+'10'!L23+'9'!L23+'8'!L23+'7'!L23+'6'!L23+'5'!L23+'4'!L23+'3'!L23+'2'!L23+'1'!L23</f>
        <v>0</v>
      </c>
      <c r="E16">
        <f t="shared" si="1"/>
        <v>0</v>
      </c>
      <c r="F16" s="41">
        <f>'11'!P23</f>
        <v>0</v>
      </c>
      <c r="G16" s="41"/>
      <c r="H16" s="35"/>
      <c r="J16" s="40"/>
      <c r="K16" s="38"/>
      <c r="L16" s="38"/>
      <c r="M16" s="38"/>
      <c r="N16" s="38"/>
      <c r="O16" s="42"/>
    </row>
    <row r="17" spans="1:15" x14ac:dyDescent="0.25">
      <c r="A17" s="82" t="str">
        <f>A14</f>
        <v>d</v>
      </c>
      <c r="B17">
        <v>12</v>
      </c>
      <c r="C17">
        <f>'12'!E23+'11'!E23+'10'!E23+'9'!E23+'8'!E23+'7'!E23+'6'!E23+'5'!E23+'4'!E23+'3'!E23+'2'!E23+'1'!E23</f>
        <v>0</v>
      </c>
      <c r="D17">
        <f>'12'!L23+'11'!L23+'10'!L23+'9'!L23+'8'!L23+'7'!L23+'6'!L23+'5'!L23+'4'!L23+'3'!L23+'2'!L23+'1'!L23</f>
        <v>0</v>
      </c>
      <c r="E17">
        <f t="shared" si="1"/>
        <v>0</v>
      </c>
      <c r="F17" s="41">
        <f>'12'!P23</f>
        <v>0</v>
      </c>
      <c r="G17" s="83" t="s">
        <v>38</v>
      </c>
      <c r="H17" s="84"/>
      <c r="J17" s="40"/>
      <c r="O17" s="42"/>
    </row>
    <row r="18" spans="1:15" ht="16.5" thickBot="1" x14ac:dyDescent="0.3">
      <c r="A18" s="82" t="str">
        <f>A14</f>
        <v>d</v>
      </c>
      <c r="B18">
        <v>13</v>
      </c>
      <c r="C18">
        <f>'13'!E23+'12'!E23+'11'!E23+'10'!E23+'9'!E23+'8'!E23+'7'!E23+'6'!E23+'5'!E23+'4'!E23+'3'!E23+'2'!E23+'1'!E23</f>
        <v>0</v>
      </c>
      <c r="D18">
        <f>'13'!L23+'12'!L23+'11'!L23+'10'!L23+'9'!L23+'8'!L23+'7'!L23+'6'!L23+'5'!L23+'4'!L23+'3'!L23+'2'!L23+'1'!L23</f>
        <v>0</v>
      </c>
      <c r="E18">
        <f t="shared" si="1"/>
        <v>0</v>
      </c>
      <c r="F18" s="41">
        <f>'13'!P23</f>
        <v>0</v>
      </c>
      <c r="G18" s="85"/>
      <c r="H18" s="84"/>
      <c r="J18" s="40"/>
      <c r="O18" s="42"/>
    </row>
    <row r="19" spans="1:15" ht="16.5" thickBot="1" x14ac:dyDescent="0.3">
      <c r="A19" s="82" t="str">
        <f>A14</f>
        <v>d</v>
      </c>
      <c r="B19">
        <v>14</v>
      </c>
      <c r="C19">
        <f>'14'!E23+'13'!E23+'12'!E23+'11'!E23+'10'!E23+'9'!E23+'8'!E23+'7'!E23+'6'!E23+'5'!E23+'4'!E23+'3'!E23+'2'!E23+'1'!E23</f>
        <v>0</v>
      </c>
      <c r="D19">
        <f>'14'!L23+'13'!L23+'12'!L23+'11'!L23+'10'!L23+'9'!L23+'8'!L23+'7'!L23+'6'!L23+'5'!L23+'4'!L23+'3'!L23+'2'!L23+'1'!L23</f>
        <v>0</v>
      </c>
      <c r="E19">
        <f t="shared" si="1"/>
        <v>0</v>
      </c>
      <c r="F19" s="41">
        <f>'14'!P23</f>
        <v>0</v>
      </c>
      <c r="G19" s="86" t="s">
        <v>39</v>
      </c>
      <c r="H19" s="87" t="s">
        <v>40</v>
      </c>
      <c r="J19" s="40"/>
      <c r="O19" s="42"/>
    </row>
    <row r="20" spans="1:15" ht="16.5" thickBot="1" x14ac:dyDescent="0.3">
      <c r="A20" s="82" t="str">
        <f>A14</f>
        <v>d</v>
      </c>
      <c r="B20">
        <v>15</v>
      </c>
      <c r="C20">
        <f>'15'!E23+'14'!E23+'13'!E23+'12'!E23+'11'!E23+'10'!E23+'9'!E23+'8'!E23+'7'!E23+'6'!E23+'5'!E23+'4'!E23+'3'!E23+'2'!E23+'1'!E23</f>
        <v>0</v>
      </c>
      <c r="D20">
        <f>'15'!L23+'14'!L23+'13'!L23+'12'!L23+'11'!L23+'10'!L23+'9'!L23+'8'!L23+'7'!L23+'6'!L23+'5'!L23+'4'!L23+'3'!L23+'2'!L23+'1'!L23</f>
        <v>0</v>
      </c>
      <c r="E20">
        <f t="shared" si="1"/>
        <v>0</v>
      </c>
      <c r="F20" s="41">
        <f>'15'!P23</f>
        <v>0</v>
      </c>
      <c r="G20" s="89">
        <f>H6</f>
        <v>100</v>
      </c>
      <c r="H20" s="88">
        <f>G20/4</f>
        <v>25</v>
      </c>
      <c r="J20" s="40"/>
      <c r="O20" s="42"/>
    </row>
    <row r="21" spans="1:15" x14ac:dyDescent="0.25">
      <c r="A21" s="82" t="str">
        <f>A14</f>
        <v>d</v>
      </c>
      <c r="B21">
        <v>16</v>
      </c>
      <c r="C21">
        <f>'16'!E23+'15'!E23+'14'!E23+'13'!E23+'12'!E23+'11'!E23+'10'!E23+'9'!E23+'8'!E23+'7'!E23+'6'!E23+'5'!E23+'4'!E23+'3'!E23+'2'!E23+'1'!E23</f>
        <v>0</v>
      </c>
      <c r="D21">
        <f>'16'!L23+'15'!L23+'14'!L23+'13'!L23+'12'!L23+'11'!L23+'10'!L23+'9'!L23+'8'!L23+'7'!L23+'6'!L23+'5'!L23+'4'!L23+'3'!L23+'2'!L23+'1'!L23</f>
        <v>0</v>
      </c>
      <c r="E21">
        <f t="shared" si="1"/>
        <v>0</v>
      </c>
      <c r="F21" s="41">
        <f>'16'!P23</f>
        <v>0</v>
      </c>
      <c r="G21" s="41"/>
      <c r="H21" s="35"/>
      <c r="J21" s="40"/>
    </row>
    <row r="22" spans="1:15" x14ac:dyDescent="0.25">
      <c r="A22" s="82" t="str">
        <f>A14</f>
        <v>d</v>
      </c>
      <c r="B22">
        <v>17</v>
      </c>
      <c r="C22">
        <f>'17'!E23+'16'!E23+'15'!E23+'14'!E23+'13'!E23+'12'!E23+'11'!E23+'10'!E23+'9'!E23+'8'!E23+'7'!E23+'6'!E23+'5'!E23+'4'!E23+'3'!E23+'2'!E23+'1'!E23</f>
        <v>0</v>
      </c>
      <c r="D22">
        <f>'17'!L23+'16'!L23+'15'!L23+'14'!L23+'13'!L23+'12'!L23+'11'!L23+'10'!L23+'9'!L23+'8'!L23+'7'!L23+'6'!L23+'5'!L23+'4'!L23+'3'!L23+'2'!L23+'1'!L23</f>
        <v>0</v>
      </c>
      <c r="E22">
        <f t="shared" si="1"/>
        <v>0</v>
      </c>
      <c r="F22" s="41">
        <f>'17'!P23</f>
        <v>0</v>
      </c>
      <c r="G22" s="41"/>
      <c r="H22" s="35"/>
      <c r="J22" s="40"/>
    </row>
    <row r="23" spans="1:15" x14ac:dyDescent="0.25">
      <c r="A23" s="82" t="str">
        <f>A14</f>
        <v>d</v>
      </c>
      <c r="B23">
        <v>18</v>
      </c>
      <c r="C23">
        <f>'18'!E23+'17'!E23+'16'!E23+'15'!E23+'14'!E23+'13'!E23+'12'!E23+'11'!E23+'10'!E23+'9'!E23+'8'!E23+'7'!E23+'6'!E23+'5'!E23+'4'!E23+'3'!E23+'2'!E23+'1'!E23</f>
        <v>0</v>
      </c>
      <c r="D23">
        <f>'18'!L23+'17'!L23+'16'!L23+'15'!L23+'14'!L23+'13'!L23+'12'!L23+'11'!L23+'10'!L23+'9'!L23+'8'!L23+'7'!L23+'6'!L23+'5'!L23+'4'!L23+'3'!L23+'2'!L23+'1'!L23</f>
        <v>0</v>
      </c>
      <c r="E23">
        <f t="shared" si="1"/>
        <v>0</v>
      </c>
      <c r="F23" s="41">
        <f>'18'!P23</f>
        <v>0</v>
      </c>
      <c r="G23" s="41"/>
      <c r="H23" s="35"/>
      <c r="J23" s="40"/>
    </row>
    <row r="24" spans="1:15" x14ac:dyDescent="0.25">
      <c r="A24" s="82" t="str">
        <f>A14</f>
        <v>d</v>
      </c>
      <c r="B24">
        <v>19</v>
      </c>
      <c r="C24">
        <f>'19'!E23+'18'!E23+'17'!E23+'16'!E23+'15'!E23+'14'!E23+'13'!E23+'12'!E23+'11'!E23+'10'!E23+'9'!E23+'8'!E23+'7'!E23+'6'!E23+'5'!E23+'4'!E23+'3'!E23+'2'!E23+'1'!E23</f>
        <v>0</v>
      </c>
      <c r="D24">
        <f>'19'!L23+'18'!L23+'17'!L23+'16'!L23+'15'!L23+'14'!L23+'13'!L23+'12'!L23+'11'!L23+'10'!L23+'9'!L23+'8'!L23+'7'!L23+'6'!L23+'5'!L23+'4'!L23+'3'!L23+'2'!L23+'1'!L23</f>
        <v>0</v>
      </c>
      <c r="E24">
        <f t="shared" si="1"/>
        <v>0</v>
      </c>
      <c r="F24" s="41">
        <f>'19'!P23</f>
        <v>0</v>
      </c>
      <c r="G24" s="41"/>
      <c r="H24" s="35"/>
      <c r="J24" s="40"/>
      <c r="O24" s="42"/>
    </row>
    <row r="25" spans="1:15" x14ac:dyDescent="0.25">
      <c r="A25" s="82" t="str">
        <f>A14</f>
        <v>d</v>
      </c>
      <c r="B25">
        <v>20</v>
      </c>
      <c r="C25">
        <f>'20'!E23+'19'!E23+'18'!E23+'17'!E23+'16'!E23+'15'!E23+'14'!E23+'13'!E23+'12'!E23+'11'!E23+'10'!E23+'9'!E23+'8'!E23+'7'!E23+'6'!E23+'5'!E23+'4'!E23+'3'!E23+'2'!E23+'1'!E23</f>
        <v>0</v>
      </c>
      <c r="D25">
        <f>'20'!L23+'19'!L23+'18'!L23+'17'!L23+'16'!L23+'15'!L23+'14'!L23+'13'!L23+'12'!L23+'11'!L23+'10'!L23+'9'!L23+'8'!L23+'7'!L23+'6'!L23+'5'!L23+'4'!L23+'3'!L23+'2'!L23+'1'!L23</f>
        <v>0</v>
      </c>
      <c r="E25">
        <f t="shared" si="1"/>
        <v>0</v>
      </c>
      <c r="F25" s="41">
        <f>'20'!P23</f>
        <v>0</v>
      </c>
      <c r="G25" s="41"/>
      <c r="H25" s="35"/>
      <c r="J25" s="40"/>
      <c r="O25" s="42"/>
    </row>
    <row r="26" spans="1:15" x14ac:dyDescent="0.25">
      <c r="A26" s="82" t="str">
        <f>A14</f>
        <v>d</v>
      </c>
      <c r="B26">
        <v>21</v>
      </c>
      <c r="C26">
        <f>'21'!E23+'20'!E23+'19'!E23+'18'!E23+'17'!E23+'16'!E23+'15'!E23+'14'!E23+'13'!E23+'12'!E23+'11'!E23+'10'!E23+'9'!E23+'8'!E23+'7'!E23+'6'!E23+'5'!E23+'4'!E23+'3'!E23+'2'!E23+'1'!E23</f>
        <v>0</v>
      </c>
      <c r="D26">
        <f>'21'!L23+'20'!L23+'19'!L23+'18'!L23+'17'!L23+'16'!L23+'15'!L23+'14'!L23+'13'!L23+'12'!L23+'11'!L23+'10'!L23+'9'!L23+'8'!L23+'7'!L23+'6'!L23+'5'!L23+'4'!L23+'3'!L23+'2'!L23+'1'!L23</f>
        <v>0</v>
      </c>
      <c r="E26">
        <f t="shared" si="1"/>
        <v>0</v>
      </c>
      <c r="F26" s="41">
        <f>'21'!P23</f>
        <v>0</v>
      </c>
      <c r="G26" s="41"/>
      <c r="H26" s="35"/>
      <c r="J26" s="40"/>
      <c r="O26" s="42"/>
    </row>
    <row r="27" spans="1:15" x14ac:dyDescent="0.25">
      <c r="A27" s="82" t="str">
        <f>A14</f>
        <v>d</v>
      </c>
      <c r="B27">
        <v>22</v>
      </c>
      <c r="C27">
        <f>'22'!E23+'21'!E23+'20'!E23+'19'!E23+'18'!E23+'17'!E23+'16'!E23+'15'!E23+'14'!E23+'13'!E23+'12'!E23+'11'!E23+'10'!E23+'9'!E23+'8'!E23+'7'!E23+'6'!E23+'5'!E23+'4'!E23+'3'!E23+'2'!E23+'1'!E23</f>
        <v>0</v>
      </c>
      <c r="D27">
        <f>'22'!L23+'21'!L23+'20'!L23+'19'!L23+'18'!L23+'17'!L23+'16'!L23+'15'!L23+'14'!L23+'13'!L23+'12'!L23+'11'!L23+'10'!L23+'9'!L23+'8'!L23+'7'!L23+'6'!L23+'5'!L23+'4'!L23+'3'!L23+'2'!L23+'1'!L23</f>
        <v>0</v>
      </c>
      <c r="E27">
        <f t="shared" si="1"/>
        <v>0</v>
      </c>
      <c r="F27" s="41">
        <f>'22'!P23</f>
        <v>0</v>
      </c>
      <c r="G27" s="41"/>
      <c r="H27" s="35"/>
      <c r="J27" s="40"/>
      <c r="O27" s="42"/>
    </row>
    <row r="28" spans="1:15" x14ac:dyDescent="0.25">
      <c r="A28" s="82" t="str">
        <f>A14</f>
        <v>d</v>
      </c>
      <c r="B28">
        <v>23</v>
      </c>
      <c r="C28">
        <f>'23'!E23+'22'!E23+'21'!E23+'20'!E23+'19'!E23+'18'!E23+'17'!E23+'16'!E23+'15'!E23+'14'!E23+'13'!E23+'12'!E23+'11'!E23+'10'!E23+'9'!E23+'8'!E23+'7'!E23+'6'!E23+'5'!E23+'4'!E23+'3'!E23+'2'!E23+'1'!E23</f>
        <v>0</v>
      </c>
      <c r="D28">
        <f>'23'!L23+'22'!L23+'21'!L23+'20'!L23+'19'!L23+'18'!L23+'17'!L23+'16'!L23+'15'!L23+'14'!L23+'13'!L23+'12'!L23+'11'!L23+'10'!L23+'9'!L23+'8'!L23+'7'!L23+'6'!L23+'5'!L23+'4'!L23+'3'!L23+'2'!L23+'1'!L23</f>
        <v>0</v>
      </c>
      <c r="E28">
        <f t="shared" si="1"/>
        <v>0</v>
      </c>
      <c r="F28" s="41">
        <f>'23'!P23</f>
        <v>0</v>
      </c>
      <c r="G28" s="41"/>
      <c r="H28" s="35"/>
      <c r="J28" s="40"/>
    </row>
    <row r="29" spans="1:15" x14ac:dyDescent="0.25">
      <c r="A29" s="82" t="str">
        <f>A14</f>
        <v>d</v>
      </c>
      <c r="B29">
        <v>24</v>
      </c>
      <c r="C29">
        <f>'24'!E23+'23'!E23+'22'!E23+'21'!E23+'20'!E23+'19'!E23+'18'!E23+'17'!E23+'16'!E23+'15'!E23+'14'!E23+'13'!E23+'12'!E23+'11'!E23+'10'!E23+'9'!E23+'8'!E23+'7'!E23+'6'!E23+'5'!E23+'4'!E23+'3'!E23+'2'!E23+'1'!E23</f>
        <v>0</v>
      </c>
      <c r="D29">
        <f>'24'!L23+'23'!L23+'22'!L23+'21'!L23+'20'!L23+'19'!L23+'18'!L23+'17'!L23+'16'!L23+'15'!L23+'14'!L23+'13'!L23+'12'!L23+'11'!L23+'10'!L23+'9'!L23+'8'!L23+'7'!L23+'6'!L23+'5'!L23+'4'!L23+'3'!L23+'2'!L23+'1'!L23</f>
        <v>0</v>
      </c>
      <c r="E29">
        <f t="shared" si="1"/>
        <v>0</v>
      </c>
      <c r="F29" s="41">
        <f>'24'!P23</f>
        <v>0</v>
      </c>
      <c r="G29" s="41"/>
      <c r="H29" s="35"/>
      <c r="J29" s="40"/>
    </row>
    <row r="30" spans="1:15" x14ac:dyDescent="0.25">
      <c r="A30" s="82" t="str">
        <f>A14</f>
        <v>d</v>
      </c>
      <c r="B30">
        <v>25</v>
      </c>
      <c r="C30">
        <f>'25'!E23+'24'!E23+'23'!E23+'22'!E23+'21'!E23+'20'!E23+'19'!E23+'18'!E23+'17'!E23+'16'!E23+'15'!E23+'14'!E23+'13'!E23+'12'!E23+'11'!E23+'10'!E23+'9'!E23+'8'!E23+'7'!E23+'6'!E23+'5'!E23+'4'!E23+'3'!E23+'2'!E23+'1'!E23</f>
        <v>0</v>
      </c>
      <c r="D30">
        <f>'25'!L23+'24'!L23+'23'!L23+'22'!L23+'21'!L23+'20'!L23+'19'!L23+'18'!L23+'17'!L23+'16'!L23+'15'!L23+'14'!L23+'13'!L23+'12'!L23+'11'!L23+'10'!L23+'9'!L23+'8'!L23+'7'!L23+'6'!L23+'5'!L23+'4'!L23+'3'!L23+'2'!L23+'1'!L23</f>
        <v>0</v>
      </c>
      <c r="E30">
        <f t="shared" si="1"/>
        <v>0</v>
      </c>
      <c r="F30" s="41">
        <f>'25'!P23</f>
        <v>0</v>
      </c>
      <c r="G30" s="41"/>
      <c r="H30" s="35"/>
      <c r="J30" s="40"/>
    </row>
    <row r="31" spans="1:15" x14ac:dyDescent="0.25">
      <c r="A31" s="82" t="str">
        <f>A14</f>
        <v>d</v>
      </c>
      <c r="B31">
        <v>26</v>
      </c>
      <c r="C31">
        <f>'26'!E23+'25'!E23+'24'!E23+'23'!E23+'22'!E23+'21'!E23+'20'!E23+'19'!E23+'18'!E23+'17'!E23+'16'!E23+'15'!E23+'14'!E23+'13'!E23+'12'!E23+'11'!E23+'10'!E23+'9'!E23+'8'!E23+'7'!E23+'6'!E23+'5'!E23+'4'!E23+'3'!E23+'2'!E23+'1'!E23</f>
        <v>0</v>
      </c>
      <c r="D31">
        <f>'26'!L23+'25'!L23+'24'!L23+'23'!L23+'22'!L23+'21'!L23+'20'!L23+'19'!L23+'18'!L23+'17'!L23+'16'!L23+'15'!L23+'14'!L23+'13'!L23+'12'!L23+'11'!L23+'10'!L23+'9'!L23+'8'!L23+'7'!L23+'6'!L23+'5'!L23+'4'!L23+'3'!L23+'2'!L23+'1'!L23</f>
        <v>0</v>
      </c>
      <c r="E31">
        <f t="shared" si="1"/>
        <v>0</v>
      </c>
      <c r="F31" s="41">
        <f>'26'!P23</f>
        <v>0</v>
      </c>
      <c r="G31" s="41"/>
      <c r="H31" s="35"/>
      <c r="J31" s="40"/>
    </row>
    <row r="32" spans="1:15" x14ac:dyDescent="0.25">
      <c r="A32" s="82" t="str">
        <f>A14</f>
        <v>d</v>
      </c>
      <c r="B32">
        <v>27</v>
      </c>
      <c r="C32">
        <f>'27'!E23+'26'!E23+'25'!E23+'24'!E23+'23'!E23+'22'!E23+'21'!E23+'20'!E23+'19'!E23+'18'!E23+'17'!E23+'16'!E23+'15'!E23+'14'!E23+'13'!E23+'12'!E23+'11'!E23+'10'!E23+'9'!E23+'8'!E23+'7'!E23+'6'!E23+'5'!E23+'4'!E23+'3'!E23+'2'!E23+'1'!E23</f>
        <v>0</v>
      </c>
      <c r="D32">
        <f>'27'!L23+'26'!L23+'25'!L23+'24'!L23+'23'!L23+'22'!L23+'21'!L23+'20'!L23+'19'!L23+'18'!L23+'17'!L23+'16'!L23+'15'!L23+'14'!L23+'13'!L23+'12'!L23+'11'!L23+'10'!L23+'9'!L23+'8'!L23+'7'!L23+'6'!L23+'5'!L23+'4'!L23+'3'!L23+'2'!L23+'1'!L23</f>
        <v>0</v>
      </c>
      <c r="E32">
        <f t="shared" si="1"/>
        <v>0</v>
      </c>
      <c r="F32" s="41">
        <f>'27'!P23</f>
        <v>0</v>
      </c>
      <c r="G32" s="41"/>
      <c r="H32" s="35"/>
      <c r="J32" s="40"/>
    </row>
    <row r="33" spans="1:13" x14ac:dyDescent="0.25">
      <c r="A33" s="82" t="str">
        <f>A14</f>
        <v>d</v>
      </c>
      <c r="B33">
        <v>28</v>
      </c>
      <c r="C33">
        <f>'28'!E23+'27'!E23+'26'!E23+'25'!E23+'24'!E23+'23'!E23+'22'!E23+'21'!E23+'20'!E23+'19'!E23+'18'!E23+'17'!E23+'16'!E23+'15'!E23+'14'!E23+'13'!E23+'12'!E23+'11'!E23+'10'!E23+'9'!E23+'8'!E23+'7'!E23+'6'!E23+'5'!E23+'4'!E23+'3'!E23+'2'!E23+'1'!E23</f>
        <v>0</v>
      </c>
      <c r="D33">
        <f>'28'!L23+'27'!L23+'26'!L23+'25'!L23+'24'!L23+'23'!L23+'22'!L23+'21'!L23+'20'!L23+'19'!L23+'18'!L23+'17'!L23+'16'!L23+'15'!L23+'14'!L23+'13'!L23+'12'!L23+'11'!L23+'10'!L23+'9'!L23+'8'!L23+'7'!L23+'6'!L23+'5'!L23+'4'!L23+'3'!L23+'2'!L23+'1'!L23</f>
        <v>0</v>
      </c>
      <c r="E33">
        <f t="shared" si="1"/>
        <v>0</v>
      </c>
      <c r="F33" s="41">
        <f>'28'!P23</f>
        <v>0</v>
      </c>
      <c r="G33" s="41"/>
      <c r="H33" s="35"/>
      <c r="J33" s="40"/>
      <c r="M33" s="34"/>
    </row>
    <row r="34" spans="1:13" x14ac:dyDescent="0.25">
      <c r="A34" s="82" t="str">
        <f>A14</f>
        <v>d</v>
      </c>
      <c r="B34">
        <v>29</v>
      </c>
      <c r="C34">
        <f>'29'!E23+'28'!E23+'27'!E23+'26'!E23+'25'!E23+'24'!E23+'23'!E23+'22'!E23+'21'!E23+'20'!E23+'19'!E23+'18'!E23+'17'!E23+'16'!E23+'15'!E23+'14'!E23+'13'!E23+'12'!E23+'11'!E23+'10'!E23+'9'!E23+'8'!E23+'7'!E23+'6'!E23+'5'!E23+'4'!E23+'3'!E23+'2'!E23+'1'!E23</f>
        <v>0</v>
      </c>
      <c r="D34">
        <f>'29'!L23+'28'!L23+'27'!L23+'26'!L23+'25'!L23+'24'!L23+'23'!L23+'22'!L23+'21'!L23+'20'!L23+'19'!L23+'18'!L23+'17'!L23+'16'!L23+'15'!L23+'14'!L23+'13'!L23+'12'!L23+'11'!L23+'10'!L23+'9'!L23+'8'!L23+'7'!L23+'6'!L23+'5'!L23+'4'!L23+'3'!L23+'2'!L23+'1'!L23</f>
        <v>0</v>
      </c>
      <c r="E34">
        <f t="shared" si="1"/>
        <v>0</v>
      </c>
      <c r="F34" s="41">
        <f>'29'!P23</f>
        <v>0</v>
      </c>
      <c r="G34" s="41"/>
      <c r="H34" s="35"/>
      <c r="J34" s="40"/>
    </row>
    <row r="35" spans="1:13" x14ac:dyDescent="0.25">
      <c r="A35" s="82" t="str">
        <f>A14</f>
        <v>d</v>
      </c>
      <c r="B35">
        <v>30</v>
      </c>
      <c r="C35">
        <f>'30'!E23+'29'!E23+'28'!E23+'27'!E23+'26'!E23+'25'!E23+'24'!E23+'23'!E23+'22'!E23+'21'!E23+'20'!E23+'19'!E23+'18'!E23+'17'!E23+'16'!E23+'15'!E23+'14'!E23+'13'!E23+'12'!E23+'11'!E23+'10'!E23+'9'!E23+'8'!E23+'7'!E23+'6'!E23+'5'!E23+'4'!E23+'3'!E23+'2'!E23+'1'!E23</f>
        <v>0</v>
      </c>
      <c r="D35">
        <f>'30'!L23+'29'!L23+'28'!L23+'27'!L23+'26'!L23+'25'!L23+'24'!L23+'23'!L23+'22'!L23+'21'!L23+'20'!L23+'19'!L23+'18'!L23+'17'!L23+'16'!L23+'15'!L23+'14'!L23+'13'!L23+'12'!L23+'11'!L23+'10'!L23+'9'!L23+'8'!L23+'7'!L23+'6'!L23+'5'!L23+'4'!L23+'3'!L23+'2'!L23+'1'!L23</f>
        <v>0</v>
      </c>
      <c r="E35">
        <f t="shared" si="1"/>
        <v>0</v>
      </c>
      <c r="F35" s="41">
        <f>'30'!P23</f>
        <v>0</v>
      </c>
      <c r="G35" s="41"/>
      <c r="H35" s="35"/>
      <c r="J35" s="40"/>
    </row>
    <row r="36" spans="1:13" x14ac:dyDescent="0.25">
      <c r="A36" s="82" t="str">
        <f>A14</f>
        <v>d</v>
      </c>
      <c r="B36">
        <v>31</v>
      </c>
      <c r="C36">
        <f>'31'!E23+'30'!E23+'29'!E23+'28'!E23+'27'!E23+'26'!E23+'25'!E23+'24'!E23+'23'!E23+'22'!E23+'21'!E23+'20'!E23+'19'!E23+'18'!E23+'17'!E23+'16'!E23+'15'!E23+'14'!E23+'13'!E23+'12'!E23+'11'!E23+'10'!E23+'9'!E23+'8'!E23+'7'!E23+'6'!E23+'5'!E23+'4'!E23+'3'!E23+'2'!E23+'1'!E23</f>
        <v>0</v>
      </c>
      <c r="D36">
        <f>'31'!L23+'30'!L23+'29'!L23+'28'!L23+'27'!L23+'26'!L23+'25'!L23+'24'!L23+'23'!L23+'22'!L23+'21'!L23+'20'!L23+'19'!L23+'18'!L23+'17'!L23+'16'!L23+'15'!L23+'14'!L23+'13'!L23+'12'!L23+'11'!L23+'10'!L23+'9'!L23+'8'!L23+'7'!L23+'6'!L23+'5'!L23+'4'!L23+'3'!L23+'2'!L23+'1'!L23</f>
        <v>0</v>
      </c>
      <c r="E36">
        <f t="shared" si="1"/>
        <v>0</v>
      </c>
      <c r="F36" s="41">
        <f>'31'!P23</f>
        <v>0</v>
      </c>
      <c r="G36" s="41"/>
      <c r="H36" s="35"/>
      <c r="J36" s="40"/>
    </row>
    <row r="37" spans="1:13" ht="16.5" thickBot="1" x14ac:dyDescent="0.3"/>
    <row r="38" spans="1:13" ht="16.5" thickBot="1" x14ac:dyDescent="0.3">
      <c r="A38" s="152" t="s">
        <v>10</v>
      </c>
      <c r="B38" s="153"/>
      <c r="C38" s="5">
        <f>MAX(C6:C36)</f>
        <v>0</v>
      </c>
      <c r="D38" s="5">
        <f>MAX(D6:D36)</f>
        <v>0</v>
      </c>
      <c r="E38" s="5">
        <f>C38-D38</f>
        <v>0</v>
      </c>
      <c r="F38" s="6" t="e">
        <f t="array" aca="1" ref="F38" ca="1">INDIRECT("F"&amp;MAX(IF(F6:F36&lt;&gt;0,ROW(A6:A36))))</f>
        <v>#REF!</v>
      </c>
      <c r="J38" s="23"/>
    </row>
  </sheetData>
  <mergeCells count="2">
    <mergeCell ref="A1:I1"/>
    <mergeCell ref="A38:B38"/>
  </mergeCells>
  <conditionalFormatting sqref="G16 G13 G21:G36">
    <cfRule type="colorScale" priority="3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conditionalFormatting sqref="G15">
    <cfRule type="colorScale" priority="2">
      <colorScale>
        <cfvo type="num" val="0"/>
        <cfvo type="num" val="7000000"/>
        <color rgb="FFF8696B"/>
        <color rgb="FF63BE7B"/>
      </colorScale>
    </cfRule>
  </conditionalFormatting>
  <conditionalFormatting sqref="G17:G20">
    <cfRule type="colorScale" priority="1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5" tint="-0.249977111117893"/>
  </sheetPr>
  <dimension ref="A1:O38"/>
  <sheetViews>
    <sheetView zoomScale="70" zoomScaleNormal="70" zoomScalePageLayoutView="80" workbookViewId="0">
      <selection activeCell="A7" sqref="A7"/>
    </sheetView>
  </sheetViews>
  <sheetFormatPr baseColWidth="10" defaultColWidth="11" defaultRowHeight="15.75" x14ac:dyDescent="0.25"/>
  <cols>
    <col min="8" max="8" width="13" customWidth="1"/>
  </cols>
  <sheetData>
    <row r="1" spans="1:15" ht="27" thickBot="1" x14ac:dyDescent="0.45">
      <c r="A1" s="149" t="str">
        <f>A6</f>
        <v>e</v>
      </c>
      <c r="B1" s="150"/>
      <c r="C1" s="150"/>
      <c r="D1" s="150"/>
      <c r="E1" s="150"/>
      <c r="F1" s="150"/>
      <c r="G1" s="150"/>
      <c r="H1" s="150"/>
      <c r="I1" s="151"/>
    </row>
    <row r="3" spans="1:15" ht="16.5" thickBot="1" x14ac:dyDescent="0.3"/>
    <row r="4" spans="1:15" ht="16.5" thickBot="1" x14ac:dyDescent="0.3">
      <c r="A4" s="3" t="s">
        <v>2</v>
      </c>
      <c r="B4" s="1" t="s">
        <v>1</v>
      </c>
      <c r="C4" s="2" t="s">
        <v>3</v>
      </c>
      <c r="D4" s="1" t="s">
        <v>4</v>
      </c>
      <c r="E4" s="2" t="s">
        <v>5</v>
      </c>
      <c r="F4" s="1" t="s">
        <v>6</v>
      </c>
      <c r="G4" s="32" t="s">
        <v>32</v>
      </c>
      <c r="H4" s="45" t="s">
        <v>33</v>
      </c>
      <c r="I4" s="47" t="s">
        <v>34</v>
      </c>
      <c r="J4" s="49" t="s">
        <v>35</v>
      </c>
      <c r="K4" s="51" t="s">
        <v>9</v>
      </c>
    </row>
    <row r="5" spans="1:15" ht="16.5" thickBot="1" x14ac:dyDescent="0.3"/>
    <row r="6" spans="1:15" ht="16.5" thickBot="1" x14ac:dyDescent="0.3">
      <c r="A6" s="82" t="s">
        <v>48</v>
      </c>
      <c r="B6">
        <v>1</v>
      </c>
      <c r="C6">
        <f>'1'!E28</f>
        <v>0</v>
      </c>
      <c r="D6">
        <f>'1'!L28</f>
        <v>0</v>
      </c>
      <c r="E6">
        <f>C6-D6</f>
        <v>0</v>
      </c>
      <c r="F6" s="41">
        <f>'1'!P28</f>
        <v>0</v>
      </c>
      <c r="G6" s="44">
        <v>0</v>
      </c>
      <c r="H6" s="46">
        <v>100</v>
      </c>
      <c r="I6" s="48">
        <f t="shared" ref="I6:I11" si="0">G6/H6</f>
        <v>0</v>
      </c>
      <c r="J6" s="50">
        <v>0</v>
      </c>
      <c r="K6" s="52" t="e">
        <f>((J6/1.13)-I12)/(J6/1.13)</f>
        <v>#DIV/0!</v>
      </c>
    </row>
    <row r="7" spans="1:15" ht="16.5" thickBot="1" x14ac:dyDescent="0.3">
      <c r="A7" s="82" t="str">
        <f>A6</f>
        <v>e</v>
      </c>
      <c r="B7">
        <v>2</v>
      </c>
      <c r="C7">
        <f>'2'!E28+'1'!E28</f>
        <v>0</v>
      </c>
      <c r="D7">
        <f>'2'!L28+'1'!L28</f>
        <v>0</v>
      </c>
      <c r="E7">
        <f>C7-D7</f>
        <v>0</v>
      </c>
      <c r="F7" s="41">
        <f>'2'!P28</f>
        <v>0</v>
      </c>
      <c r="G7" s="44">
        <v>0</v>
      </c>
      <c r="H7" s="46">
        <v>32</v>
      </c>
      <c r="I7" s="48">
        <f t="shared" si="0"/>
        <v>0</v>
      </c>
    </row>
    <row r="8" spans="1:15" ht="16.5" thickBot="1" x14ac:dyDescent="0.3">
      <c r="A8" s="82" t="str">
        <f>A7</f>
        <v>e</v>
      </c>
      <c r="B8">
        <v>3</v>
      </c>
      <c r="C8">
        <f>'3'!E28+'2'!E28+'1'!E28</f>
        <v>0</v>
      </c>
      <c r="D8" s="31">
        <f>'3'!L28+'2'!L28+'1'!L28</f>
        <v>0</v>
      </c>
      <c r="E8">
        <f t="shared" ref="E8:E36" si="1">C8-D8</f>
        <v>0</v>
      </c>
      <c r="F8" s="41">
        <f>'3'!P28</f>
        <v>0</v>
      </c>
      <c r="G8" s="44">
        <v>0</v>
      </c>
      <c r="H8" s="46">
        <v>32</v>
      </c>
      <c r="I8" s="48">
        <f t="shared" si="0"/>
        <v>0</v>
      </c>
    </row>
    <row r="9" spans="1:15" ht="16.5" thickBot="1" x14ac:dyDescent="0.3">
      <c r="A9" s="82" t="str">
        <f>A8</f>
        <v>e</v>
      </c>
      <c r="B9">
        <v>4</v>
      </c>
      <c r="C9">
        <f>'4'!E28+'3'!E28+'2'!E28+'1'!E28</f>
        <v>0</v>
      </c>
      <c r="D9">
        <f>'4'!L28+'3'!L28+'2'!L28+'1'!L28</f>
        <v>0</v>
      </c>
      <c r="E9">
        <f t="shared" si="1"/>
        <v>0</v>
      </c>
      <c r="F9" s="41">
        <f>'4'!P28</f>
        <v>0</v>
      </c>
      <c r="G9" s="44">
        <v>0</v>
      </c>
      <c r="H9" s="46">
        <v>32</v>
      </c>
      <c r="I9" s="48">
        <f t="shared" si="0"/>
        <v>0</v>
      </c>
      <c r="J9" s="33"/>
    </row>
    <row r="10" spans="1:15" ht="16.5" thickBot="1" x14ac:dyDescent="0.3">
      <c r="A10" s="82" t="str">
        <f>A9</f>
        <v>e</v>
      </c>
      <c r="B10">
        <v>5</v>
      </c>
      <c r="C10">
        <f>'5'!E28+'4'!E28+'3'!E28+'2'!E28+'1'!E28</f>
        <v>0</v>
      </c>
      <c r="D10">
        <f>'5'!L28+'4'!L28+'3'!L28+'2'!L28+'1'!L28</f>
        <v>0</v>
      </c>
      <c r="E10">
        <f t="shared" si="1"/>
        <v>0</v>
      </c>
      <c r="F10" s="41">
        <f>'5'!P28</f>
        <v>0</v>
      </c>
      <c r="G10" s="44">
        <v>0</v>
      </c>
      <c r="H10" s="46">
        <v>32</v>
      </c>
      <c r="I10" s="48">
        <f t="shared" si="0"/>
        <v>0</v>
      </c>
    </row>
    <row r="11" spans="1:15" ht="16.5" thickBot="1" x14ac:dyDescent="0.3">
      <c r="A11" s="82" t="str">
        <f>A9</f>
        <v>e</v>
      </c>
      <c r="B11">
        <v>6</v>
      </c>
      <c r="C11">
        <f>'6'!E28+'5'!E28+'4'!E28+'3'!E28+'2'!E28+'1'!E28</f>
        <v>0</v>
      </c>
      <c r="D11">
        <f>'6'!L28+'5'!L28+'4'!L28+'3'!L28+'2'!L28+'1'!L28</f>
        <v>0</v>
      </c>
      <c r="E11">
        <f t="shared" si="1"/>
        <v>0</v>
      </c>
      <c r="F11" s="41">
        <f>'6'!P28</f>
        <v>0</v>
      </c>
      <c r="G11" s="44">
        <v>0</v>
      </c>
      <c r="H11" s="46">
        <v>32</v>
      </c>
      <c r="I11" s="48">
        <f t="shared" si="0"/>
        <v>0</v>
      </c>
    </row>
    <row r="12" spans="1:15" ht="16.5" thickBot="1" x14ac:dyDescent="0.3">
      <c r="A12" s="82" t="str">
        <f>A9</f>
        <v>e</v>
      </c>
      <c r="B12">
        <v>7</v>
      </c>
      <c r="C12">
        <f>'7'!E28+'6'!E28+'5'!E28+'4'!E28+'3'!E28+'2'!E28+'1'!E28</f>
        <v>0</v>
      </c>
      <c r="D12">
        <f>'7'!L28+'6'!L28+'5'!L28+'4'!L28+'3'!L28+'2'!L28+'1'!L28</f>
        <v>0</v>
      </c>
      <c r="E12">
        <f t="shared" si="1"/>
        <v>0</v>
      </c>
      <c r="F12" s="41">
        <f>'7'!P28</f>
        <v>0</v>
      </c>
      <c r="I12" s="53">
        <f>I6+I7+I8+I9+I10+I11</f>
        <v>0</v>
      </c>
      <c r="J12" s="43"/>
    </row>
    <row r="13" spans="1:15" ht="16.5" thickBot="1" x14ac:dyDescent="0.3">
      <c r="A13" s="82" t="str">
        <f>A9</f>
        <v>e</v>
      </c>
      <c r="B13">
        <v>8</v>
      </c>
      <c r="C13">
        <f>'8'!E28+'7'!E28+'6'!E28+'5'!E28+'4'!E28+'3'!E28+'2'!E28+'1'!E28</f>
        <v>0</v>
      </c>
      <c r="D13">
        <f>'8'!L28+'7'!L28+'6'!L28+'5'!L28+'4'!L28+'3'!L28+'2'!L28+'1'!L28</f>
        <v>0</v>
      </c>
      <c r="E13">
        <f t="shared" si="1"/>
        <v>0</v>
      </c>
      <c r="F13" s="41">
        <f>'8'!P28</f>
        <v>0</v>
      </c>
      <c r="G13" s="41"/>
      <c r="H13" s="35"/>
      <c r="J13" s="40"/>
    </row>
    <row r="14" spans="1:15" ht="16.5" thickBot="1" x14ac:dyDescent="0.3">
      <c r="A14" s="82" t="str">
        <f>A9</f>
        <v>e</v>
      </c>
      <c r="B14">
        <v>9</v>
      </c>
      <c r="C14">
        <f>'9'!E28+'8'!E28+'7'!E28+'6'!E28+'5'!E28+'4'!E28+'3'!E28+'2'!E28+'1'!E28</f>
        <v>0</v>
      </c>
      <c r="D14">
        <f>'9'!L28+'8'!L28+'7'!L28+'6'!L28+'5'!L28+'4'!L28+'3'!L28+'2'!L28+'1'!L28</f>
        <v>0</v>
      </c>
      <c r="E14">
        <f t="shared" si="1"/>
        <v>0</v>
      </c>
      <c r="F14" s="41">
        <f>'9'!P28</f>
        <v>0</v>
      </c>
      <c r="G14" s="63" t="s">
        <v>7</v>
      </c>
      <c r="H14" s="64" t="s">
        <v>8</v>
      </c>
      <c r="I14" s="63" t="s">
        <v>9</v>
      </c>
      <c r="J14" s="40"/>
    </row>
    <row r="15" spans="1:15" ht="16.5" thickBot="1" x14ac:dyDescent="0.3">
      <c r="A15" s="82" t="str">
        <f>A9</f>
        <v>e</v>
      </c>
      <c r="B15">
        <v>10</v>
      </c>
      <c r="C15">
        <f>'10'!E28+'9'!E28+'8'!E28+'7'!E28+'6'!E28+'5'!E28+'4'!E28+'3'!E28+'2'!E28+'1'!E28</f>
        <v>0</v>
      </c>
      <c r="D15">
        <f>'10'!L28+'9'!L28+'8'!L28+'7'!L28+'6'!L28+'5'!L28+'4'!L28+'3'!L28+'2'!L28+'1'!L28</f>
        <v>0</v>
      </c>
      <c r="E15">
        <f t="shared" si="1"/>
        <v>0</v>
      </c>
      <c r="F15" s="41">
        <f>'10'!P28</f>
        <v>0</v>
      </c>
      <c r="G15" s="37">
        <f ca="1">IFERROR(E38-F38,0)</f>
        <v>0</v>
      </c>
      <c r="H15" s="36">
        <f ca="1">IFERROR(G15*I6,0)</f>
        <v>0</v>
      </c>
      <c r="I15" s="59">
        <f ca="1">IFERROR(G15/C38*1,0)</f>
        <v>0</v>
      </c>
      <c r="J15" s="40"/>
    </row>
    <row r="16" spans="1:15" x14ac:dyDescent="0.25">
      <c r="A16" s="82" t="str">
        <f>A14</f>
        <v>e</v>
      </c>
      <c r="B16">
        <v>11</v>
      </c>
      <c r="C16">
        <f>'11'!E28+'10'!E28+'9'!E28+'8'!E28+'7'!E28+'6'!E28+'5'!E28+'4'!E28+'3'!E28+'2'!E28+'1'!E28</f>
        <v>0</v>
      </c>
      <c r="D16">
        <f>'11'!L28+'10'!L28+'9'!L28+'8'!L28+'7'!L28+'6'!L28+'5'!L28+'4'!L28+'3'!L28+'2'!L28+'1'!L28</f>
        <v>0</v>
      </c>
      <c r="E16">
        <f t="shared" si="1"/>
        <v>0</v>
      </c>
      <c r="F16" s="41">
        <f>'11'!P28</f>
        <v>0</v>
      </c>
      <c r="G16" s="41"/>
      <c r="H16" s="35"/>
      <c r="J16" s="40"/>
      <c r="K16" s="38"/>
      <c r="L16" s="38"/>
      <c r="M16" s="38"/>
      <c r="N16" s="38"/>
      <c r="O16" s="42"/>
    </row>
    <row r="17" spans="1:15" x14ac:dyDescent="0.25">
      <c r="A17" s="82" t="str">
        <f>A14</f>
        <v>e</v>
      </c>
      <c r="B17">
        <v>12</v>
      </c>
      <c r="C17">
        <f>'12'!E28+'11'!E28+'10'!E28+'9'!E28+'8'!E28+'7'!E28+'6'!E28+'5'!E28+'4'!E28+'3'!E28+'2'!E28+'1'!E28</f>
        <v>0</v>
      </c>
      <c r="D17">
        <f>'12'!L28+'11'!L28+'10'!L28+'9'!L28+'8'!L28+'7'!L28+'6'!L28+'5'!L28+'4'!L28+'3'!L28+'2'!L28+'1'!L28</f>
        <v>0</v>
      </c>
      <c r="E17">
        <f t="shared" si="1"/>
        <v>0</v>
      </c>
      <c r="F17" s="41">
        <f>'12'!P28</f>
        <v>0</v>
      </c>
      <c r="G17" s="83" t="s">
        <v>38</v>
      </c>
      <c r="H17" s="84"/>
      <c r="J17" s="40"/>
      <c r="O17" s="42"/>
    </row>
    <row r="18" spans="1:15" ht="16.5" thickBot="1" x14ac:dyDescent="0.3">
      <c r="A18" s="82" t="str">
        <f>A14</f>
        <v>e</v>
      </c>
      <c r="B18">
        <v>13</v>
      </c>
      <c r="C18">
        <f>'13'!E28+'12'!E28+'11'!E28+'10'!E28+'9'!E28+'8'!E28+'7'!E28+'6'!E28+'5'!E28+'4'!E28+'3'!E28+'2'!E28+'1'!E28</f>
        <v>0</v>
      </c>
      <c r="D18">
        <f>'13'!L28+'12'!L28+'11'!L28+'10'!L28+'9'!L28+'8'!L28+'7'!L28+'6'!L28+'5'!L28+'4'!L28+'3'!L28+'2'!L28+'1'!L28</f>
        <v>0</v>
      </c>
      <c r="E18">
        <f t="shared" si="1"/>
        <v>0</v>
      </c>
      <c r="F18" s="41">
        <f>'13'!P28</f>
        <v>0</v>
      </c>
      <c r="G18" s="85"/>
      <c r="H18" s="84"/>
      <c r="J18" s="40"/>
      <c r="O18" s="42"/>
    </row>
    <row r="19" spans="1:15" ht="16.5" thickBot="1" x14ac:dyDescent="0.3">
      <c r="A19" s="82" t="str">
        <f>A14</f>
        <v>e</v>
      </c>
      <c r="B19">
        <v>14</v>
      </c>
      <c r="C19">
        <f>'14'!E28+'13'!E28+'12'!E28+'11'!E28+'10'!E28+'9'!E28+'8'!E28+'7'!E28+'6'!E28+'5'!E28+'4'!E28+'3'!E28+'2'!E28+'1'!E28</f>
        <v>0</v>
      </c>
      <c r="D19">
        <f>'14'!L28+'13'!L28+'12'!L28+'11'!L28+'10'!L28+'9'!L28+'8'!L28+'7'!L28+'6'!L28+'5'!L28+'4'!L28+'3'!L28+'2'!L28+'1'!L28</f>
        <v>0</v>
      </c>
      <c r="E19">
        <f t="shared" si="1"/>
        <v>0</v>
      </c>
      <c r="F19" s="41">
        <f>'14'!P28</f>
        <v>0</v>
      </c>
      <c r="G19" s="86" t="s">
        <v>39</v>
      </c>
      <c r="H19" s="87" t="s">
        <v>40</v>
      </c>
      <c r="J19" s="40"/>
      <c r="O19" s="42"/>
    </row>
    <row r="20" spans="1:15" ht="16.5" thickBot="1" x14ac:dyDescent="0.3">
      <c r="A20" s="82" t="str">
        <f>A14</f>
        <v>e</v>
      </c>
      <c r="B20">
        <v>15</v>
      </c>
      <c r="C20">
        <f>'15'!E28+'14'!E28+'13'!E28+'12'!E28+'11'!E28+'10'!E28+'9'!E28+'8'!E28+'7'!E28+'6'!E28+'5'!E28+'4'!E28+'3'!E28+'2'!E28+'1'!E28</f>
        <v>0</v>
      </c>
      <c r="D20">
        <f>'15'!L28+'14'!L28+'13'!L28+'12'!L28+'11'!L28+'10'!L28+'9'!L28+'8'!L28+'7'!L28+'6'!L28+'5'!L28+'4'!L28+'3'!L28+'2'!L28+'1'!L28</f>
        <v>0</v>
      </c>
      <c r="E20">
        <f t="shared" si="1"/>
        <v>0</v>
      </c>
      <c r="F20" s="41">
        <f>'15'!P28</f>
        <v>0</v>
      </c>
      <c r="G20" s="89">
        <f>H6</f>
        <v>100</v>
      </c>
      <c r="H20" s="88">
        <f>G20/4</f>
        <v>25</v>
      </c>
      <c r="J20" s="40"/>
      <c r="O20" s="42"/>
    </row>
    <row r="21" spans="1:15" x14ac:dyDescent="0.25">
      <c r="A21" s="82" t="str">
        <f>A14</f>
        <v>e</v>
      </c>
      <c r="B21">
        <v>16</v>
      </c>
      <c r="C21">
        <f>'16'!E28+'15'!E28+'14'!E28+'13'!E28+'12'!E28+'11'!E28+'10'!E28+'9'!E28+'8'!E28+'7'!E28+'6'!E28+'5'!E28+'4'!E28+'3'!E28+'2'!E28+'1'!E28</f>
        <v>0</v>
      </c>
      <c r="D21">
        <f>'16'!L28+'15'!L28+'14'!L28+'13'!L28+'12'!L28+'11'!L28+'10'!L28+'9'!L28+'8'!L28+'7'!L28+'6'!L28+'5'!L28+'4'!L28+'3'!L28+'2'!L28+'1'!L28</f>
        <v>0</v>
      </c>
      <c r="E21">
        <f t="shared" si="1"/>
        <v>0</v>
      </c>
      <c r="F21" s="41">
        <f>'16'!P28</f>
        <v>0</v>
      </c>
      <c r="G21" s="41"/>
      <c r="H21" s="35"/>
      <c r="J21" s="40"/>
    </row>
    <row r="22" spans="1:15" x14ac:dyDescent="0.25">
      <c r="A22" s="82" t="str">
        <f>A14</f>
        <v>e</v>
      </c>
      <c r="B22">
        <v>17</v>
      </c>
      <c r="C22">
        <f>'17'!E28+'16'!E28+'15'!E28+'14'!E28+'13'!E28+'12'!E28+'11'!E28+'10'!E28+'9'!E28+'8'!E28+'7'!E28+'6'!E28+'5'!E28+'4'!E28+'3'!E28+'2'!E28+'1'!E28</f>
        <v>0</v>
      </c>
      <c r="D22">
        <f>'17'!L28+'16'!L28+'15'!L28+'14'!L28+'13'!L28+'12'!L28+'11'!L28+'10'!L28+'9'!L28+'8'!L28+'7'!L28+'6'!L28+'5'!L28+'4'!L28+'3'!L28+'2'!L28+'1'!L28</f>
        <v>0</v>
      </c>
      <c r="E22">
        <f t="shared" si="1"/>
        <v>0</v>
      </c>
      <c r="F22" s="41">
        <f>'17'!P28</f>
        <v>0</v>
      </c>
      <c r="G22" s="41"/>
      <c r="H22" s="35"/>
      <c r="J22" s="40"/>
    </row>
    <row r="23" spans="1:15" x14ac:dyDescent="0.25">
      <c r="A23" s="82" t="str">
        <f>A14</f>
        <v>e</v>
      </c>
      <c r="B23">
        <v>18</v>
      </c>
      <c r="C23">
        <f>'18'!E28+'17'!E28+'16'!E28+'15'!E28+'14'!E28+'13'!E28+'12'!E28+'11'!E28+'10'!E28+'9'!E28+'8'!E28+'7'!E28+'6'!E28+'5'!E28+'4'!E28+'3'!E28+'2'!E28+'1'!E28</f>
        <v>0</v>
      </c>
      <c r="D23">
        <f>'18'!L28+'17'!L28+'16'!L28+'15'!L28+'14'!L28+'13'!L28+'12'!L28+'11'!L28+'10'!L28+'9'!L28+'8'!L28+'7'!L28+'6'!L28+'5'!L28+'4'!L28+'3'!L28+'2'!L28+'1'!L28</f>
        <v>0</v>
      </c>
      <c r="E23">
        <f t="shared" si="1"/>
        <v>0</v>
      </c>
      <c r="F23" s="41">
        <f>'18'!P28</f>
        <v>0</v>
      </c>
      <c r="G23" s="41"/>
      <c r="H23" s="35"/>
      <c r="J23" s="40"/>
    </row>
    <row r="24" spans="1:15" x14ac:dyDescent="0.25">
      <c r="A24" s="82" t="str">
        <f>A14</f>
        <v>e</v>
      </c>
      <c r="B24">
        <v>19</v>
      </c>
      <c r="C24">
        <f>'19'!E28+'18'!E28+'17'!E28+'16'!E28+'15'!E28+'14'!E28+'13'!E28+'12'!E28+'11'!E28+'10'!E28+'9'!E28+'8'!E28+'7'!E28+'6'!E28+'5'!E28+'4'!E28+'3'!E28+'2'!E28+'1'!E28</f>
        <v>0</v>
      </c>
      <c r="D24">
        <f>'19'!L28+'18'!L28+'17'!L28+'16'!L28+'15'!L28+'14'!L28+'13'!L28+'12'!L28+'11'!L28+'10'!L28+'9'!L28+'8'!L28+'7'!L28+'6'!L28+'5'!L28+'4'!L28+'3'!L28+'2'!L28+'1'!L28</f>
        <v>0</v>
      </c>
      <c r="E24">
        <f t="shared" si="1"/>
        <v>0</v>
      </c>
      <c r="F24" s="41">
        <f>'19'!P28</f>
        <v>0</v>
      </c>
      <c r="G24" s="41"/>
      <c r="H24" s="35"/>
      <c r="J24" s="40"/>
      <c r="O24" s="42"/>
    </row>
    <row r="25" spans="1:15" x14ac:dyDescent="0.25">
      <c r="A25" s="82" t="str">
        <f>A14</f>
        <v>e</v>
      </c>
      <c r="B25">
        <v>20</v>
      </c>
      <c r="C25">
        <f>'20'!E28+'19'!E28+'18'!E28+'17'!E28+'16'!E28+'15'!E28+'14'!E28+'13'!E28+'12'!E28+'11'!E28+'10'!E28+'9'!E28+'8'!E28+'7'!E28+'6'!E28+'5'!E28+'4'!E28+'3'!E28+'2'!E28+'1'!E28</f>
        <v>0</v>
      </c>
      <c r="D25">
        <f>'20'!L28+'19'!L28+'18'!L28+'17'!L28+'16'!L28+'15'!L28+'14'!L28+'13'!L28+'12'!L28+'11'!L28+'10'!L28+'9'!L28+'8'!L28+'7'!L28+'6'!L28+'5'!L28+'4'!L28+'3'!L28+'2'!L28+'1'!L28</f>
        <v>0</v>
      </c>
      <c r="E25">
        <f t="shared" si="1"/>
        <v>0</v>
      </c>
      <c r="F25" s="41">
        <f>'20'!P28</f>
        <v>0</v>
      </c>
      <c r="G25" s="41"/>
      <c r="H25" s="35"/>
      <c r="J25" s="40"/>
      <c r="O25" s="42"/>
    </row>
    <row r="26" spans="1:15" x14ac:dyDescent="0.25">
      <c r="A26" s="82" t="str">
        <f>A14</f>
        <v>e</v>
      </c>
      <c r="B26">
        <v>21</v>
      </c>
      <c r="C26">
        <f>'21'!E28+'20'!E28+'19'!E28+'18'!E28+'17'!E28+'16'!E28+'15'!E28+'14'!E28+'13'!E28+'12'!E28+'11'!E28+'10'!E28+'9'!E28+'8'!E28+'7'!E28+'6'!E28+'5'!E28+'4'!E28+'3'!E28+'2'!E28+'1'!E28</f>
        <v>0</v>
      </c>
      <c r="D26">
        <f>'21'!L28+'20'!L28+'19'!L28+'18'!L28+'17'!L28+'16'!L28+'15'!L28+'14'!L28+'13'!L28+'12'!L28+'11'!L28+'10'!L28+'9'!L28+'8'!L28+'7'!L28+'6'!L28+'5'!L28+'4'!L28+'3'!L28+'2'!L28+'1'!L28</f>
        <v>0</v>
      </c>
      <c r="E26">
        <f t="shared" si="1"/>
        <v>0</v>
      </c>
      <c r="F26" s="41">
        <f>'21'!P28</f>
        <v>0</v>
      </c>
      <c r="G26" s="41"/>
      <c r="H26" s="35"/>
      <c r="J26" s="40"/>
      <c r="O26" s="42"/>
    </row>
    <row r="27" spans="1:15" x14ac:dyDescent="0.25">
      <c r="A27" s="82" t="str">
        <f>A14</f>
        <v>e</v>
      </c>
      <c r="B27">
        <v>22</v>
      </c>
      <c r="C27">
        <f>'22'!E28+'21'!E28+'20'!E28+'19'!E28+'18'!E28+'17'!E28+'16'!E28+'15'!E28+'14'!E28+'13'!E28+'12'!E28+'11'!E28+'10'!E28+'9'!E28+'8'!E28+'7'!E28+'6'!E28+'5'!E28+'4'!E28+'3'!E28+'2'!E28+'1'!E28</f>
        <v>0</v>
      </c>
      <c r="D27">
        <f>'21'!L28+'20'!L28+'19'!L28+'18'!L28+'17'!L28+'16'!L28+'15'!L28+'14'!L28+'13'!L28+'12'!L28+'11'!L28+'10'!L28+'9'!L28+'8'!L28+'7'!L28+'6'!L28+'5'!L28+'4'!L28+'3'!L28+'2'!L28+'1'!L28+'22'!L28</f>
        <v>0</v>
      </c>
      <c r="E27">
        <f t="shared" si="1"/>
        <v>0</v>
      </c>
      <c r="F27" s="41">
        <f>'22'!P28</f>
        <v>0</v>
      </c>
      <c r="G27" s="41"/>
      <c r="H27" s="35"/>
      <c r="J27" s="40"/>
      <c r="O27" s="42"/>
    </row>
    <row r="28" spans="1:15" x14ac:dyDescent="0.25">
      <c r="A28" s="82" t="str">
        <f>A14</f>
        <v>e</v>
      </c>
      <c r="B28">
        <v>23</v>
      </c>
      <c r="C28">
        <f>'23'!E28+'22'!E28+'21'!E28+'20'!E28+'19'!E28+'18'!E28+'17'!E28+'16'!E28+'15'!E28+'14'!E28+'13'!E28+'12'!E28+'11'!E28+'10'!E28+'9'!E28+'8'!E28+'7'!E28+'6'!E28+'5'!E28+'4'!E28+'3'!E28+'2'!E28+'1'!E28</f>
        <v>0</v>
      </c>
      <c r="D28">
        <f>'23'!L28+'22'!L28+'21'!L28+'20'!L28+'19'!L28+'18'!L28+'17'!L28+'16'!L28+'15'!L28+'14'!L28+'13'!L28+'12'!L28+'11'!L28+'10'!L28+'9'!L28+'8'!L28+'7'!L28+'6'!L28+'5'!L28+'4'!L28+'3'!L28+'2'!L28+'1'!L28</f>
        <v>0</v>
      </c>
      <c r="E28">
        <f t="shared" si="1"/>
        <v>0</v>
      </c>
      <c r="F28" s="41">
        <f>'23'!P28</f>
        <v>0</v>
      </c>
      <c r="G28" s="41"/>
      <c r="H28" s="35"/>
      <c r="J28" s="40"/>
    </row>
    <row r="29" spans="1:15" x14ac:dyDescent="0.25">
      <c r="A29" s="82" t="str">
        <f>A14</f>
        <v>e</v>
      </c>
      <c r="B29">
        <v>24</v>
      </c>
      <c r="C29">
        <f>'24'!E28+'23'!E28+'22'!E28+'21'!E28+'20'!E28+'19'!E28+'18'!E28+'17'!E28+'16'!E28+'15'!E28+'14'!E28+'13'!E28+'12'!E28+'11'!E28+'10'!E28+'9'!E28+'8'!E28+'7'!E28+'6'!E28+'5'!E28+'4'!E28+'3'!E28+'2'!E28+'1'!E28</f>
        <v>0</v>
      </c>
      <c r="D29">
        <f>'24'!L28+'23'!L28+'22'!L28+'21'!L28+'20'!L28+'19'!L28+'18'!L28+'17'!L28+'16'!L28+'15'!L28+'14'!L28+'13'!L28+'12'!L28+'11'!L28+'10'!L28+'9'!L28+'8'!L28+'7'!L28+'6'!L28+'5'!L28+'4'!L28+'3'!L28+'2'!L28+'1'!L28</f>
        <v>0</v>
      </c>
      <c r="E29">
        <f t="shared" si="1"/>
        <v>0</v>
      </c>
      <c r="F29" s="41">
        <f>'24'!P28</f>
        <v>0</v>
      </c>
      <c r="G29" s="41"/>
      <c r="H29" s="35"/>
      <c r="J29" s="40"/>
    </row>
    <row r="30" spans="1:15" x14ac:dyDescent="0.25">
      <c r="A30" s="82" t="str">
        <f>A14</f>
        <v>e</v>
      </c>
      <c r="B30">
        <v>25</v>
      </c>
      <c r="C30">
        <f>'25'!E28+'24'!E28+'23'!E28+'22'!E28+'21'!E28+'20'!E28+'19'!E28+'18'!E28+'17'!E28+'16'!E28+'15'!E28+'14'!E28+'13'!E28+'12'!E28+'11'!E28+'10'!E28+'9'!E28+'8'!E28+'7'!E28+'6'!E28+'5'!E28+'4'!E28+'3'!E28+'2'!E28+'1'!E28</f>
        <v>0</v>
      </c>
      <c r="D30">
        <f>'25'!L28+'24'!L28+'23'!L28+'22'!L28+'21'!L28+'20'!L28+'19'!L28+'18'!L28+'17'!L28+'16'!L28+'15'!L28+'14'!L28+'13'!L28+'12'!L28+'11'!L28+'10'!L28+'9'!L28+'8'!L28+'7'!L28+'6'!L28+'5'!L28+'4'!L28+'3'!L28+'2'!L28+'1'!L28</f>
        <v>0</v>
      </c>
      <c r="E30">
        <f t="shared" si="1"/>
        <v>0</v>
      </c>
      <c r="F30" s="41">
        <f>'25'!P28</f>
        <v>0</v>
      </c>
      <c r="G30" s="41"/>
      <c r="H30" s="35"/>
      <c r="J30" s="40"/>
    </row>
    <row r="31" spans="1:15" x14ac:dyDescent="0.25">
      <c r="A31" s="82" t="str">
        <f>A14</f>
        <v>e</v>
      </c>
      <c r="B31">
        <v>26</v>
      </c>
      <c r="C31">
        <f>'26'!E28+'25'!E28+'24'!E28+'23'!E28+'22'!E28+'21'!E28+'20'!E28+'19'!E28+'18'!E28+'17'!E28+'16'!E28+'15'!E28+'14'!E28+'13'!E28+'12'!E28+'11'!E28+'10'!E28+'9'!E28+'8'!E28+'7'!E28+'6'!E28+'5'!E28+'4'!E28+'3'!E28+'2'!E28+'1'!E28</f>
        <v>0</v>
      </c>
      <c r="D31">
        <f>'26'!L28+'25'!L28+'24'!L28+'23'!L28+'22'!L28+'21'!L28+'20'!L28+'19'!L28+'18'!L28+'17'!L28+'16'!L28+'15'!L28+'14'!L28+'13'!L28+'12'!L28+'11'!L28+'10'!L28+'9'!L28+'8'!L28+'7'!L28+'6'!L28+'5'!L28+'4'!L28+'3'!L28+'2'!L28+'1'!L28</f>
        <v>0</v>
      </c>
      <c r="E31">
        <f t="shared" si="1"/>
        <v>0</v>
      </c>
      <c r="F31" s="41">
        <f>'26'!P28</f>
        <v>0</v>
      </c>
      <c r="G31" s="41"/>
      <c r="H31" s="35"/>
      <c r="J31" s="40"/>
    </row>
    <row r="32" spans="1:15" x14ac:dyDescent="0.25">
      <c r="A32" s="82" t="str">
        <f>A14</f>
        <v>e</v>
      </c>
      <c r="B32">
        <v>27</v>
      </c>
      <c r="C32">
        <f>'27'!E28+'26'!E28+'25'!E28+'24'!E28+'23'!E28+'22'!E28+'21'!E28+'20'!E28+'19'!E28+'18'!E28+'17'!E28+'16'!E28+'15'!E28+'14'!E28+'13'!E28+'12'!E28+'11'!E28+'10'!E28+'9'!E28+'8'!E28+'7'!E28+'6'!E28+'5'!E28+'4'!E28+'3'!E28+'2'!E28+'1'!E28</f>
        <v>0</v>
      </c>
      <c r="D32">
        <f>'27'!L28+'26'!L28+'25'!L28+'24'!L28+'23'!L28+'22'!L28+'21'!L28+'20'!L28+'19'!L28+'18'!L28+'17'!L28+'16'!L28+'15'!L28+'14'!L28+'13'!L28+'12'!L28+'11'!L28+'10'!L28+'9'!L28+'8'!L28+'7'!L28+'6'!L28+'5'!L28+'4'!L28+'3'!L28+'2'!L28+'1'!L28</f>
        <v>0</v>
      </c>
      <c r="E32">
        <f t="shared" si="1"/>
        <v>0</v>
      </c>
      <c r="F32" s="41">
        <f>'27'!P28</f>
        <v>0</v>
      </c>
      <c r="G32" s="41"/>
      <c r="H32" s="35"/>
      <c r="J32" s="40"/>
    </row>
    <row r="33" spans="1:13" x14ac:dyDescent="0.25">
      <c r="A33" s="82" t="str">
        <f>A14</f>
        <v>e</v>
      </c>
      <c r="B33">
        <v>28</v>
      </c>
      <c r="C33">
        <f>'28'!E28+'27'!E28+'26'!E28+'25'!E28+'24'!E28+'23'!E28+'22'!E28+'21'!E28+'20'!E28+'19'!E28+'18'!E28+'17'!E28+'16'!E28+'15'!E28+'14'!E28+'13'!E28+'12'!E28+'11'!E28+'10'!E28+'9'!E28+'8'!E28+'7'!E28+'6'!E28+'5'!E28+'4'!E28+'3'!E28+'2'!E28+'1'!E28</f>
        <v>0</v>
      </c>
      <c r="D33">
        <f>'28'!L28+'27'!L28+'26'!L28+'25'!L28+'24'!L28+'23'!L28+'22'!L28+'21'!L28+'20'!L28+'19'!L28+'18'!L28+'17'!L28+'16'!L28+'15'!L28+'14'!L28+'13'!L28+'12'!L28+'11'!L28+'10'!L28+'9'!L28+'8'!L28+'7'!L28+'6'!L28+'5'!L28+'4'!L28+'3'!L28+'2'!L28+'1'!L28</f>
        <v>0</v>
      </c>
      <c r="E33">
        <f t="shared" si="1"/>
        <v>0</v>
      </c>
      <c r="F33" s="41">
        <f>'28'!P28</f>
        <v>0</v>
      </c>
      <c r="G33" s="41"/>
      <c r="H33" s="35"/>
      <c r="J33" s="40"/>
      <c r="M33" s="34"/>
    </row>
    <row r="34" spans="1:13" x14ac:dyDescent="0.25">
      <c r="A34" s="82" t="str">
        <f>A14</f>
        <v>e</v>
      </c>
      <c r="B34">
        <v>29</v>
      </c>
      <c r="C34">
        <f>'29'!E28+'28'!E28+'27'!E28+'26'!E28+'25'!E28+'24'!E28+'23'!E28+'22'!E28+'21'!E28+'20'!E28+'19'!E28+'18'!E28+'17'!E28+'16'!E28+'15'!E28+'14'!E28+'13'!E28+'12'!E28+'11'!E28+'10'!E28+'9'!E28+'8'!E28+'7'!E28+'6'!E28+'5'!E28+'4'!E28+'3'!E28+'2'!E28+'1'!E28</f>
        <v>0</v>
      </c>
      <c r="D34">
        <f>'29'!L28+'28'!L28+'27'!L28+'26'!L28+'25'!L28+'24'!L28+'23'!L28+'22'!L28+'21'!L28+'20'!L28+'19'!L28+'18'!L28+'17'!L28+'16'!L28+'15'!L28+'14'!L28+'13'!L28+'12'!L28+'11'!L28+'10'!L28+'9'!L28+'8'!L28+'7'!L28+'6'!L28+'5'!L28+'4'!L28+'3'!L28+'2'!L28+'1'!L28</f>
        <v>0</v>
      </c>
      <c r="E34">
        <f t="shared" si="1"/>
        <v>0</v>
      </c>
      <c r="F34" s="41">
        <f>'29'!P28</f>
        <v>0</v>
      </c>
      <c r="G34" s="41"/>
      <c r="H34" s="35"/>
      <c r="J34" s="40"/>
    </row>
    <row r="35" spans="1:13" x14ac:dyDescent="0.25">
      <c r="A35" s="82" t="str">
        <f>A14</f>
        <v>e</v>
      </c>
      <c r="B35">
        <v>30</v>
      </c>
      <c r="C35">
        <f>'30'!E28+'29'!E28+'28'!E28+'27'!E28+'26'!E28+'25'!E28+'24'!E28+'23'!E28+'22'!E28+'21'!E28+'20'!E28+'19'!E28+'18'!E28+'17'!E28+'16'!E28+'15'!E28+'14'!E28+'13'!E28+'12'!E28+'11'!E28+'10'!E28+'9'!E28+'8'!E28+'7'!E28+'6'!E28+'5'!E28+'4'!E28+'3'!E28+'2'!E28+'1'!E28</f>
        <v>0</v>
      </c>
      <c r="D35">
        <f>'30'!L28+'29'!L28+'28'!L28+'27'!L28+'26'!L28+'25'!L28+'24'!L28+'23'!L28+'22'!L28+'21'!L28+'20'!L28+'19'!L28+'18'!L28+'17'!L28+'16'!L28+'15'!L28+'14'!L28+'13'!L28+'12'!L28+'11'!L28+'10'!L28+'9'!L28+'8'!L28+'7'!L28+'6'!L28+'5'!L28+'4'!L28+'3'!L28+'2'!L28+'1'!L28</f>
        <v>0</v>
      </c>
      <c r="E35">
        <f t="shared" si="1"/>
        <v>0</v>
      </c>
      <c r="F35" s="41">
        <f>'30'!P28</f>
        <v>0</v>
      </c>
      <c r="G35" s="41"/>
      <c r="H35" s="35"/>
      <c r="J35" s="40"/>
    </row>
    <row r="36" spans="1:13" x14ac:dyDescent="0.25">
      <c r="A36" s="82" t="str">
        <f>A14</f>
        <v>e</v>
      </c>
      <c r="B36">
        <v>31</v>
      </c>
      <c r="C36">
        <f>'31'!E28+'30'!E28+'29'!E28+'28'!E28+'27'!E28+'26'!E28+'25'!E28+'24'!E28+'23'!E28+'22'!E28+'21'!E28+'20'!E28+'19'!E28+'18'!E28+'17'!E28+'16'!E28+'15'!E28+'14'!E28+'13'!E28+'12'!E28+'11'!E28+'10'!E28+'9'!E28+'8'!E28+'7'!E28+'6'!E28+'5'!E28+'4'!E28+'3'!E28+'2'!E28+'1'!E28</f>
        <v>0</v>
      </c>
      <c r="D36">
        <f>'31'!L28+'30'!L28+'29'!L28+'28'!L28+'27'!L28+'26'!L28+'25'!L28+'24'!L28+'23'!L28+'22'!L28+'21'!L28+'20'!L28+'19'!L28+'18'!L28+'17'!L28+'16'!L28+'15'!L28+'14'!L28+'13'!L28+'12'!L28+'11'!L28+'10'!L28+'9'!L28+'8'!L28+'7'!L28+'6'!L28+'5'!L28+'4'!L28+'3'!L28+'2'!L28+'1'!L28</f>
        <v>0</v>
      </c>
      <c r="E36">
        <f t="shared" si="1"/>
        <v>0</v>
      </c>
      <c r="F36" s="41">
        <f>'31'!P28</f>
        <v>0</v>
      </c>
      <c r="G36" s="41"/>
      <c r="H36" s="35"/>
      <c r="J36" s="40"/>
    </row>
    <row r="37" spans="1:13" ht="16.5" thickBot="1" x14ac:dyDescent="0.3"/>
    <row r="38" spans="1:13" ht="16.5" thickBot="1" x14ac:dyDescent="0.3">
      <c r="A38" s="152" t="s">
        <v>10</v>
      </c>
      <c r="B38" s="153"/>
      <c r="C38" s="5">
        <f>MAX(C6:C36)</f>
        <v>0</v>
      </c>
      <c r="D38" s="5">
        <f>MAX(D6:D36)</f>
        <v>0</v>
      </c>
      <c r="E38" s="5">
        <f>C38-D38</f>
        <v>0</v>
      </c>
      <c r="F38" s="6" t="e">
        <f t="array" aca="1" ref="F38" ca="1">INDIRECT("F"&amp;MAX(IF(F6:F36&lt;&gt;0,ROW(A6:A36))))</f>
        <v>#REF!</v>
      </c>
      <c r="J38" s="23"/>
    </row>
  </sheetData>
  <mergeCells count="2">
    <mergeCell ref="A1:I1"/>
    <mergeCell ref="A38:B38"/>
  </mergeCells>
  <conditionalFormatting sqref="G15">
    <cfRule type="colorScale" priority="2">
      <colorScale>
        <cfvo type="num" val="0"/>
        <cfvo type="num" val="7000000"/>
        <color rgb="FFF8696B"/>
        <color rgb="FF63BE7B"/>
      </colorScale>
    </cfRule>
  </conditionalFormatting>
  <conditionalFormatting sqref="G16 G13 G21:G36">
    <cfRule type="colorScale" priority="3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conditionalFormatting sqref="G17:G20">
    <cfRule type="colorScale" priority="1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O38"/>
  <sheetViews>
    <sheetView zoomScale="70" zoomScaleNormal="70" zoomScalePageLayoutView="80" workbookViewId="0">
      <selection activeCell="A7" sqref="A7"/>
    </sheetView>
  </sheetViews>
  <sheetFormatPr baseColWidth="10" defaultColWidth="11" defaultRowHeight="15.75" x14ac:dyDescent="0.25"/>
  <cols>
    <col min="5" max="5" width="15.25" customWidth="1"/>
    <col min="8" max="8" width="13.125" customWidth="1"/>
    <col min="9" max="9" width="12.125" customWidth="1"/>
  </cols>
  <sheetData>
    <row r="1" spans="1:15" ht="27" thickBot="1" x14ac:dyDescent="0.45">
      <c r="A1" s="149" t="str">
        <f>A6</f>
        <v>f</v>
      </c>
      <c r="B1" s="150"/>
      <c r="C1" s="150"/>
      <c r="D1" s="150"/>
      <c r="E1" s="150"/>
      <c r="F1" s="150"/>
      <c r="G1" s="150"/>
      <c r="H1" s="150"/>
      <c r="I1" s="151"/>
    </row>
    <row r="3" spans="1:15" ht="16.5" thickBot="1" x14ac:dyDescent="0.3"/>
    <row r="4" spans="1:15" ht="16.5" thickBot="1" x14ac:dyDescent="0.3">
      <c r="A4" s="3" t="s">
        <v>2</v>
      </c>
      <c r="B4" s="1" t="s">
        <v>1</v>
      </c>
      <c r="C4" s="2" t="s">
        <v>3</v>
      </c>
      <c r="D4" s="1" t="s">
        <v>4</v>
      </c>
      <c r="E4" s="2" t="s">
        <v>5</v>
      </c>
      <c r="F4" s="1" t="s">
        <v>6</v>
      </c>
      <c r="G4" s="32" t="s">
        <v>32</v>
      </c>
      <c r="H4" s="45" t="s">
        <v>33</v>
      </c>
      <c r="I4" s="47" t="s">
        <v>34</v>
      </c>
      <c r="J4" s="49" t="s">
        <v>35</v>
      </c>
      <c r="K4" s="51" t="s">
        <v>9</v>
      </c>
    </row>
    <row r="5" spans="1:15" ht="16.5" thickBot="1" x14ac:dyDescent="0.3"/>
    <row r="6" spans="1:15" ht="16.5" thickBot="1" x14ac:dyDescent="0.3">
      <c r="A6" s="82" t="s">
        <v>49</v>
      </c>
      <c r="B6">
        <v>1</v>
      </c>
      <c r="C6">
        <f>'1'!E33</f>
        <v>0</v>
      </c>
      <c r="D6">
        <f>'1'!L33</f>
        <v>0</v>
      </c>
      <c r="E6">
        <f>C6-D6</f>
        <v>0</v>
      </c>
      <c r="F6" s="41">
        <f>'1'!P33</f>
        <v>0</v>
      </c>
      <c r="G6" s="44">
        <v>0</v>
      </c>
      <c r="H6" s="46">
        <v>1000</v>
      </c>
      <c r="I6" s="48">
        <f t="shared" ref="I6:I11" si="0">G6/H6</f>
        <v>0</v>
      </c>
      <c r="J6" s="50">
        <v>0</v>
      </c>
      <c r="K6" s="52" t="e">
        <f>((J6/1.13)-I12)/(J6/1.13)</f>
        <v>#DIV/0!</v>
      </c>
    </row>
    <row r="7" spans="1:15" ht="16.5" thickBot="1" x14ac:dyDescent="0.3">
      <c r="A7" s="82" t="str">
        <f>A6</f>
        <v>f</v>
      </c>
      <c r="B7">
        <v>2</v>
      </c>
      <c r="C7">
        <f>'2'!E33+'1'!E33</f>
        <v>0</v>
      </c>
      <c r="D7">
        <f>'2'!L33+'1'!L33</f>
        <v>0</v>
      </c>
      <c r="E7">
        <f>C7-D7</f>
        <v>0</v>
      </c>
      <c r="F7" s="41">
        <f>'2'!P33</f>
        <v>0</v>
      </c>
      <c r="G7" s="44">
        <v>0</v>
      </c>
      <c r="H7" s="46">
        <v>32</v>
      </c>
      <c r="I7" s="48">
        <f t="shared" si="0"/>
        <v>0</v>
      </c>
    </row>
    <row r="8" spans="1:15" ht="16.5" thickBot="1" x14ac:dyDescent="0.3">
      <c r="A8" s="82" t="str">
        <f>A7</f>
        <v>f</v>
      </c>
      <c r="B8">
        <v>3</v>
      </c>
      <c r="C8">
        <f>'3'!E33+'2'!E33+'1'!E33</f>
        <v>0</v>
      </c>
      <c r="D8" s="31">
        <f>'3'!L33+'2'!L33+'1'!L33</f>
        <v>0</v>
      </c>
      <c r="E8">
        <f t="shared" ref="E8:E36" si="1">C8-D8</f>
        <v>0</v>
      </c>
      <c r="F8" s="41">
        <f>'3'!P33</f>
        <v>0</v>
      </c>
      <c r="G8" s="44">
        <v>0</v>
      </c>
      <c r="H8" s="46">
        <v>32</v>
      </c>
      <c r="I8" s="48">
        <f t="shared" si="0"/>
        <v>0</v>
      </c>
    </row>
    <row r="9" spans="1:15" ht="16.5" thickBot="1" x14ac:dyDescent="0.3">
      <c r="A9" s="82" t="str">
        <f>A8</f>
        <v>f</v>
      </c>
      <c r="B9">
        <v>4</v>
      </c>
      <c r="C9">
        <f>'4'!E33+'3'!E33+'2'!E33+'1'!E33</f>
        <v>0</v>
      </c>
      <c r="D9">
        <f>'4'!L33+'3'!L33+'2'!L33+'1'!L33</f>
        <v>0</v>
      </c>
      <c r="E9">
        <f t="shared" si="1"/>
        <v>0</v>
      </c>
      <c r="F9" s="41">
        <f>'4'!P33</f>
        <v>0</v>
      </c>
      <c r="G9" s="44">
        <v>0</v>
      </c>
      <c r="H9" s="46">
        <v>32</v>
      </c>
      <c r="I9" s="48">
        <f t="shared" si="0"/>
        <v>0</v>
      </c>
      <c r="J9" s="33"/>
    </row>
    <row r="10" spans="1:15" ht="16.5" thickBot="1" x14ac:dyDescent="0.3">
      <c r="A10" s="82" t="str">
        <f>A9</f>
        <v>f</v>
      </c>
      <c r="B10">
        <v>5</v>
      </c>
      <c r="C10">
        <f>'5'!E33+'4'!E33+'3'!E33+'2'!E33+'1'!E33</f>
        <v>0</v>
      </c>
      <c r="D10">
        <f>'5'!L33+'4'!L33+'3'!L33+'2'!L33+'1'!L33</f>
        <v>0</v>
      </c>
      <c r="E10">
        <f t="shared" si="1"/>
        <v>0</v>
      </c>
      <c r="F10" s="41">
        <f>'5'!P33</f>
        <v>0</v>
      </c>
      <c r="G10" s="44">
        <v>0</v>
      </c>
      <c r="H10" s="46">
        <v>32</v>
      </c>
      <c r="I10" s="48">
        <f t="shared" si="0"/>
        <v>0</v>
      </c>
    </row>
    <row r="11" spans="1:15" ht="16.5" thickBot="1" x14ac:dyDescent="0.3">
      <c r="A11" s="82" t="str">
        <f>A9</f>
        <v>f</v>
      </c>
      <c r="B11">
        <v>6</v>
      </c>
      <c r="C11">
        <f>'6'!E33+'5'!E33+'4'!E33+'3'!E33+'2'!E33+'1'!E33</f>
        <v>0</v>
      </c>
      <c r="D11">
        <f>'6'!L33+'5'!L33+'4'!L33+'3'!L33+'2'!L33+'1'!L33</f>
        <v>0</v>
      </c>
      <c r="E11">
        <f t="shared" si="1"/>
        <v>0</v>
      </c>
      <c r="F11" s="41">
        <f>'6'!P33</f>
        <v>0</v>
      </c>
      <c r="G11" s="44">
        <v>0</v>
      </c>
      <c r="H11" s="46">
        <v>32</v>
      </c>
      <c r="I11" s="48">
        <f t="shared" si="0"/>
        <v>0</v>
      </c>
    </row>
    <row r="12" spans="1:15" ht="16.5" thickBot="1" x14ac:dyDescent="0.3">
      <c r="A12" s="82" t="str">
        <f>A9</f>
        <v>f</v>
      </c>
      <c r="B12">
        <v>7</v>
      </c>
      <c r="C12">
        <f>'7'!E33+'6'!E33+'5'!E33+'4'!E33+'3'!E33+'2'!E33+'1'!E33</f>
        <v>0</v>
      </c>
      <c r="D12">
        <f>'7'!L33+'6'!L33+'5'!L33+'4'!L33+'3'!L33+'2'!L33+'1'!L33</f>
        <v>0</v>
      </c>
      <c r="E12">
        <f t="shared" si="1"/>
        <v>0</v>
      </c>
      <c r="F12" s="41">
        <f>'7'!P33</f>
        <v>0</v>
      </c>
      <c r="I12" s="53">
        <f>I6+I7+I8+I9+I10+I11</f>
        <v>0</v>
      </c>
      <c r="J12" s="43"/>
    </row>
    <row r="13" spans="1:15" ht="16.5" thickBot="1" x14ac:dyDescent="0.3">
      <c r="A13" s="82" t="str">
        <f>A9</f>
        <v>f</v>
      </c>
      <c r="B13">
        <v>8</v>
      </c>
      <c r="C13">
        <f>'8'!E33+'7'!E33+'6'!E33+'5'!E33+'4'!E33+'3'!E33+'2'!E33+'1'!E33</f>
        <v>0</v>
      </c>
      <c r="D13">
        <f>'8'!L33+'7'!L33+'6'!L33+'5'!L33+'4'!L33+'3'!L33+'2'!L33+'1'!L33</f>
        <v>0</v>
      </c>
      <c r="E13">
        <f t="shared" si="1"/>
        <v>0</v>
      </c>
      <c r="F13" s="41">
        <f>'8'!P33</f>
        <v>0</v>
      </c>
    </row>
    <row r="14" spans="1:15" ht="16.5" thickBot="1" x14ac:dyDescent="0.3">
      <c r="A14" s="82" t="str">
        <f>A9</f>
        <v>f</v>
      </c>
      <c r="B14">
        <v>9</v>
      </c>
      <c r="C14">
        <f>'9'!E33+'8'!E33+'7'!E33+'6'!E33+'5'!E33+'4'!E33+'3'!E33+'2'!E33+'1'!E33</f>
        <v>0</v>
      </c>
      <c r="D14">
        <f>'9'!L33+'8'!L33+'7'!L33+'6'!L33+'5'!L33+'4'!L33+'3'!L33+'2'!L33+'1'!L33</f>
        <v>0</v>
      </c>
      <c r="E14">
        <f t="shared" si="1"/>
        <v>0</v>
      </c>
      <c r="F14" s="41">
        <f>'9'!P33</f>
        <v>0</v>
      </c>
      <c r="G14" s="63" t="s">
        <v>7</v>
      </c>
      <c r="H14" s="64" t="s">
        <v>8</v>
      </c>
      <c r="I14" s="63" t="s">
        <v>9</v>
      </c>
      <c r="J14" s="40"/>
    </row>
    <row r="15" spans="1:15" ht="16.5" thickBot="1" x14ac:dyDescent="0.3">
      <c r="A15" s="82" t="str">
        <f>A9</f>
        <v>f</v>
      </c>
      <c r="B15">
        <v>10</v>
      </c>
      <c r="C15">
        <f>'10'!E33+'9'!E33+'8'!E33+'7'!E33+'6'!E33+'5'!E33+'4'!E33+'3'!E33+'2'!E33+'1'!E33</f>
        <v>0</v>
      </c>
      <c r="D15">
        <f>'10'!L33+'9'!L33+'8'!L33+'7'!L33+'6'!L33+'5'!L33+'4'!L33+'3'!L33+'2'!L33+'1'!L33</f>
        <v>0</v>
      </c>
      <c r="E15">
        <f t="shared" si="1"/>
        <v>0</v>
      </c>
      <c r="F15" s="41">
        <f>'10'!P33</f>
        <v>0</v>
      </c>
      <c r="G15" s="37">
        <f ca="1">IFERROR(E38-F38,0)</f>
        <v>0</v>
      </c>
      <c r="H15" s="36">
        <f ca="1">IFERROR(G15*I6,0)</f>
        <v>0</v>
      </c>
      <c r="I15" s="59">
        <f ca="1">IFERROR(G15/C38*1,0)</f>
        <v>0</v>
      </c>
      <c r="J15" s="40"/>
    </row>
    <row r="16" spans="1:15" x14ac:dyDescent="0.25">
      <c r="A16" s="82" t="str">
        <f>A14</f>
        <v>f</v>
      </c>
      <c r="B16">
        <v>11</v>
      </c>
      <c r="C16">
        <f>'11'!E33+'10'!E33+'9'!E33+'8'!E33+'7'!E33+'6'!E33+'5'!E33+'4'!E33+'3'!E33+'2'!E33+'1'!E33</f>
        <v>0</v>
      </c>
      <c r="D16">
        <f>'11'!L33+'10'!L33+'9'!L33+'8'!L33+'7'!L33+'6'!L33+'5'!L33+'4'!L33+'3'!L33+'2'!L33+'1'!L33</f>
        <v>0</v>
      </c>
      <c r="E16">
        <f t="shared" si="1"/>
        <v>0</v>
      </c>
      <c r="F16" s="41">
        <f>'11'!P33</f>
        <v>0</v>
      </c>
      <c r="G16" s="41"/>
      <c r="H16" s="35"/>
      <c r="J16" s="40"/>
      <c r="K16" s="38"/>
      <c r="L16" s="38"/>
      <c r="M16" s="38"/>
      <c r="N16" s="38"/>
      <c r="O16" s="42"/>
    </row>
    <row r="17" spans="1:15" x14ac:dyDescent="0.25">
      <c r="A17" s="82" t="str">
        <f>A14</f>
        <v>f</v>
      </c>
      <c r="B17">
        <v>12</v>
      </c>
      <c r="C17">
        <f>'12'!E33+'11'!E33+'10'!E33+'9'!E33+'8'!E33+'7'!E33+'6'!E33+'5'!E33+'4'!E33+'3'!E33+'2'!E33+'1'!E33</f>
        <v>0</v>
      </c>
      <c r="D17">
        <f>'12'!L33+'11'!L33+'10'!L33+'9'!L33+'8'!L33+'7'!L33+'6'!L33+'5'!L33+'4'!L33+'3'!L33+'2'!L33+'1'!L33</f>
        <v>0</v>
      </c>
      <c r="E17">
        <f t="shared" si="1"/>
        <v>0</v>
      </c>
      <c r="F17" s="41">
        <f>'12'!P33</f>
        <v>0</v>
      </c>
      <c r="G17" s="83" t="s">
        <v>38</v>
      </c>
      <c r="H17" s="84"/>
      <c r="J17" s="40"/>
      <c r="O17" s="42"/>
    </row>
    <row r="18" spans="1:15" ht="16.5" thickBot="1" x14ac:dyDescent="0.3">
      <c r="A18" s="82" t="str">
        <f>A14</f>
        <v>f</v>
      </c>
      <c r="B18">
        <v>13</v>
      </c>
      <c r="C18">
        <f>'13'!E33+'12'!E33+'11'!E33+'10'!E33+'9'!E33+'8'!E33+'7'!E33+'6'!E33+'5'!E33+'4'!E33+'3'!E33+'2'!E33+'1'!E33</f>
        <v>0</v>
      </c>
      <c r="D18">
        <f>'13'!L33+'12'!L33+'11'!L33+'10'!L33+'9'!L33+'8'!L33+'7'!L33+'6'!L33+'5'!L33+'4'!L33+'3'!L33+'2'!L33+'1'!L33</f>
        <v>0</v>
      </c>
      <c r="E18">
        <f t="shared" si="1"/>
        <v>0</v>
      </c>
      <c r="F18" s="41">
        <f>'13'!P33</f>
        <v>0</v>
      </c>
      <c r="G18" s="85"/>
      <c r="H18" s="84"/>
      <c r="J18" s="40"/>
      <c r="O18" s="42"/>
    </row>
    <row r="19" spans="1:15" ht="16.5" thickBot="1" x14ac:dyDescent="0.3">
      <c r="A19" s="82" t="str">
        <f>A14</f>
        <v>f</v>
      </c>
      <c r="B19">
        <v>14</v>
      </c>
      <c r="C19">
        <f>'14'!E33+'13'!E33+'12'!E33+'11'!E33+'10'!E33+'9'!E33+'8'!E33+'7'!E33+'6'!E33+'5'!E33+'4'!E33+'3'!E33+'2'!E33+'1'!E33</f>
        <v>0</v>
      </c>
      <c r="D19">
        <f>'14'!L33+'13'!L33+'12'!L33+'11'!L33+'10'!L33+'9'!L33+'8'!L33+'7'!L33+'6'!L33+'5'!L33+'4'!L33+'3'!L33+'2'!L33+'1'!L33</f>
        <v>0</v>
      </c>
      <c r="E19">
        <f t="shared" si="1"/>
        <v>0</v>
      </c>
      <c r="F19" s="41">
        <f>'14'!P33</f>
        <v>0</v>
      </c>
      <c r="G19" s="86" t="s">
        <v>39</v>
      </c>
      <c r="H19" s="87" t="s">
        <v>40</v>
      </c>
      <c r="J19" s="40"/>
      <c r="O19" s="42"/>
    </row>
    <row r="20" spans="1:15" ht="16.5" thickBot="1" x14ac:dyDescent="0.3">
      <c r="A20" s="82" t="str">
        <f>A14</f>
        <v>f</v>
      </c>
      <c r="B20">
        <v>15</v>
      </c>
      <c r="C20">
        <f>'15'!E33+'14'!E33+'13'!E33+'12'!E33+'11'!E33+'10'!E33+'9'!E33+'8'!E33+'7'!E33+'6'!E33+'5'!E33+'4'!E33+'3'!E33+'2'!E33+'1'!E33</f>
        <v>0</v>
      </c>
      <c r="D20">
        <f>'15'!L33+'14'!L33+'13'!L33+'12'!L33+'11'!L33+'10'!L33+'9'!L33+'8'!L33+'7'!L33+'6'!L33+'5'!L33+'4'!L33+'3'!L33+'2'!L33+'1'!L33</f>
        <v>0</v>
      </c>
      <c r="E20">
        <f t="shared" si="1"/>
        <v>0</v>
      </c>
      <c r="F20" s="41">
        <f>'15'!P33</f>
        <v>0</v>
      </c>
      <c r="G20" s="89">
        <f>H6</f>
        <v>1000</v>
      </c>
      <c r="H20" s="88">
        <f>G20/4</f>
        <v>250</v>
      </c>
      <c r="J20" s="40"/>
      <c r="O20" s="42"/>
    </row>
    <row r="21" spans="1:15" x14ac:dyDescent="0.25">
      <c r="A21" s="82" t="str">
        <f>A14</f>
        <v>f</v>
      </c>
      <c r="B21">
        <v>16</v>
      </c>
      <c r="C21">
        <f>'16'!E33+'15'!E33+'14'!E33+'13'!E33+'12'!E33+'11'!E33+'10'!E33+'9'!E33+'8'!E33+'7'!E33+'6'!E33+'5'!E33+'4'!E33+'3'!E33+'2'!E33+'1'!E33</f>
        <v>0</v>
      </c>
      <c r="D21">
        <f>'16'!L33+'15'!L33+'14'!L33+'13'!L33+'12'!L33+'11'!L33+'10'!L33+'9'!L33+'8'!L33+'7'!L33+'6'!L33+'5'!L33+'4'!L33+'3'!L33+'2'!L33+'1'!L33</f>
        <v>0</v>
      </c>
      <c r="E21">
        <f t="shared" si="1"/>
        <v>0</v>
      </c>
      <c r="F21" s="41">
        <f>'16'!P33</f>
        <v>0</v>
      </c>
      <c r="G21" s="41"/>
      <c r="H21" s="35"/>
      <c r="J21" s="40"/>
    </row>
    <row r="22" spans="1:15" x14ac:dyDescent="0.25">
      <c r="A22" s="82" t="str">
        <f>A14</f>
        <v>f</v>
      </c>
      <c r="B22">
        <v>17</v>
      </c>
      <c r="C22">
        <f>'17'!E33+'16'!E33+'15'!E33+'14'!E33+'13'!E33+'12'!E33+'11'!E33+'10'!E33+'9'!E33+'8'!E33+'7'!E33+'6'!E33+'5'!E33+'4'!E33+'3'!E33+'2'!E33+'1'!E33</f>
        <v>0</v>
      </c>
      <c r="D22">
        <f>'17'!L33+'16'!L33+'15'!L33+'14'!L33+'13'!L33+'12'!L33+'11'!L33+'10'!L33+'9'!L33+'8'!L33+'7'!L33+'6'!L33+'5'!L33+'4'!L33+'3'!L33+'2'!L33+'1'!L33</f>
        <v>0</v>
      </c>
      <c r="E22">
        <f t="shared" si="1"/>
        <v>0</v>
      </c>
      <c r="F22" s="41">
        <f>'17'!P33</f>
        <v>0</v>
      </c>
      <c r="G22" s="41"/>
      <c r="H22" s="35"/>
      <c r="J22" s="40"/>
    </row>
    <row r="23" spans="1:15" x14ac:dyDescent="0.25">
      <c r="A23" s="82" t="str">
        <f>A14</f>
        <v>f</v>
      </c>
      <c r="B23">
        <v>18</v>
      </c>
      <c r="C23">
        <f>'18'!E33+'17'!E33+'16'!E33+'15'!E33+'14'!E33+'13'!E33+'12'!E33+'11'!E33+'10'!E33+'9'!E33+'8'!E33+'7'!E33+'6'!E33+'5'!E33+'4'!E33+'3'!E33+'2'!E33+'1'!E33</f>
        <v>0</v>
      </c>
      <c r="D23">
        <f>'18'!L33+'17'!L33+'16'!L33+'15'!L33+'14'!L33+'13'!L33+'12'!L33+'11'!L33+'10'!L33+'9'!L33+'8'!L33+'7'!L33+'6'!L33+'5'!L33+'4'!L33+'3'!L33+'2'!L33+'1'!L33</f>
        <v>0</v>
      </c>
      <c r="E23">
        <f t="shared" si="1"/>
        <v>0</v>
      </c>
      <c r="F23" s="41">
        <f>'18'!P33</f>
        <v>0</v>
      </c>
      <c r="G23" s="41"/>
      <c r="H23" s="35"/>
      <c r="J23" s="40"/>
    </row>
    <row r="24" spans="1:15" x14ac:dyDescent="0.25">
      <c r="A24" s="82" t="str">
        <f>A14</f>
        <v>f</v>
      </c>
      <c r="B24">
        <v>19</v>
      </c>
      <c r="C24">
        <f>'19'!E33+'18'!E33+'17'!E33+'16'!E33+'15'!E33+'14'!E33+'13'!E33+'12'!E33+'11'!E33+'10'!E33+'9'!E33+'8'!E33+'7'!E33+'6'!E33+'5'!E33+'4'!E33+'3'!E33+'2'!E33+'1'!E33</f>
        <v>0</v>
      </c>
      <c r="D24">
        <f>'19'!L33+'18'!L33+'17'!L33+'16'!L33+'15'!L33+'14'!L33+'13'!L33+'12'!L33+'11'!L33+'10'!L33+'9'!L33+'8'!L33+'7'!L33+'6'!L33+'5'!L33+'4'!L33+'3'!L33+'2'!L33+'1'!L33</f>
        <v>0</v>
      </c>
      <c r="E24">
        <f t="shared" si="1"/>
        <v>0</v>
      </c>
      <c r="F24" s="41">
        <f>'19'!P33</f>
        <v>0</v>
      </c>
      <c r="G24" s="41"/>
      <c r="H24" s="35"/>
      <c r="J24" s="40"/>
      <c r="O24" s="42"/>
    </row>
    <row r="25" spans="1:15" x14ac:dyDescent="0.25">
      <c r="A25" s="82" t="str">
        <f>A14</f>
        <v>f</v>
      </c>
      <c r="B25">
        <v>20</v>
      </c>
      <c r="C25">
        <f>'20'!E33+'19'!E33+'18'!E33+'17'!E33+'16'!E33+'15'!E33+'14'!E33+'13'!E33+'12'!E33+'11'!E33+'10'!E33+'9'!E33+'8'!E33+'7'!E33+'6'!E33+'5'!E33+'4'!E33+'3'!E33+'2'!E33+'1'!E33</f>
        <v>0</v>
      </c>
      <c r="D25">
        <f>'20'!L33+'19'!L33+'18'!L33+'17'!L33+'16'!L33+'15'!L33+'14'!L33+'13'!L33+'12'!L33+'11'!L33+'10'!L33+'9'!L33+'8'!L33+'7'!L33+'6'!L33+'5'!L33+'4'!L33+'3'!L33+'2'!L33+'1'!L33</f>
        <v>0</v>
      </c>
      <c r="E25">
        <f t="shared" si="1"/>
        <v>0</v>
      </c>
      <c r="F25" s="41">
        <f>'20'!P33</f>
        <v>0</v>
      </c>
      <c r="G25" s="41"/>
      <c r="H25" s="35"/>
      <c r="J25" s="40"/>
      <c r="O25" s="42"/>
    </row>
    <row r="26" spans="1:15" x14ac:dyDescent="0.25">
      <c r="A26" s="82" t="str">
        <f>A14</f>
        <v>f</v>
      </c>
      <c r="B26">
        <v>21</v>
      </c>
      <c r="C26">
        <f>'21'!E33+'20'!E33+'19'!E33+'18'!E33+'17'!E33+'16'!E33+'15'!E33+'14'!E33+'13'!E33+'12'!E33+'11'!E33+'10'!E33+'9'!E33+'8'!E33+'7'!E33+'6'!E33+'5'!E33+'4'!E33+'3'!E33+'2'!E33+'1'!E33</f>
        <v>0</v>
      </c>
      <c r="D26">
        <f>'21'!L33+'20'!L33+'19'!L33+'18'!L33+'17'!L33+'16'!L33+'15'!L33+'14'!L33+'13'!L33+'12'!L33+'11'!L33+'10'!L33+'9'!L33+'8'!L33+'7'!L33+'6'!L33+'5'!L33+'4'!L33+'3'!L33+'2'!L33+'1'!L33</f>
        <v>0</v>
      </c>
      <c r="E26">
        <f t="shared" si="1"/>
        <v>0</v>
      </c>
      <c r="F26" s="41">
        <f>'21'!P33</f>
        <v>0</v>
      </c>
      <c r="G26" s="41"/>
      <c r="H26" s="35"/>
      <c r="J26" s="40"/>
      <c r="O26" s="42"/>
    </row>
    <row r="27" spans="1:15" x14ac:dyDescent="0.25">
      <c r="A27" s="82" t="str">
        <f>A14</f>
        <v>f</v>
      </c>
      <c r="B27">
        <v>22</v>
      </c>
      <c r="C27">
        <f>'22'!E33+'21'!E33+'20'!E33+'19'!E33+'18'!E33+'17'!E33+'16'!E33+'15'!E33+'14'!E33+'13'!E33+'12'!E33+'11'!E33+'10'!E33+'9'!E33+'8'!E33+'7'!E33+'6'!E33+'5'!E33+'4'!E33+'3'!E33+'2'!E33+'1'!E33</f>
        <v>0</v>
      </c>
      <c r="D27">
        <f>'22'!L33+'21'!L33+'20'!L33+'19'!L33+'18'!L33+'17'!L33+'16'!L33+'15'!L33+'14'!L33+'13'!L33+'12'!L33+'11'!L33+'10'!L33+'9'!L33+'8'!L33+'7'!L33+'6'!L33+'5'!L33+'4'!L33+'3'!L33+'2'!L33+'1'!L33</f>
        <v>0</v>
      </c>
      <c r="E27">
        <f t="shared" si="1"/>
        <v>0</v>
      </c>
      <c r="F27" s="41">
        <f>'22'!P33</f>
        <v>0</v>
      </c>
      <c r="G27" s="41"/>
      <c r="H27" s="35"/>
      <c r="J27" s="40"/>
      <c r="O27" s="42"/>
    </row>
    <row r="28" spans="1:15" x14ac:dyDescent="0.25">
      <c r="A28" s="82" t="str">
        <f>A14</f>
        <v>f</v>
      </c>
      <c r="B28">
        <v>23</v>
      </c>
      <c r="C28">
        <f>'23'!E33+'22'!E33+'21'!E33+'20'!E33+'19'!E33+'18'!E33+'17'!E33+'16'!E33+'15'!E33+'14'!E33+'13'!E33+'12'!E33+'11'!E33+'10'!E33+'9'!E33+'8'!E33+'7'!E33+'6'!E33+'5'!E33+'4'!E33+'3'!E33+'2'!E33+'1'!E33</f>
        <v>0</v>
      </c>
      <c r="D28">
        <f>'23'!L33+'22'!L33+'21'!L33+'20'!L33+'19'!L33+'18'!L33+'17'!L33+'16'!L33+'15'!L33+'14'!L33+'13'!L33+'12'!L33+'11'!L33+'10'!L33+'9'!L33+'8'!L33+'7'!L33+'6'!L33+'5'!L33+'4'!L33+'3'!L33+'2'!L33+'1'!L33</f>
        <v>0</v>
      </c>
      <c r="E28">
        <f t="shared" si="1"/>
        <v>0</v>
      </c>
      <c r="F28" s="41">
        <f>'23'!P33</f>
        <v>0</v>
      </c>
      <c r="G28" s="41"/>
      <c r="H28" s="35"/>
      <c r="J28" s="40"/>
    </row>
    <row r="29" spans="1:15" x14ac:dyDescent="0.25">
      <c r="A29" s="82" t="str">
        <f>A14</f>
        <v>f</v>
      </c>
      <c r="B29">
        <v>24</v>
      </c>
      <c r="C29">
        <f>'24'!E33+'23'!E33+'22'!E33+'21'!E33+'20'!E33+'19'!E33+'18'!E33+'17'!E33+'16'!E33+'15'!E33+'14'!E33+'13'!E33+'12'!E33+'11'!E33+'10'!E33+'9'!E33+'8'!E33+'7'!E33+'6'!E33+'5'!E33+'4'!E33+'3'!E33+'2'!E33+'1'!E33</f>
        <v>0</v>
      </c>
      <c r="D29">
        <f>'24'!L33+'23'!L33+'22'!L33+'21'!L33+'20'!L33+'19'!L33+'18'!L33+'17'!L33+'16'!L33+'15'!L33+'14'!L33+'13'!L33+'12'!L33+'11'!L33+'10'!L33+'9'!L33+'8'!L33+'7'!L33+'6'!L33+'5'!L33+'4'!L33+'3'!L33+'2'!L33+'1'!L33</f>
        <v>0</v>
      </c>
      <c r="E29">
        <f t="shared" si="1"/>
        <v>0</v>
      </c>
      <c r="F29" s="41">
        <f>'24'!P33</f>
        <v>0</v>
      </c>
      <c r="G29" s="41"/>
      <c r="H29" s="35"/>
      <c r="J29" s="40"/>
    </row>
    <row r="30" spans="1:15" x14ac:dyDescent="0.25">
      <c r="A30" s="82" t="str">
        <f>A14</f>
        <v>f</v>
      </c>
      <c r="B30">
        <v>25</v>
      </c>
      <c r="C30">
        <f>'25'!E33+'24'!E33+'23'!E33+'22'!E33+'21'!E33+'20'!E33+'19'!E33+'18'!E33+'17'!E33+'16'!E33+'15'!E33+'14'!E33+'13'!E33+'12'!E33+'11'!E33+'10'!E33+'9'!E33+'8'!E33+'7'!E33+'6'!E33+'5'!E33+'4'!E33+'3'!E33+'2'!E33+'1'!E33</f>
        <v>0</v>
      </c>
      <c r="D30">
        <f>'25'!L33+'24'!L33+'23'!L33+'22'!L33+'21'!L33+'20'!L33+'19'!L33+'18'!L33+'17'!L33+'16'!L33+'15'!L33+'14'!L33+'13'!L33+'12'!L33+'11'!L33+'10'!L33+'9'!L33+'8'!L33+'7'!L33+'6'!L33+'5'!L33+'4'!L33+'3'!L33+'2'!L33+'1'!L33</f>
        <v>0</v>
      </c>
      <c r="E30">
        <f t="shared" si="1"/>
        <v>0</v>
      </c>
      <c r="F30" s="41">
        <f>'25'!P33</f>
        <v>0</v>
      </c>
      <c r="G30" s="41"/>
      <c r="H30" s="35"/>
      <c r="J30" s="40"/>
    </row>
    <row r="31" spans="1:15" x14ac:dyDescent="0.25">
      <c r="A31" s="82" t="str">
        <f>A14</f>
        <v>f</v>
      </c>
      <c r="B31">
        <v>26</v>
      </c>
      <c r="C31">
        <f>'26'!E33+'25'!E33+'24'!E33+'23'!E33+'22'!E33+'21'!E33+'20'!E33+'19'!E33+'18'!E33+'17'!E33+'16'!E33+'15'!E33+'14'!E33+'13'!E33+'12'!E33+'11'!E33+'10'!E33+'9'!E33+'8'!E33+'7'!E33+'6'!E33+'5'!E33+'4'!E33+'3'!E33+'2'!E33+'1'!E33</f>
        <v>0</v>
      </c>
      <c r="D31">
        <f>'26'!L33+'25'!L33+'24'!L33+'23'!L33+'22'!L33+'21'!L33+'20'!L33+'19'!L33+'18'!L33+'17'!L33+'16'!L33+'15'!L33+'14'!L33+'13'!L33+'12'!L33+'11'!L33+'10'!L33+'9'!L33+'8'!L33+'7'!L33+'6'!L33+'5'!L33+'4'!L33+'3'!L33+'2'!L33+'1'!L33</f>
        <v>0</v>
      </c>
      <c r="E31">
        <f t="shared" si="1"/>
        <v>0</v>
      </c>
      <c r="F31" s="41">
        <f>'26'!P33</f>
        <v>0</v>
      </c>
      <c r="G31" s="41"/>
      <c r="H31" s="35"/>
      <c r="J31" s="40"/>
    </row>
    <row r="32" spans="1:15" x14ac:dyDescent="0.25">
      <c r="A32" s="82" t="str">
        <f>A14</f>
        <v>f</v>
      </c>
      <c r="B32">
        <v>27</v>
      </c>
      <c r="C32">
        <f>'27'!E33+'26'!E33+'25'!E33+'24'!E33+'23'!E33+'22'!E33+'21'!E33+'20'!E33+'19'!E33+'18'!E33+'17'!E33+'16'!E33+'15'!E33+'14'!E33+'13'!E33+'12'!E33+'11'!E33+'10'!E33+'9'!E33+'8'!E33+'7'!E33+'6'!E33+'5'!E33+'4'!E33+'3'!E33+'2'!E33+'1'!E33</f>
        <v>0</v>
      </c>
      <c r="D32">
        <f>'27'!L33+'26'!L33+'25'!L33+'24'!L33+'23'!L33+'22'!L33+'21'!L33+'20'!L33+'19'!L33+'18'!L33+'17'!L33+'16'!L33+'15'!L33+'14'!L33+'13'!L33+'12'!L33+'11'!L33+'10'!L33+'9'!L33+'8'!L33+'7'!L33+'6'!L33+'5'!L33+'4'!L33+'3'!L33+'2'!L33+'1'!L33</f>
        <v>0</v>
      </c>
      <c r="E32">
        <f t="shared" si="1"/>
        <v>0</v>
      </c>
      <c r="F32" s="41">
        <f>'27'!P33</f>
        <v>0</v>
      </c>
      <c r="G32" s="41"/>
      <c r="H32" s="35"/>
      <c r="J32" s="40"/>
    </row>
    <row r="33" spans="1:13" x14ac:dyDescent="0.25">
      <c r="A33" s="82" t="str">
        <f>A14</f>
        <v>f</v>
      </c>
      <c r="B33">
        <v>28</v>
      </c>
      <c r="C33">
        <f>'28'!E33+'27'!E33+'26'!E33+'25'!E33+'24'!E33+'23'!E33+'22'!E33+'21'!E33+'20'!E33+'19'!E33+'18'!E33+'17'!E33+'16'!E33+'15'!E33+'14'!E33+'13'!E33+'12'!E33+'11'!E33+'10'!E33+'9'!E33+'8'!E33+'7'!E33+'6'!E33+'5'!E33+'4'!E33+'3'!E33+'2'!E33+'1'!E33</f>
        <v>0</v>
      </c>
      <c r="D33">
        <f>'28'!L33+'27'!L33+'26'!L33+'25'!L33+'24'!L33+'23'!L33+'22'!L33+'21'!L33+'20'!L33+'19'!L33+'18'!L33+'17'!L33+'16'!L33+'15'!L33+'14'!L33+'13'!L33+'12'!L33+'11'!L33+'10'!L33+'9'!L33+'8'!L33+'7'!L33+'6'!L33+'5'!L33+'4'!L33+'3'!L33+'2'!L33+'1'!L33</f>
        <v>0</v>
      </c>
      <c r="E33">
        <f t="shared" si="1"/>
        <v>0</v>
      </c>
      <c r="F33" s="41">
        <f>'28'!P33</f>
        <v>0</v>
      </c>
      <c r="G33" s="41"/>
      <c r="H33" s="35"/>
      <c r="J33" s="40"/>
      <c r="M33" s="34"/>
    </row>
    <row r="34" spans="1:13" x14ac:dyDescent="0.25">
      <c r="A34" s="82" t="str">
        <f>A14</f>
        <v>f</v>
      </c>
      <c r="B34">
        <v>29</v>
      </c>
      <c r="C34">
        <f>'29'!E33+'28'!E33+'27'!E33+'26'!E33+'25'!E33+'24'!E33+'23'!E33+'22'!E33+'21'!E33+'20'!E33+'19'!E33+'18'!E33+'17'!E33+'16'!E33+'15'!E33+'14'!E33+'13'!E33+'12'!E33+'11'!E33+'10'!E33+'9'!E33+'8'!E33+'7'!E33+'6'!E33+'5'!E33+'4'!E33+'3'!E33+'2'!E33+'1'!E33</f>
        <v>0</v>
      </c>
      <c r="D34">
        <f>'29'!L33+'28'!L33+'27'!L33+'26'!L33+'25'!L33+'24'!L33+'23'!L33+'22'!L33+'21'!L33+'20'!L33+'19'!L33+'18'!L33+'17'!L33+'16'!L33+'15'!L33+'14'!L33+'13'!L33+'12'!L33+'11'!L33+'10'!L33+'9'!L33+'8'!L33+'7'!L33+'6'!L33+'5'!L33+'4'!L33+'3'!L33+'2'!L33+'1'!L33</f>
        <v>0</v>
      </c>
      <c r="E34">
        <f t="shared" si="1"/>
        <v>0</v>
      </c>
      <c r="F34" s="41">
        <f>'29'!P33</f>
        <v>0</v>
      </c>
      <c r="G34" s="41"/>
      <c r="H34" s="35"/>
      <c r="J34" s="40"/>
    </row>
    <row r="35" spans="1:13" x14ac:dyDescent="0.25">
      <c r="A35" s="82" t="str">
        <f>A14</f>
        <v>f</v>
      </c>
      <c r="B35">
        <v>30</v>
      </c>
      <c r="C35">
        <f>'30'!E33+'29'!E33+'28'!E33+'27'!E33+'26'!E33+'25'!E33+'24'!E33+'23'!E33+'22'!E33+'21'!E33+'20'!E33+'19'!E33+'18'!E33+'17'!E33+'16'!E33+'15'!E33+'14'!E33+'13'!E33+'12'!E33+'11'!E33+'10'!E33+'9'!E33+'8'!E33+'7'!E33+'6'!E33+'5'!E33+'4'!E33+'3'!E33+'2'!E33+'1'!E33</f>
        <v>0</v>
      </c>
      <c r="D35">
        <f>'30'!L33+'29'!L33+'28'!L33+'27'!L33+'26'!L33+'25'!L33+'24'!L33+'23'!L33+'22'!L33+'21'!L33+'20'!L33+'19'!L33+'18'!L33+'17'!L33+'16'!L33+'15'!L33+'14'!L33+'13'!L33+'12'!L33+'11'!L33+'10'!L33+'9'!L33+'8'!L33+'7'!L33+'6'!L33+'5'!L33+'4'!L33+'3'!L33+'2'!L33+'1'!L33</f>
        <v>0</v>
      </c>
      <c r="E35">
        <f t="shared" si="1"/>
        <v>0</v>
      </c>
      <c r="F35" s="41">
        <f>'30'!P33</f>
        <v>0</v>
      </c>
      <c r="G35" s="41"/>
      <c r="H35" s="35"/>
      <c r="J35" s="40"/>
    </row>
    <row r="36" spans="1:13" x14ac:dyDescent="0.25">
      <c r="A36" s="82" t="str">
        <f>A14</f>
        <v>f</v>
      </c>
      <c r="B36">
        <v>31</v>
      </c>
      <c r="C36">
        <f>'31'!E33+'30'!E33+'29'!E33+'28'!E33+'27'!E33+'26'!E33+'25'!E33+'24'!E33+'23'!E33+'22'!E33+'21'!E33+'20'!E33+'19'!E33+'18'!E33+'17'!E33+'16'!E33+'15'!E33+'14'!E33+'13'!E33+'12'!E33+'11'!E33+'10'!E33+'9'!E33+'8'!E33+'7'!E33+'6'!E33+'5'!E33+'4'!E33+'3'!E33+'2'!E33+'1'!E33</f>
        <v>0</v>
      </c>
      <c r="D36">
        <f>'31'!L33+'30'!L33+'29'!L33+'28'!L33+'27'!L33+'26'!L33+'25'!L33+'24'!L33+'23'!L33+'22'!L33+'21'!L33+'20'!L33+'19'!L33+'18'!L33+'17'!L33+'16'!L33+'15'!L33+'14'!L33+'13'!L33+'12'!L33+'11'!L33+'10'!L33+'9'!L33+'8'!L33+'7'!L33+'6'!L33+'5'!L33+'4'!L33+'3'!L33+'2'!L33+'1'!L33</f>
        <v>0</v>
      </c>
      <c r="E36">
        <f t="shared" si="1"/>
        <v>0</v>
      </c>
      <c r="F36" s="41">
        <f>'31'!P33</f>
        <v>0</v>
      </c>
      <c r="G36" s="41"/>
      <c r="H36" s="35"/>
      <c r="J36" s="40"/>
    </row>
    <row r="37" spans="1:13" ht="16.5" thickBot="1" x14ac:dyDescent="0.3"/>
    <row r="38" spans="1:13" ht="16.5" thickBot="1" x14ac:dyDescent="0.3">
      <c r="A38" s="152" t="s">
        <v>10</v>
      </c>
      <c r="B38" s="153"/>
      <c r="C38" s="5">
        <f>MAX(C6:C36)</f>
        <v>0</v>
      </c>
      <c r="D38" s="5">
        <f>MAX(D6:D36)</f>
        <v>0</v>
      </c>
      <c r="E38" s="5">
        <f>C38-D38</f>
        <v>0</v>
      </c>
      <c r="F38" s="6" t="e">
        <f t="array" aca="1" ref="F38" ca="1">INDIRECT("F"&amp;MAX(IF(F6:F36&lt;&gt;0,ROW(A6:A36))))</f>
        <v>#REF!</v>
      </c>
      <c r="J38" s="23"/>
    </row>
  </sheetData>
  <mergeCells count="2">
    <mergeCell ref="A1:I1"/>
    <mergeCell ref="A38:B38"/>
  </mergeCells>
  <conditionalFormatting sqref="G21:G36 G16">
    <cfRule type="colorScale" priority="3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conditionalFormatting sqref="G15">
    <cfRule type="colorScale" priority="2">
      <colorScale>
        <cfvo type="num" val="0"/>
        <cfvo type="num" val="7000000"/>
        <color rgb="FFF8696B"/>
        <color rgb="FF63BE7B"/>
      </colorScale>
    </cfRule>
  </conditionalFormatting>
  <conditionalFormatting sqref="G17:G20">
    <cfRule type="colorScale" priority="1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5" tint="-0.249977111117893"/>
  </sheetPr>
  <dimension ref="A1:O38"/>
  <sheetViews>
    <sheetView zoomScale="70" zoomScaleNormal="70" zoomScalePageLayoutView="80" workbookViewId="0">
      <selection activeCell="A7" sqref="A7"/>
    </sheetView>
  </sheetViews>
  <sheetFormatPr baseColWidth="10" defaultColWidth="11" defaultRowHeight="15.75" x14ac:dyDescent="0.25"/>
  <cols>
    <col min="8" max="8" width="12.625" customWidth="1"/>
  </cols>
  <sheetData>
    <row r="1" spans="1:15" ht="27" thickBot="1" x14ac:dyDescent="0.45">
      <c r="A1" s="149" t="str">
        <f>A6</f>
        <v>g</v>
      </c>
      <c r="B1" s="150"/>
      <c r="C1" s="150"/>
      <c r="D1" s="150"/>
      <c r="E1" s="150"/>
      <c r="F1" s="150"/>
      <c r="G1" s="150"/>
      <c r="H1" s="150"/>
      <c r="I1" s="151"/>
    </row>
    <row r="3" spans="1:15" ht="16.5" thickBot="1" x14ac:dyDescent="0.3"/>
    <row r="4" spans="1:15" ht="16.5" thickBot="1" x14ac:dyDescent="0.3">
      <c r="A4" s="3" t="s">
        <v>2</v>
      </c>
      <c r="B4" s="1" t="s">
        <v>1</v>
      </c>
      <c r="C4" s="2" t="s">
        <v>3</v>
      </c>
      <c r="D4" s="1" t="s">
        <v>4</v>
      </c>
      <c r="E4" s="2" t="s">
        <v>5</v>
      </c>
      <c r="F4" s="1" t="s">
        <v>6</v>
      </c>
      <c r="G4" s="32" t="s">
        <v>32</v>
      </c>
      <c r="H4" s="45" t="s">
        <v>33</v>
      </c>
      <c r="I4" s="47" t="s">
        <v>34</v>
      </c>
      <c r="J4" s="49" t="s">
        <v>35</v>
      </c>
      <c r="K4" s="51" t="s">
        <v>9</v>
      </c>
    </row>
    <row r="5" spans="1:15" ht="16.5" thickBot="1" x14ac:dyDescent="0.3"/>
    <row r="6" spans="1:15" ht="16.5" thickBot="1" x14ac:dyDescent="0.3">
      <c r="A6" s="82" t="s">
        <v>50</v>
      </c>
      <c r="B6">
        <v>1</v>
      </c>
      <c r="C6">
        <f>'1'!E38</f>
        <v>0</v>
      </c>
      <c r="D6">
        <f>'1'!L38</f>
        <v>0</v>
      </c>
      <c r="E6">
        <f>C6-D6</f>
        <v>0</v>
      </c>
      <c r="F6" s="41">
        <f>'1'!P38</f>
        <v>0</v>
      </c>
      <c r="G6" s="44">
        <v>0</v>
      </c>
      <c r="H6" s="46">
        <v>32</v>
      </c>
      <c r="I6" s="48">
        <f t="shared" ref="I6:I11" si="0">G6/H6</f>
        <v>0</v>
      </c>
      <c r="J6" s="50">
        <v>0</v>
      </c>
      <c r="K6" s="52" t="e">
        <f>((J6/1.13)-I12)/(J6/1.13)</f>
        <v>#DIV/0!</v>
      </c>
    </row>
    <row r="7" spans="1:15" ht="16.5" thickBot="1" x14ac:dyDescent="0.3">
      <c r="A7" s="82" t="str">
        <f>A6</f>
        <v>g</v>
      </c>
      <c r="B7">
        <v>2</v>
      </c>
      <c r="C7">
        <f>'2'!E38+'1'!E38</f>
        <v>0</v>
      </c>
      <c r="D7">
        <f>'2'!L38+'1'!L38</f>
        <v>0</v>
      </c>
      <c r="E7">
        <f>C7-D7</f>
        <v>0</v>
      </c>
      <c r="F7" s="41">
        <f>'2'!P38</f>
        <v>0</v>
      </c>
      <c r="G7" s="44">
        <v>0</v>
      </c>
      <c r="H7" s="46">
        <v>32</v>
      </c>
      <c r="I7" s="48">
        <f t="shared" si="0"/>
        <v>0</v>
      </c>
    </row>
    <row r="8" spans="1:15" ht="16.5" thickBot="1" x14ac:dyDescent="0.3">
      <c r="A8" s="82" t="str">
        <f>A7</f>
        <v>g</v>
      </c>
      <c r="B8">
        <v>3</v>
      </c>
      <c r="C8">
        <f>'3'!E38+'2'!E38+'1'!E38</f>
        <v>0</v>
      </c>
      <c r="D8" s="31">
        <f>'3'!L38+'2'!L38+'1'!L38</f>
        <v>0</v>
      </c>
      <c r="E8">
        <f t="shared" ref="E8:E36" si="1">C8-D8</f>
        <v>0</v>
      </c>
      <c r="F8" s="41">
        <f>'3'!P38</f>
        <v>0</v>
      </c>
      <c r="G8" s="44">
        <v>0</v>
      </c>
      <c r="H8" s="46">
        <v>32</v>
      </c>
      <c r="I8" s="48">
        <f t="shared" si="0"/>
        <v>0</v>
      </c>
    </row>
    <row r="9" spans="1:15" ht="16.5" thickBot="1" x14ac:dyDescent="0.3">
      <c r="A9" s="82" t="str">
        <f>A8</f>
        <v>g</v>
      </c>
      <c r="B9">
        <v>4</v>
      </c>
      <c r="C9">
        <f>'4'!E38+'3'!E38+'2'!E38+'1'!E38</f>
        <v>0</v>
      </c>
      <c r="D9">
        <f>'4'!L38+'3'!L38+'2'!L38+'1'!L38</f>
        <v>0</v>
      </c>
      <c r="E9">
        <f t="shared" si="1"/>
        <v>0</v>
      </c>
      <c r="F9" s="41">
        <f>'4'!P38</f>
        <v>0</v>
      </c>
      <c r="G9" s="44">
        <v>0</v>
      </c>
      <c r="H9" s="46">
        <v>32</v>
      </c>
      <c r="I9" s="48">
        <f t="shared" si="0"/>
        <v>0</v>
      </c>
      <c r="J9" s="33"/>
    </row>
    <row r="10" spans="1:15" ht="16.5" thickBot="1" x14ac:dyDescent="0.3">
      <c r="A10" s="82" t="str">
        <f>A9</f>
        <v>g</v>
      </c>
      <c r="B10">
        <v>5</v>
      </c>
      <c r="C10">
        <f>'5'!E38+'4'!E38+'3'!E38+'2'!E38+'1'!E38</f>
        <v>0</v>
      </c>
      <c r="D10">
        <f>'5'!L38+'4'!L38+'3'!L38+'2'!L38+'1'!L38</f>
        <v>0</v>
      </c>
      <c r="E10">
        <f t="shared" si="1"/>
        <v>0</v>
      </c>
      <c r="F10" s="41">
        <f>'5'!P38</f>
        <v>0</v>
      </c>
      <c r="G10" s="44">
        <v>0</v>
      </c>
      <c r="H10" s="46">
        <v>32</v>
      </c>
      <c r="I10" s="48">
        <f t="shared" si="0"/>
        <v>0</v>
      </c>
    </row>
    <row r="11" spans="1:15" ht="16.5" thickBot="1" x14ac:dyDescent="0.3">
      <c r="A11" s="82" t="str">
        <f>A9</f>
        <v>g</v>
      </c>
      <c r="B11">
        <v>6</v>
      </c>
      <c r="C11">
        <f>'6'!E38+'5'!E38+'4'!E38+'3'!E38+'2'!E38+'1'!E38</f>
        <v>0</v>
      </c>
      <c r="D11">
        <f>'6'!L38+'5'!L38+'4'!L38+'3'!L38+'2'!L38+'1'!L38</f>
        <v>0</v>
      </c>
      <c r="E11">
        <f t="shared" si="1"/>
        <v>0</v>
      </c>
      <c r="F11" s="41">
        <f>'6'!P38</f>
        <v>0</v>
      </c>
      <c r="G11" s="44">
        <v>0</v>
      </c>
      <c r="H11" s="46">
        <v>32</v>
      </c>
      <c r="I11" s="48">
        <f t="shared" si="0"/>
        <v>0</v>
      </c>
    </row>
    <row r="12" spans="1:15" ht="16.5" thickBot="1" x14ac:dyDescent="0.3">
      <c r="A12" s="82" t="str">
        <f>A9</f>
        <v>g</v>
      </c>
      <c r="B12">
        <v>7</v>
      </c>
      <c r="C12">
        <f>'7'!E38+'6'!E38+'5'!E38+'4'!E38+'3'!E38+'2'!E38+'1'!E38</f>
        <v>0</v>
      </c>
      <c r="D12">
        <f>'7'!L38+'6'!L38+'5'!L38+'4'!L38+'3'!L38+'2'!L38+'1'!L38</f>
        <v>0</v>
      </c>
      <c r="E12">
        <f t="shared" si="1"/>
        <v>0</v>
      </c>
      <c r="F12" s="41">
        <f>'7'!P38</f>
        <v>0</v>
      </c>
      <c r="I12" s="53">
        <f>I6+I7+I8+I9+I10+I11</f>
        <v>0</v>
      </c>
      <c r="J12" s="43"/>
    </row>
    <row r="13" spans="1:15" ht="16.5" thickBot="1" x14ac:dyDescent="0.3">
      <c r="A13" s="82" t="str">
        <f>A9</f>
        <v>g</v>
      </c>
      <c r="B13">
        <v>8</v>
      </c>
      <c r="C13">
        <f>'8'!E38+'7'!E38+'6'!E38+'5'!E38+'4'!E38+'3'!E38+'2'!E38+'1'!E38</f>
        <v>0</v>
      </c>
      <c r="D13">
        <f>'8'!L38+'7'!L38+'6'!L38+'5'!L38+'4'!L38+'3'!L38+'2'!L38+'1'!L38</f>
        <v>0</v>
      </c>
      <c r="E13">
        <f t="shared" si="1"/>
        <v>0</v>
      </c>
      <c r="F13" s="41">
        <f>'8'!P38</f>
        <v>0</v>
      </c>
      <c r="G13" s="41"/>
      <c r="H13" s="35"/>
      <c r="J13" s="40"/>
    </row>
    <row r="14" spans="1:15" ht="16.5" thickBot="1" x14ac:dyDescent="0.3">
      <c r="A14" s="82" t="str">
        <f>A9</f>
        <v>g</v>
      </c>
      <c r="B14">
        <v>9</v>
      </c>
      <c r="C14">
        <f>'9'!E38+'8'!E38+'7'!E38+'6'!E38+'5'!E38+'4'!E38+'3'!E38+'2'!E38+'1'!E38</f>
        <v>0</v>
      </c>
      <c r="D14">
        <f>'9'!L38+'8'!L38+'7'!L38+'6'!L38+'5'!L38+'4'!L38+'3'!L38+'2'!L38+'1'!L38</f>
        <v>0</v>
      </c>
      <c r="E14">
        <f t="shared" si="1"/>
        <v>0</v>
      </c>
      <c r="F14" s="41">
        <f>'9'!P38</f>
        <v>0</v>
      </c>
      <c r="G14" s="63" t="s">
        <v>7</v>
      </c>
      <c r="H14" s="64" t="s">
        <v>8</v>
      </c>
      <c r="I14" s="63" t="s">
        <v>9</v>
      </c>
      <c r="J14" s="40"/>
    </row>
    <row r="15" spans="1:15" ht="16.5" thickBot="1" x14ac:dyDescent="0.3">
      <c r="A15" s="82" t="str">
        <f>A9</f>
        <v>g</v>
      </c>
      <c r="B15">
        <v>10</v>
      </c>
      <c r="C15">
        <f>'10'!E38+'9'!E38+'8'!E38+'7'!E38+'6'!E38+'5'!E38+'4'!E38+'3'!E38+'2'!E38+'1'!E38</f>
        <v>0</v>
      </c>
      <c r="D15">
        <f>'10'!L38+'9'!L38+'8'!L38+'7'!L38+'6'!L38+'5'!L38+'4'!L38+'3'!L38+'2'!L38+'1'!L38</f>
        <v>0</v>
      </c>
      <c r="E15">
        <f t="shared" si="1"/>
        <v>0</v>
      </c>
      <c r="F15" s="41">
        <f>'10'!P38</f>
        <v>0</v>
      </c>
      <c r="G15" s="37">
        <f ca="1">IFERROR(E38-F38,0)</f>
        <v>0</v>
      </c>
      <c r="H15" s="36">
        <f ca="1">IFERROR(G15*I6,0)</f>
        <v>0</v>
      </c>
      <c r="I15" s="59">
        <f ca="1">IFERROR(G15/C38*1,0)</f>
        <v>0</v>
      </c>
      <c r="J15" s="40"/>
    </row>
    <row r="16" spans="1:15" x14ac:dyDescent="0.25">
      <c r="A16" s="82" t="str">
        <f>A14</f>
        <v>g</v>
      </c>
      <c r="B16">
        <v>11</v>
      </c>
      <c r="C16">
        <f>'11'!E38+'10'!E38+'9'!E38+'8'!E38+'7'!E38+'6'!E38+'5'!E38+'4'!E38+'3'!E38+'2'!E38+'1'!E38</f>
        <v>0</v>
      </c>
      <c r="D16">
        <f>'11'!L38+'10'!L38+'9'!L38+'8'!L38+'7'!L38+'6'!L38+'5'!L38+'4'!L38+'3'!L38+'2'!L38+'1'!L38</f>
        <v>0</v>
      </c>
      <c r="E16">
        <f t="shared" si="1"/>
        <v>0</v>
      </c>
      <c r="F16" s="41">
        <f>'11'!P38</f>
        <v>0</v>
      </c>
      <c r="G16" s="41"/>
      <c r="H16" s="35"/>
      <c r="J16" s="40"/>
      <c r="K16" s="38"/>
      <c r="L16" s="38"/>
      <c r="M16" s="38"/>
      <c r="N16" s="38"/>
      <c r="O16" s="42"/>
    </row>
    <row r="17" spans="1:15" x14ac:dyDescent="0.25">
      <c r="A17" s="82" t="str">
        <f>A14</f>
        <v>g</v>
      </c>
      <c r="B17">
        <v>12</v>
      </c>
      <c r="C17">
        <f>'12'!E38+'11'!E38+'10'!E38+'9'!E38+'8'!E38+'7'!E38+'6'!E38+'5'!E38+'4'!E38+'3'!E38+'2'!E38+'1'!E38</f>
        <v>0</v>
      </c>
      <c r="D17">
        <f>'12'!L38+'11'!L38+'10'!L38+'9'!L38+'8'!L38+'7'!L38+'6'!L38+'5'!L38+'4'!L38+'3'!L38+'2'!L38+'1'!L38</f>
        <v>0</v>
      </c>
      <c r="E17">
        <f t="shared" si="1"/>
        <v>0</v>
      </c>
      <c r="F17" s="41">
        <f>'12'!P38</f>
        <v>0</v>
      </c>
      <c r="G17" s="83" t="s">
        <v>38</v>
      </c>
      <c r="H17" s="84"/>
      <c r="J17" s="40"/>
      <c r="O17" s="42"/>
    </row>
    <row r="18" spans="1:15" ht="16.5" thickBot="1" x14ac:dyDescent="0.3">
      <c r="A18" s="82" t="str">
        <f>A14</f>
        <v>g</v>
      </c>
      <c r="B18">
        <v>13</v>
      </c>
      <c r="C18">
        <f>'13'!E38+'12'!E38+'11'!E38+'10'!E38+'9'!E38+'8'!E38+'7'!E38+'6'!E38+'5'!E38+'4'!E38+'3'!E38+'2'!E38+'1'!E38</f>
        <v>0</v>
      </c>
      <c r="D18">
        <f>'13'!L38+'12'!L38+'11'!L38+'10'!L38+'9'!L38+'8'!L38+'7'!L38+'6'!L38+'5'!L38+'4'!L38+'3'!L38+'2'!L38+'1'!L38</f>
        <v>0</v>
      </c>
      <c r="E18">
        <f t="shared" si="1"/>
        <v>0</v>
      </c>
      <c r="F18" s="41">
        <f>'13'!P38</f>
        <v>0</v>
      </c>
      <c r="G18" s="85"/>
      <c r="H18" s="84"/>
      <c r="J18" s="40"/>
      <c r="O18" s="42"/>
    </row>
    <row r="19" spans="1:15" ht="16.5" thickBot="1" x14ac:dyDescent="0.3">
      <c r="A19" s="82" t="str">
        <f>A14</f>
        <v>g</v>
      </c>
      <c r="B19">
        <v>14</v>
      </c>
      <c r="C19">
        <f>'14'!E38+'13'!E38+'12'!E38+'11'!E38+'10'!E38+'9'!E38+'8'!E38+'7'!E38+'6'!E38+'5'!E38+'4'!E38+'3'!E38+'2'!E38+'1'!E38</f>
        <v>0</v>
      </c>
      <c r="D19">
        <f>'14'!L38+'13'!L38+'12'!L38+'11'!L38+'10'!L38+'9'!L38+'8'!L38+'7'!L38+'6'!L38+'5'!L38+'4'!L38+'3'!L38+'2'!L38+'1'!L38</f>
        <v>0</v>
      </c>
      <c r="E19">
        <f t="shared" si="1"/>
        <v>0</v>
      </c>
      <c r="F19" s="41">
        <f>'14'!P38</f>
        <v>0</v>
      </c>
      <c r="G19" s="86" t="s">
        <v>39</v>
      </c>
      <c r="H19" s="87" t="s">
        <v>40</v>
      </c>
      <c r="J19" s="40"/>
      <c r="O19" s="42"/>
    </row>
    <row r="20" spans="1:15" ht="16.5" thickBot="1" x14ac:dyDescent="0.3">
      <c r="A20" s="82" t="str">
        <f>A14</f>
        <v>g</v>
      </c>
      <c r="B20">
        <v>15</v>
      </c>
      <c r="C20">
        <f>'15'!E38+'14'!E38+'13'!E38+'12'!E38+'11'!E38+'10'!E38+'9'!E38+'8'!E38+'7'!E38+'6'!E38+'5'!E38+'4'!E38+'3'!E38+'2'!E38+'1'!E38</f>
        <v>0</v>
      </c>
      <c r="D20">
        <f>'15'!L38+'14'!L38+'13'!L38+'12'!L38+'11'!L38+'10'!L38+'9'!L38+'8'!L38+'7'!L38+'6'!L38+'5'!L38+'4'!L38+'3'!L38+'2'!L38+'1'!L38</f>
        <v>0</v>
      </c>
      <c r="E20">
        <f t="shared" si="1"/>
        <v>0</v>
      </c>
      <c r="F20" s="41">
        <f>'15'!P38</f>
        <v>0</v>
      </c>
      <c r="G20" s="89">
        <f>H6</f>
        <v>32</v>
      </c>
      <c r="H20" s="88">
        <f>G20/4</f>
        <v>8</v>
      </c>
      <c r="J20" s="40"/>
      <c r="O20" s="42"/>
    </row>
    <row r="21" spans="1:15" x14ac:dyDescent="0.25">
      <c r="A21" s="82" t="str">
        <f>A14</f>
        <v>g</v>
      </c>
      <c r="B21">
        <v>16</v>
      </c>
      <c r="C21">
        <f>'16'!E38+'15'!E38+'14'!E38+'13'!E38+'12'!E38+'11'!E38+'10'!E38+'9'!E38+'8'!E38+'7'!E38+'6'!E38+'5'!E38+'4'!E38+'3'!E38+'2'!E38+'1'!E38</f>
        <v>0</v>
      </c>
      <c r="D21">
        <f>'16'!L38+'15'!L38+'14'!L38+'13'!L38+'12'!L38+'11'!L38+'10'!L38+'9'!L38+'8'!L38+'7'!L38+'6'!L38+'5'!L38+'4'!L38+'3'!L38+'2'!L38+'1'!L38</f>
        <v>0</v>
      </c>
      <c r="E21">
        <f t="shared" si="1"/>
        <v>0</v>
      </c>
      <c r="F21" s="41">
        <f>'16'!P38</f>
        <v>0</v>
      </c>
      <c r="G21" s="41"/>
      <c r="H21" s="35"/>
      <c r="J21" s="40"/>
    </row>
    <row r="22" spans="1:15" x14ac:dyDescent="0.25">
      <c r="A22" s="82" t="str">
        <f>A14</f>
        <v>g</v>
      </c>
      <c r="B22">
        <v>17</v>
      </c>
      <c r="C22">
        <f>'17'!E38+'16'!E38+'15'!E38+'14'!E38+'13'!E38+'12'!E38+'11'!E38+'10'!E38+'9'!E38+'8'!E38+'7'!E38+'6'!E38+'5'!E38+'4'!E38+'3'!E38+'2'!E38+'1'!E38</f>
        <v>0</v>
      </c>
      <c r="D22">
        <f>'17'!L38+'16'!L38+'15'!L38+'14'!L38+'13'!L38+'12'!L38+'11'!L38+'10'!L38+'9'!L38+'8'!L38+'7'!L38+'6'!L38+'5'!L38+'4'!L38+'3'!L38+'2'!L38+'1'!L38</f>
        <v>0</v>
      </c>
      <c r="E22">
        <f t="shared" si="1"/>
        <v>0</v>
      </c>
      <c r="F22" s="41">
        <f>'17'!P38</f>
        <v>0</v>
      </c>
      <c r="G22" s="41"/>
      <c r="H22" s="35"/>
      <c r="J22" s="40"/>
    </row>
    <row r="23" spans="1:15" x14ac:dyDescent="0.25">
      <c r="A23" s="82" t="str">
        <f>A14</f>
        <v>g</v>
      </c>
      <c r="B23">
        <v>18</v>
      </c>
      <c r="C23">
        <f>'18'!E38+'17'!E38+'16'!E38+'15'!E38+'14'!E38+'13'!E38+'12'!E38+'11'!E38+'10'!E38+'9'!E38+'8'!E38+'7'!E38+'6'!E38+'5'!E38+'4'!E38+'3'!E38+'2'!E38+'1'!E38</f>
        <v>0</v>
      </c>
      <c r="D23">
        <f>'18'!L38+'17'!L38+'16'!L38+'15'!L38+'14'!L38+'13'!L38+'12'!L38+'11'!L38+'10'!L38+'9'!L38+'8'!L38+'7'!L38+'6'!L38+'5'!L38+'4'!L38+'3'!L38+'2'!L38+'1'!L38</f>
        <v>0</v>
      </c>
      <c r="E23">
        <f t="shared" si="1"/>
        <v>0</v>
      </c>
      <c r="F23" s="41">
        <f>'18'!P38</f>
        <v>0</v>
      </c>
      <c r="G23" s="41"/>
      <c r="H23" s="35"/>
      <c r="J23" s="40"/>
    </row>
    <row r="24" spans="1:15" x14ac:dyDescent="0.25">
      <c r="A24" s="82" t="str">
        <f>A14</f>
        <v>g</v>
      </c>
      <c r="B24">
        <v>19</v>
      </c>
      <c r="C24">
        <f>'19'!E38+'18'!E38+'17'!E38+'16'!E38+'15'!E38+'14'!E38+'13'!E38+'12'!E38+'11'!E38+'10'!E38+'9'!E38+'8'!E38+'7'!E38+'6'!E38+'5'!E38+'4'!E38+'3'!E38+'2'!E38+'1'!E38</f>
        <v>0</v>
      </c>
      <c r="D24">
        <f>'19'!L38+'18'!L38+'17'!L38+'16'!L38+'15'!L38+'14'!L38+'13'!L38+'12'!L38+'11'!L38+'10'!L38+'9'!L38+'8'!L38+'7'!L38+'6'!L38+'5'!L38+'4'!L38+'3'!L38+'2'!L38+'1'!L38</f>
        <v>0</v>
      </c>
      <c r="E24">
        <f t="shared" si="1"/>
        <v>0</v>
      </c>
      <c r="F24" s="41">
        <f>'19'!P38</f>
        <v>0</v>
      </c>
      <c r="G24" s="41"/>
      <c r="H24" s="35"/>
      <c r="J24" s="40"/>
      <c r="O24" s="42"/>
    </row>
    <row r="25" spans="1:15" x14ac:dyDescent="0.25">
      <c r="A25" s="82" t="str">
        <f>A14</f>
        <v>g</v>
      </c>
      <c r="B25">
        <v>20</v>
      </c>
      <c r="C25">
        <f>'20'!E38+'19'!E38+'18'!E38+'17'!E38+'16'!E38+'15'!E38+'14'!E38+'13'!E38+'12'!E38+'11'!E38+'10'!E38+'9'!E38+'8'!E38+'7'!E38+'6'!E38+'5'!E38+'4'!E38+'3'!E38+'2'!E38+'1'!E38</f>
        <v>0</v>
      </c>
      <c r="D25">
        <f>'20'!L38+'19'!L38+'18'!L38+'17'!L38+'16'!L38+'15'!L38+'14'!L38+'13'!L38+'12'!L38+'11'!L38+'10'!L38+'9'!L38+'8'!L38+'7'!L38+'6'!L38+'5'!L38+'4'!L38+'3'!L38+'2'!L38+'1'!L38</f>
        <v>0</v>
      </c>
      <c r="E25">
        <f t="shared" si="1"/>
        <v>0</v>
      </c>
      <c r="F25" s="41">
        <f>'20'!P38</f>
        <v>0</v>
      </c>
      <c r="G25" s="41"/>
      <c r="H25" s="35"/>
      <c r="J25" s="40"/>
      <c r="O25" s="42"/>
    </row>
    <row r="26" spans="1:15" x14ac:dyDescent="0.25">
      <c r="A26" s="82" t="str">
        <f>A14</f>
        <v>g</v>
      </c>
      <c r="B26">
        <v>21</v>
      </c>
      <c r="C26">
        <f>'21'!E38+'20'!E38+'19'!E38+'18'!E38+'17'!E38+'16'!E38+'15'!E38+'14'!E38+'13'!E38+'12'!E38+'11'!E38+'10'!E38+'9'!E38+'8'!E38+'7'!E38+'6'!E38+'5'!E38+'4'!E38+'3'!E38+'2'!E38+'1'!E38</f>
        <v>0</v>
      </c>
      <c r="D26">
        <f>'21'!L38+'20'!L38+'19'!L38+'18'!L38+'17'!L38+'16'!L38+'15'!L38+'14'!L38+'13'!L38+'12'!L38+'11'!L38+'10'!L38+'9'!L38+'8'!L38+'7'!L38+'6'!L38+'5'!L38+'4'!L38+'3'!L38+'2'!L38+'1'!L38</f>
        <v>0</v>
      </c>
      <c r="E26">
        <f t="shared" si="1"/>
        <v>0</v>
      </c>
      <c r="F26" s="41">
        <f>'21'!P38</f>
        <v>0</v>
      </c>
      <c r="G26" s="41"/>
      <c r="H26" s="35"/>
      <c r="J26" s="40"/>
      <c r="O26" s="42"/>
    </row>
    <row r="27" spans="1:15" x14ac:dyDescent="0.25">
      <c r="A27" s="82" t="str">
        <f>A14</f>
        <v>g</v>
      </c>
      <c r="B27">
        <v>22</v>
      </c>
      <c r="C27">
        <f>'22'!E38+'21'!E38+'20'!E38+'19'!E38+'18'!E38+'17'!E38+'16'!E38+'15'!E38+'14'!E38+'13'!E38+'12'!E38+'11'!E38+'10'!E38+'9'!E38+'8'!E38+'7'!E38+'6'!E38+'5'!E38+'4'!E38+'3'!E38+'2'!E38+'1'!E38</f>
        <v>0</v>
      </c>
      <c r="D27">
        <f>'22'!L38+'21'!L38+'20'!L38+'19'!L38+'18'!L38+'17'!L38+'16'!L38+'15'!L38+'14'!L38+'13'!L38+'12'!L38+'11'!L38+'10'!L38+'9'!L38+'8'!L38+'7'!L38+'6'!L38+'5'!L38+'4'!L38+'3'!L38+'2'!L38+'1'!L38</f>
        <v>0</v>
      </c>
      <c r="E27">
        <f t="shared" si="1"/>
        <v>0</v>
      </c>
      <c r="F27" s="41">
        <f>'22'!P38</f>
        <v>0</v>
      </c>
      <c r="G27" s="41"/>
      <c r="H27" s="35"/>
      <c r="J27" s="40"/>
      <c r="O27" s="42"/>
    </row>
    <row r="28" spans="1:15" x14ac:dyDescent="0.25">
      <c r="A28" s="82" t="str">
        <f>A14</f>
        <v>g</v>
      </c>
      <c r="B28">
        <v>23</v>
      </c>
      <c r="C28">
        <f>'23'!E38+'22'!E38+'21'!E38+'20'!E38+'19'!E38+'18'!E38+'17'!E38+'16'!E38+'15'!E38+'14'!E38+'13'!E38+'12'!E38+'11'!E38+'10'!E38+'9'!E38+'8'!E38+'7'!E38+'6'!E38+'5'!E38+'4'!E38+'3'!E38+'2'!E38+'1'!E38</f>
        <v>0</v>
      </c>
      <c r="D28">
        <f>'23'!L38+'22'!L38+'21'!L38+'20'!L38+'19'!L38+'18'!L38+'17'!L38+'16'!L38+'15'!L38+'14'!L38+'13'!L38+'12'!L38+'11'!L38+'10'!L38+'9'!L38+'8'!L38+'7'!L38+'6'!L38+'5'!L38+'4'!L38+'3'!L38+'2'!L38+'1'!L38</f>
        <v>0</v>
      </c>
      <c r="E28">
        <f t="shared" si="1"/>
        <v>0</v>
      </c>
      <c r="F28" s="41">
        <f>'23'!P38</f>
        <v>0</v>
      </c>
      <c r="G28" s="41"/>
      <c r="H28" s="35"/>
      <c r="J28" s="40"/>
    </row>
    <row r="29" spans="1:15" x14ac:dyDescent="0.25">
      <c r="A29" s="82" t="str">
        <f>A14</f>
        <v>g</v>
      </c>
      <c r="B29">
        <v>24</v>
      </c>
      <c r="C29">
        <f>'24'!E38+'23'!E38+'22'!E38+'21'!E38+'20'!E38+'19'!E38+'18'!E38+'17'!E38+'16'!E38+'15'!E38+'14'!E38+'13'!E38+'12'!E38+'11'!E38+'10'!E38+'9'!E38+'8'!E38+'7'!E38+'6'!E38+'5'!E38+'4'!E38+'3'!E38+'2'!E38+'1'!E38</f>
        <v>0</v>
      </c>
      <c r="D29">
        <f>'24'!L38+'23'!L38+'22'!L38+'21'!L38+'20'!L38+'19'!L38+'18'!L38+'17'!L38+'16'!L38+'15'!L38+'14'!L38+'13'!L38+'12'!L38+'11'!L38+'10'!L38+'9'!L38+'8'!L38+'7'!L38+'6'!L38+'5'!L38+'4'!L38+'3'!L38+'2'!L38+'1'!L38</f>
        <v>0</v>
      </c>
      <c r="E29">
        <f t="shared" si="1"/>
        <v>0</v>
      </c>
      <c r="F29" s="41">
        <f>'24'!P38</f>
        <v>0</v>
      </c>
      <c r="G29" s="41"/>
      <c r="H29" s="35"/>
      <c r="J29" s="40"/>
    </row>
    <row r="30" spans="1:15" x14ac:dyDescent="0.25">
      <c r="A30" s="82" t="str">
        <f>A14</f>
        <v>g</v>
      </c>
      <c r="B30">
        <v>25</v>
      </c>
      <c r="C30">
        <f>'25'!E38+'24'!E38+'23'!E38+'22'!E38+'21'!E38+'20'!E38+'19'!E38+'18'!E38+'17'!E38+'16'!E38+'15'!E38+'14'!E38+'13'!E38+'12'!E38+'11'!E38+'10'!E38+'9'!E38+'8'!E38+'7'!E38+'6'!E38+'5'!E38+'4'!E38+'3'!E38+'2'!E38+'1'!E38</f>
        <v>0</v>
      </c>
      <c r="D30">
        <f>'25'!L38+'24'!L38+'23'!L38+'22'!L38+'21'!L38+'20'!L38+'19'!L38+'18'!L38+'17'!L38+'16'!L38+'15'!L38+'14'!L38+'13'!L38+'12'!L38+'11'!L38+'10'!L38+'9'!L38+'8'!L38+'7'!L38+'6'!L38+'5'!L38+'4'!L38+'3'!L38+'2'!L38+'1'!L38</f>
        <v>0</v>
      </c>
      <c r="E30">
        <f t="shared" si="1"/>
        <v>0</v>
      </c>
      <c r="F30" s="41">
        <f>'25'!P38</f>
        <v>0</v>
      </c>
      <c r="G30" s="41"/>
      <c r="H30" s="35"/>
      <c r="J30" s="40"/>
    </row>
    <row r="31" spans="1:15" x14ac:dyDescent="0.25">
      <c r="A31" s="82" t="str">
        <f>A14</f>
        <v>g</v>
      </c>
      <c r="B31">
        <v>26</v>
      </c>
      <c r="C31">
        <f>'26'!E38+'25'!E38+'24'!E38+'23'!E38+'22'!E38+'21'!E38+'20'!E38+'19'!E38+'18'!E38+'17'!E38+'16'!E38+'15'!E38+'14'!E38+'13'!E38+'12'!E38+'11'!E38+'10'!E38+'9'!E38+'8'!E38+'7'!E38+'6'!E38+'5'!E38+'4'!E38+'3'!E38+'2'!E38+'1'!E38</f>
        <v>0</v>
      </c>
      <c r="D31">
        <f>'26'!L38+'25'!L38+'24'!L38+'23'!L38+'22'!L38+'21'!L38+'20'!L38+'19'!L38+'18'!L38+'17'!L38+'16'!L38+'15'!L38+'14'!L38+'13'!L38+'12'!L38+'11'!L38+'10'!L38+'9'!L38+'8'!L38+'7'!L38+'6'!L38+'5'!L38+'4'!L38+'3'!L38+'2'!L38+'1'!L38</f>
        <v>0</v>
      </c>
      <c r="E31">
        <f t="shared" si="1"/>
        <v>0</v>
      </c>
      <c r="F31" s="41">
        <f>'26'!P38</f>
        <v>0</v>
      </c>
      <c r="G31" s="41"/>
      <c r="H31" s="35"/>
      <c r="J31" s="40"/>
    </row>
    <row r="32" spans="1:15" x14ac:dyDescent="0.25">
      <c r="A32" s="82" t="str">
        <f>A14</f>
        <v>g</v>
      </c>
      <c r="B32">
        <v>27</v>
      </c>
      <c r="C32">
        <f>'27'!E38+'26'!E38+'25'!E38+'24'!E38+'23'!E38+'22'!E38+'21'!E38+'20'!E38+'19'!E38+'18'!E38+'17'!E38+'16'!E38+'15'!E38+'14'!E38+'13'!E38+'12'!E38+'11'!E38+'10'!E38+'9'!E38+'8'!E38+'7'!E38+'6'!E38+'5'!E38+'4'!E38+'3'!E38+'2'!E38+'1'!E38</f>
        <v>0</v>
      </c>
      <c r="D32">
        <f>'27'!L38+'26'!L38+'25'!L38+'24'!L38+'23'!L38+'22'!L38+'21'!L38+'20'!L38+'19'!L38+'18'!L38+'17'!L38+'16'!L38+'15'!L38+'14'!L38+'13'!L38+'12'!L38+'11'!L38+'10'!L38+'9'!L38+'8'!L38+'7'!L38+'6'!L38+'5'!L38+'4'!L38+'3'!L38+'2'!L38+'1'!L38</f>
        <v>0</v>
      </c>
      <c r="E32">
        <f t="shared" si="1"/>
        <v>0</v>
      </c>
      <c r="F32" s="41">
        <f>'27'!P38</f>
        <v>0</v>
      </c>
      <c r="G32" s="41"/>
      <c r="H32" s="35"/>
      <c r="J32" s="40"/>
    </row>
    <row r="33" spans="1:13" x14ac:dyDescent="0.25">
      <c r="A33" s="82" t="str">
        <f>A14</f>
        <v>g</v>
      </c>
      <c r="B33">
        <v>28</v>
      </c>
      <c r="C33">
        <f>'28'!E38+'27'!E38+'26'!E38+'25'!E38+'24'!E38+'23'!E38+'22'!E38+'21'!E38+'20'!E38+'19'!E38+'18'!E38+'17'!E38+'16'!E38+'15'!E38+'14'!E38+'13'!E38+'12'!E38+'11'!E38+'10'!E38+'9'!E38+'8'!E38+'7'!E38+'6'!E38+'5'!E38+'4'!E38+'3'!E38+'2'!E38+'1'!E38</f>
        <v>0</v>
      </c>
      <c r="D33">
        <f>'28'!L38+'27'!L38+'26'!L38+'25'!L38+'24'!L38+'23'!L38+'22'!L38+'21'!L38+'20'!L38+'19'!L38+'18'!L38+'17'!L38+'16'!L38+'15'!L38+'14'!L38+'13'!L38+'12'!L38+'11'!L38+'10'!L38+'9'!L38+'8'!L38+'7'!L38+'6'!L38+'5'!L38+'4'!L38+'3'!L38+'2'!L38+'1'!L38</f>
        <v>0</v>
      </c>
      <c r="E33">
        <f t="shared" si="1"/>
        <v>0</v>
      </c>
      <c r="F33" s="41">
        <f>'28'!P38</f>
        <v>0</v>
      </c>
      <c r="G33" s="41"/>
      <c r="H33" s="35"/>
      <c r="J33" s="40"/>
      <c r="M33" s="34"/>
    </row>
    <row r="34" spans="1:13" x14ac:dyDescent="0.25">
      <c r="A34" s="82" t="str">
        <f>A14</f>
        <v>g</v>
      </c>
      <c r="B34">
        <v>29</v>
      </c>
      <c r="C34">
        <f>'29'!E38+'28'!E38+'27'!E38+'26'!E38+'25'!E38+'24'!E38+'23'!E38+'22'!E38+'21'!E38+'20'!E38+'19'!E38+'18'!E38+'17'!E38+'16'!E38+'15'!E38+'14'!E38+'13'!E38+'12'!E38+'11'!E38+'10'!E38+'9'!E38+'8'!E38+'7'!E38+'6'!E38+'5'!E38+'4'!E38+'3'!E38+'2'!E38+'1'!E38</f>
        <v>0</v>
      </c>
      <c r="D34">
        <f>'29'!L38+'28'!L38+'27'!L38+'26'!L38+'25'!L38+'24'!L38+'23'!L38+'22'!L38+'21'!L38+'20'!L38+'19'!L38+'18'!L38+'17'!L38+'16'!L38+'15'!L38+'14'!L38+'13'!L38+'12'!L38+'11'!L38+'10'!L38+'9'!L38+'8'!L38+'7'!L38+'6'!L38+'5'!L38+'4'!L38+'3'!L38+'2'!L38+'1'!L38</f>
        <v>0</v>
      </c>
      <c r="E34">
        <f t="shared" si="1"/>
        <v>0</v>
      </c>
      <c r="F34" s="41">
        <f>'29'!P38</f>
        <v>0</v>
      </c>
      <c r="G34" s="41"/>
      <c r="H34" s="35"/>
      <c r="J34" s="40"/>
    </row>
    <row r="35" spans="1:13" x14ac:dyDescent="0.25">
      <c r="A35" s="82" t="str">
        <f>A14</f>
        <v>g</v>
      </c>
      <c r="B35">
        <v>30</v>
      </c>
      <c r="C35">
        <f>'30'!E38+'29'!E38+'28'!E38+'27'!E38+'26'!E38+'25'!E38+'24'!E38+'23'!E38+'22'!E38+'21'!E38+'20'!E38+'19'!E38+'18'!E38+'17'!E38+'16'!E38+'15'!E38+'14'!E38+'13'!E38+'12'!E38+'11'!E38+'10'!E38+'9'!E38+'8'!E38+'7'!E38+'6'!E38+'5'!E38+'4'!E38+'3'!E38+'2'!E38+'1'!E38</f>
        <v>0</v>
      </c>
      <c r="D35">
        <f>'30'!L38+'29'!L38+'28'!L38+'27'!L38+'26'!L38+'25'!L38+'24'!L38+'23'!L38+'22'!L38+'21'!L38+'20'!L38+'19'!L38+'18'!L38+'17'!L38+'16'!L38+'15'!L38+'14'!L38+'13'!L38+'12'!L38+'11'!L38+'10'!L38+'9'!L38+'8'!L38+'7'!L38+'6'!L38+'5'!L38+'4'!L38+'3'!L38+'2'!L38+'1'!L38</f>
        <v>0</v>
      </c>
      <c r="E35">
        <f t="shared" si="1"/>
        <v>0</v>
      </c>
      <c r="F35" s="41">
        <f>'30'!P38</f>
        <v>0</v>
      </c>
      <c r="G35" s="41"/>
      <c r="H35" s="35"/>
      <c r="J35" s="40"/>
    </row>
    <row r="36" spans="1:13" x14ac:dyDescent="0.25">
      <c r="A36" s="82" t="str">
        <f>A14</f>
        <v>g</v>
      </c>
      <c r="B36">
        <v>31</v>
      </c>
      <c r="C36">
        <f>'31'!E38+'30'!E38+'29'!E38+'28'!E38+'27'!E38+'26'!E38+'25'!E38+'24'!E38+'23'!E38+'22'!E38+'21'!E38+'20'!E38+'19'!E38+'18'!E38+'17'!E38+'16'!E38+'15'!E38+'14'!E38+'13'!E38+'12'!E38+'11'!E38+'10'!E38+'9'!E38+'8'!E38+'7'!E38+'6'!E38+'5'!E38+'4'!E38+'3'!E38+'2'!E38+'1'!E38</f>
        <v>0</v>
      </c>
      <c r="D36">
        <f>'31'!L38+'30'!L38+'29'!L38+'28'!L38+'27'!L38+'26'!L38+'25'!L38+'24'!L38+'23'!L38+'22'!L38+'21'!L38+'20'!L38+'19'!L38+'18'!L38+'17'!L38+'16'!L38+'15'!L38+'14'!L38+'13'!L38+'12'!L38+'11'!L38+'10'!L38+'9'!L38+'8'!L38+'7'!L38+'6'!L38+'5'!L38+'4'!L38+'3'!L38+'2'!L38+'1'!L38</f>
        <v>0</v>
      </c>
      <c r="E36">
        <f t="shared" si="1"/>
        <v>0</v>
      </c>
      <c r="F36" s="41">
        <f>'31'!P38</f>
        <v>0</v>
      </c>
      <c r="G36" s="41"/>
      <c r="H36" s="35"/>
      <c r="J36" s="40"/>
    </row>
    <row r="37" spans="1:13" ht="16.5" thickBot="1" x14ac:dyDescent="0.3"/>
    <row r="38" spans="1:13" ht="16.5" thickBot="1" x14ac:dyDescent="0.3">
      <c r="A38" s="152" t="s">
        <v>10</v>
      </c>
      <c r="B38" s="153"/>
      <c r="C38" s="5">
        <f>MAX(C6:C36)</f>
        <v>0</v>
      </c>
      <c r="D38" s="5">
        <f>MAX(D6:D36)</f>
        <v>0</v>
      </c>
      <c r="E38" s="5">
        <f>C38-D38</f>
        <v>0</v>
      </c>
      <c r="F38" s="6" t="e">
        <f t="array" aca="1" ref="F38" ca="1">INDIRECT("F"&amp;MAX(IF(F6:F36&lt;&gt;0,ROW(A6:A36))))</f>
        <v>#REF!</v>
      </c>
      <c r="J38" s="23"/>
    </row>
  </sheetData>
  <mergeCells count="2">
    <mergeCell ref="A1:I1"/>
    <mergeCell ref="A38:B38"/>
  </mergeCells>
  <conditionalFormatting sqref="G15">
    <cfRule type="colorScale" priority="2">
      <colorScale>
        <cfvo type="num" val="0"/>
        <cfvo type="num" val="7000000"/>
        <color rgb="FFF8696B"/>
        <color rgb="FF63BE7B"/>
      </colorScale>
    </cfRule>
  </conditionalFormatting>
  <conditionalFormatting sqref="G16 G13 G21:G36">
    <cfRule type="colorScale" priority="3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conditionalFormatting sqref="G17:G20">
    <cfRule type="colorScale" priority="1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5" tint="-0.249977111117893"/>
  </sheetPr>
  <dimension ref="A1:O38"/>
  <sheetViews>
    <sheetView zoomScale="70" zoomScaleNormal="70" zoomScalePageLayoutView="80" workbookViewId="0">
      <selection activeCell="E40" sqref="E40"/>
    </sheetView>
  </sheetViews>
  <sheetFormatPr baseColWidth="10" defaultColWidth="11" defaultRowHeight="15.75" x14ac:dyDescent="0.25"/>
  <cols>
    <col min="8" max="8" width="12.625" customWidth="1"/>
  </cols>
  <sheetData>
    <row r="1" spans="1:15" ht="27" thickBot="1" x14ac:dyDescent="0.45">
      <c r="A1" s="149" t="s">
        <v>0</v>
      </c>
      <c r="B1" s="150"/>
      <c r="C1" s="150"/>
      <c r="D1" s="150"/>
      <c r="E1" s="150"/>
      <c r="F1" s="150"/>
      <c r="G1" s="150"/>
      <c r="H1" s="150"/>
      <c r="I1" s="151"/>
    </row>
    <row r="3" spans="1:15" ht="16.5" thickBot="1" x14ac:dyDescent="0.3"/>
    <row r="4" spans="1:15" ht="16.5" thickBot="1" x14ac:dyDescent="0.3">
      <c r="A4" s="3" t="s">
        <v>2</v>
      </c>
      <c r="B4" s="1" t="s">
        <v>1</v>
      </c>
      <c r="C4" s="2" t="s">
        <v>3</v>
      </c>
      <c r="D4" s="1" t="s">
        <v>4</v>
      </c>
      <c r="E4" s="2" t="s">
        <v>5</v>
      </c>
      <c r="F4" s="1" t="s">
        <v>6</v>
      </c>
      <c r="G4" s="32" t="s">
        <v>32</v>
      </c>
      <c r="H4" s="45" t="s">
        <v>33</v>
      </c>
      <c r="I4" s="47" t="s">
        <v>34</v>
      </c>
      <c r="J4" s="49" t="s">
        <v>35</v>
      </c>
      <c r="K4" s="51" t="s">
        <v>9</v>
      </c>
    </row>
    <row r="5" spans="1:15" ht="16.5" thickBot="1" x14ac:dyDescent="0.3"/>
    <row r="6" spans="1:15" ht="16.5" thickBot="1" x14ac:dyDescent="0.3">
      <c r="A6" s="82" t="s">
        <v>51</v>
      </c>
      <c r="B6">
        <v>1</v>
      </c>
      <c r="C6">
        <f>'1'!E43</f>
        <v>0</v>
      </c>
      <c r="D6">
        <f>'1'!L43</f>
        <v>0</v>
      </c>
      <c r="E6">
        <f>C6-D6</f>
        <v>0</v>
      </c>
      <c r="F6" s="41">
        <f>'1'!P43</f>
        <v>0</v>
      </c>
      <c r="G6" s="44">
        <v>0</v>
      </c>
      <c r="H6" s="46">
        <v>32</v>
      </c>
      <c r="I6" s="48">
        <f t="shared" ref="I6:I11" si="0">G6/H6</f>
        <v>0</v>
      </c>
      <c r="J6" s="50">
        <v>0</v>
      </c>
      <c r="K6" s="52" t="e">
        <f>((J6/1.13)-I12)/(J6/1.13)</f>
        <v>#DIV/0!</v>
      </c>
    </row>
    <row r="7" spans="1:15" ht="16.5" thickBot="1" x14ac:dyDescent="0.3">
      <c r="A7" s="82" t="str">
        <f>A6</f>
        <v>h</v>
      </c>
      <c r="B7">
        <v>2</v>
      </c>
      <c r="C7">
        <f>'2'!E43+'1'!E43</f>
        <v>0</v>
      </c>
      <c r="D7">
        <f>'2'!L43+'1'!L43</f>
        <v>0</v>
      </c>
      <c r="E7">
        <f>C7-D7</f>
        <v>0</v>
      </c>
      <c r="F7" s="41">
        <f>'2'!P43</f>
        <v>0</v>
      </c>
      <c r="G7" s="44">
        <v>0</v>
      </c>
      <c r="H7" s="46">
        <v>32</v>
      </c>
      <c r="I7" s="48">
        <f t="shared" si="0"/>
        <v>0</v>
      </c>
    </row>
    <row r="8" spans="1:15" ht="16.5" thickBot="1" x14ac:dyDescent="0.3">
      <c r="A8" s="82" t="str">
        <f>A7</f>
        <v>h</v>
      </c>
      <c r="B8">
        <v>3</v>
      </c>
      <c r="C8">
        <f>'3'!E43+'2'!E43+'1'!E43</f>
        <v>0</v>
      </c>
      <c r="D8" s="31">
        <f>'3'!L43+'2'!L43+'1'!L43</f>
        <v>0</v>
      </c>
      <c r="E8">
        <f t="shared" ref="E8:E36" si="1">C8-D8</f>
        <v>0</v>
      </c>
      <c r="F8" s="41">
        <f>'3'!P43</f>
        <v>0</v>
      </c>
      <c r="G8" s="44">
        <v>0</v>
      </c>
      <c r="H8" s="46">
        <v>32</v>
      </c>
      <c r="I8" s="48">
        <f t="shared" si="0"/>
        <v>0</v>
      </c>
    </row>
    <row r="9" spans="1:15" ht="16.5" thickBot="1" x14ac:dyDescent="0.3">
      <c r="A9" s="82" t="str">
        <f>A8</f>
        <v>h</v>
      </c>
      <c r="B9">
        <v>4</v>
      </c>
      <c r="C9">
        <f>'4'!E43+'3'!E43+'2'!E43+'1'!E43</f>
        <v>0</v>
      </c>
      <c r="D9">
        <f>'4'!L43+'3'!L43+'2'!L43+'1'!L43</f>
        <v>0</v>
      </c>
      <c r="E9">
        <f t="shared" si="1"/>
        <v>0</v>
      </c>
      <c r="F9" s="41">
        <f>'4'!P43</f>
        <v>0</v>
      </c>
      <c r="G9" s="44">
        <v>0</v>
      </c>
      <c r="H9" s="46">
        <v>32</v>
      </c>
      <c r="I9" s="48">
        <f t="shared" si="0"/>
        <v>0</v>
      </c>
      <c r="J9" s="33"/>
    </row>
    <row r="10" spans="1:15" ht="16.5" thickBot="1" x14ac:dyDescent="0.3">
      <c r="A10" s="82" t="str">
        <f>A9</f>
        <v>h</v>
      </c>
      <c r="B10">
        <v>5</v>
      </c>
      <c r="C10">
        <f>'5'!E43+'4'!E43+'3'!E43+'2'!E43+'1'!E43</f>
        <v>0</v>
      </c>
      <c r="D10">
        <f>'5'!L43+'4'!L43+'3'!L43+'2'!L43+'1'!L43</f>
        <v>0</v>
      </c>
      <c r="E10">
        <f t="shared" si="1"/>
        <v>0</v>
      </c>
      <c r="F10" s="41">
        <f>'5'!P43</f>
        <v>0</v>
      </c>
      <c r="G10" s="44">
        <v>0</v>
      </c>
      <c r="H10" s="46">
        <v>32</v>
      </c>
      <c r="I10" s="48">
        <f t="shared" si="0"/>
        <v>0</v>
      </c>
    </row>
    <row r="11" spans="1:15" ht="16.5" thickBot="1" x14ac:dyDescent="0.3">
      <c r="A11" s="82" t="str">
        <f>A9</f>
        <v>h</v>
      </c>
      <c r="B11">
        <v>6</v>
      </c>
      <c r="C11">
        <f>'6'!E43+'5'!E43+'4'!E43+'3'!E43+'2'!E43+'1'!E43</f>
        <v>0</v>
      </c>
      <c r="D11">
        <f>'6'!L43+'5'!L43+'4'!L43+'3'!L43+'2'!L43+'1'!L43</f>
        <v>0</v>
      </c>
      <c r="E11">
        <f t="shared" si="1"/>
        <v>0</v>
      </c>
      <c r="F11" s="41">
        <f>'6'!P43</f>
        <v>0</v>
      </c>
      <c r="G11" s="44">
        <v>0</v>
      </c>
      <c r="H11" s="46">
        <v>32</v>
      </c>
      <c r="I11" s="48">
        <f t="shared" si="0"/>
        <v>0</v>
      </c>
    </row>
    <row r="12" spans="1:15" ht="16.5" thickBot="1" x14ac:dyDescent="0.3">
      <c r="A12" s="82" t="str">
        <f>A9</f>
        <v>h</v>
      </c>
      <c r="B12">
        <v>7</v>
      </c>
      <c r="C12">
        <f>'7'!E43+'6'!E43+'5'!E43+'4'!E43+'3'!E43+'2'!E43+'1'!E43</f>
        <v>0</v>
      </c>
      <c r="D12">
        <f>'7'!L43+'6'!L43+'5'!L43+'4'!L43+'3'!L43+'2'!L43+'1'!L43</f>
        <v>0</v>
      </c>
      <c r="E12">
        <f t="shared" si="1"/>
        <v>0</v>
      </c>
      <c r="F12" s="41">
        <f>'7'!P43</f>
        <v>0</v>
      </c>
      <c r="I12" s="53">
        <f>I6+I7+I8+I9+I10+I11</f>
        <v>0</v>
      </c>
      <c r="J12" s="43"/>
    </row>
    <row r="13" spans="1:15" ht="16.5" thickBot="1" x14ac:dyDescent="0.3">
      <c r="A13" s="82" t="str">
        <f>A9</f>
        <v>h</v>
      </c>
      <c r="B13">
        <v>8</v>
      </c>
      <c r="C13">
        <f>'8'!E43+'7'!E43+'6'!E43+'5'!E43+'4'!E43+'3'!E43+'2'!E43+'1'!E43</f>
        <v>0</v>
      </c>
      <c r="D13">
        <f>'8'!L43+'7'!L43+'6'!L43+'5'!L43+'4'!L43+'3'!L43+'2'!L43+'1'!L43</f>
        <v>0</v>
      </c>
      <c r="E13">
        <f t="shared" si="1"/>
        <v>0</v>
      </c>
      <c r="F13" s="41">
        <f>'8'!P43</f>
        <v>0</v>
      </c>
      <c r="J13" s="40"/>
    </row>
    <row r="14" spans="1:15" ht="16.5" thickBot="1" x14ac:dyDescent="0.3">
      <c r="A14" s="82" t="str">
        <f>A9</f>
        <v>h</v>
      </c>
      <c r="B14">
        <v>9</v>
      </c>
      <c r="C14">
        <f>'9'!E43+'8'!E43+'7'!E43+'6'!E43+'5'!E43+'4'!E43+'3'!E43+'2'!E43+'1'!E43</f>
        <v>0</v>
      </c>
      <c r="D14">
        <f>'9'!L43+'8'!L43+'7'!L43+'6'!L43+'5'!L43+'4'!L43+'3'!L43+'2'!L43+'1'!L43</f>
        <v>0</v>
      </c>
      <c r="E14">
        <f t="shared" si="1"/>
        <v>0</v>
      </c>
      <c r="F14" s="41">
        <f>'9'!P43</f>
        <v>0</v>
      </c>
      <c r="G14" s="63" t="s">
        <v>7</v>
      </c>
      <c r="H14" s="64" t="s">
        <v>8</v>
      </c>
      <c r="I14" s="63" t="s">
        <v>9</v>
      </c>
      <c r="J14" s="40"/>
    </row>
    <row r="15" spans="1:15" ht="16.5" thickBot="1" x14ac:dyDescent="0.3">
      <c r="A15" s="82" t="str">
        <f>A9</f>
        <v>h</v>
      </c>
      <c r="B15">
        <v>10</v>
      </c>
      <c r="C15">
        <f>'10'!E43+'9'!E43+'8'!E43+'7'!E43+'6'!E43+'5'!E43+'4'!E43+'3'!E43+'2'!E43+'1'!E43</f>
        <v>0</v>
      </c>
      <c r="D15">
        <f>'10'!L43+'9'!L43+'8'!L43+'7'!L43+'6'!L43+'5'!L43+'4'!L43+'3'!L43+'2'!L43+'1'!L43</f>
        <v>0</v>
      </c>
      <c r="E15">
        <f t="shared" si="1"/>
        <v>0</v>
      </c>
      <c r="F15" s="41">
        <f>'10'!P43</f>
        <v>0</v>
      </c>
      <c r="G15" s="37">
        <f ca="1">IFERROR(E38-F38,0)</f>
        <v>0</v>
      </c>
      <c r="H15" s="36">
        <f ca="1">IFERROR(G15*I6,0)</f>
        <v>0</v>
      </c>
      <c r="I15" s="59">
        <f ca="1">IFERROR(G15/C38*1,0)</f>
        <v>0</v>
      </c>
      <c r="J15" s="40"/>
    </row>
    <row r="16" spans="1:15" x14ac:dyDescent="0.25">
      <c r="A16" s="82" t="str">
        <f>A14</f>
        <v>h</v>
      </c>
      <c r="B16">
        <v>11</v>
      </c>
      <c r="C16">
        <f>'11'!E43+'10'!E43+'9'!E43+'8'!E43+'7'!E43+'6'!E43+'5'!E43+'4'!E43+'3'!E43+'2'!E43+'1'!E43</f>
        <v>0</v>
      </c>
      <c r="D16">
        <f>'11'!L43+'10'!L43+'9'!L43+'8'!L43+'7'!L43+'6'!L43+'5'!L43+'4'!L43+'3'!L43+'2'!L43+'1'!L43</f>
        <v>0</v>
      </c>
      <c r="E16">
        <f t="shared" si="1"/>
        <v>0</v>
      </c>
      <c r="F16" s="41">
        <f>'11'!P43</f>
        <v>0</v>
      </c>
      <c r="J16" s="40"/>
      <c r="K16" s="38"/>
      <c r="L16" s="38"/>
      <c r="M16" s="38"/>
      <c r="N16" s="38"/>
      <c r="O16" s="42"/>
    </row>
    <row r="17" spans="1:15" x14ac:dyDescent="0.25">
      <c r="A17" s="82" t="str">
        <f>A14</f>
        <v>h</v>
      </c>
      <c r="B17">
        <v>12</v>
      </c>
      <c r="C17">
        <f>'12'!E43+'11'!E43+'10'!E43+'9'!E43+'8'!E43+'7'!E43+'6'!E43+'5'!E43+'4'!E43+'3'!E43+'2'!E43+'1'!E43</f>
        <v>0</v>
      </c>
      <c r="D17">
        <f>'12'!L43+'11'!L43+'10'!L43+'9'!L43+'8'!L43+'7'!L43+'6'!L43+'5'!L43+'4'!L43+'3'!L43+'2'!L43+'1'!L43</f>
        <v>0</v>
      </c>
      <c r="E17">
        <f t="shared" si="1"/>
        <v>0</v>
      </c>
      <c r="F17" s="41">
        <f>'12'!P43</f>
        <v>0</v>
      </c>
      <c r="G17" s="83" t="s">
        <v>38</v>
      </c>
      <c r="H17" s="84"/>
      <c r="J17" s="40"/>
      <c r="O17" s="42"/>
    </row>
    <row r="18" spans="1:15" ht="16.5" thickBot="1" x14ac:dyDescent="0.3">
      <c r="A18" s="82" t="str">
        <f>A14</f>
        <v>h</v>
      </c>
      <c r="B18">
        <v>13</v>
      </c>
      <c r="C18">
        <f>'13'!E43+'12'!E43+'11'!E43+'10'!E43+'9'!E43+'8'!E43+'7'!E43+'6'!E43+'5'!E43+'4'!E43+'3'!E43+'2'!E43+'1'!E43</f>
        <v>0</v>
      </c>
      <c r="D18">
        <f>'13'!L43+'12'!L43+'11'!L43+'10'!L43+'9'!L43+'8'!L43+'7'!L43+'6'!L43+'5'!L43+'4'!L43+'3'!L43+'2'!L43+'1'!L43</f>
        <v>0</v>
      </c>
      <c r="E18">
        <f t="shared" si="1"/>
        <v>0</v>
      </c>
      <c r="F18" s="41">
        <f>'13'!P43</f>
        <v>0</v>
      </c>
      <c r="G18" s="85"/>
      <c r="H18" s="84"/>
      <c r="J18" s="40"/>
      <c r="O18" s="42"/>
    </row>
    <row r="19" spans="1:15" ht="16.5" thickBot="1" x14ac:dyDescent="0.3">
      <c r="A19" s="82" t="str">
        <f>A14</f>
        <v>h</v>
      </c>
      <c r="B19">
        <v>14</v>
      </c>
      <c r="C19">
        <f>'14'!E43+'13'!E43+'12'!E43+'11'!E43+'10'!E43+'9'!E43+'8'!E43+'7'!E43+'6'!E43+'5'!E43+'4'!E43+'3'!E43+'2'!E43+'1'!E43</f>
        <v>0</v>
      </c>
      <c r="D19">
        <f>'14'!L43+'13'!L43+'12'!L43+'11'!L43+'10'!L43+'9'!L43+'8'!L43+'7'!L43+'6'!L43+'5'!L43+'4'!L43+'3'!L43+'2'!L43+'1'!L43</f>
        <v>0</v>
      </c>
      <c r="E19">
        <f t="shared" si="1"/>
        <v>0</v>
      </c>
      <c r="F19" s="41">
        <f>'14'!P43</f>
        <v>0</v>
      </c>
      <c r="G19" s="86" t="s">
        <v>39</v>
      </c>
      <c r="H19" s="87" t="s">
        <v>40</v>
      </c>
      <c r="J19" s="40"/>
      <c r="O19" s="42"/>
    </row>
    <row r="20" spans="1:15" ht="16.5" thickBot="1" x14ac:dyDescent="0.3">
      <c r="A20" s="82" t="str">
        <f>A14</f>
        <v>h</v>
      </c>
      <c r="B20">
        <v>15</v>
      </c>
      <c r="C20">
        <f>'15'!E43+'14'!E43+'13'!E43+'12'!E43+'11'!E43+'10'!E43+'9'!E43+'8'!E43+'7'!E43+'6'!E43+'5'!E43+'4'!E43+'3'!E43+'2'!E43+'1'!E43</f>
        <v>0</v>
      </c>
      <c r="D20">
        <f>'15'!L43+'14'!L43+'13'!L43+'12'!L43+'11'!L43+'10'!L43+'9'!L43+'8'!L43+'7'!L43+'6'!L43+'5'!L43+'4'!L43+'3'!L43+'2'!L43+'1'!L43</f>
        <v>0</v>
      </c>
      <c r="E20">
        <f t="shared" si="1"/>
        <v>0</v>
      </c>
      <c r="F20" s="41">
        <f>'15'!P43</f>
        <v>0</v>
      </c>
      <c r="G20" s="89">
        <f>H6</f>
        <v>32</v>
      </c>
      <c r="H20" s="88">
        <f>G20/4</f>
        <v>8</v>
      </c>
      <c r="J20" s="40"/>
      <c r="O20" s="42"/>
    </row>
    <row r="21" spans="1:15" x14ac:dyDescent="0.25">
      <c r="A21" s="82" t="str">
        <f>A14</f>
        <v>h</v>
      </c>
      <c r="B21">
        <v>16</v>
      </c>
      <c r="C21">
        <f>'16'!E43+'15'!E43+'14'!E43+'13'!E43+'12'!E43+'11'!E43+'10'!E43+'9'!E43+'8'!E43+'7'!E43+'6'!E43+'5'!E43+'4'!E43+'3'!E43+'2'!E43+'1'!E43</f>
        <v>0</v>
      </c>
      <c r="D21">
        <f>'16'!L43+'15'!L43+'14'!L43+'13'!L43+'12'!L43+'11'!L43+'10'!L43+'9'!L43+'8'!L43+'7'!L43+'6'!L43+'5'!L43+'4'!L43+'3'!L43+'2'!L43+'1'!L43</f>
        <v>0</v>
      </c>
      <c r="E21">
        <f t="shared" si="1"/>
        <v>0</v>
      </c>
      <c r="F21" s="41">
        <f>'16'!P43</f>
        <v>0</v>
      </c>
      <c r="G21" s="41"/>
      <c r="H21" s="35"/>
      <c r="J21" s="40"/>
    </row>
    <row r="22" spans="1:15" x14ac:dyDescent="0.25">
      <c r="A22" s="82" t="str">
        <f>A14</f>
        <v>h</v>
      </c>
      <c r="B22">
        <v>17</v>
      </c>
      <c r="C22">
        <f>'17'!E43+'16'!E43+'15'!E43+'14'!E43+'13'!E43+'12'!E43+'11'!E43+'10'!E43+'9'!E43+'8'!E43+'7'!E43+'6'!E43+'5'!E43+'4'!E43+'3'!E43+'2'!E43+'1'!E43</f>
        <v>0</v>
      </c>
      <c r="D22">
        <f>'17'!L43+'16'!L43+'15'!L43+'14'!L43+'13'!L43+'12'!L43+'11'!L43+'10'!L43+'9'!L43+'8'!L43+'7'!L43+'6'!L43+'5'!L43+'4'!L43+'3'!L43+'2'!L43+'1'!L43</f>
        <v>0</v>
      </c>
      <c r="E22">
        <f t="shared" si="1"/>
        <v>0</v>
      </c>
      <c r="F22" s="41">
        <f>'17'!P43</f>
        <v>0</v>
      </c>
      <c r="G22" s="41"/>
      <c r="H22" s="35"/>
      <c r="J22" s="40"/>
    </row>
    <row r="23" spans="1:15" x14ac:dyDescent="0.25">
      <c r="A23" s="82" t="str">
        <f>A14</f>
        <v>h</v>
      </c>
      <c r="B23">
        <v>18</v>
      </c>
      <c r="C23">
        <f>'18'!E43+'17'!E43+'16'!E43+'15'!E43+'14'!E43+'13'!E43+'12'!E43+'11'!E43+'10'!E43+'9'!E43+'8'!E43+'7'!E43+'6'!E43+'5'!E43+'4'!E43+'3'!E43+'2'!E43+'1'!E43</f>
        <v>0</v>
      </c>
      <c r="D23">
        <f>'18'!L43+'17'!L43+'16'!L43+'15'!L43+'14'!L43+'13'!L43+'12'!L43+'11'!L43+'10'!L43+'9'!L43+'8'!L43+'7'!L43+'6'!L43+'5'!L43+'4'!L43+'3'!L43+'2'!L43+'1'!L43</f>
        <v>0</v>
      </c>
      <c r="E23">
        <f t="shared" si="1"/>
        <v>0</v>
      </c>
      <c r="F23" s="41">
        <f>'18'!P43</f>
        <v>0</v>
      </c>
      <c r="G23" s="41"/>
      <c r="H23" s="35"/>
      <c r="J23" s="40"/>
    </row>
    <row r="24" spans="1:15" x14ac:dyDescent="0.25">
      <c r="A24" s="82" t="str">
        <f>A14</f>
        <v>h</v>
      </c>
      <c r="B24">
        <v>19</v>
      </c>
      <c r="C24">
        <f>'19'!E43+'18'!E43+'17'!E43+'16'!E43+'15'!E43+'14'!E43+'13'!E43+'12'!E43+'11'!E43+'10'!E43+'9'!E43+'8'!E43+'7'!E43+'6'!E43+'5'!E43+'4'!E43+'3'!E43+'2'!E43+'1'!E43</f>
        <v>0</v>
      </c>
      <c r="D24">
        <f>'19'!L43+'18'!L43+'17'!L43+'16'!L43+'15'!L43+'14'!L43+'13'!L43+'12'!L43+'11'!L43+'10'!L43+'9'!L43+'8'!L43+'7'!L43+'6'!L43+'5'!L43+'4'!L43+'3'!L43+'2'!L43+'1'!L43</f>
        <v>0</v>
      </c>
      <c r="E24">
        <f t="shared" si="1"/>
        <v>0</v>
      </c>
      <c r="F24" s="41">
        <f>'19'!P43</f>
        <v>0</v>
      </c>
      <c r="G24" s="41"/>
      <c r="H24" s="35"/>
      <c r="J24" s="40"/>
      <c r="O24" s="42"/>
    </row>
    <row r="25" spans="1:15" x14ac:dyDescent="0.25">
      <c r="A25" s="82" t="str">
        <f>A14</f>
        <v>h</v>
      </c>
      <c r="B25">
        <v>20</v>
      </c>
      <c r="C25">
        <f>'20'!E43+'19'!E43+'18'!E43+'17'!E43+'16'!E43+'15'!E43+'14'!E43+'13'!E43+'12'!E43+'11'!E43+'10'!E43+'9'!E43+'8'!E43+'7'!E43+'6'!E43+'5'!E43+'4'!E43+'3'!E43+'2'!E43+'1'!E43</f>
        <v>0</v>
      </c>
      <c r="D25">
        <f>'20'!L43+'19'!L43+'18'!L43+'17'!L43+'16'!L43+'15'!L43+'14'!L43+'13'!L43+'12'!L43+'11'!L43+'10'!L43+'9'!L43+'8'!L43+'7'!L43+'6'!L43+'5'!L43+'4'!L43+'3'!L43+'2'!L43+'1'!L43</f>
        <v>0</v>
      </c>
      <c r="E25">
        <f t="shared" si="1"/>
        <v>0</v>
      </c>
      <c r="F25" s="41">
        <f>'20'!P43</f>
        <v>0</v>
      </c>
      <c r="G25" s="41"/>
      <c r="H25" s="35"/>
      <c r="J25" s="40"/>
      <c r="O25" s="42"/>
    </row>
    <row r="26" spans="1:15" x14ac:dyDescent="0.25">
      <c r="A26" s="82" t="str">
        <f>A14</f>
        <v>h</v>
      </c>
      <c r="B26">
        <v>21</v>
      </c>
      <c r="C26">
        <f>'21'!E43+'20'!E43+'19'!E43+'18'!E43+'17'!E43+'16'!E43+'15'!E43+'14'!E43+'13'!E43+'12'!E43+'11'!E43+'10'!E43+'9'!E43+'8'!E43+'7'!E43+'6'!E43+'5'!E43+'4'!E43+'3'!E43+'2'!E43+'1'!E43</f>
        <v>0</v>
      </c>
      <c r="D26">
        <f>'21'!L43+'20'!L43+'19'!L43+'18'!L43+'17'!L43+'16'!L43+'15'!L43+'14'!L43+'13'!L43+'12'!L43+'11'!L43+'10'!L43+'9'!L43+'8'!L43+'7'!L43+'6'!L43+'5'!L43+'4'!L43+'3'!L43+'2'!L43+'1'!L43</f>
        <v>0</v>
      </c>
      <c r="E26">
        <f t="shared" si="1"/>
        <v>0</v>
      </c>
      <c r="F26" s="41">
        <f>'21'!P43</f>
        <v>0</v>
      </c>
      <c r="G26" s="41"/>
      <c r="H26" s="35"/>
      <c r="J26" s="40"/>
      <c r="O26" s="42"/>
    </row>
    <row r="27" spans="1:15" x14ac:dyDescent="0.25">
      <c r="A27" s="82" t="str">
        <f>A14</f>
        <v>h</v>
      </c>
      <c r="B27">
        <v>22</v>
      </c>
      <c r="C27">
        <f>'22'!E43+'21'!E43+'20'!E43+'19'!E43+'18'!E43+'17'!E43+'16'!E43+'15'!E43+'14'!E43+'13'!E43+'12'!E43+'11'!E43+'10'!E43+'9'!E43+'8'!E43+'7'!E43+'6'!E43+'5'!E43+'4'!E43+'3'!E43+'2'!E43+'1'!E43</f>
        <v>0</v>
      </c>
      <c r="D27">
        <f>'22'!L43+'21'!L43+'20'!L43+'19'!L43+'18'!L43+'17'!L43+'16'!L43+'15'!L43+'14'!L43+'13'!L43+'12'!L43+'11'!L43+'10'!L43+'9'!L43+'8'!L43+'7'!L43+'6'!L43+'5'!L43+'4'!L43+'3'!L43+'2'!L43+'1'!L43</f>
        <v>0</v>
      </c>
      <c r="E27">
        <f t="shared" si="1"/>
        <v>0</v>
      </c>
      <c r="F27" s="41">
        <f>'22'!P43</f>
        <v>0</v>
      </c>
      <c r="G27" s="41"/>
      <c r="H27" s="35"/>
      <c r="J27" s="40"/>
      <c r="O27" s="42"/>
    </row>
    <row r="28" spans="1:15" x14ac:dyDescent="0.25">
      <c r="A28" s="82" t="str">
        <f>A14</f>
        <v>h</v>
      </c>
      <c r="B28">
        <v>23</v>
      </c>
      <c r="C28">
        <f>'23'!E43+'22'!E43+'21'!E43+'20'!E43+'19'!E43+'18'!E43+'17'!E43+'16'!E43+'15'!E43+'14'!E43+'13'!E43+'12'!E43+'11'!E43+'10'!E43+'9'!E43+'8'!E43+'7'!E43+'6'!E43+'5'!E43+'4'!E43+'3'!E43+'2'!E43+'1'!E43</f>
        <v>0</v>
      </c>
      <c r="D28">
        <f>'23'!L43+'22'!L43+'21'!L43+'20'!L43+'19'!L43+'18'!L43+'17'!L43+'16'!L43+'15'!L43+'14'!L43+'13'!L43+'12'!L43+'11'!L43+'10'!L43+'9'!L43+'8'!L43+'7'!L43+'6'!L43+'5'!L43+'4'!L43+'3'!L43+'2'!L43+'1'!L43</f>
        <v>0</v>
      </c>
      <c r="E28">
        <f t="shared" si="1"/>
        <v>0</v>
      </c>
      <c r="F28" s="41">
        <f>'23'!P43</f>
        <v>0</v>
      </c>
      <c r="G28" s="41"/>
      <c r="H28" s="35"/>
      <c r="J28" s="40"/>
    </row>
    <row r="29" spans="1:15" x14ac:dyDescent="0.25">
      <c r="A29" s="82" t="str">
        <f>A14</f>
        <v>h</v>
      </c>
      <c r="B29">
        <v>24</v>
      </c>
      <c r="C29">
        <f>'24'!E43+'23'!E43+'22'!E43+'21'!E43+'20'!E43+'19'!E43+'18'!E43+'17'!E43+'16'!E43+'15'!E43+'14'!E43+'13'!E43+'12'!E43+'11'!E43+'10'!E43+'9'!E43+'8'!E43+'7'!E43+'6'!E43+'5'!E43+'4'!E43+'3'!E43+'2'!E43+'1'!E43</f>
        <v>0</v>
      </c>
      <c r="D29">
        <f>'24'!L43+'23'!L43+'22'!L43+'21'!L43+'20'!L43+'19'!L43+'18'!L43+'17'!L43+'16'!L43+'15'!L43+'14'!L43+'13'!L43+'12'!L43+'11'!L43+'10'!L43+'9'!L43+'8'!L43+'7'!L43+'6'!L43+'5'!L43+'4'!L43+'3'!L43+'2'!L43+'1'!L43</f>
        <v>0</v>
      </c>
      <c r="E29">
        <f t="shared" si="1"/>
        <v>0</v>
      </c>
      <c r="F29" s="41">
        <f>'24'!P43</f>
        <v>0</v>
      </c>
      <c r="G29" s="41"/>
      <c r="H29" s="35"/>
      <c r="J29" s="40"/>
    </row>
    <row r="30" spans="1:15" x14ac:dyDescent="0.25">
      <c r="A30" s="82" t="str">
        <f>A14</f>
        <v>h</v>
      </c>
      <c r="B30">
        <v>25</v>
      </c>
      <c r="C30">
        <f>'25'!E43+'24'!E43+'23'!E43+'22'!E43+'21'!E43+'20'!E43+'19'!E43+'18'!E43+'17'!E43+'16'!E43+'15'!E43+'14'!E43+'13'!E43+'12'!E43+'11'!E43+'10'!E43+'9'!E43+'8'!E43+'7'!E43+'6'!E43+'5'!E43+'4'!E43+'3'!E43+'2'!E43+'1'!E43</f>
        <v>0</v>
      </c>
      <c r="D30">
        <f>'25'!L43+'24'!L43+'23'!L43+'22'!L43+'21'!L43+'20'!L43+'19'!L43+'18'!L43+'17'!L43+'16'!L43+'15'!L43+'14'!L43+'13'!L43+'12'!L43+'11'!L43+'10'!L43+'9'!L43+'8'!L43+'7'!L43+'6'!L43+'5'!L43+'4'!L43+'3'!L43+'2'!L43+'1'!L43</f>
        <v>0</v>
      </c>
      <c r="E30">
        <f t="shared" si="1"/>
        <v>0</v>
      </c>
      <c r="F30" s="41">
        <f>'25'!P43</f>
        <v>0</v>
      </c>
      <c r="G30" s="41"/>
      <c r="H30" s="35"/>
      <c r="J30" s="40"/>
    </row>
    <row r="31" spans="1:15" x14ac:dyDescent="0.25">
      <c r="A31" s="82" t="str">
        <f>A14</f>
        <v>h</v>
      </c>
      <c r="B31">
        <v>26</v>
      </c>
      <c r="C31">
        <f>'26'!E43+'25'!E43+'24'!E43+'23'!E43+'22'!E43+'21'!E43+'20'!E43+'19'!E43+'18'!E43+'17'!E43+'16'!E43+'15'!E43+'14'!E43+'13'!E43+'12'!E43+'11'!E43+'10'!E43+'9'!E43+'8'!E43+'7'!E43+'6'!E43+'5'!E43+'4'!E43+'3'!E43+'2'!E43+'1'!E43</f>
        <v>0</v>
      </c>
      <c r="D31">
        <f>'26'!L43+'25'!L43+'24'!L43+'23'!L43+'22'!L43+'21'!L43+'20'!L43+'19'!L43+'18'!L43+'17'!L43+'16'!L43+'15'!L43+'14'!L43+'13'!L43+'12'!L43+'11'!L43+'10'!L43+'9'!L43+'8'!L43+'7'!L43+'6'!L43+'5'!L43+'4'!L43+'3'!L43+'2'!L43+'1'!L43</f>
        <v>0</v>
      </c>
      <c r="E31">
        <f t="shared" si="1"/>
        <v>0</v>
      </c>
      <c r="F31" s="41">
        <f>'26'!P43</f>
        <v>0</v>
      </c>
      <c r="G31" s="41"/>
      <c r="H31" s="35"/>
      <c r="J31" s="40"/>
    </row>
    <row r="32" spans="1:15" x14ac:dyDescent="0.25">
      <c r="A32" s="82" t="str">
        <f>A14</f>
        <v>h</v>
      </c>
      <c r="B32">
        <v>27</v>
      </c>
      <c r="C32">
        <f>'27'!E43+'26'!E43+'25'!E43+'24'!E43+'23'!E43+'22'!E43+'21'!E43+'20'!E43+'19'!E43+'18'!E43+'17'!E43+'16'!E43+'15'!E43+'14'!E43+'13'!E43+'12'!E43+'11'!E43+'10'!E43+'9'!E43+'8'!E43+'7'!E43+'6'!E43+'5'!E43+'4'!E43+'3'!E43+'2'!E43+'1'!E43</f>
        <v>0</v>
      </c>
      <c r="D32">
        <f>'27'!L43+'26'!L43+'25'!L43+'24'!L43+'23'!L43+'22'!L43+'21'!L43+'20'!L43+'19'!L43+'18'!L43+'17'!L43+'16'!L43+'15'!L43+'14'!L43+'13'!L43+'12'!L43+'11'!L43+'10'!L43+'9'!L43+'8'!L43+'7'!L43+'6'!L43+'5'!L43+'4'!L43+'3'!L43+'2'!L43+'1'!L43</f>
        <v>0</v>
      </c>
      <c r="E32">
        <f t="shared" si="1"/>
        <v>0</v>
      </c>
      <c r="F32" s="41">
        <f>'27'!P43</f>
        <v>0</v>
      </c>
      <c r="G32" s="41"/>
      <c r="H32" s="35"/>
      <c r="J32" s="40"/>
    </row>
    <row r="33" spans="1:13" x14ac:dyDescent="0.25">
      <c r="A33" s="82" t="str">
        <f>A14</f>
        <v>h</v>
      </c>
      <c r="B33">
        <v>28</v>
      </c>
      <c r="C33">
        <f>'28'!E43+'27'!E43+'26'!E43+'25'!E43+'24'!E43+'23'!E43+'22'!E43+'21'!E43+'20'!E43+'19'!E43+'18'!E43+'17'!E43+'16'!E43+'15'!E43+'14'!E43+'13'!E43+'12'!E43+'11'!E43+'10'!E43+'9'!E43+'8'!E43+'7'!E43+'6'!E43+'5'!E43+'4'!E43+'3'!E43+'2'!E43+'1'!E43</f>
        <v>0</v>
      </c>
      <c r="D33">
        <f>'28'!L43+'27'!L43+'26'!L43+'25'!L43+'24'!L43+'23'!L43+'22'!L43+'21'!L43+'20'!L43+'19'!L43+'18'!L43+'17'!L43+'16'!L43+'15'!L43+'14'!L43+'13'!L43+'12'!L43+'11'!L43+'10'!L43+'9'!L43+'8'!L43+'7'!L43+'6'!L43+'5'!L43+'4'!L43+'3'!L43+'2'!L43+'1'!L43</f>
        <v>0</v>
      </c>
      <c r="E33">
        <f t="shared" si="1"/>
        <v>0</v>
      </c>
      <c r="F33" s="41">
        <f>'28'!P43</f>
        <v>0</v>
      </c>
      <c r="G33" s="41"/>
      <c r="H33" s="35"/>
      <c r="J33" s="40"/>
      <c r="M33" s="34"/>
    </row>
    <row r="34" spans="1:13" x14ac:dyDescent="0.25">
      <c r="A34" s="82" t="str">
        <f>A14</f>
        <v>h</v>
      </c>
      <c r="B34">
        <v>29</v>
      </c>
      <c r="C34">
        <f>'29'!E43+'28'!E43+'27'!E43+'26'!E43+'25'!E43+'24'!E43+'23'!E43+'22'!E43+'21'!E43+'20'!E43+'19'!E43+'18'!E43+'17'!E43+'16'!E43+'15'!E43+'14'!E43+'13'!E43+'12'!E43+'11'!E43+'10'!E43+'9'!E43+'8'!E43+'7'!E43+'6'!E43+'5'!E43+'4'!E43+'3'!E43+'2'!E43+'1'!E43</f>
        <v>0</v>
      </c>
      <c r="D34">
        <f>'29'!L43+'28'!L43+'27'!L43+'26'!L43+'25'!L43+'24'!L43+'23'!L43+'22'!L43+'21'!L43+'20'!L43+'19'!L43+'18'!L43+'17'!L43+'16'!L43+'15'!L43+'14'!L43+'13'!L43+'12'!L43+'11'!L43+'10'!L43+'9'!L43+'8'!L43+'7'!L43+'6'!L43+'5'!L43+'4'!L43+'3'!L43+'2'!L43+'1'!L43</f>
        <v>0</v>
      </c>
      <c r="E34">
        <f t="shared" si="1"/>
        <v>0</v>
      </c>
      <c r="F34" s="41">
        <f>'29'!P43</f>
        <v>0</v>
      </c>
      <c r="G34" s="41"/>
      <c r="H34" s="35"/>
      <c r="J34" s="40"/>
    </row>
    <row r="35" spans="1:13" x14ac:dyDescent="0.25">
      <c r="A35" s="82" t="str">
        <f>A14</f>
        <v>h</v>
      </c>
      <c r="B35">
        <v>30</v>
      </c>
      <c r="C35">
        <f>'30'!E43+'29'!E43+'28'!E43+'27'!E43+'26'!E43+'25'!E43+'24'!E43+'23'!E43+'22'!E43+'21'!E43+'20'!E43+'19'!E43+'18'!E43+'17'!E43+'16'!E43+'15'!E43+'14'!E43+'13'!E43+'12'!E43+'11'!E43+'10'!E43+'9'!E43+'8'!E43+'7'!E43+'6'!E43+'5'!E43+'4'!E43+'3'!E43+'2'!E43+'1'!E43</f>
        <v>0</v>
      </c>
      <c r="D35">
        <f>'30'!L43+'29'!L43+'28'!L43+'27'!L43+'26'!L43+'25'!L43+'24'!L43+'23'!L43+'22'!L43+'21'!L43+'20'!L43+'19'!L43+'18'!L43+'17'!L43+'16'!L43+'15'!L43+'14'!L43+'13'!L43+'12'!L43+'11'!L43+'10'!L43+'9'!L43+'8'!L43+'7'!L43+'6'!L43+'5'!L43+'4'!L43+'3'!L43+'2'!L43+'1'!L43</f>
        <v>0</v>
      </c>
      <c r="E35">
        <f t="shared" si="1"/>
        <v>0</v>
      </c>
      <c r="F35" s="41">
        <f>'30'!P43</f>
        <v>0</v>
      </c>
      <c r="G35" s="41"/>
      <c r="H35" s="35"/>
      <c r="J35" s="40"/>
    </row>
    <row r="36" spans="1:13" x14ac:dyDescent="0.25">
      <c r="A36" s="82" t="str">
        <f>A14</f>
        <v>h</v>
      </c>
      <c r="B36">
        <v>31</v>
      </c>
      <c r="C36">
        <f>'31'!E43+'30'!E43+'29'!E43+'28'!E43+'27'!E43+'26'!E43+'25'!E43+'24'!E43+'23'!E43+'22'!E43+'21'!E43+'20'!E43+'19'!E43+'18'!E43+'17'!E43+'16'!E43+'15'!E43+'14'!E43+'13'!E43+'12'!E43+'11'!E43+'10'!E43+'9'!E43+'8'!E43+'7'!E43+'6'!E43+'5'!E43+'4'!E43+'3'!E43+'2'!E43+'1'!E43</f>
        <v>0</v>
      </c>
      <c r="D36">
        <f>'31'!L43+'30'!L43+'29'!L43+'28'!L43+'27'!L43+'26'!L43+'25'!L43+'24'!L43+'23'!L43+'22'!L43+'21'!L43+'20'!L43+'19'!L43+'18'!L43+'17'!L43+'16'!L43+'15'!L43+'14'!L43+'13'!L43+'12'!L43+'11'!L43+'10'!L43+'9'!L43+'8'!L43+'7'!L43+'6'!L43+'5'!L43+'4'!L43+'3'!L43+'2'!L43+'1'!L43</f>
        <v>0</v>
      </c>
      <c r="E36">
        <f t="shared" si="1"/>
        <v>0</v>
      </c>
      <c r="F36" s="41">
        <f>'31'!P43</f>
        <v>0</v>
      </c>
      <c r="G36" s="41"/>
      <c r="H36" s="35"/>
      <c r="J36" s="40"/>
    </row>
    <row r="37" spans="1:13" ht="16.5" thickBot="1" x14ac:dyDescent="0.3"/>
    <row r="38" spans="1:13" ht="16.5" thickBot="1" x14ac:dyDescent="0.3">
      <c r="A38" s="152" t="s">
        <v>10</v>
      </c>
      <c r="B38" s="153"/>
      <c r="C38" s="5">
        <f>MAX(C6:C36)</f>
        <v>0</v>
      </c>
      <c r="D38" s="5">
        <f>MAX(D6:D36)</f>
        <v>0</v>
      </c>
      <c r="E38" s="5">
        <f>C38-D38</f>
        <v>0</v>
      </c>
      <c r="F38" s="6" t="e">
        <f t="array" aca="1" ref="F38" ca="1">INDIRECT("F"&amp;MAX(IF(F6:F36&lt;&gt;0,ROW(A6:A36))))</f>
        <v>#REF!</v>
      </c>
      <c r="J38" s="23"/>
    </row>
  </sheetData>
  <mergeCells count="2">
    <mergeCell ref="A1:I1"/>
    <mergeCell ref="A38:B38"/>
  </mergeCells>
  <conditionalFormatting sqref="G15">
    <cfRule type="colorScale" priority="2">
      <colorScale>
        <cfvo type="num" val="0"/>
        <cfvo type="num" val="7000000"/>
        <color rgb="FFF8696B"/>
        <color rgb="FF63BE7B"/>
      </colorScale>
    </cfRule>
  </conditionalFormatting>
  <conditionalFormatting sqref="G21:G36">
    <cfRule type="colorScale" priority="3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conditionalFormatting sqref="G17:G20">
    <cfRule type="colorScale" priority="1">
      <colorScale>
        <cfvo type="num" val="-1"/>
        <cfvo type="num" val="0"/>
        <cfvo type="num" val="1"/>
        <color theme="9"/>
        <color theme="9" tint="0.79998168889431442"/>
        <color rgb="FFFF0000"/>
      </colorScale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4" tint="-0.249977111117893"/>
  </sheetPr>
  <dimension ref="A1:P43"/>
  <sheetViews>
    <sheetView zoomScale="70" zoomScaleNormal="70" zoomScalePageLayoutView="70" workbookViewId="0">
      <selection activeCell="N10" sqref="N10"/>
    </sheetView>
  </sheetViews>
  <sheetFormatPr baseColWidth="10" defaultColWidth="8.75" defaultRowHeight="15.75" x14ac:dyDescent="0.25"/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60" t="str">
        <f>a!A6</f>
        <v>a</v>
      </c>
      <c r="B4" s="161"/>
      <c r="C4" s="15"/>
      <c r="D4" s="15"/>
      <c r="E4" s="15"/>
      <c r="F4" s="15"/>
      <c r="G4" s="15"/>
      <c r="H4" s="15"/>
      <c r="I4" s="127" t="s">
        <v>21</v>
      </c>
      <c r="J4" s="127" t="s">
        <v>22</v>
      </c>
      <c r="K4" s="127" t="s">
        <v>23</v>
      </c>
      <c r="L4" s="15"/>
      <c r="M4" s="127" t="s">
        <v>24</v>
      </c>
      <c r="N4" s="127" t="s">
        <v>25</v>
      </c>
      <c r="O4" s="127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113"/>
      <c r="J5" s="113"/>
      <c r="K5" s="113"/>
      <c r="L5" s="15"/>
      <c r="M5" s="113"/>
      <c r="N5" s="113"/>
      <c r="O5" s="116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27">
        <f>I8+J8+K8</f>
        <v>0</v>
      </c>
      <c r="M8" s="114">
        <f>M5+M6+M7</f>
        <v>0</v>
      </c>
      <c r="N8" s="114">
        <f>(N5+N6+N7)*a!H20</f>
        <v>0</v>
      </c>
      <c r="O8" s="114">
        <f>(O5+O6+O7)*a!G20</f>
        <v>0</v>
      </c>
      <c r="P8" s="39">
        <f>M8+N8+O8</f>
        <v>0</v>
      </c>
    </row>
    <row r="9" spans="1:16" ht="16.5" thickBot="1" x14ac:dyDescent="0.3">
      <c r="A9" s="160" t="str">
        <f>b!A6</f>
        <v>b</v>
      </c>
      <c r="B9" s="161"/>
      <c r="C9" s="15"/>
      <c r="D9" s="15"/>
      <c r="E9" s="15"/>
      <c r="F9" s="15"/>
      <c r="G9" s="15"/>
      <c r="H9" s="15"/>
      <c r="I9" s="15"/>
      <c r="J9" s="15"/>
      <c r="K9" s="15"/>
      <c r="L9" s="15"/>
      <c r="M9" s="127" t="s">
        <v>24</v>
      </c>
      <c r="N9" s="127" t="s">
        <v>27</v>
      </c>
      <c r="O9" s="127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113"/>
      <c r="N10" s="113"/>
      <c r="O10" s="116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114">
        <f>I10+I11+I12</f>
        <v>0</v>
      </c>
      <c r="J13" s="90"/>
      <c r="K13" s="90"/>
      <c r="L13" s="28">
        <f>I13</f>
        <v>0</v>
      </c>
      <c r="M13" s="115">
        <f>M10+M11+M12</f>
        <v>0</v>
      </c>
      <c r="N13" s="115">
        <f>(N10+N11+N12)*b!H20</f>
        <v>0</v>
      </c>
      <c r="O13" s="94">
        <f>(O10+O11+O12)*b!G20</f>
        <v>0</v>
      </c>
      <c r="P13" s="24">
        <f>M13+N13+O13</f>
        <v>0</v>
      </c>
    </row>
    <row r="14" spans="1:16" ht="16.5" thickBot="1" x14ac:dyDescent="0.3">
      <c r="A14" s="160" t="str">
        <f>gmb!A7</f>
        <v>c</v>
      </c>
      <c r="B14" s="161"/>
      <c r="C14" s="30"/>
      <c r="D14" s="30"/>
      <c r="E14" s="30"/>
      <c r="F14" s="30"/>
      <c r="G14" s="30"/>
      <c r="H14" s="30"/>
      <c r="I14" s="127" t="s">
        <v>43</v>
      </c>
      <c r="J14" s="127" t="s">
        <v>30</v>
      </c>
      <c r="K14" s="19"/>
      <c r="L14" s="30"/>
      <c r="M14" s="127" t="s">
        <v>43</v>
      </c>
      <c r="N14" s="127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113"/>
      <c r="J15" s="113"/>
      <c r="K15" s="21"/>
      <c r="L15" s="15"/>
      <c r="M15" s="113"/>
      <c r="N15" s="113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114">
        <f>I15+I16+I17</f>
        <v>0</v>
      </c>
      <c r="J18" s="114">
        <f>(J15+J16+J17)*0.5</f>
        <v>0</v>
      </c>
      <c r="K18" s="114">
        <f>(K15+K16+K17)*1.5</f>
        <v>0</v>
      </c>
      <c r="L18" s="28">
        <f>I18+J18+K18</f>
        <v>0</v>
      </c>
      <c r="M18" s="114">
        <f>M15+M16+M17</f>
        <v>0</v>
      </c>
      <c r="N18" s="114">
        <f>(N15+N16+N17)*gmb!G21</f>
        <v>0</v>
      </c>
      <c r="O18" s="114">
        <f>(O15+O16+O17)*32</f>
        <v>0</v>
      </c>
      <c r="P18" s="24">
        <f>M18+N18+O18</f>
        <v>0</v>
      </c>
    </row>
    <row r="19" spans="1:16" ht="16.5" thickBot="1" x14ac:dyDescent="0.3">
      <c r="A19" s="160" t="str">
        <f>d!A6</f>
        <v>d</v>
      </c>
      <c r="B19" s="161"/>
      <c r="C19" s="15"/>
      <c r="D19" s="15"/>
      <c r="E19" s="15"/>
      <c r="F19" s="15"/>
      <c r="G19" s="15"/>
      <c r="H19" s="15"/>
      <c r="I19" s="127" t="s">
        <v>21</v>
      </c>
      <c r="J19" s="127" t="s">
        <v>22</v>
      </c>
      <c r="K19" s="127" t="s">
        <v>23</v>
      </c>
      <c r="L19" s="15"/>
      <c r="M19" s="127" t="s">
        <v>24</v>
      </c>
      <c r="N19" s="127" t="s">
        <v>25</v>
      </c>
      <c r="O19" s="127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113"/>
      <c r="J20" s="113"/>
      <c r="K20" s="113"/>
      <c r="L20" s="15"/>
      <c r="M20" s="113"/>
      <c r="N20" s="113"/>
      <c r="O20" s="116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114">
        <f>(I20+I21+I22)*0.5</f>
        <v>0</v>
      </c>
      <c r="J23" s="114">
        <f>J20+J21+J22</f>
        <v>0</v>
      </c>
      <c r="K23" s="114">
        <f>(K20+K21+K22)*1.5</f>
        <v>0</v>
      </c>
      <c r="L23" s="28">
        <f>I23+J23+K23</f>
        <v>0</v>
      </c>
      <c r="M23" s="114">
        <f>M20+M21+M22</f>
        <v>0</v>
      </c>
      <c r="N23" s="114">
        <f>(N20+N21+N22)*d!H20</f>
        <v>0</v>
      </c>
      <c r="O23" s="114">
        <f>(O20+O21+O22)*d!H6</f>
        <v>0</v>
      </c>
      <c r="P23" s="24">
        <f>M23+N23+O23</f>
        <v>0</v>
      </c>
    </row>
    <row r="24" spans="1:16" ht="16.5" thickBot="1" x14ac:dyDescent="0.3">
      <c r="A24" s="160" t="str">
        <f>e!A6</f>
        <v>e</v>
      </c>
      <c r="B24" s="161"/>
      <c r="C24" s="15"/>
      <c r="D24" s="15"/>
      <c r="E24" s="15"/>
      <c r="F24" s="15"/>
      <c r="G24" s="15"/>
      <c r="H24" s="15"/>
      <c r="I24" s="127" t="s">
        <v>21</v>
      </c>
      <c r="J24" s="127" t="s">
        <v>22</v>
      </c>
      <c r="K24" s="127" t="s">
        <v>23</v>
      </c>
      <c r="L24" s="23"/>
      <c r="M24" s="127" t="s">
        <v>24</v>
      </c>
      <c r="N24" s="127" t="s">
        <v>25</v>
      </c>
      <c r="O24" s="127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113"/>
      <c r="J25" s="113"/>
      <c r="K25" s="113"/>
      <c r="L25" s="15"/>
      <c r="M25" s="113"/>
      <c r="N25" s="113"/>
      <c r="O25" s="116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115">
        <f>(I25+I26+I27)*0.5</f>
        <v>0</v>
      </c>
      <c r="J28" s="115">
        <f>J25+J26+J27</f>
        <v>0</v>
      </c>
      <c r="K28" s="115">
        <f>(K25+K26+K27)*1.5</f>
        <v>0</v>
      </c>
      <c r="L28" s="24">
        <f>I28+J28+K28</f>
        <v>0</v>
      </c>
      <c r="M28" s="115">
        <f>M25+M26+M27</f>
        <v>0</v>
      </c>
      <c r="N28" s="115">
        <f>(N25+N26+N27)*e!H20</f>
        <v>0</v>
      </c>
      <c r="O28" s="115">
        <f>(O25+O26+O27)*e!H6</f>
        <v>0</v>
      </c>
      <c r="P28" s="24">
        <f>M28+N28+O28</f>
        <v>0</v>
      </c>
    </row>
    <row r="29" spans="1:16" ht="16.5" thickBot="1" x14ac:dyDescent="0.3">
      <c r="A29" s="160" t="str">
        <f>f!A6</f>
        <v>f</v>
      </c>
      <c r="B29" s="161"/>
      <c r="C29" s="15"/>
      <c r="D29" s="15"/>
      <c r="E29" s="15"/>
      <c r="F29" s="15"/>
      <c r="G29" s="15"/>
      <c r="H29" s="15"/>
      <c r="I29" s="127" t="s">
        <v>21</v>
      </c>
      <c r="J29" s="127" t="s">
        <v>22</v>
      </c>
      <c r="K29" s="127" t="s">
        <v>23</v>
      </c>
      <c r="L29" s="23"/>
      <c r="M29" s="127" t="s">
        <v>24</v>
      </c>
      <c r="N29" s="127" t="s">
        <v>25</v>
      </c>
      <c r="O29" s="127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113"/>
      <c r="J30" s="113"/>
      <c r="K30" s="113"/>
      <c r="L30" s="23"/>
      <c r="M30" s="113"/>
      <c r="N30" s="113"/>
      <c r="O30" s="116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21"/>
      <c r="N32" s="21"/>
      <c r="O32" s="22"/>
    </row>
    <row r="33" spans="1:16" ht="16.5" thickBot="1" x14ac:dyDescent="0.3">
      <c r="A33" s="96"/>
      <c r="B33" s="97"/>
      <c r="C33" s="99"/>
      <c r="D33" s="99"/>
      <c r="E33" s="94">
        <f>(E30+E31+E32)*f!H6</f>
        <v>0</v>
      </c>
      <c r="F33" s="99"/>
      <c r="G33" s="99"/>
      <c r="H33" s="99"/>
      <c r="I33" s="115">
        <f>(I30+I31+I32)*0.5</f>
        <v>0</v>
      </c>
      <c r="J33" s="115">
        <f>J30+J31+J32</f>
        <v>0</v>
      </c>
      <c r="K33" s="115">
        <f>(K30+K31+K32)*1.5</f>
        <v>0</v>
      </c>
      <c r="L33" s="24">
        <f>I33+J33+K33</f>
        <v>0</v>
      </c>
      <c r="M33" s="105">
        <f>M30+M31+M32</f>
        <v>0</v>
      </c>
      <c r="N33" s="105">
        <f>(N30+N31+N32)*f!H20</f>
        <v>0</v>
      </c>
      <c r="O33" s="106">
        <f>(O30+O31+O32)*f!H6</f>
        <v>0</v>
      </c>
      <c r="P33" s="24">
        <f>M33+N33+O33</f>
        <v>0</v>
      </c>
    </row>
    <row r="34" spans="1:16" ht="16.5" thickBot="1" x14ac:dyDescent="0.3">
      <c r="A34" s="160" t="str">
        <f>dede!A6</f>
        <v>g</v>
      </c>
      <c r="B34" s="161"/>
      <c r="C34" s="15"/>
      <c r="D34" s="15"/>
      <c r="E34" s="15"/>
      <c r="F34" s="15"/>
      <c r="G34" s="15"/>
      <c r="H34" s="15"/>
      <c r="I34" s="127" t="s">
        <v>21</v>
      </c>
      <c r="J34" s="127" t="s">
        <v>22</v>
      </c>
      <c r="K34" s="127" t="s">
        <v>23</v>
      </c>
      <c r="L34" s="23"/>
      <c r="M34" s="127" t="s">
        <v>24</v>
      </c>
      <c r="N34" s="127" t="s">
        <v>25</v>
      </c>
      <c r="O34" s="127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113"/>
      <c r="J35" s="113"/>
      <c r="K35" s="113"/>
      <c r="L35" s="23"/>
      <c r="M35" s="113"/>
      <c r="N35" s="113"/>
      <c r="O35" s="116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23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9"/>
      <c r="D38" s="99"/>
      <c r="E38" s="94">
        <f>(E35+E36+E37)*dede!H6</f>
        <v>0</v>
      </c>
      <c r="F38" s="99"/>
      <c r="G38" s="99"/>
      <c r="H38" s="99"/>
      <c r="I38" s="115">
        <f>(I35+I36+I37)*0.5</f>
        <v>0</v>
      </c>
      <c r="J38" s="115">
        <f>J35+J36+J37</f>
        <v>0</v>
      </c>
      <c r="K38" s="115">
        <f>(K35+K36+K37)*1.5</f>
        <v>0</v>
      </c>
      <c r="L38" s="24">
        <f>I38+J38+K38</f>
        <v>0</v>
      </c>
      <c r="M38" s="115">
        <f>M35+M36+M37</f>
        <v>0</v>
      </c>
      <c r="N38" s="115">
        <f>(N35+N36+N37)*dede!H20</f>
        <v>0</v>
      </c>
      <c r="O38" s="115">
        <f>(O35+O36+O37)*dede!H6</f>
        <v>0</v>
      </c>
      <c r="P38" s="24">
        <f>M38+N38+O38</f>
        <v>0</v>
      </c>
    </row>
    <row r="39" spans="1:16" ht="16.5" thickBot="1" x14ac:dyDescent="0.3">
      <c r="A39" s="160" t="str">
        <f>h!A6</f>
        <v>h</v>
      </c>
      <c r="B39" s="161"/>
      <c r="C39" s="15"/>
      <c r="D39" s="15"/>
      <c r="E39" s="15"/>
      <c r="F39" s="15"/>
      <c r="G39" s="15"/>
      <c r="H39" s="15"/>
      <c r="I39" s="127" t="s">
        <v>21</v>
      </c>
      <c r="J39" s="127" t="s">
        <v>22</v>
      </c>
      <c r="K39" s="127" t="s">
        <v>23</v>
      </c>
      <c r="L39" s="23"/>
      <c r="M39" s="127" t="s">
        <v>24</v>
      </c>
      <c r="N39" s="127" t="s">
        <v>25</v>
      </c>
      <c r="O39" s="127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113"/>
      <c r="J40" s="113"/>
      <c r="K40" s="113"/>
      <c r="L40" s="23"/>
      <c r="M40" s="113"/>
      <c r="N40" s="113"/>
      <c r="O40" s="116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24">
        <f>I43+J43+K43</f>
        <v>0</v>
      </c>
      <c r="M43" s="94">
        <f>M40+M41+M42</f>
        <v>0</v>
      </c>
      <c r="N43" s="94">
        <f>(N40+N41+N42)*h!H20</f>
        <v>0</v>
      </c>
      <c r="O43" s="94">
        <f>(O40+O41+O42)*h!H6</f>
        <v>0</v>
      </c>
      <c r="P43" s="24">
        <f>M43+N43+O43</f>
        <v>0</v>
      </c>
    </row>
  </sheetData>
  <mergeCells count="13">
    <mergeCell ref="A29:B29"/>
    <mergeCell ref="A34:B34"/>
    <mergeCell ref="A39:B39"/>
    <mergeCell ref="A9:B9"/>
    <mergeCell ref="A4:B4"/>
    <mergeCell ref="A14:B14"/>
    <mergeCell ref="A19:B19"/>
    <mergeCell ref="A24:B24"/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4" tint="-0.249977111117893"/>
  </sheetPr>
  <dimension ref="A1:P43"/>
  <sheetViews>
    <sheetView zoomScale="70" zoomScaleNormal="70" zoomScalePageLayoutView="70" workbookViewId="0">
      <selection activeCell="A14" sqref="A14:B14"/>
    </sheetView>
  </sheetViews>
  <sheetFormatPr baseColWidth="10" defaultColWidth="8.75" defaultRowHeight="15.75" x14ac:dyDescent="0.25"/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62" t="str">
        <f>a!A6</f>
        <v>a</v>
      </c>
      <c r="B4" s="163"/>
      <c r="C4" s="15"/>
      <c r="D4" s="15"/>
      <c r="E4" s="15"/>
      <c r="F4" s="15"/>
      <c r="G4" s="15"/>
      <c r="H4" s="15"/>
      <c r="I4" s="127" t="s">
        <v>21</v>
      </c>
      <c r="J4" s="124" t="s">
        <v>22</v>
      </c>
      <c r="K4" s="124" t="s">
        <v>23</v>
      </c>
      <c r="L4" s="15"/>
      <c r="M4" s="124" t="s">
        <v>24</v>
      </c>
      <c r="N4" s="124" t="s">
        <v>25</v>
      </c>
      <c r="O4" s="124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113"/>
      <c r="J5" s="113"/>
      <c r="K5" s="113"/>
      <c r="L5" s="15"/>
      <c r="M5" s="113"/>
      <c r="N5" s="113"/>
      <c r="O5" s="116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27">
        <f>I8+J8+K8</f>
        <v>0</v>
      </c>
      <c r="M8" s="114">
        <f>M5+M6+M7</f>
        <v>0</v>
      </c>
      <c r="N8" s="114">
        <f>(N5+N6+N7)*a!H20</f>
        <v>0</v>
      </c>
      <c r="O8" s="114">
        <f>(O5+O6+O7)*a!G20</f>
        <v>0</v>
      </c>
      <c r="P8" s="24">
        <f>M8+N8+O8</f>
        <v>0</v>
      </c>
    </row>
    <row r="9" spans="1:16" ht="16.5" thickBot="1" x14ac:dyDescent="0.3">
      <c r="A9" s="162" t="str">
        <f>b!A6</f>
        <v>b</v>
      </c>
      <c r="B9" s="163"/>
      <c r="C9" s="15"/>
      <c r="D9" s="15"/>
      <c r="E9" s="15"/>
      <c r="F9" s="15"/>
      <c r="G9" s="15"/>
      <c r="H9" s="15"/>
      <c r="I9" s="15"/>
      <c r="J9" s="15"/>
      <c r="K9" s="15"/>
      <c r="L9" s="15"/>
      <c r="M9" s="124" t="s">
        <v>24</v>
      </c>
      <c r="N9" s="124" t="s">
        <v>27</v>
      </c>
      <c r="O9" s="124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113"/>
      <c r="N10" s="113"/>
      <c r="O10" s="116"/>
    </row>
    <row r="11" spans="1:16" x14ac:dyDescent="0.25">
      <c r="A11" s="17"/>
      <c r="B11" s="15"/>
      <c r="C11" s="15"/>
      <c r="D11" s="15"/>
      <c r="E11" s="21"/>
      <c r="F11" s="15"/>
      <c r="G11" s="101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114">
        <f>I10+I11+I12</f>
        <v>0</v>
      </c>
      <c r="J13" s="102"/>
      <c r="K13" s="90"/>
      <c r="L13" s="28">
        <f>I13</f>
        <v>0</v>
      </c>
      <c r="M13" s="115">
        <f>M10+M11+M12</f>
        <v>0</v>
      </c>
      <c r="N13" s="115">
        <f>(N10+N11+N12)*b!H20</f>
        <v>0</v>
      </c>
      <c r="O13" s="94">
        <f>(O10+O11+O12)*b!G20</f>
        <v>0</v>
      </c>
      <c r="P13" s="24">
        <f>M13+N13+O13</f>
        <v>0</v>
      </c>
    </row>
    <row r="14" spans="1:16" ht="16.5" thickBot="1" x14ac:dyDescent="0.3">
      <c r="A14" s="162" t="s">
        <v>29</v>
      </c>
      <c r="B14" s="163"/>
      <c r="C14" s="15"/>
      <c r="D14" s="15"/>
      <c r="E14" s="15"/>
      <c r="F14" s="15"/>
      <c r="G14" s="15"/>
      <c r="H14" s="15"/>
      <c r="I14" s="124" t="s">
        <v>43</v>
      </c>
      <c r="J14" s="124" t="s">
        <v>30</v>
      </c>
      <c r="K14" s="19"/>
      <c r="L14" s="15"/>
      <c r="M14" s="124" t="s">
        <v>43</v>
      </c>
      <c r="N14" s="124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113"/>
      <c r="J15" s="113"/>
      <c r="K15" s="21"/>
      <c r="L15" s="15"/>
      <c r="M15" s="113"/>
      <c r="N15" s="113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114">
        <f>I15+I16+I17</f>
        <v>0</v>
      </c>
      <c r="J18" s="114">
        <f>(J15+J16+J17)*0.5</f>
        <v>0</v>
      </c>
      <c r="K18" s="114">
        <f>(K15+K16+K17)*1.5</f>
        <v>0</v>
      </c>
      <c r="L18" s="28">
        <f>I18+J18+K18</f>
        <v>0</v>
      </c>
      <c r="M18" s="114">
        <f>M15+M16+M17</f>
        <v>0</v>
      </c>
      <c r="N18" s="114">
        <f>(N15+N16+N17)*gmb!G21</f>
        <v>0</v>
      </c>
      <c r="O18" s="118">
        <f>(O15+O16+O17)*32</f>
        <v>0</v>
      </c>
      <c r="P18" s="24">
        <f>M18+N18+O18</f>
        <v>0</v>
      </c>
    </row>
    <row r="19" spans="1:16" ht="16.5" thickBot="1" x14ac:dyDescent="0.3">
      <c r="A19" s="162" t="str">
        <f>d!A6</f>
        <v>d</v>
      </c>
      <c r="B19" s="163"/>
      <c r="C19" s="15"/>
      <c r="D19" s="15"/>
      <c r="E19" s="15"/>
      <c r="F19" s="15"/>
      <c r="G19" s="15"/>
      <c r="H19" s="15"/>
      <c r="I19" s="126" t="s">
        <v>21</v>
      </c>
      <c r="J19" s="124" t="s">
        <v>22</v>
      </c>
      <c r="K19" s="124" t="s">
        <v>23</v>
      </c>
      <c r="L19" s="15"/>
      <c r="M19" s="124" t="s">
        <v>24</v>
      </c>
      <c r="N19" s="124" t="s">
        <v>25</v>
      </c>
      <c r="O19" s="124" t="s">
        <v>26</v>
      </c>
    </row>
    <row r="20" spans="1:16" ht="16.5" thickBot="1" x14ac:dyDescent="0.3">
      <c r="A20" s="17"/>
      <c r="B20" s="15"/>
      <c r="C20" s="15"/>
      <c r="D20" s="15"/>
      <c r="E20" s="21"/>
      <c r="F20" s="15"/>
      <c r="G20" s="15"/>
      <c r="H20" s="15"/>
      <c r="I20" s="110"/>
      <c r="J20" s="113"/>
      <c r="K20" s="113"/>
      <c r="L20" s="15"/>
      <c r="M20" s="113"/>
      <c r="N20" s="113"/>
      <c r="O20" s="116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113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114">
        <f>(I20+I21+I22)*0.5</f>
        <v>0</v>
      </c>
      <c r="J23" s="114">
        <f>J20+J21+J22</f>
        <v>0</v>
      </c>
      <c r="K23" s="114">
        <f>(K20+K21+K22)*1.5</f>
        <v>0</v>
      </c>
      <c r="L23" s="28">
        <f>I23+J23+K23</f>
        <v>0</v>
      </c>
      <c r="M23" s="114">
        <f>M20+M21+M22</f>
        <v>0</v>
      </c>
      <c r="N23" s="114">
        <f>(N20+N21+N22)*d!H20</f>
        <v>0</v>
      </c>
      <c r="O23" s="114">
        <f>(O20+O21+O22)*d!G20</f>
        <v>0</v>
      </c>
      <c r="P23" s="24">
        <f>M23+N23+O23</f>
        <v>0</v>
      </c>
    </row>
    <row r="24" spans="1:16" ht="16.5" thickBot="1" x14ac:dyDescent="0.3">
      <c r="A24" s="162" t="str">
        <f>e!A6</f>
        <v>e</v>
      </c>
      <c r="B24" s="163"/>
      <c r="C24" s="15"/>
      <c r="D24" s="15"/>
      <c r="E24" s="15"/>
      <c r="F24" s="15"/>
      <c r="G24" s="15"/>
      <c r="H24" s="15"/>
      <c r="I24" s="124" t="s">
        <v>21</v>
      </c>
      <c r="J24" s="124" t="s">
        <v>22</v>
      </c>
      <c r="K24" s="124" t="s">
        <v>23</v>
      </c>
      <c r="L24" s="23"/>
      <c r="M24" s="124" t="s">
        <v>24</v>
      </c>
      <c r="N24" s="124" t="s">
        <v>25</v>
      </c>
      <c r="O24" s="124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113"/>
      <c r="J25" s="113"/>
      <c r="K25" s="113"/>
      <c r="L25" s="15"/>
      <c r="M25" s="113"/>
      <c r="N25" s="113"/>
      <c r="O25" s="116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115">
        <f>(I25+I26+I27)*0.5</f>
        <v>0</v>
      </c>
      <c r="J28" s="115">
        <f>J25+J26+J27</f>
        <v>0</v>
      </c>
      <c r="K28" s="115">
        <f>(K25+K26+K27)*1.5</f>
        <v>0</v>
      </c>
      <c r="L28" s="24">
        <f>I28+J28+K28</f>
        <v>0</v>
      </c>
      <c r="M28" s="115">
        <f>M25+M26+M27</f>
        <v>0</v>
      </c>
      <c r="N28" s="115">
        <f>(N25+N26+N27)*e!H20</f>
        <v>0</v>
      </c>
      <c r="O28" s="115">
        <f>(O25+O26+O27)*e!G20</f>
        <v>0</v>
      </c>
      <c r="P28" s="24">
        <f>M28+N28+O28</f>
        <v>0</v>
      </c>
    </row>
    <row r="29" spans="1:16" ht="16.5" thickBot="1" x14ac:dyDescent="0.3">
      <c r="A29" s="162" t="str">
        <f>f!A6</f>
        <v>f</v>
      </c>
      <c r="B29" s="163"/>
      <c r="C29" s="15"/>
      <c r="D29" s="15"/>
      <c r="E29" s="15"/>
      <c r="F29" s="15"/>
      <c r="G29" s="15"/>
      <c r="H29" s="15"/>
      <c r="I29" s="124" t="s">
        <v>21</v>
      </c>
      <c r="J29" s="124" t="s">
        <v>22</v>
      </c>
      <c r="K29" s="124" t="s">
        <v>23</v>
      </c>
      <c r="L29" s="23"/>
      <c r="M29" s="124" t="s">
        <v>24</v>
      </c>
      <c r="N29" s="124" t="s">
        <v>25</v>
      </c>
      <c r="O29" s="124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113"/>
      <c r="J30" s="113"/>
      <c r="K30" s="113"/>
      <c r="L30" s="23"/>
      <c r="M30" s="113"/>
      <c r="N30" s="113"/>
      <c r="O30" s="116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9"/>
      <c r="D33" s="99"/>
      <c r="E33" s="94">
        <f>(E30+E31+E32)*f!H6</f>
        <v>0</v>
      </c>
      <c r="F33" s="99"/>
      <c r="G33" s="99"/>
      <c r="H33" s="99"/>
      <c r="I33" s="115">
        <f>(I30+I31+I32)*0.5</f>
        <v>0</v>
      </c>
      <c r="J33" s="115">
        <f>J30+J31+J32</f>
        <v>0</v>
      </c>
      <c r="K33" s="115">
        <f>(K30+K31+K32)*1.5</f>
        <v>0</v>
      </c>
      <c r="L33" s="24">
        <f>I33+J33+K33</f>
        <v>0</v>
      </c>
      <c r="M33" s="115">
        <f>M30+M31+M32</f>
        <v>0</v>
      </c>
      <c r="N33" s="115">
        <f>(N30+N31+N32)*f!H20</f>
        <v>0</v>
      </c>
      <c r="O33" s="115">
        <f>(O30+O31+O32)*f!G20</f>
        <v>0</v>
      </c>
      <c r="P33" s="24">
        <f>M33+N33+O33</f>
        <v>0</v>
      </c>
    </row>
    <row r="34" spans="1:16" ht="16.5" thickBot="1" x14ac:dyDescent="0.3">
      <c r="A34" s="162" t="str">
        <f>dede!A6</f>
        <v>g</v>
      </c>
      <c r="B34" s="163"/>
      <c r="C34" s="15"/>
      <c r="D34" s="15"/>
      <c r="E34" s="15"/>
      <c r="F34" s="15"/>
      <c r="G34" s="15"/>
      <c r="H34" s="15"/>
      <c r="I34" s="124" t="s">
        <v>21</v>
      </c>
      <c r="J34" s="124" t="s">
        <v>22</v>
      </c>
      <c r="K34" s="124" t="s">
        <v>23</v>
      </c>
      <c r="L34" s="23"/>
      <c r="M34" s="124" t="s">
        <v>24</v>
      </c>
      <c r="N34" s="124" t="s">
        <v>25</v>
      </c>
      <c r="O34" s="124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113"/>
      <c r="J35" s="113"/>
      <c r="K35" s="113"/>
      <c r="L35" s="23"/>
      <c r="M35" s="113"/>
      <c r="N35" s="113"/>
      <c r="O35" s="116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23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103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9"/>
      <c r="D38" s="99"/>
      <c r="E38" s="94">
        <f>(E35+E36+E37)*dede!H6</f>
        <v>0</v>
      </c>
      <c r="F38" s="99"/>
      <c r="G38" s="99"/>
      <c r="H38" s="99"/>
      <c r="I38" s="115">
        <f>(I35+I36+I37)*0.5</f>
        <v>0</v>
      </c>
      <c r="J38" s="115">
        <f>J35+J36+J37</f>
        <v>0</v>
      </c>
      <c r="K38" s="115">
        <f>(K35+K36+K37)*1.5</f>
        <v>0</v>
      </c>
      <c r="L38" s="24">
        <f>I38+J38+K38</f>
        <v>0</v>
      </c>
      <c r="M38" s="115">
        <f>M35+M36+M37</f>
        <v>0</v>
      </c>
      <c r="N38" s="115">
        <f>(N35+N36+N37)*dede!H20</f>
        <v>0</v>
      </c>
      <c r="O38" s="115">
        <f>(O35+O36+O37)*dede!G20</f>
        <v>0</v>
      </c>
      <c r="P38" s="24">
        <f>M38+N38+O38</f>
        <v>0</v>
      </c>
    </row>
    <row r="39" spans="1:16" ht="16.5" thickBot="1" x14ac:dyDescent="0.3">
      <c r="A39" s="162" t="str">
        <f>h!A6</f>
        <v>h</v>
      </c>
      <c r="B39" s="163"/>
      <c r="C39" s="15"/>
      <c r="D39" s="15"/>
      <c r="E39" s="15"/>
      <c r="F39" s="15"/>
      <c r="G39" s="15"/>
      <c r="H39" s="15"/>
      <c r="I39" s="124" t="s">
        <v>21</v>
      </c>
      <c r="J39" s="124" t="s">
        <v>22</v>
      </c>
      <c r="K39" s="124" t="s">
        <v>23</v>
      </c>
      <c r="L39" s="23"/>
      <c r="M39" s="124" t="s">
        <v>24</v>
      </c>
      <c r="N39" s="124" t="s">
        <v>25</v>
      </c>
      <c r="O39" s="124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113"/>
      <c r="J40" s="113"/>
      <c r="K40" s="113"/>
      <c r="L40" s="23"/>
      <c r="M40" s="113"/>
      <c r="N40" s="113"/>
      <c r="O40" s="116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24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24">
        <f>M43+N43+O43</f>
        <v>0</v>
      </c>
    </row>
  </sheetData>
  <mergeCells count="13">
    <mergeCell ref="A29:B29"/>
    <mergeCell ref="A34:B34"/>
    <mergeCell ref="A39:B39"/>
    <mergeCell ref="A4:B4"/>
    <mergeCell ref="A9:B9"/>
    <mergeCell ref="A14:B14"/>
    <mergeCell ref="A19:B19"/>
    <mergeCell ref="A24:B24"/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4" tint="-0.249977111117893"/>
  </sheetPr>
  <dimension ref="A1:P43"/>
  <sheetViews>
    <sheetView zoomScale="70" zoomScaleNormal="70" zoomScalePageLayoutView="70" workbookViewId="0">
      <selection activeCell="C37" sqref="C37"/>
    </sheetView>
  </sheetViews>
  <sheetFormatPr baseColWidth="10" defaultColWidth="8.75" defaultRowHeight="15.75" x14ac:dyDescent="0.25"/>
  <cols>
    <col min="1" max="1" width="16.2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04" t="str">
        <f>a!A6</f>
        <v>a</v>
      </c>
      <c r="B4" s="15"/>
      <c r="C4" s="15"/>
      <c r="D4" s="15"/>
      <c r="E4" s="15"/>
      <c r="F4" s="15"/>
      <c r="G4" s="15"/>
      <c r="H4" s="15"/>
      <c r="I4" s="117" t="s">
        <v>21</v>
      </c>
      <c r="J4" s="117" t="s">
        <v>22</v>
      </c>
      <c r="K4" s="117" t="s">
        <v>23</v>
      </c>
      <c r="L4" s="15"/>
      <c r="M4" s="117" t="s">
        <v>24</v>
      </c>
      <c r="N4" s="117" t="s">
        <v>25</v>
      </c>
      <c r="O4" s="117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113"/>
      <c r="J5" s="113"/>
      <c r="K5" s="113"/>
      <c r="L5" s="15"/>
      <c r="M5" s="113"/>
      <c r="N5" s="113"/>
      <c r="O5" s="116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108">
        <f>I8+J8+K8</f>
        <v>0</v>
      </c>
      <c r="M8" s="114">
        <f>M5+M6+M7</f>
        <v>0</v>
      </c>
      <c r="N8" s="114">
        <f>(N5+N6+N7)*a!H20</f>
        <v>0</v>
      </c>
      <c r="O8" s="114">
        <f>(O5+O6+O7)*a!G20</f>
        <v>0</v>
      </c>
      <c r="P8" s="109">
        <f>M8+N8+O8</f>
        <v>0</v>
      </c>
    </row>
    <row r="9" spans="1:16" ht="16.5" thickBot="1" x14ac:dyDescent="0.3">
      <c r="A9" s="104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17" t="s">
        <v>24</v>
      </c>
      <c r="N9" s="117" t="s">
        <v>27</v>
      </c>
      <c r="O9" s="117" t="s">
        <v>28</v>
      </c>
    </row>
    <row r="10" spans="1:16" x14ac:dyDescent="0.25">
      <c r="A10" s="90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113"/>
      <c r="N10" s="113"/>
      <c r="O10" s="116"/>
    </row>
    <row r="11" spans="1:16" x14ac:dyDescent="0.25">
      <c r="A11" s="17"/>
      <c r="B11" s="15"/>
      <c r="C11" s="15"/>
      <c r="D11" s="15"/>
      <c r="E11" s="113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114">
        <f>I10+I11+I12</f>
        <v>0</v>
      </c>
      <c r="J13" s="90"/>
      <c r="K13" s="90"/>
      <c r="L13" s="111">
        <f>I13</f>
        <v>0</v>
      </c>
      <c r="M13" s="115">
        <f>M10+M11+M12</f>
        <v>0</v>
      </c>
      <c r="N13" s="115">
        <f>(N10+N11+N12)*b!H20</f>
        <v>0</v>
      </c>
      <c r="O13" s="94">
        <f>(O10+O11+O12)*b!G20</f>
        <v>0</v>
      </c>
      <c r="P13" s="24">
        <f>M13+N13+O13</f>
        <v>0</v>
      </c>
    </row>
    <row r="14" spans="1:16" ht="16.5" thickBot="1" x14ac:dyDescent="0.3">
      <c r="A14" s="104" t="str">
        <f>gmb!A7</f>
        <v>c</v>
      </c>
      <c r="B14" s="15"/>
      <c r="C14" s="15"/>
      <c r="D14" s="15"/>
      <c r="E14" s="15"/>
      <c r="F14" s="15"/>
      <c r="G14" s="15"/>
      <c r="H14" s="15"/>
      <c r="I14" s="117" t="s">
        <v>43</v>
      </c>
      <c r="J14" s="117" t="s">
        <v>30</v>
      </c>
      <c r="K14" s="19"/>
      <c r="L14" s="15"/>
      <c r="M14" s="117" t="s">
        <v>43</v>
      </c>
      <c r="N14" s="117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113"/>
      <c r="J15" s="113"/>
      <c r="K15" s="21"/>
      <c r="L15" s="15"/>
      <c r="M15" s="113"/>
      <c r="N15" s="113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114">
        <f>I15+I16+I17</f>
        <v>0</v>
      </c>
      <c r="J18" s="114">
        <f>(J15+J16+J17)*0.5</f>
        <v>0</v>
      </c>
      <c r="K18" s="114">
        <f>(K15+K16+K17)*1.5</f>
        <v>0</v>
      </c>
      <c r="L18" s="111">
        <f>I18+J18+K18</f>
        <v>0</v>
      </c>
      <c r="M18" s="114">
        <f>M15+M16+M17</f>
        <v>0</v>
      </c>
      <c r="N18" s="114">
        <f>(N15+N16+N17)*gmb!G21</f>
        <v>0</v>
      </c>
      <c r="O18" s="114">
        <f>(O15+O16+O17)*32</f>
        <v>0</v>
      </c>
      <c r="P18" s="24">
        <f>M18+N18+O18</f>
        <v>0</v>
      </c>
    </row>
    <row r="19" spans="1:16" ht="16.5" thickBot="1" x14ac:dyDescent="0.3">
      <c r="A19" s="104" t="str">
        <f>d!A6</f>
        <v>d</v>
      </c>
      <c r="B19" s="15"/>
      <c r="C19" s="15"/>
      <c r="D19" s="15"/>
      <c r="E19" s="15"/>
      <c r="F19" s="15"/>
      <c r="G19" s="15"/>
      <c r="H19" s="15"/>
      <c r="I19" s="117" t="s">
        <v>21</v>
      </c>
      <c r="J19" s="117" t="s">
        <v>22</v>
      </c>
      <c r="K19" s="117" t="s">
        <v>23</v>
      </c>
      <c r="L19" s="15"/>
      <c r="M19" s="117" t="s">
        <v>24</v>
      </c>
      <c r="N19" s="117" t="s">
        <v>25</v>
      </c>
      <c r="O19" s="117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113"/>
      <c r="J20" s="113"/>
      <c r="K20" s="113"/>
      <c r="L20" s="15"/>
      <c r="M20" s="113"/>
      <c r="N20" s="113"/>
      <c r="O20" s="116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114">
        <f>(I20+I21+I22)*0.5</f>
        <v>0</v>
      </c>
      <c r="J23" s="114">
        <f>J20+J21+J22</f>
        <v>0</v>
      </c>
      <c r="K23" s="114">
        <f>(K20+K21+K22)*1.5</f>
        <v>0</v>
      </c>
      <c r="L23" s="111">
        <f>I23+J23+K23</f>
        <v>0</v>
      </c>
      <c r="M23" s="114">
        <f>M20+M21+M22</f>
        <v>0</v>
      </c>
      <c r="N23" s="114">
        <f>(N20+N21+N22)*d!H20</f>
        <v>0</v>
      </c>
      <c r="O23" s="114">
        <f>(O20+O21+O22)*d!G20</f>
        <v>0</v>
      </c>
      <c r="P23" s="24">
        <f>M23+N23+O23</f>
        <v>0</v>
      </c>
    </row>
    <row r="24" spans="1:16" ht="16.5" thickBot="1" x14ac:dyDescent="0.3">
      <c r="A24" s="104" t="str">
        <f>e!A6</f>
        <v>e</v>
      </c>
      <c r="B24" s="15"/>
      <c r="C24" s="15"/>
      <c r="D24" s="15"/>
      <c r="E24" s="15"/>
      <c r="F24" s="15"/>
      <c r="G24" s="15"/>
      <c r="H24" s="15"/>
      <c r="I24" s="117" t="s">
        <v>21</v>
      </c>
      <c r="J24" s="117" t="s">
        <v>22</v>
      </c>
      <c r="K24" s="117" t="s">
        <v>23</v>
      </c>
      <c r="L24" s="23"/>
      <c r="M24" s="117" t="s">
        <v>24</v>
      </c>
      <c r="N24" s="117" t="s">
        <v>25</v>
      </c>
      <c r="O24" s="117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113"/>
      <c r="J25" s="113"/>
      <c r="K25" s="113"/>
      <c r="L25" s="15"/>
      <c r="M25" s="113"/>
      <c r="N25" s="113"/>
      <c r="O25" s="116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115">
        <f>(I25+I26+I27)*0.5</f>
        <v>0</v>
      </c>
      <c r="J28" s="115">
        <f>J25+J26+J27</f>
        <v>0</v>
      </c>
      <c r="K28" s="115">
        <f>(K25+K26+K27)*1.5</f>
        <v>0</v>
      </c>
      <c r="L28" s="112">
        <f>I28+J28+K28</f>
        <v>0</v>
      </c>
      <c r="M28" s="115">
        <f>M25+M26+M27</f>
        <v>0</v>
      </c>
      <c r="N28" s="115">
        <f>(N25+N26+N27)*e!H20</f>
        <v>0</v>
      </c>
      <c r="O28" s="115">
        <f>(O25+O26+O27)*e!G20</f>
        <v>0</v>
      </c>
      <c r="P28" s="24">
        <f>M28+N28+O28</f>
        <v>0</v>
      </c>
    </row>
    <row r="29" spans="1:16" ht="16.5" thickBot="1" x14ac:dyDescent="0.3">
      <c r="A29" s="104" t="str">
        <f>f!A6</f>
        <v>f</v>
      </c>
      <c r="B29" s="15"/>
      <c r="C29" s="15"/>
      <c r="D29" s="15"/>
      <c r="E29" s="15"/>
      <c r="F29" s="15"/>
      <c r="G29" s="15"/>
      <c r="H29" s="15"/>
      <c r="I29" s="117" t="s">
        <v>21</v>
      </c>
      <c r="J29" s="117" t="s">
        <v>22</v>
      </c>
      <c r="K29" s="117" t="s">
        <v>23</v>
      </c>
      <c r="L29" s="23"/>
      <c r="M29" s="117" t="s">
        <v>24</v>
      </c>
      <c r="N29" s="117" t="s">
        <v>25</v>
      </c>
      <c r="O29" s="117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113"/>
      <c r="J30" s="113"/>
      <c r="K30" s="113"/>
      <c r="L30" s="23"/>
      <c r="M30" s="113"/>
      <c r="N30" s="113"/>
      <c r="O30" s="116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7"/>
      <c r="D33" s="97"/>
      <c r="E33" s="94">
        <f>(E30+E31+E32)*f!H6</f>
        <v>0</v>
      </c>
      <c r="F33" s="97"/>
      <c r="G33" s="97"/>
      <c r="H33" s="97"/>
      <c r="I33" s="115">
        <f>(I30+I31+I32)*0.5</f>
        <v>0</v>
      </c>
      <c r="J33" s="115">
        <f>J30+J31+J32</f>
        <v>0</v>
      </c>
      <c r="K33" s="115">
        <f>(K30+K31+K32)*1.5</f>
        <v>0</v>
      </c>
      <c r="L33" s="112">
        <f>I33+J33+K33</f>
        <v>0</v>
      </c>
      <c r="M33" s="115">
        <f>M30+M31+M32</f>
        <v>0</v>
      </c>
      <c r="N33" s="115">
        <f>(N30+N31+N32)*f!H20</f>
        <v>0</v>
      </c>
      <c r="O33" s="115">
        <f>(O30+O31+O32)*f!G20</f>
        <v>0</v>
      </c>
      <c r="P33" s="24">
        <f>M33+N33+O33</f>
        <v>0</v>
      </c>
    </row>
    <row r="34" spans="1:16" ht="16.5" thickBot="1" x14ac:dyDescent="0.3">
      <c r="A34" s="104" t="str">
        <f>dede!A6</f>
        <v>g</v>
      </c>
      <c r="B34" s="15"/>
      <c r="C34" s="15"/>
      <c r="D34" s="15"/>
      <c r="E34" s="15"/>
      <c r="F34" s="15"/>
      <c r="G34" s="15"/>
      <c r="H34" s="15"/>
      <c r="I34" s="117" t="s">
        <v>21</v>
      </c>
      <c r="J34" s="117" t="s">
        <v>22</v>
      </c>
      <c r="K34" s="117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113"/>
      <c r="J35" s="113"/>
      <c r="K35" s="113"/>
      <c r="L35" s="15"/>
      <c r="M35" s="113"/>
      <c r="N35" s="113"/>
      <c r="O35" s="116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115">
        <f>(I35+I36+I37)*0.5</f>
        <v>0</v>
      </c>
      <c r="J38" s="115">
        <f>J35+J36+J37</f>
        <v>0</v>
      </c>
      <c r="K38" s="115">
        <f>(K35+K36+K37)*1.5</f>
        <v>0</v>
      </c>
      <c r="L38" s="112">
        <f>I38+J38+K38</f>
        <v>0</v>
      </c>
      <c r="M38" s="115">
        <f>M35+M36+M37</f>
        <v>0</v>
      </c>
      <c r="N38" s="115">
        <f>(N35+N36+N37)*dede!H20</f>
        <v>0</v>
      </c>
      <c r="O38" s="115">
        <f>(O35+O36+O37)*dede!G20</f>
        <v>0</v>
      </c>
      <c r="P38" s="24">
        <f>M38+N38+O38</f>
        <v>0</v>
      </c>
    </row>
    <row r="39" spans="1:16" ht="16.5" thickBot="1" x14ac:dyDescent="0.3">
      <c r="A39" s="104" t="str">
        <f>h!A6</f>
        <v>h</v>
      </c>
      <c r="B39" s="15"/>
      <c r="C39" s="15"/>
      <c r="D39" s="15"/>
      <c r="E39" s="15"/>
      <c r="F39" s="15"/>
      <c r="G39" s="15"/>
      <c r="H39" s="15"/>
      <c r="I39" s="117" t="s">
        <v>21</v>
      </c>
      <c r="J39" s="117" t="s">
        <v>22</v>
      </c>
      <c r="K39" s="117" t="s">
        <v>23</v>
      </c>
      <c r="L39" s="23"/>
      <c r="M39" s="117" t="s">
        <v>24</v>
      </c>
      <c r="N39" s="117" t="s">
        <v>25</v>
      </c>
      <c r="O39" s="117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113"/>
      <c r="J40" s="113"/>
      <c r="K40" s="113"/>
      <c r="L40" s="23"/>
      <c r="M40" s="113"/>
      <c r="N40" s="113"/>
      <c r="O40" s="116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12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24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4" tint="-0.249977111117893"/>
  </sheetPr>
  <dimension ref="A1:P43"/>
  <sheetViews>
    <sheetView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5.875" customWidth="1"/>
  </cols>
  <sheetData>
    <row r="1" spans="1:16" ht="21.75" thickBot="1" x14ac:dyDescent="0.4">
      <c r="A1" s="164" t="s">
        <v>16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5"/>
      <c r="O1" s="166"/>
    </row>
    <row r="2" spans="1:16" ht="16.5" thickBot="1" x14ac:dyDescent="0.3">
      <c r="A2" s="167" t="s">
        <v>17</v>
      </c>
      <c r="B2" s="168"/>
      <c r="C2" s="169"/>
      <c r="D2" s="15"/>
      <c r="E2" s="167" t="s">
        <v>18</v>
      </c>
      <c r="F2" s="168"/>
      <c r="G2" s="169"/>
      <c r="H2" s="16"/>
      <c r="I2" s="167" t="s">
        <v>19</v>
      </c>
      <c r="J2" s="168"/>
      <c r="K2" s="169"/>
      <c r="L2" s="16"/>
      <c r="M2" s="167" t="s">
        <v>20</v>
      </c>
      <c r="N2" s="168"/>
      <c r="O2" s="16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04" t="str">
        <f>a!A6</f>
        <v>a</v>
      </c>
      <c r="B4" s="15"/>
      <c r="C4" s="15"/>
      <c r="D4" s="15"/>
      <c r="E4" s="15"/>
      <c r="F4" s="15"/>
      <c r="G4" s="15"/>
      <c r="H4" s="15"/>
      <c r="I4" s="119" t="s">
        <v>21</v>
      </c>
      <c r="J4" s="119" t="s">
        <v>22</v>
      </c>
      <c r="K4" s="119" t="s">
        <v>23</v>
      </c>
      <c r="L4" s="15"/>
      <c r="M4" s="119" t="s">
        <v>24</v>
      </c>
      <c r="N4" s="119" t="s">
        <v>25</v>
      </c>
      <c r="O4" s="119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113"/>
      <c r="J5" s="113"/>
      <c r="K5" s="113"/>
      <c r="L5" s="15"/>
      <c r="M5" s="113"/>
      <c r="N5" s="113"/>
      <c r="O5" s="116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107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24">
        <f>M8+N8+O8</f>
        <v>0</v>
      </c>
    </row>
    <row r="9" spans="1:16" ht="16.5" thickBot="1" x14ac:dyDescent="0.3">
      <c r="A9" s="104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19" t="s">
        <v>24</v>
      </c>
      <c r="N9" s="119" t="s">
        <v>27</v>
      </c>
      <c r="O9" s="119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113"/>
      <c r="N10" s="113"/>
      <c r="O10" s="116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93">
        <f>I10+I11+I12</f>
        <v>0</v>
      </c>
      <c r="J13" s="90"/>
      <c r="K13" s="90"/>
      <c r="L13" s="111">
        <f>I13</f>
        <v>0</v>
      </c>
      <c r="M13" s="94">
        <f>M10+M11+M12</f>
        <v>0</v>
      </c>
      <c r="N13" s="94">
        <f>(N10+N11+N12)*b!H20</f>
        <v>0</v>
      </c>
      <c r="O13" s="94">
        <f>(O10+O11+O12)*b!G20</f>
        <v>0</v>
      </c>
      <c r="P13" s="24">
        <f>M13+N13+O13</f>
        <v>0</v>
      </c>
    </row>
    <row r="14" spans="1:16" ht="16.5" thickBot="1" x14ac:dyDescent="0.3">
      <c r="A14" s="104" t="str">
        <f>gmb!A7</f>
        <v>c</v>
      </c>
      <c r="B14" s="15"/>
      <c r="C14" s="15"/>
      <c r="D14" s="15"/>
      <c r="E14" s="15"/>
      <c r="F14" s="15"/>
      <c r="G14" s="15"/>
      <c r="H14" s="15"/>
      <c r="I14" s="119" t="s">
        <v>43</v>
      </c>
      <c r="J14" s="119" t="s">
        <v>30</v>
      </c>
      <c r="K14" s="19"/>
      <c r="L14" s="15"/>
      <c r="M14" s="119" t="s">
        <v>43</v>
      </c>
      <c r="N14" s="119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113"/>
      <c r="J15" s="113"/>
      <c r="K15" s="21"/>
      <c r="L15" s="15"/>
      <c r="M15" s="113"/>
      <c r="N15" s="113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111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24">
        <f>M18+N18+O18</f>
        <v>0</v>
      </c>
    </row>
    <row r="19" spans="1:16" ht="16.5" thickBot="1" x14ac:dyDescent="0.3">
      <c r="A19" s="104" t="str">
        <f>d!A6</f>
        <v>d</v>
      </c>
      <c r="B19" s="15"/>
      <c r="C19" s="15"/>
      <c r="D19" s="15"/>
      <c r="E19" s="15"/>
      <c r="F19" s="15"/>
      <c r="G19" s="15"/>
      <c r="H19" s="15"/>
      <c r="I19" s="119" t="s">
        <v>21</v>
      </c>
      <c r="J19" s="119" t="s">
        <v>22</v>
      </c>
      <c r="K19" s="119" t="s">
        <v>23</v>
      </c>
      <c r="L19" s="15"/>
      <c r="M19" s="119" t="s">
        <v>24</v>
      </c>
      <c r="N19" s="119" t="s">
        <v>25</v>
      </c>
      <c r="O19" s="119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113"/>
      <c r="J20" s="113"/>
      <c r="K20" s="113"/>
      <c r="L20" s="15"/>
      <c r="M20" s="113"/>
      <c r="N20" s="113"/>
      <c r="O20" s="116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111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24">
        <f>M23+N23+O23</f>
        <v>0</v>
      </c>
    </row>
    <row r="24" spans="1:16" ht="16.5" thickBot="1" x14ac:dyDescent="0.3">
      <c r="A24" s="104" t="str">
        <f>e!A6</f>
        <v>e</v>
      </c>
      <c r="B24" s="15"/>
      <c r="C24" s="15"/>
      <c r="D24" s="15"/>
      <c r="E24" s="15"/>
      <c r="F24" s="15"/>
      <c r="G24" s="15"/>
      <c r="H24" s="15"/>
      <c r="I24" s="119" t="s">
        <v>21</v>
      </c>
      <c r="J24" s="119" t="s">
        <v>22</v>
      </c>
      <c r="K24" s="119" t="s">
        <v>23</v>
      </c>
      <c r="L24" s="23"/>
      <c r="M24" s="119" t="s">
        <v>24</v>
      </c>
      <c r="N24" s="119" t="s">
        <v>25</v>
      </c>
      <c r="O24" s="119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113"/>
      <c r="J25" s="113"/>
      <c r="K25" s="113"/>
      <c r="L25" s="15"/>
      <c r="M25" s="113"/>
      <c r="N25" s="113"/>
      <c r="O25" s="116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112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24">
        <f>M28+N28+O28</f>
        <v>0</v>
      </c>
    </row>
    <row r="29" spans="1:16" ht="16.5" thickBot="1" x14ac:dyDescent="0.3">
      <c r="A29" s="104" t="str">
        <f>f!A6</f>
        <v>f</v>
      </c>
      <c r="B29" s="15"/>
      <c r="C29" s="15"/>
      <c r="D29" s="15"/>
      <c r="E29" s="15"/>
      <c r="F29" s="15"/>
      <c r="G29" s="15"/>
      <c r="H29" s="15"/>
      <c r="I29" s="119" t="s">
        <v>21</v>
      </c>
      <c r="J29" s="119" t="s">
        <v>22</v>
      </c>
      <c r="K29" s="119" t="s">
        <v>23</v>
      </c>
      <c r="L29" s="23"/>
      <c r="M29" s="119" t="s">
        <v>24</v>
      </c>
      <c r="N29" s="119" t="s">
        <v>25</v>
      </c>
      <c r="O29" s="119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113"/>
      <c r="J30" s="113"/>
      <c r="K30" s="113"/>
      <c r="L30" s="23"/>
      <c r="M30" s="113"/>
      <c r="N30" s="113"/>
      <c r="O30" s="116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9"/>
      <c r="C33" s="99"/>
      <c r="D33" s="99"/>
      <c r="E33" s="94">
        <f>(E30+E31+E32)*f!H6</f>
        <v>0</v>
      </c>
      <c r="F33" s="99"/>
      <c r="G33" s="99"/>
      <c r="H33" s="99"/>
      <c r="I33" s="94">
        <f>(I30+I31+I32)*0.5</f>
        <v>0</v>
      </c>
      <c r="J33" s="94">
        <f>J30+J31+J32</f>
        <v>0</v>
      </c>
      <c r="K33" s="94">
        <f>(K30+K31+K32)*1.5</f>
        <v>0</v>
      </c>
      <c r="L33" s="112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24">
        <f>M33+N33+O33</f>
        <v>0</v>
      </c>
    </row>
    <row r="34" spans="1:16" ht="16.5" thickBot="1" x14ac:dyDescent="0.3">
      <c r="A34" s="104" t="str">
        <f>dede!A6</f>
        <v>g</v>
      </c>
      <c r="B34" s="15"/>
      <c r="C34" s="15"/>
      <c r="D34" s="15"/>
      <c r="E34" s="15"/>
      <c r="F34" s="15"/>
      <c r="G34" s="15"/>
      <c r="H34" s="15"/>
      <c r="I34" s="119" t="s">
        <v>21</v>
      </c>
      <c r="J34" s="119" t="s">
        <v>22</v>
      </c>
      <c r="K34" s="119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113"/>
      <c r="J35" s="113"/>
      <c r="K35" s="113"/>
      <c r="L35" s="15"/>
      <c r="M35" s="113"/>
      <c r="N35" s="113"/>
      <c r="O35" s="116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112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24">
        <f>M38+N38+O38</f>
        <v>0</v>
      </c>
    </row>
    <row r="39" spans="1:16" ht="16.5" thickBot="1" x14ac:dyDescent="0.3">
      <c r="A39" s="104" t="str">
        <f>h!A6</f>
        <v>h</v>
      </c>
      <c r="B39" s="15"/>
      <c r="C39" s="15"/>
      <c r="D39" s="15"/>
      <c r="E39" s="15"/>
      <c r="F39" s="15"/>
      <c r="G39" s="15"/>
      <c r="H39" s="15"/>
      <c r="I39" s="119" t="s">
        <v>21</v>
      </c>
      <c r="J39" s="119" t="s">
        <v>22</v>
      </c>
      <c r="K39" s="119" t="s">
        <v>23</v>
      </c>
      <c r="L39" s="23"/>
      <c r="M39" s="119" t="s">
        <v>24</v>
      </c>
      <c r="N39" s="119" t="s">
        <v>25</v>
      </c>
      <c r="O39" s="119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113"/>
      <c r="J40" s="113"/>
      <c r="K40" s="113"/>
      <c r="L40" s="23"/>
      <c r="M40" s="113"/>
      <c r="N40" s="113"/>
      <c r="O40" s="116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12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24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4" tint="-0.249977111117893"/>
  </sheetPr>
  <dimension ref="A1:P43"/>
  <sheetViews>
    <sheetView zoomScale="60" zoomScaleNormal="6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8.375" customWidth="1"/>
    <col min="10" max="10" width="9.2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70" t="s">
        <v>17</v>
      </c>
      <c r="B2" s="171"/>
      <c r="C2" s="172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04" t="str">
        <f>a!A6</f>
        <v>a</v>
      </c>
      <c r="B4" s="15"/>
      <c r="C4" s="15"/>
      <c r="D4" s="15"/>
      <c r="E4" s="15"/>
      <c r="F4" s="15"/>
      <c r="G4" s="15"/>
      <c r="H4" s="15"/>
      <c r="I4" s="124" t="s">
        <v>21</v>
      </c>
      <c r="J4" s="124" t="s">
        <v>22</v>
      </c>
      <c r="K4" s="124" t="s">
        <v>23</v>
      </c>
      <c r="L4" s="125"/>
      <c r="M4" s="124" t="s">
        <v>24</v>
      </c>
      <c r="N4" s="124" t="s">
        <v>25</v>
      </c>
      <c r="O4" s="124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113"/>
      <c r="J5" s="113"/>
      <c r="K5" s="113"/>
      <c r="L5" s="15"/>
      <c r="M5" s="113"/>
      <c r="N5" s="113"/>
      <c r="O5" s="116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107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24">
        <f>M8+N8+O8</f>
        <v>0</v>
      </c>
    </row>
    <row r="9" spans="1:16" ht="16.5" thickBot="1" x14ac:dyDescent="0.3">
      <c r="A9" s="104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24" t="s">
        <v>24</v>
      </c>
      <c r="N9" s="124" t="s">
        <v>27</v>
      </c>
      <c r="O9" s="124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113"/>
      <c r="N10" s="113"/>
      <c r="O10" s="116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93">
        <f>I10+I11+I12</f>
        <v>0</v>
      </c>
      <c r="J13" s="90"/>
      <c r="K13" s="90"/>
      <c r="L13" s="111">
        <f>I13</f>
        <v>0</v>
      </c>
      <c r="M13" s="94">
        <f>M10+M11+M12</f>
        <v>0</v>
      </c>
      <c r="N13" s="94">
        <f>(N10+N11+N12)*b!H20</f>
        <v>0</v>
      </c>
      <c r="O13" s="94">
        <f>(O10+O11+O12)*b!G20</f>
        <v>0</v>
      </c>
      <c r="P13" s="24">
        <f>M13+N13+O13</f>
        <v>0</v>
      </c>
    </row>
    <row r="14" spans="1:16" ht="16.5" thickBot="1" x14ac:dyDescent="0.3">
      <c r="A14" s="104" t="str">
        <f>gmb!A7</f>
        <v>c</v>
      </c>
      <c r="B14" s="15"/>
      <c r="C14" s="15"/>
      <c r="D14" s="15"/>
      <c r="E14" s="15"/>
      <c r="F14" s="15"/>
      <c r="G14" s="15"/>
      <c r="H14" s="15"/>
      <c r="I14" s="124" t="s">
        <v>43</v>
      </c>
      <c r="J14" s="124" t="s">
        <v>30</v>
      </c>
      <c r="K14" s="19"/>
      <c r="L14" s="15"/>
      <c r="M14" s="124" t="s">
        <v>43</v>
      </c>
      <c r="N14" s="124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113"/>
      <c r="J15" s="113"/>
      <c r="K15" s="21"/>
      <c r="L15" s="15"/>
      <c r="M15" s="113"/>
      <c r="N15" s="113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111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24">
        <f>M18+N18+O18</f>
        <v>0</v>
      </c>
    </row>
    <row r="19" spans="1:16" ht="16.5" thickBot="1" x14ac:dyDescent="0.3">
      <c r="A19" s="104" t="str">
        <f>d!A6</f>
        <v>d</v>
      </c>
      <c r="B19" s="15"/>
      <c r="C19" s="15"/>
      <c r="D19" s="15"/>
      <c r="E19" s="15"/>
      <c r="F19" s="15"/>
      <c r="G19" s="15"/>
      <c r="H19" s="15"/>
      <c r="I19" s="124" t="s">
        <v>21</v>
      </c>
      <c r="J19" s="124" t="s">
        <v>22</v>
      </c>
      <c r="K19" s="124" t="s">
        <v>23</v>
      </c>
      <c r="L19" s="15"/>
      <c r="M19" s="124" t="s">
        <v>24</v>
      </c>
      <c r="N19" s="124" t="s">
        <v>25</v>
      </c>
      <c r="O19" s="124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113"/>
      <c r="J20" s="113"/>
      <c r="K20" s="113"/>
      <c r="L20" s="15"/>
      <c r="M20" s="113"/>
      <c r="N20" s="113"/>
      <c r="O20" s="116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111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24">
        <f>M23+N23+O23</f>
        <v>0</v>
      </c>
    </row>
    <row r="24" spans="1:16" ht="16.5" thickBot="1" x14ac:dyDescent="0.3">
      <c r="A24" s="104" t="str">
        <f>e!A6</f>
        <v>e</v>
      </c>
      <c r="B24" s="15"/>
      <c r="C24" s="15"/>
      <c r="D24" s="15"/>
      <c r="E24" s="15"/>
      <c r="F24" s="15"/>
      <c r="G24" s="15"/>
      <c r="H24" s="15"/>
      <c r="I24" s="124" t="s">
        <v>21</v>
      </c>
      <c r="J24" s="124" t="s">
        <v>22</v>
      </c>
      <c r="K24" s="124" t="s">
        <v>23</v>
      </c>
      <c r="L24" s="23"/>
      <c r="M24" s="124" t="s">
        <v>24</v>
      </c>
      <c r="N24" s="124" t="s">
        <v>25</v>
      </c>
      <c r="O24" s="124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113"/>
      <c r="J25" s="113"/>
      <c r="K25" s="113"/>
      <c r="L25" s="15"/>
      <c r="M25" s="113"/>
      <c r="N25" s="113"/>
      <c r="O25" s="116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112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24">
        <f>M28+N28+O28</f>
        <v>0</v>
      </c>
    </row>
    <row r="29" spans="1:16" ht="16.5" thickBot="1" x14ac:dyDescent="0.3">
      <c r="A29" s="104" t="str">
        <f>f!A6</f>
        <v>f</v>
      </c>
      <c r="B29" s="15"/>
      <c r="C29" s="15"/>
      <c r="D29" s="15"/>
      <c r="E29" s="15"/>
      <c r="F29" s="15"/>
      <c r="G29" s="15"/>
      <c r="H29" s="15"/>
      <c r="I29" s="124" t="s">
        <v>21</v>
      </c>
      <c r="J29" s="124" t="s">
        <v>22</v>
      </c>
      <c r="K29" s="124" t="s">
        <v>23</v>
      </c>
      <c r="L29" s="23"/>
      <c r="M29" s="124" t="s">
        <v>24</v>
      </c>
      <c r="N29" s="124" t="s">
        <v>25</v>
      </c>
      <c r="O29" s="124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113"/>
      <c r="J30" s="113"/>
      <c r="K30" s="113"/>
      <c r="L30" s="23"/>
      <c r="M30" s="113"/>
      <c r="N30" s="113"/>
      <c r="O30" s="116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7"/>
      <c r="D33" s="97"/>
      <c r="E33" s="94">
        <f>(E30+E31+E32)*f!H6</f>
        <v>0</v>
      </c>
      <c r="F33" s="97"/>
      <c r="G33" s="97"/>
      <c r="H33" s="97"/>
      <c r="I33" s="94">
        <f>(I30+I31+I32)*0.5</f>
        <v>0</v>
      </c>
      <c r="J33" s="94">
        <f>J30+J31+J32</f>
        <v>0</v>
      </c>
      <c r="K33" s="94">
        <f>(K30+K31+K32)*1.5</f>
        <v>0</v>
      </c>
      <c r="L33" s="112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24">
        <f>M33+N33+O33</f>
        <v>0</v>
      </c>
    </row>
    <row r="34" spans="1:16" ht="16.5" thickBot="1" x14ac:dyDescent="0.3">
      <c r="A34" s="104" t="str">
        <f>dede!A6</f>
        <v>g</v>
      </c>
      <c r="B34" s="15"/>
      <c r="C34" s="15"/>
      <c r="D34" s="15"/>
      <c r="E34" s="15"/>
      <c r="F34" s="15"/>
      <c r="G34" s="15"/>
      <c r="H34" s="15"/>
      <c r="I34" s="124" t="s">
        <v>21</v>
      </c>
      <c r="J34" s="124" t="s">
        <v>22</v>
      </c>
      <c r="K34" s="124" t="s">
        <v>23</v>
      </c>
      <c r="L34" s="23"/>
      <c r="M34" s="124" t="s">
        <v>24</v>
      </c>
      <c r="N34" s="124" t="s">
        <v>25</v>
      </c>
      <c r="O34" s="124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113"/>
      <c r="J35" s="113"/>
      <c r="K35" s="113"/>
      <c r="L35" s="15"/>
      <c r="M35" s="120"/>
      <c r="N35" s="120"/>
      <c r="O35" s="116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112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24">
        <f>M38+N38+O38</f>
        <v>0</v>
      </c>
    </row>
    <row r="39" spans="1:16" ht="16.5" thickBot="1" x14ac:dyDescent="0.3">
      <c r="A39" s="104" t="str">
        <f>h!A6</f>
        <v>h</v>
      </c>
      <c r="B39" s="15"/>
      <c r="C39" s="15"/>
      <c r="D39" s="15"/>
      <c r="E39" s="15"/>
      <c r="F39" s="15"/>
      <c r="G39" s="15"/>
      <c r="H39" s="15"/>
      <c r="I39" s="126" t="s">
        <v>21</v>
      </c>
      <c r="J39" s="124" t="s">
        <v>22</v>
      </c>
      <c r="K39" s="124" t="s">
        <v>23</v>
      </c>
      <c r="L39" s="23"/>
      <c r="M39" s="124" t="s">
        <v>24</v>
      </c>
      <c r="N39" s="124" t="s">
        <v>25</v>
      </c>
      <c r="O39" s="124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91"/>
      <c r="J40" s="123"/>
      <c r="K40" s="113"/>
      <c r="L40" s="23"/>
      <c r="M40" s="113"/>
      <c r="N40" s="113"/>
      <c r="O40" s="116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122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12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12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24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4" tint="-0.249977111117893"/>
  </sheetPr>
  <dimension ref="A1:P43"/>
  <sheetViews>
    <sheetView zoomScale="70" zoomScaleNormal="70" zoomScalePageLayoutView="70" workbookViewId="0">
      <selection activeCell="A4" sqref="A4"/>
    </sheetView>
  </sheetViews>
  <sheetFormatPr baseColWidth="10" defaultColWidth="8.75" defaultRowHeight="15.75" x14ac:dyDescent="0.25"/>
  <cols>
    <col min="1" max="1" width="18.87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29" t="str">
        <f>a!A6</f>
        <v>a</v>
      </c>
      <c r="B4" s="15"/>
      <c r="C4" s="15"/>
      <c r="D4" s="15"/>
      <c r="E4" s="15"/>
      <c r="F4" s="15"/>
      <c r="G4" s="15"/>
      <c r="H4" s="15"/>
      <c r="I4" s="119" t="s">
        <v>21</v>
      </c>
      <c r="J4" s="119" t="s">
        <v>22</v>
      </c>
      <c r="K4" s="119" t="s">
        <v>23</v>
      </c>
      <c r="L4" s="15"/>
      <c r="M4" s="133" t="s">
        <v>24</v>
      </c>
      <c r="N4" s="132" t="s">
        <v>25</v>
      </c>
      <c r="O4" s="119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21"/>
      <c r="J5" s="21"/>
      <c r="K5" s="21"/>
      <c r="L5" s="15"/>
      <c r="M5" s="21"/>
      <c r="N5" s="21"/>
      <c r="O5" s="22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27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24">
        <f>M8+N8+O8</f>
        <v>0</v>
      </c>
    </row>
    <row r="9" spans="1:16" ht="16.5" thickBot="1" x14ac:dyDescent="0.3">
      <c r="A9" s="128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19" t="s">
        <v>24</v>
      </c>
      <c r="N9" s="119" t="s">
        <v>27</v>
      </c>
      <c r="O9" s="119" t="s">
        <v>28</v>
      </c>
    </row>
    <row r="10" spans="1:16" x14ac:dyDescent="0.25">
      <c r="A10" s="17"/>
      <c r="B10" s="15"/>
      <c r="C10" s="15"/>
      <c r="D10" s="15"/>
      <c r="E10" s="130"/>
      <c r="F10" s="131"/>
      <c r="G10" s="15"/>
      <c r="H10" s="15"/>
      <c r="I10" s="21"/>
      <c r="J10" s="15"/>
      <c r="K10" s="15"/>
      <c r="L10" s="15"/>
      <c r="M10" s="21"/>
      <c r="N10" s="21"/>
      <c r="O10" s="22"/>
    </row>
    <row r="11" spans="1:16" x14ac:dyDescent="0.25">
      <c r="A11" s="15"/>
      <c r="B11" s="15"/>
      <c r="C11" s="15"/>
      <c r="D11" s="15"/>
      <c r="E11" s="21"/>
      <c r="F11" s="131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93">
        <f>I10+I11+I12</f>
        <v>0</v>
      </c>
      <c r="J13" s="90"/>
      <c r="K13" s="90"/>
      <c r="L13" s="28">
        <f>I13</f>
        <v>0</v>
      </c>
      <c r="M13" s="94">
        <f>M10+M11+M12</f>
        <v>0</v>
      </c>
      <c r="N13" s="94">
        <f>(N10+N11+N12)*b!H20</f>
        <v>0</v>
      </c>
      <c r="O13" s="94">
        <f>(O10+O11+O12)*b!G20</f>
        <v>0</v>
      </c>
      <c r="P13" s="24">
        <f>M13+N13+O13</f>
        <v>0</v>
      </c>
    </row>
    <row r="14" spans="1:16" ht="16.5" thickBot="1" x14ac:dyDescent="0.3">
      <c r="A14" s="128" t="str">
        <f>gmb!A7</f>
        <v>c</v>
      </c>
      <c r="B14" s="15"/>
      <c r="C14" s="15"/>
      <c r="D14" s="15"/>
      <c r="E14" s="15"/>
      <c r="F14" s="15"/>
      <c r="G14" s="15"/>
      <c r="H14" s="15"/>
      <c r="I14" s="119" t="s">
        <v>43</v>
      </c>
      <c r="J14" s="119" t="s">
        <v>30</v>
      </c>
      <c r="K14" s="19"/>
      <c r="L14" s="15"/>
      <c r="M14" s="119" t="s">
        <v>43</v>
      </c>
      <c r="N14" s="119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21"/>
      <c r="J15" s="21"/>
      <c r="K15" s="21"/>
      <c r="L15" s="15"/>
      <c r="M15" s="21"/>
      <c r="N15" s="21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28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24">
        <f>M18+N18+O18</f>
        <v>0</v>
      </c>
    </row>
    <row r="19" spans="1:16" ht="16.5" thickBot="1" x14ac:dyDescent="0.3">
      <c r="A19" s="128" t="str">
        <f>d!A6</f>
        <v>d</v>
      </c>
      <c r="B19" s="15"/>
      <c r="C19" s="15"/>
      <c r="D19" s="15"/>
      <c r="E19" s="15"/>
      <c r="F19" s="15"/>
      <c r="G19" s="15"/>
      <c r="H19" s="15"/>
      <c r="I19" s="119" t="s">
        <v>21</v>
      </c>
      <c r="J19" s="119" t="s">
        <v>22</v>
      </c>
      <c r="K19" s="119" t="s">
        <v>23</v>
      </c>
      <c r="L19" s="15"/>
      <c r="M19" s="119" t="s">
        <v>24</v>
      </c>
      <c r="N19" s="119" t="s">
        <v>25</v>
      </c>
      <c r="O19" s="119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21"/>
      <c r="J20" s="21"/>
      <c r="K20" s="21"/>
      <c r="L20" s="15"/>
      <c r="M20" s="21"/>
      <c r="N20" s="21"/>
      <c r="O20" s="22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28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24">
        <f>M23+N23+O23</f>
        <v>0</v>
      </c>
    </row>
    <row r="24" spans="1:16" ht="16.5" thickBot="1" x14ac:dyDescent="0.3">
      <c r="A24" s="128" t="str">
        <f>e!A6</f>
        <v>e</v>
      </c>
      <c r="B24" s="15"/>
      <c r="C24" s="15"/>
      <c r="D24" s="15"/>
      <c r="E24" s="15"/>
      <c r="F24" s="15"/>
      <c r="G24" s="15"/>
      <c r="H24" s="15"/>
      <c r="I24" s="119" t="s">
        <v>21</v>
      </c>
      <c r="J24" s="119" t="s">
        <v>22</v>
      </c>
      <c r="K24" s="119" t="s">
        <v>23</v>
      </c>
      <c r="L24" s="23"/>
      <c r="M24" s="119" t="s">
        <v>24</v>
      </c>
      <c r="N24" s="119" t="s">
        <v>25</v>
      </c>
      <c r="O24" s="119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21"/>
      <c r="J25" s="21"/>
      <c r="K25" s="21"/>
      <c r="L25" s="15"/>
      <c r="M25" s="21"/>
      <c r="N25" s="21"/>
      <c r="O25" s="22"/>
    </row>
    <row r="26" spans="1:16" ht="16.5" thickBot="1" x14ac:dyDescent="0.3">
      <c r="A26" s="17"/>
      <c r="B26" s="15"/>
      <c r="C26" s="15"/>
      <c r="D26" s="15"/>
      <c r="E26" s="9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110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24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24">
        <f>M28+N28+O28</f>
        <v>0</v>
      </c>
    </row>
    <row r="29" spans="1:16" ht="16.5" thickBot="1" x14ac:dyDescent="0.3">
      <c r="A29" s="128" t="str">
        <f>f!A6</f>
        <v>f</v>
      </c>
      <c r="B29" s="15"/>
      <c r="C29" s="15"/>
      <c r="D29" s="15"/>
      <c r="E29" s="15"/>
      <c r="F29" s="15"/>
      <c r="G29" s="15"/>
      <c r="H29" s="15"/>
      <c r="I29" s="119" t="s">
        <v>21</v>
      </c>
      <c r="J29" s="119" t="s">
        <v>22</v>
      </c>
      <c r="K29" s="119" t="s">
        <v>23</v>
      </c>
      <c r="L29" s="23"/>
      <c r="M29" s="119" t="s">
        <v>24</v>
      </c>
      <c r="N29" s="119" t="s">
        <v>25</v>
      </c>
      <c r="O29" s="119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21"/>
      <c r="J30" s="21"/>
      <c r="K30" s="21"/>
      <c r="L30" s="23"/>
      <c r="M30" s="21"/>
      <c r="N30" s="21"/>
      <c r="O30" s="22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7"/>
      <c r="D33" s="97"/>
      <c r="E33" s="94">
        <f>(E30+E31+E32)*f!H6</f>
        <v>0</v>
      </c>
      <c r="F33" s="97"/>
      <c r="G33" s="97"/>
      <c r="H33" s="97"/>
      <c r="I33" s="94">
        <f>(I30+I31+I32)*0.5</f>
        <v>0</v>
      </c>
      <c r="J33" s="94">
        <f>J30+J31+J32</f>
        <v>0</v>
      </c>
      <c r="K33" s="94">
        <f>(K30+K31+K32)*1.5</f>
        <v>0</v>
      </c>
      <c r="L33" s="24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24">
        <f>M33+N33+O33</f>
        <v>0</v>
      </c>
    </row>
    <row r="34" spans="1:16" ht="16.5" thickBot="1" x14ac:dyDescent="0.3">
      <c r="A34" s="128" t="str">
        <f>dede!A6</f>
        <v>g</v>
      </c>
      <c r="B34" s="15"/>
      <c r="C34" s="15"/>
      <c r="D34" s="15"/>
      <c r="E34" s="15"/>
      <c r="F34" s="15"/>
      <c r="G34" s="15"/>
      <c r="H34" s="15"/>
      <c r="I34" s="119" t="s">
        <v>21</v>
      </c>
      <c r="J34" s="119" t="s">
        <v>22</v>
      </c>
      <c r="K34" s="119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21"/>
      <c r="J35" s="21"/>
      <c r="K35" s="21"/>
      <c r="L35" s="15"/>
      <c r="M35" s="21"/>
      <c r="N35" s="21"/>
      <c r="O35" s="22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24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24">
        <f>M38+N38+O38</f>
        <v>0</v>
      </c>
    </row>
    <row r="39" spans="1:16" ht="16.5" thickBot="1" x14ac:dyDescent="0.3">
      <c r="A39" s="128" t="str">
        <f>h!A6</f>
        <v>h</v>
      </c>
      <c r="B39" s="15"/>
      <c r="C39" s="15"/>
      <c r="D39" s="15"/>
      <c r="E39" s="15"/>
      <c r="F39" s="15"/>
      <c r="G39" s="15"/>
      <c r="H39" s="15"/>
      <c r="I39" s="119" t="s">
        <v>21</v>
      </c>
      <c r="J39" s="119" t="s">
        <v>22</v>
      </c>
      <c r="K39" s="119" t="s">
        <v>23</v>
      </c>
      <c r="L39" s="23"/>
      <c r="M39" s="119" t="s">
        <v>24</v>
      </c>
      <c r="N39" s="119" t="s">
        <v>25</v>
      </c>
      <c r="O39" s="119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21"/>
      <c r="J40" s="21"/>
      <c r="K40" s="21"/>
      <c r="L40" s="23"/>
      <c r="M40" s="21"/>
      <c r="N40" s="21"/>
      <c r="O40" s="22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24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24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4" tint="-0.249977111117893"/>
  </sheetPr>
  <dimension ref="A1:P43"/>
  <sheetViews>
    <sheetView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7.12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29" t="str">
        <f>a!A6</f>
        <v>a</v>
      </c>
      <c r="B4" s="15"/>
      <c r="C4" s="15"/>
      <c r="D4" s="15"/>
      <c r="E4" s="15"/>
      <c r="F4" s="15"/>
      <c r="G4" s="15"/>
      <c r="H4" s="15"/>
      <c r="I4" s="119" t="s">
        <v>21</v>
      </c>
      <c r="J4" s="119" t="s">
        <v>22</v>
      </c>
      <c r="K4" s="119" t="s">
        <v>23</v>
      </c>
      <c r="L4" s="15"/>
      <c r="M4" s="119" t="s">
        <v>24</v>
      </c>
      <c r="N4" s="119" t="s">
        <v>25</v>
      </c>
      <c r="O4" s="119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113"/>
      <c r="J5" s="113"/>
      <c r="K5" s="113"/>
      <c r="L5" s="15"/>
      <c r="M5" s="113"/>
      <c r="N5" s="113"/>
      <c r="O5" s="116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108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109">
        <f>M8+N8+O8</f>
        <v>0</v>
      </c>
    </row>
    <row r="9" spans="1:16" ht="16.5" thickBot="1" x14ac:dyDescent="0.3">
      <c r="A9" s="129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19" t="s">
        <v>24</v>
      </c>
      <c r="N9" s="119" t="s">
        <v>27</v>
      </c>
      <c r="O9" s="119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113"/>
      <c r="N10" s="113"/>
      <c r="O10" s="116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93">
        <f>I10+I11+I12</f>
        <v>0</v>
      </c>
      <c r="J13" s="90"/>
      <c r="K13" s="90"/>
      <c r="L13" s="111">
        <f>I13</f>
        <v>0</v>
      </c>
      <c r="M13" s="94">
        <f>M10+M11+M12</f>
        <v>0</v>
      </c>
      <c r="N13" s="94">
        <f>(N10+N11+N12)*b!H20</f>
        <v>0</v>
      </c>
      <c r="O13" s="94">
        <f>(O10+O11+O12)*b!G20</f>
        <v>0</v>
      </c>
      <c r="P13" s="109">
        <f>M13+N13+O13</f>
        <v>0</v>
      </c>
    </row>
    <row r="14" spans="1:16" ht="16.5" thickBot="1" x14ac:dyDescent="0.3">
      <c r="A14" s="129" t="str">
        <f>gmb!A7</f>
        <v>c</v>
      </c>
      <c r="B14" s="15"/>
      <c r="C14" s="15"/>
      <c r="D14" s="15"/>
      <c r="E14" s="15"/>
      <c r="F14" s="15"/>
      <c r="G14" s="15"/>
      <c r="H14" s="15"/>
      <c r="I14" s="119" t="s">
        <v>43</v>
      </c>
      <c r="J14" s="119" t="s">
        <v>30</v>
      </c>
      <c r="K14" s="19"/>
      <c r="L14" s="15"/>
      <c r="M14" s="119" t="s">
        <v>43</v>
      </c>
      <c r="N14" s="119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113"/>
      <c r="J15" s="113"/>
      <c r="K15" s="21"/>
      <c r="L15" s="15"/>
      <c r="M15" s="113"/>
      <c r="N15" s="113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136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109">
        <f>M18+N18+O18</f>
        <v>0</v>
      </c>
    </row>
    <row r="19" spans="1:16" ht="16.5" thickBot="1" x14ac:dyDescent="0.3">
      <c r="A19" s="129" t="str">
        <f>d!A6</f>
        <v>d</v>
      </c>
      <c r="B19" s="15"/>
      <c r="C19" s="15"/>
      <c r="D19" s="15"/>
      <c r="E19" s="15"/>
      <c r="F19" s="15"/>
      <c r="G19" s="15"/>
      <c r="H19" s="15"/>
      <c r="I19" s="119" t="s">
        <v>21</v>
      </c>
      <c r="J19" s="119" t="s">
        <v>22</v>
      </c>
      <c r="K19" s="119" t="s">
        <v>23</v>
      </c>
      <c r="L19" s="15"/>
      <c r="M19" s="119" t="s">
        <v>24</v>
      </c>
      <c r="N19" s="119" t="s">
        <v>25</v>
      </c>
      <c r="O19" s="119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113"/>
      <c r="J20" s="113"/>
      <c r="K20" s="113"/>
      <c r="L20" s="15"/>
      <c r="M20" s="113"/>
      <c r="N20" s="113"/>
      <c r="O20" s="116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136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109">
        <f>M23+N23+O23</f>
        <v>0</v>
      </c>
    </row>
    <row r="24" spans="1:16" ht="16.5" thickBot="1" x14ac:dyDescent="0.3">
      <c r="A24" s="129" t="str">
        <f>e!A6</f>
        <v>e</v>
      </c>
      <c r="B24" s="15"/>
      <c r="C24" s="15"/>
      <c r="D24" s="15"/>
      <c r="E24" s="15"/>
      <c r="F24" s="15"/>
      <c r="G24" s="15"/>
      <c r="H24" s="15"/>
      <c r="I24" s="119" t="s">
        <v>21</v>
      </c>
      <c r="J24" s="119" t="s">
        <v>22</v>
      </c>
      <c r="K24" s="119" t="s">
        <v>23</v>
      </c>
      <c r="L24" s="23"/>
      <c r="M24" s="119" t="s">
        <v>24</v>
      </c>
      <c r="N24" s="119" t="s">
        <v>25</v>
      </c>
      <c r="O24" s="119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113"/>
      <c r="J25" s="113"/>
      <c r="K25" s="113"/>
      <c r="L25" s="15"/>
      <c r="M25" s="113"/>
      <c r="N25" s="113"/>
      <c r="O25" s="116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137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109">
        <f>M28+N28+O28</f>
        <v>0</v>
      </c>
    </row>
    <row r="29" spans="1:16" ht="16.5" thickBot="1" x14ac:dyDescent="0.3">
      <c r="A29" s="129" t="str">
        <f>f!A6</f>
        <v>f</v>
      </c>
      <c r="B29" s="15"/>
      <c r="C29" s="15"/>
      <c r="D29" s="15"/>
      <c r="E29" s="15"/>
      <c r="F29" s="15"/>
      <c r="G29" s="15"/>
      <c r="H29" s="15"/>
      <c r="I29" s="119" t="s">
        <v>21</v>
      </c>
      <c r="J29" s="119" t="s">
        <v>22</v>
      </c>
      <c r="K29" s="119" t="s">
        <v>23</v>
      </c>
      <c r="L29" s="23"/>
      <c r="M29" s="119" t="s">
        <v>24</v>
      </c>
      <c r="N29" s="119" t="s">
        <v>25</v>
      </c>
      <c r="O29" s="119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113"/>
      <c r="J30" s="113"/>
      <c r="K30" s="113"/>
      <c r="L30" s="23"/>
      <c r="M30" s="113"/>
      <c r="N30" s="113"/>
      <c r="O30" s="116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7"/>
      <c r="D33" s="97"/>
      <c r="E33" s="94">
        <f>(E30+E31+E32)*f!H6</f>
        <v>0</v>
      </c>
      <c r="F33" s="97"/>
      <c r="G33" s="24"/>
      <c r="H33" s="97"/>
      <c r="I33" s="94">
        <f>(I30+I31+I32)*0.5</f>
        <v>0</v>
      </c>
      <c r="J33" s="94">
        <f>J30+J31+J32</f>
        <v>0</v>
      </c>
      <c r="K33" s="94">
        <f>(K30+K31+K32)*1.5</f>
        <v>0</v>
      </c>
      <c r="L33" s="24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109">
        <f>M33+N33+O33</f>
        <v>0</v>
      </c>
    </row>
    <row r="34" spans="1:16" ht="16.5" thickBot="1" x14ac:dyDescent="0.3">
      <c r="A34" s="129" t="str">
        <f>dede!A6</f>
        <v>g</v>
      </c>
      <c r="B34" s="15"/>
      <c r="C34" s="15"/>
      <c r="D34" s="15"/>
      <c r="E34" s="15"/>
      <c r="F34" s="15"/>
      <c r="G34" s="15"/>
      <c r="H34" s="15"/>
      <c r="I34" s="119" t="s">
        <v>21</v>
      </c>
      <c r="J34" s="119" t="s">
        <v>22</v>
      </c>
      <c r="K34" s="119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113"/>
      <c r="J35" s="113"/>
      <c r="K35" s="113"/>
      <c r="L35" s="15"/>
      <c r="M35" s="113"/>
      <c r="N35" s="113"/>
      <c r="O35" s="116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7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137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109">
        <f>M38+N38+O38</f>
        <v>0</v>
      </c>
    </row>
    <row r="39" spans="1:16" ht="16.5" thickBot="1" x14ac:dyDescent="0.3">
      <c r="A39" s="129" t="str">
        <f>h!A6</f>
        <v>h</v>
      </c>
      <c r="B39" s="15"/>
      <c r="C39" s="15"/>
      <c r="D39" s="15"/>
      <c r="E39" s="15"/>
      <c r="F39" s="15"/>
      <c r="G39" s="15"/>
      <c r="H39" s="15"/>
      <c r="I39" s="119" t="s">
        <v>21</v>
      </c>
      <c r="J39" s="119" t="s">
        <v>22</v>
      </c>
      <c r="K39" s="119" t="s">
        <v>23</v>
      </c>
      <c r="L39" s="23"/>
      <c r="M39" s="119" t="s">
        <v>24</v>
      </c>
      <c r="N39" s="119" t="s">
        <v>25</v>
      </c>
      <c r="O39" s="119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113"/>
      <c r="J40" s="113"/>
      <c r="K40" s="113"/>
      <c r="L40" s="23"/>
      <c r="M40" s="113"/>
      <c r="N40" s="113"/>
      <c r="O40" s="116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37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109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4" tint="-0.249977111117893"/>
  </sheetPr>
  <dimension ref="A1:P43"/>
  <sheetViews>
    <sheetView topLeftCell="A4"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7.2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29" t="str">
        <f>a!A6</f>
        <v>a</v>
      </c>
      <c r="B4" s="15"/>
      <c r="C4" s="15"/>
      <c r="D4" s="15"/>
      <c r="E4" s="15"/>
      <c r="F4" s="15"/>
      <c r="G4" s="15"/>
      <c r="H4" s="15"/>
      <c r="I4" s="119" t="s">
        <v>21</v>
      </c>
      <c r="J4" s="119" t="s">
        <v>22</v>
      </c>
      <c r="K4" s="119" t="s">
        <v>23</v>
      </c>
      <c r="L4" s="15"/>
      <c r="M4" s="119" t="s">
        <v>24</v>
      </c>
      <c r="N4" s="119" t="s">
        <v>25</v>
      </c>
      <c r="O4" s="119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21"/>
      <c r="J5" s="21"/>
      <c r="K5" s="21"/>
      <c r="L5" s="15"/>
      <c r="M5" s="21"/>
      <c r="N5" s="21"/>
      <c r="O5" s="22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108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109">
        <f>M8+N8+O8</f>
        <v>0</v>
      </c>
    </row>
    <row r="9" spans="1:16" ht="16.5" thickBot="1" x14ac:dyDescent="0.3">
      <c r="A9" s="129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19" t="s">
        <v>24</v>
      </c>
      <c r="N9" s="119" t="s">
        <v>27</v>
      </c>
      <c r="O9" s="119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21"/>
      <c r="N10" s="21"/>
      <c r="O10" s="22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93">
        <f>I10+I11+I12</f>
        <v>0</v>
      </c>
      <c r="J13" s="90"/>
      <c r="K13" s="90"/>
      <c r="L13" s="111">
        <f>I13</f>
        <v>0</v>
      </c>
      <c r="M13" s="94">
        <f>M10+M11+M12</f>
        <v>0</v>
      </c>
      <c r="N13" s="94">
        <f>(N10+N11+N12)*b!H20</f>
        <v>0</v>
      </c>
      <c r="O13" s="94">
        <f>(O10+O11+O12)*b!G20</f>
        <v>0</v>
      </c>
      <c r="P13" s="109">
        <f>M13+N13+O13</f>
        <v>0</v>
      </c>
    </row>
    <row r="14" spans="1:16" ht="16.5" thickBot="1" x14ac:dyDescent="0.3">
      <c r="A14" s="129" t="str">
        <f>gmb!A7</f>
        <v>c</v>
      </c>
      <c r="B14" s="15"/>
      <c r="C14" s="15"/>
      <c r="D14" s="15"/>
      <c r="E14" s="15"/>
      <c r="F14" s="15"/>
      <c r="G14" s="15"/>
      <c r="H14" s="15"/>
      <c r="I14" s="119" t="s">
        <v>43</v>
      </c>
      <c r="J14" s="119" t="s">
        <v>30</v>
      </c>
      <c r="K14" s="19"/>
      <c r="L14" s="15"/>
      <c r="M14" s="119" t="s">
        <v>43</v>
      </c>
      <c r="N14" s="119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21"/>
      <c r="J15" s="21"/>
      <c r="K15" s="21"/>
      <c r="L15" s="15"/>
      <c r="M15" s="21"/>
      <c r="N15" s="21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136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109">
        <f>M18+N18+O18</f>
        <v>0</v>
      </c>
    </row>
    <row r="19" spans="1:16" ht="16.5" thickBot="1" x14ac:dyDescent="0.3">
      <c r="A19" s="129" t="str">
        <f>d!A6</f>
        <v>d</v>
      </c>
      <c r="B19" s="15"/>
      <c r="C19" s="15"/>
      <c r="D19" s="15"/>
      <c r="E19" s="15"/>
      <c r="F19" s="15"/>
      <c r="G19" s="15"/>
      <c r="H19" s="15"/>
      <c r="I19" s="119" t="s">
        <v>21</v>
      </c>
      <c r="J19" s="119" t="s">
        <v>22</v>
      </c>
      <c r="K19" s="119" t="s">
        <v>23</v>
      </c>
      <c r="L19" s="15"/>
      <c r="M19" s="119" t="s">
        <v>24</v>
      </c>
      <c r="N19" s="119" t="s">
        <v>25</v>
      </c>
      <c r="O19" s="119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21"/>
      <c r="J20" s="21"/>
      <c r="K20" s="21"/>
      <c r="L20" s="15"/>
      <c r="M20" s="21"/>
      <c r="N20" s="21"/>
      <c r="O20" s="22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136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109">
        <f>M23+N23+O23</f>
        <v>0</v>
      </c>
    </row>
    <row r="24" spans="1:16" ht="16.5" thickBot="1" x14ac:dyDescent="0.3">
      <c r="A24" s="129" t="str">
        <f>e!A6</f>
        <v>e</v>
      </c>
      <c r="B24" s="15"/>
      <c r="C24" s="15"/>
      <c r="D24" s="15"/>
      <c r="E24" s="15"/>
      <c r="F24" s="15"/>
      <c r="G24" s="15"/>
      <c r="H24" s="15"/>
      <c r="I24" s="119" t="s">
        <v>21</v>
      </c>
      <c r="J24" s="119" t="s">
        <v>22</v>
      </c>
      <c r="K24" s="119" t="s">
        <v>23</v>
      </c>
      <c r="L24" s="23"/>
      <c r="M24" s="119" t="s">
        <v>24</v>
      </c>
      <c r="N24" s="119" t="s">
        <v>25</v>
      </c>
      <c r="O24" s="119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21"/>
      <c r="J25" s="21"/>
      <c r="K25" s="21"/>
      <c r="L25" s="15"/>
      <c r="M25" s="21"/>
      <c r="N25" s="21"/>
      <c r="O25" s="22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137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109">
        <f>M28+N28+O28</f>
        <v>0</v>
      </c>
    </row>
    <row r="29" spans="1:16" ht="16.5" thickBot="1" x14ac:dyDescent="0.3">
      <c r="A29" s="129" t="str">
        <f>f!A6</f>
        <v>f</v>
      </c>
      <c r="B29" s="15"/>
      <c r="C29" s="15"/>
      <c r="D29" s="15"/>
      <c r="E29" s="15"/>
      <c r="F29" s="15"/>
      <c r="G29" s="15"/>
      <c r="H29" s="15"/>
      <c r="I29" s="119" t="s">
        <v>21</v>
      </c>
      <c r="J29" s="119" t="s">
        <v>22</v>
      </c>
      <c r="K29" s="119" t="s">
        <v>23</v>
      </c>
      <c r="L29" s="23"/>
      <c r="M29" s="119" t="s">
        <v>24</v>
      </c>
      <c r="N29" s="119" t="s">
        <v>25</v>
      </c>
      <c r="O29" s="119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21"/>
      <c r="J30" s="21"/>
      <c r="K30" s="21"/>
      <c r="L30" s="23"/>
      <c r="M30" s="21"/>
      <c r="N30" s="21"/>
      <c r="O30" s="22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7"/>
      <c r="D33" s="97"/>
      <c r="E33" s="94">
        <f>(E30+E31+E32)*f!H6</f>
        <v>0</v>
      </c>
      <c r="F33" s="97"/>
      <c r="G33" s="97"/>
      <c r="H33" s="97"/>
      <c r="I33" s="94">
        <f>(I30+I31+I32)*0.5</f>
        <v>0</v>
      </c>
      <c r="J33" s="94">
        <f>J30+J31+J32</f>
        <v>0</v>
      </c>
      <c r="K33" s="94">
        <f>(K30+K31+K32)*1.5</f>
        <v>0</v>
      </c>
      <c r="L33" s="24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109">
        <f>M33+N33+O33</f>
        <v>0</v>
      </c>
    </row>
    <row r="34" spans="1:16" ht="16.5" thickBot="1" x14ac:dyDescent="0.3">
      <c r="A34" s="129" t="str">
        <f>dede!A6</f>
        <v>g</v>
      </c>
      <c r="B34" s="15"/>
      <c r="C34" s="15"/>
      <c r="D34" s="15"/>
      <c r="E34" s="15"/>
      <c r="F34" s="15"/>
      <c r="G34" s="15"/>
      <c r="H34" s="15"/>
      <c r="I34" s="119" t="s">
        <v>21</v>
      </c>
      <c r="J34" s="119" t="s">
        <v>22</v>
      </c>
      <c r="K34" s="119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21"/>
      <c r="J35" s="21"/>
      <c r="K35" s="21"/>
      <c r="L35" s="15"/>
      <c r="M35" s="21"/>
      <c r="N35" s="21"/>
      <c r="O35" s="22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137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109">
        <f>M38+N38+O38</f>
        <v>0</v>
      </c>
    </row>
    <row r="39" spans="1:16" ht="16.5" thickBot="1" x14ac:dyDescent="0.3">
      <c r="A39" s="129" t="str">
        <f>h!A6</f>
        <v>h</v>
      </c>
      <c r="B39" s="15"/>
      <c r="C39" s="15"/>
      <c r="D39" s="15"/>
      <c r="E39" s="15"/>
      <c r="F39" s="15"/>
      <c r="G39" s="15"/>
      <c r="H39" s="15"/>
      <c r="I39" s="119" t="s">
        <v>21</v>
      </c>
      <c r="J39" s="119" t="s">
        <v>22</v>
      </c>
      <c r="K39" s="119" t="s">
        <v>23</v>
      </c>
      <c r="L39" s="23"/>
      <c r="M39" s="119" t="s">
        <v>24</v>
      </c>
      <c r="N39" s="119" t="s">
        <v>25</v>
      </c>
      <c r="O39" s="119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21"/>
      <c r="J40" s="21"/>
      <c r="K40" s="21"/>
      <c r="L40" s="23"/>
      <c r="M40" s="21"/>
      <c r="N40" s="21"/>
      <c r="O40" s="22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37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109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4" tint="-0.249977111117893"/>
  </sheetPr>
  <dimension ref="A1:P44"/>
  <sheetViews>
    <sheetView topLeftCell="A4"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7.12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29" t="str">
        <f>a!A6</f>
        <v>a</v>
      </c>
      <c r="B4" s="15"/>
      <c r="C4" s="15"/>
      <c r="D4" s="15"/>
      <c r="E4" s="15"/>
      <c r="F4" s="15"/>
      <c r="G4" s="15"/>
      <c r="H4" s="15"/>
      <c r="I4" s="119" t="s">
        <v>21</v>
      </c>
      <c r="J4" s="119" t="s">
        <v>22</v>
      </c>
      <c r="K4" s="119" t="s">
        <v>23</v>
      </c>
      <c r="L4" s="15"/>
      <c r="M4" s="119" t="s">
        <v>24</v>
      </c>
      <c r="N4" s="119" t="s">
        <v>25</v>
      </c>
      <c r="O4" s="119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21"/>
      <c r="J5" s="21"/>
      <c r="K5" s="21"/>
      <c r="L5" s="15"/>
      <c r="M5" s="21"/>
      <c r="N5" s="21"/>
      <c r="O5" s="22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108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109">
        <f>M8+N8+O8</f>
        <v>0</v>
      </c>
    </row>
    <row r="9" spans="1:16" ht="16.5" thickBot="1" x14ac:dyDescent="0.3">
      <c r="A9" s="129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19" t="s">
        <v>24</v>
      </c>
      <c r="N9" s="119" t="s">
        <v>27</v>
      </c>
      <c r="O9" s="119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21"/>
      <c r="N10" s="21"/>
      <c r="O10" s="22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93">
        <f>I10+I11+I12</f>
        <v>0</v>
      </c>
      <c r="J13" s="90"/>
      <c r="K13" s="90"/>
      <c r="L13" s="111">
        <f>I13</f>
        <v>0</v>
      </c>
      <c r="M13" s="94">
        <f>M10+M11+M12</f>
        <v>0</v>
      </c>
      <c r="N13" s="94">
        <f>(N10+N11+N12)*b!H20</f>
        <v>0</v>
      </c>
      <c r="O13" s="94">
        <f>(O10+O11+O12)*b!G20</f>
        <v>0</v>
      </c>
      <c r="P13" s="109">
        <f>M13+N13+O13</f>
        <v>0</v>
      </c>
    </row>
    <row r="14" spans="1:16" ht="16.5" thickBot="1" x14ac:dyDescent="0.3">
      <c r="A14" s="129" t="str">
        <f>gmb!A7</f>
        <v>c</v>
      </c>
      <c r="B14" s="15"/>
      <c r="C14" s="15"/>
      <c r="D14" s="15"/>
      <c r="E14" s="15"/>
      <c r="F14" s="15"/>
      <c r="G14" s="15"/>
      <c r="H14" s="15"/>
      <c r="I14" s="119" t="s">
        <v>43</v>
      </c>
      <c r="J14" s="119" t="s">
        <v>30</v>
      </c>
      <c r="K14" s="19"/>
      <c r="L14" s="15"/>
      <c r="M14" s="119" t="s">
        <v>43</v>
      </c>
      <c r="N14" s="119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21"/>
      <c r="J15" s="21"/>
      <c r="K15" s="21"/>
      <c r="L15" s="15"/>
      <c r="M15" s="21"/>
      <c r="N15" s="21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136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109">
        <f>M18+N18+O18</f>
        <v>0</v>
      </c>
    </row>
    <row r="19" spans="1:16" ht="16.5" thickBot="1" x14ac:dyDescent="0.3">
      <c r="A19" s="129" t="str">
        <f>d!A6</f>
        <v>d</v>
      </c>
      <c r="B19" s="15"/>
      <c r="C19" s="15"/>
      <c r="D19" s="15"/>
      <c r="E19" s="15"/>
      <c r="F19" s="15"/>
      <c r="G19" s="15"/>
      <c r="H19" s="15"/>
      <c r="I19" s="119" t="s">
        <v>21</v>
      </c>
      <c r="J19" s="119" t="s">
        <v>22</v>
      </c>
      <c r="K19" s="119" t="s">
        <v>23</v>
      </c>
      <c r="L19" s="15"/>
      <c r="M19" s="119" t="s">
        <v>24</v>
      </c>
      <c r="N19" s="119" t="s">
        <v>25</v>
      </c>
      <c r="O19" s="119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21"/>
      <c r="J20" s="21"/>
      <c r="K20" s="21"/>
      <c r="L20" s="15"/>
      <c r="M20" s="21"/>
      <c r="N20" s="21"/>
      <c r="O20" s="22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136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109">
        <f>M23+N23+O23</f>
        <v>0</v>
      </c>
    </row>
    <row r="24" spans="1:16" ht="16.5" thickBot="1" x14ac:dyDescent="0.3">
      <c r="A24" s="129" t="str">
        <f>e!A6</f>
        <v>e</v>
      </c>
      <c r="B24" s="15"/>
      <c r="C24" s="15"/>
      <c r="D24" s="15"/>
      <c r="E24" s="15"/>
      <c r="F24" s="15"/>
      <c r="G24" s="15"/>
      <c r="H24" s="15"/>
      <c r="I24" s="119" t="s">
        <v>21</v>
      </c>
      <c r="J24" s="119" t="s">
        <v>22</v>
      </c>
      <c r="K24" s="119" t="s">
        <v>23</v>
      </c>
      <c r="L24" s="23"/>
      <c r="M24" s="119" t="s">
        <v>24</v>
      </c>
      <c r="N24" s="119" t="s">
        <v>25</v>
      </c>
      <c r="O24" s="119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21"/>
      <c r="J25" s="21"/>
      <c r="K25" s="21"/>
      <c r="L25" s="15"/>
      <c r="M25" s="21"/>
      <c r="N25" s="21"/>
      <c r="O25" s="22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137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109">
        <f>M28+N28+O28</f>
        <v>0</v>
      </c>
    </row>
    <row r="29" spans="1:16" ht="16.5" thickBot="1" x14ac:dyDescent="0.3">
      <c r="A29" s="129" t="str">
        <f>f!A6</f>
        <v>f</v>
      </c>
      <c r="B29" s="15"/>
      <c r="C29" s="15"/>
      <c r="D29" s="15"/>
      <c r="E29" s="15"/>
      <c r="F29" s="15"/>
      <c r="G29" s="15"/>
      <c r="H29" s="15"/>
      <c r="I29" s="119" t="s">
        <v>21</v>
      </c>
      <c r="J29" s="119" t="s">
        <v>22</v>
      </c>
      <c r="K29" s="119" t="s">
        <v>23</v>
      </c>
      <c r="L29" s="23"/>
      <c r="M29" s="119" t="s">
        <v>24</v>
      </c>
      <c r="N29" s="119" t="s">
        <v>25</v>
      </c>
      <c r="O29" s="119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21"/>
      <c r="J30" s="21"/>
      <c r="K30" s="21"/>
      <c r="L30" s="23"/>
      <c r="M30" s="21"/>
      <c r="N30" s="21"/>
      <c r="O30" s="22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7"/>
      <c r="D33" s="97"/>
      <c r="E33" s="94">
        <f>(E30+E31+E32)*f!H6</f>
        <v>0</v>
      </c>
      <c r="F33" s="97"/>
      <c r="G33" s="97"/>
      <c r="H33" s="97"/>
      <c r="I33" s="94">
        <f>(I30+I31+I32)*0.5</f>
        <v>0</v>
      </c>
      <c r="J33" s="94">
        <f>J30+J31+J32</f>
        <v>0</v>
      </c>
      <c r="K33" s="94">
        <f>(K30+K31+K32)*1.5</f>
        <v>0</v>
      </c>
      <c r="L33" s="24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109">
        <f>M33+N33+O33</f>
        <v>0</v>
      </c>
    </row>
    <row r="34" spans="1:16" ht="16.5" thickBot="1" x14ac:dyDescent="0.3">
      <c r="A34" s="129" t="str">
        <f>dede!A6</f>
        <v>g</v>
      </c>
      <c r="B34" s="15"/>
      <c r="C34" s="15"/>
      <c r="D34" s="15"/>
      <c r="E34" s="15"/>
      <c r="F34" s="15"/>
      <c r="G34" s="15"/>
      <c r="H34" s="15"/>
      <c r="I34" s="119" t="s">
        <v>21</v>
      </c>
      <c r="J34" s="119" t="s">
        <v>22</v>
      </c>
      <c r="K34" s="119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21"/>
      <c r="J35" s="21"/>
      <c r="K35" s="21"/>
      <c r="L35" s="15"/>
      <c r="M35" s="21"/>
      <c r="N35" s="21"/>
      <c r="O35" s="22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137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109">
        <f>M38+N38+O38</f>
        <v>0</v>
      </c>
    </row>
    <row r="39" spans="1:16" ht="16.5" thickBot="1" x14ac:dyDescent="0.3">
      <c r="A39" s="129" t="str">
        <f>h!A6</f>
        <v>h</v>
      </c>
      <c r="B39" s="15"/>
      <c r="C39" s="15"/>
      <c r="D39" s="15"/>
      <c r="E39" s="15"/>
      <c r="F39" s="15"/>
      <c r="G39" s="15"/>
      <c r="H39" s="15"/>
      <c r="I39" s="119" t="s">
        <v>21</v>
      </c>
      <c r="J39" s="119" t="s">
        <v>22</v>
      </c>
      <c r="K39" s="119" t="s">
        <v>23</v>
      </c>
      <c r="L39" s="23"/>
      <c r="M39" s="119" t="s">
        <v>24</v>
      </c>
      <c r="N39" s="119" t="s">
        <v>25</v>
      </c>
      <c r="O39" s="119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21"/>
      <c r="J40" s="21"/>
      <c r="K40" s="21"/>
      <c r="L40" s="23"/>
      <c r="M40" s="21"/>
      <c r="N40" s="21"/>
      <c r="O40" s="22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37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109">
        <f>M43+N43+O43</f>
        <v>0</v>
      </c>
    </row>
    <row r="44" spans="1:16" x14ac:dyDescent="0.25">
      <c r="M44" s="38"/>
      <c r="N44" s="38"/>
      <c r="O44" s="38"/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theme="4" tint="-0.249977111117893"/>
  </sheetPr>
  <dimension ref="A1:P43"/>
  <sheetViews>
    <sheetView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7.12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29" t="str">
        <f>a!A6</f>
        <v>a</v>
      </c>
      <c r="B4" s="15"/>
      <c r="C4" s="15"/>
      <c r="D4" s="15"/>
      <c r="E4" s="15"/>
      <c r="F4" s="15"/>
      <c r="G4" s="15"/>
      <c r="H4" s="15"/>
      <c r="I4" s="119" t="s">
        <v>21</v>
      </c>
      <c r="J4" s="119" t="s">
        <v>22</v>
      </c>
      <c r="K4" s="119" t="s">
        <v>23</v>
      </c>
      <c r="L4" s="15"/>
      <c r="M4" s="119" t="s">
        <v>24</v>
      </c>
      <c r="N4" s="119" t="s">
        <v>25</v>
      </c>
      <c r="O4" s="119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21"/>
      <c r="J5" s="21"/>
      <c r="K5" s="21"/>
      <c r="L5" s="15"/>
      <c r="M5" s="21"/>
      <c r="N5" s="21"/>
      <c r="O5" s="22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108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109">
        <f>M8+N8+O8</f>
        <v>0</v>
      </c>
    </row>
    <row r="9" spans="1:16" ht="16.5" thickBot="1" x14ac:dyDescent="0.3">
      <c r="A9" s="129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19" t="s">
        <v>24</v>
      </c>
      <c r="N9" s="119" t="s">
        <v>27</v>
      </c>
      <c r="O9" s="119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21"/>
      <c r="N10" s="21"/>
      <c r="O10" s="22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93">
        <f>I10+I11+I12</f>
        <v>0</v>
      </c>
      <c r="J13" s="90"/>
      <c r="K13" s="90"/>
      <c r="L13" s="111">
        <f>I13</f>
        <v>0</v>
      </c>
      <c r="M13" s="94">
        <f>M10+M11+M12</f>
        <v>0</v>
      </c>
      <c r="N13" s="94">
        <f>(N10+N11+N12)*b!H20</f>
        <v>0</v>
      </c>
      <c r="O13" s="94">
        <f>(O10+O11+O12)*b!G20</f>
        <v>0</v>
      </c>
      <c r="P13" s="109">
        <f>M13+N13+O13</f>
        <v>0</v>
      </c>
    </row>
    <row r="14" spans="1:16" ht="16.5" thickBot="1" x14ac:dyDescent="0.3">
      <c r="A14" s="129" t="str">
        <f>gmb!A7</f>
        <v>c</v>
      </c>
      <c r="B14" s="15"/>
      <c r="C14" s="15"/>
      <c r="D14" s="15"/>
      <c r="E14" s="15"/>
      <c r="F14" s="15"/>
      <c r="G14" s="15"/>
      <c r="H14" s="15"/>
      <c r="I14" s="119" t="s">
        <v>43</v>
      </c>
      <c r="J14" s="119" t="s">
        <v>30</v>
      </c>
      <c r="K14" s="19"/>
      <c r="L14" s="15"/>
      <c r="M14" s="119" t="s">
        <v>43</v>
      </c>
      <c r="N14" s="119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21"/>
      <c r="J15" s="21"/>
      <c r="K15" s="21"/>
      <c r="L15" s="15"/>
      <c r="M15" s="21"/>
      <c r="N15" s="21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136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109">
        <f>M18+N18+O18</f>
        <v>0</v>
      </c>
    </row>
    <row r="19" spans="1:16" ht="16.5" thickBot="1" x14ac:dyDescent="0.3">
      <c r="A19" s="129" t="str">
        <f>d!A6</f>
        <v>d</v>
      </c>
      <c r="B19" s="15"/>
      <c r="C19" s="15"/>
      <c r="D19" s="15"/>
      <c r="E19" s="15"/>
      <c r="F19" s="15"/>
      <c r="G19" s="15"/>
      <c r="H19" s="15"/>
      <c r="I19" s="119" t="s">
        <v>21</v>
      </c>
      <c r="J19" s="119" t="s">
        <v>22</v>
      </c>
      <c r="K19" s="119" t="s">
        <v>23</v>
      </c>
      <c r="L19" s="15"/>
      <c r="M19" s="119" t="s">
        <v>24</v>
      </c>
      <c r="N19" s="119" t="s">
        <v>25</v>
      </c>
      <c r="O19" s="119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21"/>
      <c r="J20" s="21"/>
      <c r="K20" s="21"/>
      <c r="L20" s="15"/>
      <c r="M20" s="21"/>
      <c r="N20" s="21"/>
      <c r="O20" s="22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136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109">
        <f>M23+N23+O23</f>
        <v>0</v>
      </c>
    </row>
    <row r="24" spans="1:16" ht="16.5" thickBot="1" x14ac:dyDescent="0.3">
      <c r="A24" s="129" t="str">
        <f>e!A6</f>
        <v>e</v>
      </c>
      <c r="B24" s="15"/>
      <c r="C24" s="15"/>
      <c r="D24" s="15"/>
      <c r="E24" s="15"/>
      <c r="F24" s="15"/>
      <c r="G24" s="15"/>
      <c r="H24" s="15"/>
      <c r="I24" s="119" t="s">
        <v>21</v>
      </c>
      <c r="J24" s="119" t="s">
        <v>22</v>
      </c>
      <c r="K24" s="119" t="s">
        <v>23</v>
      </c>
      <c r="L24" s="23"/>
      <c r="M24" s="119" t="s">
        <v>24</v>
      </c>
      <c r="N24" s="119" t="s">
        <v>25</v>
      </c>
      <c r="O24" s="119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21"/>
      <c r="J25" s="21"/>
      <c r="K25" s="21"/>
      <c r="L25" s="15"/>
      <c r="M25" s="21"/>
      <c r="N25" s="21"/>
      <c r="O25" s="22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137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109">
        <f>M28+N28+O28</f>
        <v>0</v>
      </c>
    </row>
    <row r="29" spans="1:16" ht="16.5" thickBot="1" x14ac:dyDescent="0.3">
      <c r="A29" s="129" t="str">
        <f>f!A6</f>
        <v>f</v>
      </c>
      <c r="B29" s="15"/>
      <c r="C29" s="15"/>
      <c r="D29" s="15"/>
      <c r="E29" s="15"/>
      <c r="F29" s="15"/>
      <c r="G29" s="15"/>
      <c r="H29" s="15"/>
      <c r="I29" s="119" t="s">
        <v>21</v>
      </c>
      <c r="J29" s="119" t="s">
        <v>22</v>
      </c>
      <c r="K29" s="119" t="s">
        <v>23</v>
      </c>
      <c r="L29" s="23"/>
      <c r="M29" s="119" t="s">
        <v>24</v>
      </c>
      <c r="N29" s="119" t="s">
        <v>25</v>
      </c>
      <c r="O29" s="119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21"/>
      <c r="J30" s="21"/>
      <c r="K30" s="21"/>
      <c r="L30" s="23"/>
      <c r="M30" s="21"/>
      <c r="N30" s="21"/>
      <c r="O30" s="22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7"/>
      <c r="D33" s="97"/>
      <c r="E33" s="94">
        <f>(E30+E31+E32)*f!H6</f>
        <v>0</v>
      </c>
      <c r="F33" s="97"/>
      <c r="G33" s="97"/>
      <c r="H33" s="97"/>
      <c r="I33" s="94">
        <f>(I30+I31+I32)*0.5</f>
        <v>0</v>
      </c>
      <c r="J33" s="94">
        <f>J30+J31+J32</f>
        <v>0</v>
      </c>
      <c r="K33" s="94">
        <f>(K30+K31+K32)*1.5</f>
        <v>0</v>
      </c>
      <c r="L33" s="24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24">
        <f>M33+N33+O33</f>
        <v>0</v>
      </c>
    </row>
    <row r="34" spans="1:16" ht="16.5" thickBot="1" x14ac:dyDescent="0.3">
      <c r="A34" s="129" t="str">
        <f>dede!A6</f>
        <v>g</v>
      </c>
      <c r="B34" s="15"/>
      <c r="C34" s="15"/>
      <c r="D34" s="15"/>
      <c r="E34" s="15"/>
      <c r="F34" s="15"/>
      <c r="G34" s="15"/>
      <c r="H34" s="15"/>
      <c r="I34" s="119" t="s">
        <v>21</v>
      </c>
      <c r="J34" s="119" t="s">
        <v>22</v>
      </c>
      <c r="K34" s="119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21"/>
      <c r="J35" s="21"/>
      <c r="K35" s="21"/>
      <c r="L35" s="15"/>
      <c r="M35" s="21"/>
      <c r="N35" s="21"/>
      <c r="O35" s="22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137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109">
        <f>M38+N38+O38</f>
        <v>0</v>
      </c>
    </row>
    <row r="39" spans="1:16" ht="16.5" thickBot="1" x14ac:dyDescent="0.3">
      <c r="A39" s="129" t="str">
        <f>h!A6</f>
        <v>h</v>
      </c>
      <c r="B39" s="15"/>
      <c r="C39" s="15"/>
      <c r="D39" s="15"/>
      <c r="E39" s="15"/>
      <c r="F39" s="15"/>
      <c r="G39" s="15"/>
      <c r="H39" s="15"/>
      <c r="I39" s="119" t="s">
        <v>21</v>
      </c>
      <c r="J39" s="119" t="s">
        <v>22</v>
      </c>
      <c r="K39" s="119" t="s">
        <v>23</v>
      </c>
      <c r="L39" s="23"/>
      <c r="M39" s="119" t="s">
        <v>24</v>
      </c>
      <c r="N39" s="119" t="s">
        <v>25</v>
      </c>
      <c r="O39" s="119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21"/>
      <c r="J40" s="21"/>
      <c r="K40" s="21"/>
      <c r="L40" s="23"/>
      <c r="M40" s="21"/>
      <c r="N40" s="21"/>
      <c r="O40" s="22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37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109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4" tint="-0.249977111117893"/>
  </sheetPr>
  <dimension ref="A1:P43"/>
  <sheetViews>
    <sheetView zoomScale="70" zoomScaleNormal="70" zoomScalePageLayoutView="70" workbookViewId="0">
      <selection activeCell="M41" sqref="M41"/>
    </sheetView>
  </sheetViews>
  <sheetFormatPr baseColWidth="10" defaultColWidth="8.75" defaultRowHeight="15.75" x14ac:dyDescent="0.25"/>
  <cols>
    <col min="1" max="1" width="16.87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29" t="str">
        <f>a!A6</f>
        <v>a</v>
      </c>
      <c r="B4" s="15"/>
      <c r="C4" s="15"/>
      <c r="D4" s="15"/>
      <c r="E4" s="15"/>
      <c r="F4" s="15"/>
      <c r="G4" s="15"/>
      <c r="H4" s="15"/>
      <c r="I4" s="119" t="s">
        <v>21</v>
      </c>
      <c r="J4" s="119" t="s">
        <v>22</v>
      </c>
      <c r="K4" s="119" t="s">
        <v>23</v>
      </c>
      <c r="L4" s="15"/>
      <c r="M4" s="119" t="s">
        <v>24</v>
      </c>
      <c r="N4" s="119" t="s">
        <v>25</v>
      </c>
      <c r="O4" s="119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113"/>
      <c r="J5" s="113"/>
      <c r="K5" s="113"/>
      <c r="L5" s="15"/>
      <c r="M5" s="113"/>
      <c r="N5" s="113"/>
      <c r="O5" s="116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108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109">
        <f>M8+N8+O8</f>
        <v>0</v>
      </c>
    </row>
    <row r="9" spans="1:16" ht="16.5" thickBot="1" x14ac:dyDescent="0.3">
      <c r="A9" s="129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19" t="s">
        <v>24</v>
      </c>
      <c r="N9" s="119" t="s">
        <v>27</v>
      </c>
      <c r="O9" s="119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113"/>
      <c r="N10" s="113"/>
      <c r="O10" s="116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93">
        <f>I10+I11+I12</f>
        <v>0</v>
      </c>
      <c r="J13" s="90"/>
      <c r="K13" s="90"/>
      <c r="L13" s="111">
        <f>I13</f>
        <v>0</v>
      </c>
      <c r="M13" s="94">
        <f>M10+M11+M12</f>
        <v>0</v>
      </c>
      <c r="N13" s="94">
        <f>(N10+N11+N12)*b!H20</f>
        <v>0</v>
      </c>
      <c r="O13" s="94">
        <f>(O10+O11+O12)*b!G20</f>
        <v>0</v>
      </c>
      <c r="P13" s="109">
        <f>M13+N13+O13</f>
        <v>0</v>
      </c>
    </row>
    <row r="14" spans="1:16" ht="16.5" thickBot="1" x14ac:dyDescent="0.3">
      <c r="A14" s="129" t="str">
        <f>gmb!A7</f>
        <v>c</v>
      </c>
      <c r="B14" s="15"/>
      <c r="C14" s="15"/>
      <c r="D14" s="15"/>
      <c r="E14" s="15"/>
      <c r="F14" s="15"/>
      <c r="G14" s="15"/>
      <c r="H14" s="15"/>
      <c r="I14" s="119" t="s">
        <v>43</v>
      </c>
      <c r="J14" s="119" t="s">
        <v>30</v>
      </c>
      <c r="K14" s="19"/>
      <c r="L14" s="15"/>
      <c r="M14" s="119" t="s">
        <v>43</v>
      </c>
      <c r="N14" s="119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113"/>
      <c r="J15" s="113"/>
      <c r="K15" s="21"/>
      <c r="L15" s="15"/>
      <c r="M15" s="113"/>
      <c r="N15" s="113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136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109">
        <f>M18+N18+O18</f>
        <v>0</v>
      </c>
    </row>
    <row r="19" spans="1:16" ht="16.5" thickBot="1" x14ac:dyDescent="0.3">
      <c r="A19" s="129" t="str">
        <f>d!A6</f>
        <v>d</v>
      </c>
      <c r="B19" s="15"/>
      <c r="C19" s="15"/>
      <c r="D19" s="15"/>
      <c r="E19" s="15"/>
      <c r="F19" s="15"/>
      <c r="G19" s="15"/>
      <c r="H19" s="15"/>
      <c r="I19" s="119" t="s">
        <v>21</v>
      </c>
      <c r="J19" s="119" t="s">
        <v>22</v>
      </c>
      <c r="K19" s="119" t="s">
        <v>23</v>
      </c>
      <c r="L19" s="15"/>
      <c r="M19" s="119" t="s">
        <v>24</v>
      </c>
      <c r="N19" s="119" t="s">
        <v>25</v>
      </c>
      <c r="O19" s="119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113"/>
      <c r="J20" s="113"/>
      <c r="K20" s="113"/>
      <c r="L20" s="15"/>
      <c r="M20" s="113"/>
      <c r="N20" s="113"/>
      <c r="O20" s="116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136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109">
        <f>M23+N23+O23</f>
        <v>0</v>
      </c>
    </row>
    <row r="24" spans="1:16" ht="16.5" thickBot="1" x14ac:dyDescent="0.3">
      <c r="A24" s="129" t="str">
        <f>e!A6</f>
        <v>e</v>
      </c>
      <c r="B24" s="15"/>
      <c r="C24" s="15"/>
      <c r="D24" s="15"/>
      <c r="E24" s="15"/>
      <c r="F24" s="15"/>
      <c r="G24" s="15"/>
      <c r="H24" s="15"/>
      <c r="I24" s="119" t="s">
        <v>21</v>
      </c>
      <c r="J24" s="119" t="s">
        <v>22</v>
      </c>
      <c r="K24" s="119" t="s">
        <v>23</v>
      </c>
      <c r="L24" s="23"/>
      <c r="M24" s="119" t="s">
        <v>24</v>
      </c>
      <c r="N24" s="119" t="s">
        <v>25</v>
      </c>
      <c r="O24" s="119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113"/>
      <c r="J25" s="113"/>
      <c r="K25" s="113"/>
      <c r="L25" s="15"/>
      <c r="M25" s="113"/>
      <c r="N25" s="113"/>
      <c r="O25" s="116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137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109">
        <f>M28+N28+O28</f>
        <v>0</v>
      </c>
    </row>
    <row r="29" spans="1:16" ht="16.5" thickBot="1" x14ac:dyDescent="0.3">
      <c r="A29" s="129" t="str">
        <f>f!A6</f>
        <v>f</v>
      </c>
      <c r="B29" s="15"/>
      <c r="C29" s="15"/>
      <c r="D29" s="15"/>
      <c r="E29" s="15"/>
      <c r="F29" s="15"/>
      <c r="G29" s="15"/>
      <c r="H29" s="15"/>
      <c r="I29" s="119" t="s">
        <v>21</v>
      </c>
      <c r="J29" s="119" t="s">
        <v>22</v>
      </c>
      <c r="K29" s="119" t="s">
        <v>23</v>
      </c>
      <c r="L29" s="23"/>
      <c r="M29" s="119" t="s">
        <v>24</v>
      </c>
      <c r="N29" s="119" t="s">
        <v>25</v>
      </c>
      <c r="O29" s="119" t="s">
        <v>26</v>
      </c>
    </row>
    <row r="30" spans="1:16" ht="16.5" thickBot="1" x14ac:dyDescent="0.3">
      <c r="A30" s="17"/>
      <c r="B30" s="15"/>
      <c r="C30" s="15"/>
      <c r="D30" s="15"/>
      <c r="E30" s="21"/>
      <c r="F30" s="15"/>
      <c r="G30" s="15"/>
      <c r="H30" s="15"/>
      <c r="I30" s="113"/>
      <c r="J30" s="113"/>
      <c r="K30" s="113"/>
      <c r="L30" s="23"/>
      <c r="M30" s="113"/>
      <c r="N30" s="113"/>
      <c r="O30" s="116"/>
    </row>
    <row r="31" spans="1:16" ht="16.5" thickBot="1" x14ac:dyDescent="0.3">
      <c r="A31" s="17"/>
      <c r="B31" s="15"/>
      <c r="C31" s="15"/>
      <c r="D31" s="15"/>
      <c r="E31" s="21"/>
      <c r="F31" s="15"/>
      <c r="G31" s="15"/>
      <c r="H31" s="110"/>
      <c r="I31" s="122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7"/>
      <c r="D33" s="97"/>
      <c r="E33" s="94">
        <f>(E30+E31+E32)*f!H6</f>
        <v>0</v>
      </c>
      <c r="F33" s="97"/>
      <c r="G33" s="97"/>
      <c r="H33" s="97"/>
      <c r="I33" s="94">
        <f>(I30+I31+I32)*0.5</f>
        <v>0</v>
      </c>
      <c r="J33" s="94">
        <f>J30+J31+J32</f>
        <v>0</v>
      </c>
      <c r="K33" s="94">
        <f>(K30+K31+K32)*1.5</f>
        <v>0</v>
      </c>
      <c r="L33" s="24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109">
        <f>M33+N33+O33</f>
        <v>0</v>
      </c>
    </row>
    <row r="34" spans="1:16" ht="16.5" thickBot="1" x14ac:dyDescent="0.3">
      <c r="A34" s="129" t="str">
        <f>dede!A6</f>
        <v>g</v>
      </c>
      <c r="B34" s="15"/>
      <c r="C34" s="15"/>
      <c r="D34" s="138"/>
      <c r="E34" s="15"/>
      <c r="F34" s="131"/>
      <c r="G34" s="15"/>
      <c r="H34" s="15"/>
      <c r="I34" s="119" t="s">
        <v>21</v>
      </c>
      <c r="J34" s="119" t="s">
        <v>22</v>
      </c>
      <c r="K34" s="119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113"/>
      <c r="J35" s="113"/>
      <c r="K35" s="113"/>
      <c r="L35" s="15"/>
      <c r="M35" s="113"/>
      <c r="N35" s="113"/>
      <c r="O35" s="116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137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109">
        <f>M38+N38+O38</f>
        <v>0</v>
      </c>
    </row>
    <row r="39" spans="1:16" ht="16.5" thickBot="1" x14ac:dyDescent="0.3">
      <c r="A39" s="129" t="str">
        <f>h!A6</f>
        <v>h</v>
      </c>
      <c r="B39" s="15"/>
      <c r="C39" s="15"/>
      <c r="D39" s="15"/>
      <c r="E39" s="15"/>
      <c r="F39" s="15"/>
      <c r="G39" s="15"/>
      <c r="H39" s="15"/>
      <c r="I39" s="119" t="s">
        <v>21</v>
      </c>
      <c r="J39" s="119" t="s">
        <v>22</v>
      </c>
      <c r="K39" s="119" t="s">
        <v>23</v>
      </c>
      <c r="L39" s="23"/>
      <c r="M39" s="119" t="s">
        <v>24</v>
      </c>
      <c r="N39" s="119" t="s">
        <v>25</v>
      </c>
      <c r="O39" s="119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113"/>
      <c r="J40" s="113"/>
      <c r="K40" s="113"/>
      <c r="L40" s="23"/>
      <c r="M40" s="113"/>
      <c r="N40" s="113"/>
      <c r="O40" s="116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37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109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4" tint="-0.249977111117893"/>
  </sheetPr>
  <dimension ref="A1:P43"/>
  <sheetViews>
    <sheetView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6.87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29" t="str">
        <f>a!A6</f>
        <v>a</v>
      </c>
      <c r="B4" s="15"/>
      <c r="C4" s="15"/>
      <c r="D4" s="15"/>
      <c r="E4" s="15"/>
      <c r="F4" s="15"/>
      <c r="G4" s="15"/>
      <c r="H4" s="15"/>
      <c r="I4" s="119" t="s">
        <v>21</v>
      </c>
      <c r="J4" s="119" t="s">
        <v>22</v>
      </c>
      <c r="K4" s="119" t="s">
        <v>23</v>
      </c>
      <c r="L4" s="15"/>
      <c r="M4" s="119" t="s">
        <v>24</v>
      </c>
      <c r="N4" s="119" t="s">
        <v>25</v>
      </c>
      <c r="O4" s="119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21"/>
      <c r="J5" s="21"/>
      <c r="K5" s="21"/>
      <c r="L5" s="15"/>
      <c r="M5" s="21"/>
      <c r="N5" s="21"/>
      <c r="O5" s="22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108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109">
        <f>M8+N8+O8</f>
        <v>0</v>
      </c>
    </row>
    <row r="9" spans="1:16" ht="16.5" thickBot="1" x14ac:dyDescent="0.3">
      <c r="A9" s="129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19" t="s">
        <v>24</v>
      </c>
      <c r="N9" s="119" t="s">
        <v>27</v>
      </c>
      <c r="O9" s="119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21"/>
      <c r="N10" s="21"/>
      <c r="O10" s="22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93">
        <f>I10+I11+I12</f>
        <v>0</v>
      </c>
      <c r="J13" s="90"/>
      <c r="K13" s="90"/>
      <c r="L13" s="111">
        <f>I13</f>
        <v>0</v>
      </c>
      <c r="M13" s="94">
        <f>M10+M11+M12</f>
        <v>0</v>
      </c>
      <c r="N13" s="94">
        <f>(N10+N11+N12)*b!H20</f>
        <v>0</v>
      </c>
      <c r="O13" s="94">
        <f>(O10+O11+O12)*b!G20</f>
        <v>0</v>
      </c>
      <c r="P13" s="109">
        <f>M13+N13+O13</f>
        <v>0</v>
      </c>
    </row>
    <row r="14" spans="1:16" ht="16.5" thickBot="1" x14ac:dyDescent="0.3">
      <c r="A14" s="129" t="str">
        <f>gmb!A7</f>
        <v>c</v>
      </c>
      <c r="B14" s="15"/>
      <c r="C14" s="15"/>
      <c r="D14" s="15"/>
      <c r="E14" s="15"/>
      <c r="F14" s="15"/>
      <c r="G14" s="15"/>
      <c r="H14" s="15"/>
      <c r="I14" s="119" t="s">
        <v>43</v>
      </c>
      <c r="J14" s="119" t="s">
        <v>30</v>
      </c>
      <c r="K14" s="19"/>
      <c r="L14" s="15"/>
      <c r="M14" s="119" t="s">
        <v>43</v>
      </c>
      <c r="N14" s="119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21"/>
      <c r="J15" s="21"/>
      <c r="K15" s="21"/>
      <c r="L15" s="15"/>
      <c r="M15" s="21"/>
      <c r="N15" s="21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136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109">
        <f>M18+N18+O18</f>
        <v>0</v>
      </c>
    </row>
    <row r="19" spans="1:16" ht="16.5" thickBot="1" x14ac:dyDescent="0.3">
      <c r="A19" s="129" t="str">
        <f>d!A6</f>
        <v>d</v>
      </c>
      <c r="B19" s="15"/>
      <c r="C19" s="15"/>
      <c r="D19" s="15"/>
      <c r="E19" s="15"/>
      <c r="F19" s="15"/>
      <c r="G19" s="15"/>
      <c r="H19" s="15"/>
      <c r="I19" s="119" t="s">
        <v>21</v>
      </c>
      <c r="J19" s="119" t="s">
        <v>22</v>
      </c>
      <c r="K19" s="119" t="s">
        <v>23</v>
      </c>
      <c r="L19" s="15"/>
      <c r="M19" s="119" t="s">
        <v>24</v>
      </c>
      <c r="N19" s="119" t="s">
        <v>25</v>
      </c>
      <c r="O19" s="119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21"/>
      <c r="J20" s="21"/>
      <c r="K20" s="21"/>
      <c r="L20" s="15"/>
      <c r="M20" s="21"/>
      <c r="N20" s="21"/>
      <c r="O20" s="22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136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109">
        <f>M23+N23+O23</f>
        <v>0</v>
      </c>
    </row>
    <row r="24" spans="1:16" ht="16.5" thickBot="1" x14ac:dyDescent="0.3">
      <c r="A24" s="129" t="str">
        <f>e!A6</f>
        <v>e</v>
      </c>
      <c r="B24" s="15"/>
      <c r="C24" s="15"/>
      <c r="D24" s="15"/>
      <c r="E24" s="15"/>
      <c r="F24" s="15"/>
      <c r="G24" s="15"/>
      <c r="H24" s="15"/>
      <c r="I24" s="119" t="s">
        <v>21</v>
      </c>
      <c r="J24" s="119" t="s">
        <v>22</v>
      </c>
      <c r="K24" s="119" t="s">
        <v>23</v>
      </c>
      <c r="L24" s="23"/>
      <c r="M24" s="119" t="s">
        <v>24</v>
      </c>
      <c r="N24" s="119" t="s">
        <v>25</v>
      </c>
      <c r="O24" s="119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21"/>
      <c r="J25" s="21"/>
      <c r="K25" s="21"/>
      <c r="L25" s="15"/>
      <c r="M25" s="21"/>
      <c r="N25" s="21"/>
      <c r="O25" s="22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137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109">
        <f>M28+N28+O28</f>
        <v>0</v>
      </c>
    </row>
    <row r="29" spans="1:16" ht="16.5" thickBot="1" x14ac:dyDescent="0.3">
      <c r="A29" s="129" t="str">
        <f>f!A6</f>
        <v>f</v>
      </c>
      <c r="B29" s="15"/>
      <c r="C29" s="15"/>
      <c r="D29" s="15"/>
      <c r="E29" s="15"/>
      <c r="F29" s="15"/>
      <c r="G29" s="15"/>
      <c r="H29" s="15"/>
      <c r="I29" s="119" t="s">
        <v>21</v>
      </c>
      <c r="J29" s="119" t="s">
        <v>22</v>
      </c>
      <c r="K29" s="119" t="s">
        <v>23</v>
      </c>
      <c r="L29" s="23"/>
      <c r="M29" s="119" t="s">
        <v>24</v>
      </c>
      <c r="N29" s="119" t="s">
        <v>25</v>
      </c>
      <c r="O29" s="119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21"/>
      <c r="J30" s="21"/>
      <c r="K30" s="21"/>
      <c r="L30" s="23"/>
      <c r="M30" s="21"/>
      <c r="N30" s="21"/>
      <c r="O30" s="22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34"/>
      <c r="B32" s="90"/>
      <c r="C32" s="90"/>
      <c r="D32" s="90"/>
      <c r="E32" s="103"/>
      <c r="F32" s="90"/>
      <c r="G32" s="90"/>
      <c r="H32" s="90"/>
      <c r="I32" s="103"/>
      <c r="J32" s="103"/>
      <c r="K32" s="103"/>
      <c r="L32" s="42"/>
      <c r="M32" s="103"/>
      <c r="N32" s="103"/>
      <c r="O32" s="135"/>
      <c r="P32" s="38"/>
    </row>
    <row r="33" spans="1:16" ht="16.5" thickBot="1" x14ac:dyDescent="0.3">
      <c r="A33" s="96"/>
      <c r="B33" s="97"/>
      <c r="C33" s="97"/>
      <c r="D33" s="97"/>
      <c r="E33" s="94">
        <f>(E30+E31+E32)*f!H6</f>
        <v>0</v>
      </c>
      <c r="F33" s="97"/>
      <c r="G33" s="97"/>
      <c r="H33" s="97"/>
      <c r="I33" s="94">
        <f>(I30+I31+I32)*0.5</f>
        <v>0</v>
      </c>
      <c r="J33" s="94">
        <f>J30+J31+J32</f>
        <v>0</v>
      </c>
      <c r="K33" s="94">
        <f>(K30+K31+K32)*1.5</f>
        <v>0</v>
      </c>
      <c r="L33" s="24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109">
        <f>M33+N33+O33</f>
        <v>0</v>
      </c>
    </row>
    <row r="34" spans="1:16" ht="16.5" thickBot="1" x14ac:dyDescent="0.3">
      <c r="A34" s="129" t="str">
        <f>dede!A6</f>
        <v>g</v>
      </c>
      <c r="B34" s="15"/>
      <c r="C34" s="15"/>
      <c r="D34" s="15"/>
      <c r="E34" s="15"/>
      <c r="F34" s="15"/>
      <c r="G34" s="15"/>
      <c r="H34" s="15"/>
      <c r="I34" s="119" t="s">
        <v>21</v>
      </c>
      <c r="J34" s="119" t="s">
        <v>22</v>
      </c>
      <c r="K34" s="119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21"/>
      <c r="J35" s="21"/>
      <c r="K35" s="21"/>
      <c r="L35" s="15"/>
      <c r="M35" s="21"/>
      <c r="N35" s="21"/>
      <c r="O35" s="22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137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109">
        <f>M38+N38+O38</f>
        <v>0</v>
      </c>
    </row>
    <row r="39" spans="1:16" ht="16.5" thickBot="1" x14ac:dyDescent="0.3">
      <c r="A39" s="129" t="str">
        <f>h!A6</f>
        <v>h</v>
      </c>
      <c r="B39" s="15"/>
      <c r="C39" s="15"/>
      <c r="D39" s="15"/>
      <c r="E39" s="15"/>
      <c r="F39" s="15"/>
      <c r="G39" s="15"/>
      <c r="H39" s="15"/>
      <c r="I39" s="119" t="s">
        <v>21</v>
      </c>
      <c r="J39" s="119" t="s">
        <v>22</v>
      </c>
      <c r="K39" s="119" t="s">
        <v>23</v>
      </c>
      <c r="L39" s="23"/>
      <c r="M39" s="119" t="s">
        <v>24</v>
      </c>
      <c r="N39" s="119" t="s">
        <v>25</v>
      </c>
      <c r="O39" s="119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21"/>
      <c r="J40" s="21"/>
      <c r="K40" s="21"/>
      <c r="L40" s="23"/>
      <c r="M40" s="21"/>
      <c r="N40" s="21"/>
      <c r="O40" s="22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37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109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theme="4" tint="-0.249977111117893"/>
  </sheetPr>
  <dimension ref="A1:P43"/>
  <sheetViews>
    <sheetView topLeftCell="A4" zoomScale="70" zoomScaleNormal="70" zoomScalePageLayoutView="70" workbookViewId="0">
      <selection activeCell="A39" sqref="A39"/>
    </sheetView>
  </sheetViews>
  <sheetFormatPr baseColWidth="10" defaultColWidth="8.75" defaultRowHeight="15.75" x14ac:dyDescent="0.25"/>
  <cols>
    <col min="1" max="1" width="17.12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29" t="str">
        <f>a!A6</f>
        <v>a</v>
      </c>
      <c r="B4" s="15"/>
      <c r="C4" s="15"/>
      <c r="D4" s="15"/>
      <c r="E4" s="15"/>
      <c r="F4" s="15"/>
      <c r="G4" s="15"/>
      <c r="H4" s="15"/>
      <c r="I4" s="119" t="s">
        <v>21</v>
      </c>
      <c r="J4" s="119" t="s">
        <v>22</v>
      </c>
      <c r="K4" s="119" t="s">
        <v>23</v>
      </c>
      <c r="L4" s="15"/>
      <c r="M4" s="119" t="s">
        <v>24</v>
      </c>
      <c r="N4" s="119" t="s">
        <v>25</v>
      </c>
      <c r="O4" s="119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21"/>
      <c r="J5" s="21"/>
      <c r="K5" s="21"/>
      <c r="L5" s="15"/>
      <c r="M5" s="21"/>
      <c r="N5" s="21"/>
      <c r="O5" s="22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108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109">
        <f>M8+N8+O8</f>
        <v>0</v>
      </c>
    </row>
    <row r="9" spans="1:16" ht="16.5" thickBot="1" x14ac:dyDescent="0.3">
      <c r="A9" s="129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19" t="s">
        <v>24</v>
      </c>
      <c r="N9" s="119" t="s">
        <v>27</v>
      </c>
      <c r="O9" s="119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21"/>
      <c r="N10" s="21"/>
      <c r="O10" s="22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93">
        <f>I10+I11+I12</f>
        <v>0</v>
      </c>
      <c r="J13" s="90"/>
      <c r="K13" s="90"/>
      <c r="L13" s="111">
        <f>I13</f>
        <v>0</v>
      </c>
      <c r="M13" s="94">
        <f>M10+M11+M12</f>
        <v>0</v>
      </c>
      <c r="N13" s="94">
        <f>(N10+N11+N12)*b!H20</f>
        <v>0</v>
      </c>
      <c r="O13" s="94">
        <f>(O10+O11+O12)*b!G20</f>
        <v>0</v>
      </c>
      <c r="P13" s="109">
        <f>M13+N13+O13</f>
        <v>0</v>
      </c>
    </row>
    <row r="14" spans="1:16" ht="16.5" thickBot="1" x14ac:dyDescent="0.3">
      <c r="A14" s="129" t="str">
        <f>gmb!A7</f>
        <v>c</v>
      </c>
      <c r="B14" s="15"/>
      <c r="C14" s="15"/>
      <c r="D14" s="15"/>
      <c r="E14" s="15"/>
      <c r="F14" s="15"/>
      <c r="G14" s="15"/>
      <c r="H14" s="15"/>
      <c r="I14" s="119" t="s">
        <v>43</v>
      </c>
      <c r="J14" s="119" t="s">
        <v>30</v>
      </c>
      <c r="K14" s="19"/>
      <c r="L14" s="15"/>
      <c r="M14" s="119" t="s">
        <v>43</v>
      </c>
      <c r="N14" s="119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21"/>
      <c r="J15" s="21"/>
      <c r="K15" s="21"/>
      <c r="L15" s="15"/>
      <c r="M15" s="21"/>
      <c r="N15" s="21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136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109">
        <f>M18+N18+O18</f>
        <v>0</v>
      </c>
    </row>
    <row r="19" spans="1:16" ht="16.5" thickBot="1" x14ac:dyDescent="0.3">
      <c r="A19" s="129" t="str">
        <f>d!A6</f>
        <v>d</v>
      </c>
      <c r="B19" s="15"/>
      <c r="C19" s="15"/>
      <c r="D19" s="15"/>
      <c r="E19" s="15"/>
      <c r="F19" s="15"/>
      <c r="G19" s="15"/>
      <c r="H19" s="15"/>
      <c r="I19" s="119" t="s">
        <v>21</v>
      </c>
      <c r="J19" s="119" t="s">
        <v>22</v>
      </c>
      <c r="K19" s="119" t="s">
        <v>23</v>
      </c>
      <c r="L19" s="15"/>
      <c r="M19" s="119" t="s">
        <v>24</v>
      </c>
      <c r="N19" s="119" t="s">
        <v>25</v>
      </c>
      <c r="O19" s="119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21"/>
      <c r="J20" s="21"/>
      <c r="K20" s="21"/>
      <c r="L20" s="15"/>
      <c r="M20" s="21"/>
      <c r="N20" s="21"/>
      <c r="O20" s="22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136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109">
        <f>M23+N23+O23</f>
        <v>0</v>
      </c>
    </row>
    <row r="24" spans="1:16" ht="16.5" thickBot="1" x14ac:dyDescent="0.3">
      <c r="A24" s="129" t="str">
        <f>e!A6</f>
        <v>e</v>
      </c>
      <c r="B24" s="15"/>
      <c r="C24" s="15"/>
      <c r="D24" s="15"/>
      <c r="E24" s="15"/>
      <c r="F24" s="15"/>
      <c r="G24" s="15"/>
      <c r="H24" s="15"/>
      <c r="I24" s="119" t="s">
        <v>21</v>
      </c>
      <c r="J24" s="119" t="s">
        <v>22</v>
      </c>
      <c r="K24" s="119" t="s">
        <v>23</v>
      </c>
      <c r="L24" s="23"/>
      <c r="M24" s="119" t="s">
        <v>24</v>
      </c>
      <c r="N24" s="119" t="s">
        <v>25</v>
      </c>
      <c r="O24" s="119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21"/>
      <c r="J25" s="21"/>
      <c r="K25" s="21"/>
      <c r="L25" s="15"/>
      <c r="M25" s="21"/>
      <c r="N25" s="21"/>
      <c r="O25" s="22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137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109">
        <f>M28+N28+O28</f>
        <v>0</v>
      </c>
    </row>
    <row r="29" spans="1:16" ht="16.5" thickBot="1" x14ac:dyDescent="0.3">
      <c r="A29" s="129" t="str">
        <f>f!A6</f>
        <v>f</v>
      </c>
      <c r="B29" s="15"/>
      <c r="C29" s="15"/>
      <c r="D29" s="15"/>
      <c r="E29" s="15"/>
      <c r="F29" s="15"/>
      <c r="G29" s="15"/>
      <c r="H29" s="15"/>
      <c r="I29" s="119" t="s">
        <v>21</v>
      </c>
      <c r="J29" s="119" t="s">
        <v>22</v>
      </c>
      <c r="K29" s="119" t="s">
        <v>23</v>
      </c>
      <c r="L29" s="23"/>
      <c r="M29" s="119" t="s">
        <v>24</v>
      </c>
      <c r="N29" s="119" t="s">
        <v>25</v>
      </c>
      <c r="O29" s="119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21"/>
      <c r="J30" s="21"/>
      <c r="K30" s="21"/>
      <c r="L30" s="23"/>
      <c r="M30" s="21"/>
      <c r="N30" s="21"/>
      <c r="O30" s="22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7"/>
      <c r="D33" s="97"/>
      <c r="E33" s="94">
        <f>(E30+E31+E32)*f!H6</f>
        <v>0</v>
      </c>
      <c r="F33" s="97"/>
      <c r="G33" s="97"/>
      <c r="H33" s="97"/>
      <c r="I33" s="94">
        <f>(I30+I31+I32)*0.5</f>
        <v>0</v>
      </c>
      <c r="J33" s="94">
        <f>J30+J31+J32</f>
        <v>0</v>
      </c>
      <c r="K33" s="94">
        <f>(K30+K31+K32)*1.5</f>
        <v>0</v>
      </c>
      <c r="L33" s="24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109">
        <f>M33+N33+O33</f>
        <v>0</v>
      </c>
    </row>
    <row r="34" spans="1:16" ht="16.5" thickBot="1" x14ac:dyDescent="0.3">
      <c r="A34" s="129" t="str">
        <f>dede!A6</f>
        <v>g</v>
      </c>
      <c r="B34" s="15"/>
      <c r="C34" s="15"/>
      <c r="D34" s="15"/>
      <c r="E34" s="15"/>
      <c r="F34" s="15"/>
      <c r="G34" s="15"/>
      <c r="H34" s="15"/>
      <c r="I34" s="119" t="s">
        <v>21</v>
      </c>
      <c r="J34" s="119" t="s">
        <v>22</v>
      </c>
      <c r="K34" s="119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21"/>
      <c r="J35" s="21"/>
      <c r="K35" s="21"/>
      <c r="L35" s="15"/>
      <c r="M35" s="21"/>
      <c r="N35" s="21"/>
      <c r="O35" s="22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137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109">
        <f>M38+N38+O38</f>
        <v>0</v>
      </c>
    </row>
    <row r="39" spans="1:16" ht="16.5" thickBot="1" x14ac:dyDescent="0.3">
      <c r="A39" s="129" t="str">
        <f>h!A6</f>
        <v>h</v>
      </c>
      <c r="B39" s="15"/>
      <c r="C39" s="15"/>
      <c r="D39" s="15"/>
      <c r="E39" s="15"/>
      <c r="F39" s="15"/>
      <c r="G39" s="15"/>
      <c r="H39" s="15"/>
      <c r="I39" s="119" t="s">
        <v>21</v>
      </c>
      <c r="J39" s="119" t="s">
        <v>22</v>
      </c>
      <c r="K39" s="119" t="s">
        <v>23</v>
      </c>
      <c r="L39" s="23"/>
      <c r="M39" s="119" t="s">
        <v>24</v>
      </c>
      <c r="N39" s="119" t="s">
        <v>25</v>
      </c>
      <c r="O39" s="119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21"/>
      <c r="J40" s="21"/>
      <c r="K40" s="21"/>
      <c r="L40" s="23"/>
      <c r="M40" s="21"/>
      <c r="N40" s="21"/>
      <c r="O40" s="22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37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109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theme="4" tint="-0.249977111117893"/>
  </sheetPr>
  <dimension ref="A1:P43"/>
  <sheetViews>
    <sheetView topLeftCell="A4" zoomScale="70" zoomScaleNormal="70" zoomScalePageLayoutView="70" workbookViewId="0">
      <selection activeCell="A4" sqref="A4"/>
    </sheetView>
  </sheetViews>
  <sheetFormatPr baseColWidth="10" defaultColWidth="8.75" defaultRowHeight="15.75" x14ac:dyDescent="0.25"/>
  <cols>
    <col min="1" max="1" width="16.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29" t="str">
        <f>a!A6</f>
        <v>a</v>
      </c>
      <c r="B4" s="15"/>
      <c r="C4" s="15"/>
      <c r="D4" s="15"/>
      <c r="E4" s="15"/>
      <c r="F4" s="15"/>
      <c r="G4" s="15"/>
      <c r="H4" s="15"/>
      <c r="I4" s="119" t="s">
        <v>21</v>
      </c>
      <c r="J4" s="119" t="s">
        <v>22</v>
      </c>
      <c r="K4" s="119" t="s">
        <v>23</v>
      </c>
      <c r="L4" s="15"/>
      <c r="M4" s="119" t="s">
        <v>24</v>
      </c>
      <c r="N4" s="119" t="s">
        <v>25</v>
      </c>
      <c r="O4" s="119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21"/>
      <c r="J5" s="21"/>
      <c r="K5" s="21"/>
      <c r="L5" s="15"/>
      <c r="M5" s="21"/>
      <c r="N5" s="21"/>
      <c r="O5" s="22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108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109">
        <f>M8+N8+O8</f>
        <v>0</v>
      </c>
    </row>
    <row r="9" spans="1:16" ht="16.5" thickBot="1" x14ac:dyDescent="0.3">
      <c r="A9" s="129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19" t="s">
        <v>24</v>
      </c>
      <c r="N9" s="119" t="s">
        <v>27</v>
      </c>
      <c r="O9" s="119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21"/>
      <c r="N10" s="21"/>
      <c r="O10" s="22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93">
        <f>I10+I11+I12</f>
        <v>0</v>
      </c>
      <c r="J13" s="90"/>
      <c r="K13" s="90"/>
      <c r="L13" s="111">
        <f>I13</f>
        <v>0</v>
      </c>
      <c r="M13" s="94">
        <f>M10+M11+M12</f>
        <v>0</v>
      </c>
      <c r="N13" s="94">
        <f>(N10+N11+N12)*b!H20</f>
        <v>0</v>
      </c>
      <c r="O13" s="94">
        <f>(O10+O11+O12)*b!G20</f>
        <v>0</v>
      </c>
      <c r="P13" s="109">
        <f>M13+N13+O13</f>
        <v>0</v>
      </c>
    </row>
    <row r="14" spans="1:16" ht="16.5" thickBot="1" x14ac:dyDescent="0.3">
      <c r="A14" s="129" t="str">
        <f>gmb!A7</f>
        <v>c</v>
      </c>
      <c r="B14" s="15"/>
      <c r="C14" s="15"/>
      <c r="D14" s="15"/>
      <c r="E14" s="15"/>
      <c r="F14" s="15"/>
      <c r="G14" s="15"/>
      <c r="H14" s="15"/>
      <c r="I14" s="119" t="s">
        <v>43</v>
      </c>
      <c r="J14" s="119" t="s">
        <v>30</v>
      </c>
      <c r="K14" s="19"/>
      <c r="L14" s="15"/>
      <c r="M14" s="119" t="s">
        <v>43</v>
      </c>
      <c r="N14" s="119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21"/>
      <c r="J15" s="21"/>
      <c r="K15" s="21"/>
      <c r="L15" s="15"/>
      <c r="M15" s="21"/>
      <c r="N15" s="21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136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109">
        <f>M18+N18+O18</f>
        <v>0</v>
      </c>
    </row>
    <row r="19" spans="1:16" ht="16.5" thickBot="1" x14ac:dyDescent="0.3">
      <c r="A19" s="129" t="str">
        <f>d!A6</f>
        <v>d</v>
      </c>
      <c r="B19" s="15"/>
      <c r="C19" s="15"/>
      <c r="D19" s="15"/>
      <c r="E19" s="15"/>
      <c r="F19" s="15"/>
      <c r="G19" s="15"/>
      <c r="H19" s="15"/>
      <c r="I19" s="119" t="s">
        <v>21</v>
      </c>
      <c r="J19" s="119" t="s">
        <v>22</v>
      </c>
      <c r="K19" s="119" t="s">
        <v>23</v>
      </c>
      <c r="L19" s="15"/>
      <c r="M19" s="119" t="s">
        <v>24</v>
      </c>
      <c r="N19" s="119" t="s">
        <v>25</v>
      </c>
      <c r="O19" s="119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21"/>
      <c r="J20" s="21"/>
      <c r="K20" s="21"/>
      <c r="L20" s="15"/>
      <c r="M20" s="21"/>
      <c r="N20" s="21"/>
      <c r="O20" s="22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136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109">
        <f>M23+N23+O23</f>
        <v>0</v>
      </c>
    </row>
    <row r="24" spans="1:16" ht="16.5" thickBot="1" x14ac:dyDescent="0.3">
      <c r="A24" s="129" t="str">
        <f>e!A6</f>
        <v>e</v>
      </c>
      <c r="B24" s="15"/>
      <c r="C24" s="15"/>
      <c r="D24" s="15"/>
      <c r="E24" s="15"/>
      <c r="F24" s="15"/>
      <c r="G24" s="15"/>
      <c r="H24" s="15"/>
      <c r="I24" s="119" t="s">
        <v>21</v>
      </c>
      <c r="J24" s="119" t="s">
        <v>22</v>
      </c>
      <c r="K24" s="119" t="s">
        <v>23</v>
      </c>
      <c r="L24" s="23"/>
      <c r="M24" s="119" t="s">
        <v>24</v>
      </c>
      <c r="N24" s="119" t="s">
        <v>25</v>
      </c>
      <c r="O24" s="119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21"/>
      <c r="J25" s="21"/>
      <c r="K25" s="21"/>
      <c r="L25" s="15"/>
      <c r="M25" s="21"/>
      <c r="N25" s="21"/>
      <c r="O25" s="22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137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109">
        <f>M28+N28+O28</f>
        <v>0</v>
      </c>
    </row>
    <row r="29" spans="1:16" ht="16.5" thickBot="1" x14ac:dyDescent="0.3">
      <c r="A29" s="129" t="str">
        <f>f!A6</f>
        <v>f</v>
      </c>
      <c r="B29" s="15"/>
      <c r="C29" s="15"/>
      <c r="D29" s="15"/>
      <c r="E29" s="15"/>
      <c r="F29" s="15"/>
      <c r="G29" s="15"/>
      <c r="H29" s="15"/>
      <c r="I29" s="119" t="s">
        <v>21</v>
      </c>
      <c r="J29" s="119" t="s">
        <v>22</v>
      </c>
      <c r="K29" s="119" t="s">
        <v>23</v>
      </c>
      <c r="L29" s="23"/>
      <c r="M29" s="119" t="s">
        <v>24</v>
      </c>
      <c r="N29" s="119" t="s">
        <v>25</v>
      </c>
      <c r="O29" s="119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21"/>
      <c r="J30" s="21"/>
      <c r="K30" s="21"/>
      <c r="L30" s="23"/>
      <c r="M30" s="21"/>
      <c r="N30" s="21"/>
      <c r="O30" s="22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7"/>
      <c r="D33" s="97"/>
      <c r="E33" s="94">
        <f>(E30+E31+E32)*f!H6</f>
        <v>0</v>
      </c>
      <c r="F33" s="97"/>
      <c r="G33" s="97"/>
      <c r="H33" s="97"/>
      <c r="I33" s="94">
        <f>(I30+I31+I32)*0.5</f>
        <v>0</v>
      </c>
      <c r="J33" s="94">
        <f>J30+J31+J32</f>
        <v>0</v>
      </c>
      <c r="K33" s="94">
        <f>(K30+K31+K32)*1.5</f>
        <v>0</v>
      </c>
      <c r="L33" s="24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109">
        <f>M33+N33+O33</f>
        <v>0</v>
      </c>
    </row>
    <row r="34" spans="1:16" ht="16.5" thickBot="1" x14ac:dyDescent="0.3">
      <c r="A34" s="129" t="str">
        <f>dede!A6</f>
        <v>g</v>
      </c>
      <c r="B34" s="15"/>
      <c r="C34" s="15"/>
      <c r="D34" s="15"/>
      <c r="E34" s="15"/>
      <c r="F34" s="15"/>
      <c r="G34" s="15"/>
      <c r="H34" s="15"/>
      <c r="I34" s="119" t="s">
        <v>21</v>
      </c>
      <c r="J34" s="119" t="s">
        <v>22</v>
      </c>
      <c r="K34" s="119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21"/>
      <c r="J35" s="21"/>
      <c r="K35" s="21"/>
      <c r="L35" s="15"/>
      <c r="M35" s="21"/>
      <c r="N35" s="21"/>
      <c r="O35" s="22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137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109">
        <f>M38+N38+O38</f>
        <v>0</v>
      </c>
    </row>
    <row r="39" spans="1:16" ht="16.5" thickBot="1" x14ac:dyDescent="0.3">
      <c r="A39" s="129" t="str">
        <f>h!A6</f>
        <v>h</v>
      </c>
      <c r="B39" s="15"/>
      <c r="C39" s="15"/>
      <c r="D39" s="15"/>
      <c r="E39" s="15"/>
      <c r="F39" s="15"/>
      <c r="G39" s="15"/>
      <c r="H39" s="15"/>
      <c r="I39" s="119" t="s">
        <v>21</v>
      </c>
      <c r="J39" s="119" t="s">
        <v>22</v>
      </c>
      <c r="K39" s="119" t="s">
        <v>23</v>
      </c>
      <c r="L39" s="23"/>
      <c r="M39" s="119" t="s">
        <v>24</v>
      </c>
      <c r="N39" s="119" t="s">
        <v>25</v>
      </c>
      <c r="O39" s="119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21"/>
      <c r="J40" s="21"/>
      <c r="K40" s="21"/>
      <c r="L40" s="23"/>
      <c r="M40" s="21"/>
      <c r="N40" s="21"/>
      <c r="O40" s="22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37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109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theme="4" tint="-0.249977111117893"/>
  </sheetPr>
  <dimension ref="A1:P43"/>
  <sheetViews>
    <sheetView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7.12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29" t="str">
        <f>a!A6</f>
        <v>a</v>
      </c>
      <c r="B4" s="15"/>
      <c r="C4" s="15"/>
      <c r="D4" s="15"/>
      <c r="E4" s="15"/>
      <c r="F4" s="15"/>
      <c r="G4" s="15"/>
      <c r="H4" s="15"/>
      <c r="I4" s="119" t="s">
        <v>21</v>
      </c>
      <c r="J4" s="119" t="s">
        <v>22</v>
      </c>
      <c r="K4" s="119" t="s">
        <v>23</v>
      </c>
      <c r="L4" s="15"/>
      <c r="M4" s="119" t="s">
        <v>24</v>
      </c>
      <c r="N4" s="119" t="s">
        <v>25</v>
      </c>
      <c r="O4" s="119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21"/>
      <c r="J5" s="21"/>
      <c r="K5" s="21"/>
      <c r="L5" s="15"/>
      <c r="M5" s="21"/>
      <c r="N5" s="21"/>
      <c r="O5" s="22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139">
        <f>(I5+I6+I7)*0.5</f>
        <v>0</v>
      </c>
      <c r="J8" s="93">
        <f>J5+J6+J7</f>
        <v>0</v>
      </c>
      <c r="K8" s="140">
        <f>(K5+K6+K7)*1.5</f>
        <v>0</v>
      </c>
      <c r="L8" s="107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24">
        <f>M8+N8+O8</f>
        <v>0</v>
      </c>
    </row>
    <row r="9" spans="1:16" ht="16.5" thickBot="1" x14ac:dyDescent="0.3">
      <c r="A9" s="129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41" t="s">
        <v>24</v>
      </c>
      <c r="N9" s="119" t="s">
        <v>27</v>
      </c>
      <c r="O9" s="142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113"/>
      <c r="N10" s="113"/>
      <c r="O10" s="116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93">
        <f>I10+I11+I12</f>
        <v>0</v>
      </c>
      <c r="J13" s="143"/>
      <c r="K13" s="143"/>
      <c r="L13" s="111">
        <f>I13</f>
        <v>0</v>
      </c>
      <c r="M13" s="94">
        <f>M10+M11+M12</f>
        <v>0</v>
      </c>
      <c r="N13" s="94">
        <f>(N10+N11+N12)*b!G20</f>
        <v>0</v>
      </c>
      <c r="O13" s="94">
        <f>(O10+O11+O12)*b!G20</f>
        <v>0</v>
      </c>
      <c r="P13" s="109">
        <f>M13+N13+O13</f>
        <v>0</v>
      </c>
    </row>
    <row r="14" spans="1:16" ht="16.5" thickBot="1" x14ac:dyDescent="0.3">
      <c r="A14" s="129" t="str">
        <f>gmb!A7</f>
        <v>c</v>
      </c>
      <c r="B14" s="15"/>
      <c r="C14" s="15"/>
      <c r="D14" s="15"/>
      <c r="E14" s="15"/>
      <c r="F14" s="15"/>
      <c r="G14" s="15"/>
      <c r="H14" s="15"/>
      <c r="I14" s="119" t="s">
        <v>43</v>
      </c>
      <c r="J14" s="119" t="s">
        <v>30</v>
      </c>
      <c r="K14" s="19"/>
      <c r="L14" s="15"/>
      <c r="M14" s="119" t="s">
        <v>43</v>
      </c>
      <c r="N14" s="119" t="s">
        <v>28</v>
      </c>
      <c r="O14" s="20"/>
    </row>
    <row r="15" spans="1:16" x14ac:dyDescent="0.25">
      <c r="A15" s="134"/>
      <c r="B15" s="15"/>
      <c r="C15" s="15"/>
      <c r="D15" s="15"/>
      <c r="E15" s="21"/>
      <c r="F15" s="15"/>
      <c r="G15" s="15"/>
      <c r="H15" s="15"/>
      <c r="I15" s="21"/>
      <c r="J15" s="21"/>
      <c r="K15" s="21"/>
      <c r="L15" s="15"/>
      <c r="M15" s="21"/>
      <c r="N15" s="21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136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109">
        <f>M18+N18+O18</f>
        <v>0</v>
      </c>
    </row>
    <row r="19" spans="1:16" ht="16.5" thickBot="1" x14ac:dyDescent="0.3">
      <c r="A19" s="129" t="str">
        <f>d!A6</f>
        <v>d</v>
      </c>
      <c r="B19" s="15"/>
      <c r="C19" s="15"/>
      <c r="D19" s="15"/>
      <c r="E19" s="15"/>
      <c r="F19" s="15"/>
      <c r="G19" s="15"/>
      <c r="H19" s="15"/>
      <c r="I19" s="119" t="s">
        <v>21</v>
      </c>
      <c r="J19" s="119" t="s">
        <v>22</v>
      </c>
      <c r="K19" s="119" t="s">
        <v>23</v>
      </c>
      <c r="L19" s="15"/>
      <c r="M19" s="119" t="s">
        <v>24</v>
      </c>
      <c r="N19" s="119" t="s">
        <v>25</v>
      </c>
      <c r="O19" s="119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21"/>
      <c r="J20" s="21"/>
      <c r="K20" s="21"/>
      <c r="L20" s="15"/>
      <c r="M20" s="21"/>
      <c r="N20" s="21"/>
      <c r="O20" s="22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136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109">
        <f>M23+N23+O23</f>
        <v>0</v>
      </c>
    </row>
    <row r="24" spans="1:16" ht="16.5" thickBot="1" x14ac:dyDescent="0.3">
      <c r="A24" s="129" t="str">
        <f>e!A6</f>
        <v>e</v>
      </c>
      <c r="B24" s="15"/>
      <c r="C24" s="15"/>
      <c r="D24" s="15"/>
      <c r="E24" s="15"/>
      <c r="F24" s="15"/>
      <c r="G24" s="15"/>
      <c r="H24" s="15"/>
      <c r="I24" s="119" t="s">
        <v>21</v>
      </c>
      <c r="J24" s="119" t="s">
        <v>22</v>
      </c>
      <c r="K24" s="119" t="s">
        <v>23</v>
      </c>
      <c r="L24" s="23"/>
      <c r="M24" s="119" t="s">
        <v>24</v>
      </c>
      <c r="N24" s="119" t="s">
        <v>25</v>
      </c>
      <c r="O24" s="119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21"/>
      <c r="J25" s="21"/>
      <c r="K25" s="21"/>
      <c r="L25" s="15"/>
      <c r="M25" s="21"/>
      <c r="N25" s="21"/>
      <c r="O25" s="22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137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109">
        <f>M28+N28+O28</f>
        <v>0</v>
      </c>
    </row>
    <row r="29" spans="1:16" ht="16.5" thickBot="1" x14ac:dyDescent="0.3">
      <c r="A29" s="129" t="str">
        <f>f!A6</f>
        <v>f</v>
      </c>
      <c r="B29" s="15"/>
      <c r="C29" s="15"/>
      <c r="D29" s="15"/>
      <c r="E29" s="15"/>
      <c r="F29" s="15"/>
      <c r="G29" s="15"/>
      <c r="H29" s="15"/>
      <c r="I29" s="119" t="s">
        <v>21</v>
      </c>
      <c r="J29" s="119" t="s">
        <v>22</v>
      </c>
      <c r="K29" s="119" t="s">
        <v>23</v>
      </c>
      <c r="L29" s="23"/>
      <c r="M29" s="119" t="s">
        <v>24</v>
      </c>
      <c r="N29" s="119" t="s">
        <v>25</v>
      </c>
      <c r="O29" s="119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21"/>
      <c r="J30" s="21"/>
      <c r="K30" s="21"/>
      <c r="L30" s="23"/>
      <c r="M30" s="21"/>
      <c r="N30" s="21"/>
      <c r="O30" s="22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7"/>
      <c r="D33" s="97"/>
      <c r="E33" s="94">
        <f>(E30+E31+E32)*f!H6</f>
        <v>0</v>
      </c>
      <c r="F33" s="97"/>
      <c r="G33" s="97"/>
      <c r="H33" s="97"/>
      <c r="I33" s="94">
        <f>(I30+I31+I32)*0.5</f>
        <v>0</v>
      </c>
      <c r="J33" s="94">
        <f>J30+J31+J32</f>
        <v>0</v>
      </c>
      <c r="K33" s="94">
        <f>(K30+K31+K32)*1.5</f>
        <v>0</v>
      </c>
      <c r="L33" s="24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109">
        <f>M33+N33+O33</f>
        <v>0</v>
      </c>
    </row>
    <row r="34" spans="1:16" ht="16.5" thickBot="1" x14ac:dyDescent="0.3">
      <c r="A34" s="129" t="str">
        <f>dede!A6</f>
        <v>g</v>
      </c>
      <c r="B34" s="15"/>
      <c r="C34" s="15"/>
      <c r="D34" s="15"/>
      <c r="E34" s="15"/>
      <c r="F34" s="15"/>
      <c r="G34" s="15"/>
      <c r="H34" s="15"/>
      <c r="I34" s="119" t="s">
        <v>21</v>
      </c>
      <c r="J34" s="119" t="s">
        <v>22</v>
      </c>
      <c r="K34" s="119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21"/>
      <c r="J35" s="21"/>
      <c r="K35" s="21"/>
      <c r="L35" s="15"/>
      <c r="M35" s="21"/>
      <c r="N35" s="21"/>
      <c r="O35" s="22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137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109">
        <f>M38+N38+O38</f>
        <v>0</v>
      </c>
    </row>
    <row r="39" spans="1:16" ht="16.5" thickBot="1" x14ac:dyDescent="0.3">
      <c r="A39" s="129" t="str">
        <f>h!A6</f>
        <v>h</v>
      </c>
      <c r="B39" s="15"/>
      <c r="C39" s="15"/>
      <c r="D39" s="15"/>
      <c r="E39" s="15"/>
      <c r="F39" s="15"/>
      <c r="G39" s="15"/>
      <c r="H39" s="15"/>
      <c r="I39" s="119" t="s">
        <v>21</v>
      </c>
      <c r="J39" s="119" t="s">
        <v>22</v>
      </c>
      <c r="K39" s="119" t="s">
        <v>23</v>
      </c>
      <c r="L39" s="23"/>
      <c r="M39" s="119" t="s">
        <v>24</v>
      </c>
      <c r="N39" s="119" t="s">
        <v>25</v>
      </c>
      <c r="O39" s="119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21"/>
      <c r="J40" s="21"/>
      <c r="K40" s="21"/>
      <c r="L40" s="23"/>
      <c r="M40" s="21"/>
      <c r="N40" s="21"/>
      <c r="O40" s="22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37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109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4" tint="-0.249977111117893"/>
  </sheetPr>
  <dimension ref="A1:P43"/>
  <sheetViews>
    <sheetView topLeftCell="A3"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6.7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90"/>
      <c r="N3" s="15"/>
      <c r="O3" s="18"/>
    </row>
    <row r="4" spans="1:16" ht="16.5" thickBot="1" x14ac:dyDescent="0.3">
      <c r="A4" s="129" t="str">
        <f>a!A6</f>
        <v>a</v>
      </c>
      <c r="B4" s="15"/>
      <c r="C4" s="15"/>
      <c r="D4" s="15"/>
      <c r="E4" s="15"/>
      <c r="F4" s="15"/>
      <c r="G4" s="15"/>
      <c r="H4" s="15"/>
      <c r="I4" s="119" t="s">
        <v>21</v>
      </c>
      <c r="J4" s="119" t="s">
        <v>22</v>
      </c>
      <c r="K4" s="119" t="s">
        <v>23</v>
      </c>
      <c r="L4" s="15"/>
      <c r="M4" s="119" t="s">
        <v>24</v>
      </c>
      <c r="N4" s="119" t="s">
        <v>25</v>
      </c>
      <c r="O4" s="119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21"/>
      <c r="J5" s="21"/>
      <c r="K5" s="21"/>
      <c r="L5" s="15"/>
      <c r="M5" s="21"/>
      <c r="N5" s="21"/>
      <c r="O5" s="22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108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109">
        <f>M8+N8+O8</f>
        <v>0</v>
      </c>
    </row>
    <row r="9" spans="1:16" ht="16.5" thickBot="1" x14ac:dyDescent="0.3">
      <c r="A9" s="129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19" t="s">
        <v>24</v>
      </c>
      <c r="N9" s="119" t="s">
        <v>27</v>
      </c>
      <c r="O9" s="119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21"/>
      <c r="N10" s="21"/>
      <c r="O10" s="22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93">
        <f>I10+I11+I12</f>
        <v>0</v>
      </c>
      <c r="J13" s="90"/>
      <c r="K13" s="90"/>
      <c r="L13" s="111">
        <f>I13</f>
        <v>0</v>
      </c>
      <c r="M13" s="94">
        <f>M10+M11+M12</f>
        <v>0</v>
      </c>
      <c r="N13" s="94">
        <f>(N10+N11+N12)*b!H20</f>
        <v>0</v>
      </c>
      <c r="O13" s="94">
        <f>(O10+O11+O12)*b!G20</f>
        <v>0</v>
      </c>
      <c r="P13" s="109">
        <f>M13+N13+O13</f>
        <v>0</v>
      </c>
    </row>
    <row r="14" spans="1:16" ht="16.5" thickBot="1" x14ac:dyDescent="0.3">
      <c r="A14" s="129" t="str">
        <f>gmb!A7</f>
        <v>c</v>
      </c>
      <c r="B14" s="15"/>
      <c r="C14" s="15"/>
      <c r="D14" s="15"/>
      <c r="E14" s="15"/>
      <c r="F14" s="15"/>
      <c r="G14" s="15"/>
      <c r="H14" s="15"/>
      <c r="I14" s="119" t="s">
        <v>43</v>
      </c>
      <c r="J14" s="119" t="s">
        <v>30</v>
      </c>
      <c r="K14" s="19"/>
      <c r="L14" s="15"/>
      <c r="M14" s="119" t="s">
        <v>43</v>
      </c>
      <c r="N14" s="119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21"/>
      <c r="J15" s="21"/>
      <c r="K15" s="21"/>
      <c r="L15" s="15"/>
      <c r="M15" s="21"/>
      <c r="N15" s="21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136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109">
        <f>M18+N18+O18</f>
        <v>0</v>
      </c>
    </row>
    <row r="19" spans="1:16" ht="16.5" thickBot="1" x14ac:dyDescent="0.3">
      <c r="A19" s="129" t="str">
        <f>d!A6</f>
        <v>d</v>
      </c>
      <c r="B19" s="15"/>
      <c r="C19" s="15"/>
      <c r="D19" s="15"/>
      <c r="E19" s="15"/>
      <c r="F19" s="15"/>
      <c r="G19" s="15"/>
      <c r="H19" s="15"/>
      <c r="I19" s="119" t="s">
        <v>21</v>
      </c>
      <c r="J19" s="119" t="s">
        <v>22</v>
      </c>
      <c r="K19" s="119" t="s">
        <v>23</v>
      </c>
      <c r="L19" s="15"/>
      <c r="M19" s="119" t="s">
        <v>24</v>
      </c>
      <c r="N19" s="119" t="s">
        <v>25</v>
      </c>
      <c r="O19" s="119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21"/>
      <c r="J20" s="21"/>
      <c r="K20" s="21"/>
      <c r="L20" s="15"/>
      <c r="M20" s="21"/>
      <c r="N20" s="21"/>
      <c r="O20" s="22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136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109">
        <f>M23+N23+O23</f>
        <v>0</v>
      </c>
    </row>
    <row r="24" spans="1:16" ht="16.5" thickBot="1" x14ac:dyDescent="0.3">
      <c r="A24" s="129" t="str">
        <f>e!A6</f>
        <v>e</v>
      </c>
      <c r="B24" s="15"/>
      <c r="C24" s="15"/>
      <c r="D24" s="15"/>
      <c r="E24" s="15"/>
      <c r="F24" s="15"/>
      <c r="G24" s="15"/>
      <c r="H24" s="15"/>
      <c r="I24" s="119" t="s">
        <v>21</v>
      </c>
      <c r="J24" s="119" t="s">
        <v>22</v>
      </c>
      <c r="K24" s="119" t="s">
        <v>23</v>
      </c>
      <c r="L24" s="23"/>
      <c r="M24" s="119" t="s">
        <v>24</v>
      </c>
      <c r="N24" s="119" t="s">
        <v>25</v>
      </c>
      <c r="O24" s="119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21"/>
      <c r="J25" s="21"/>
      <c r="K25" s="21"/>
      <c r="L25" s="15"/>
      <c r="M25" s="21"/>
      <c r="N25" s="21"/>
      <c r="O25" s="22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137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109">
        <f>M28+N28+O28</f>
        <v>0</v>
      </c>
    </row>
    <row r="29" spans="1:16" ht="16.5" thickBot="1" x14ac:dyDescent="0.3">
      <c r="A29" s="129" t="str">
        <f>f!A6</f>
        <v>f</v>
      </c>
      <c r="B29" s="15"/>
      <c r="C29" s="15"/>
      <c r="D29" s="15"/>
      <c r="E29" s="15"/>
      <c r="F29" s="15"/>
      <c r="G29" s="15"/>
      <c r="H29" s="15"/>
      <c r="I29" s="119" t="s">
        <v>21</v>
      </c>
      <c r="J29" s="119" t="s">
        <v>22</v>
      </c>
      <c r="K29" s="119" t="s">
        <v>23</v>
      </c>
      <c r="L29" s="23"/>
      <c r="M29" s="119" t="s">
        <v>24</v>
      </c>
      <c r="N29" s="119" t="s">
        <v>25</v>
      </c>
      <c r="O29" s="119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21"/>
      <c r="J30" s="21"/>
      <c r="K30" s="21"/>
      <c r="L30" s="23"/>
      <c r="M30" s="21"/>
      <c r="N30" s="21"/>
      <c r="O30" s="22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7"/>
      <c r="D33" s="97"/>
      <c r="E33" s="94">
        <f>(E30+E31+E32)*f!H6</f>
        <v>0</v>
      </c>
      <c r="F33" s="97"/>
      <c r="G33" s="97"/>
      <c r="H33" s="97"/>
      <c r="I33" s="94">
        <f>(I30+I31+I32)*0.5</f>
        <v>0</v>
      </c>
      <c r="J33" s="94">
        <f>J30+J31+J32</f>
        <v>0</v>
      </c>
      <c r="K33" s="94">
        <f>(K30+K31+K32)*1.5</f>
        <v>0</v>
      </c>
      <c r="L33" s="24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109">
        <f>M33+N33+O33</f>
        <v>0</v>
      </c>
    </row>
    <row r="34" spans="1:16" ht="16.5" thickBot="1" x14ac:dyDescent="0.3">
      <c r="A34" s="129" t="str">
        <f>dede!A6</f>
        <v>g</v>
      </c>
      <c r="B34" s="15"/>
      <c r="C34" s="15"/>
      <c r="D34" s="15"/>
      <c r="E34" s="15"/>
      <c r="F34" s="15"/>
      <c r="G34" s="15"/>
      <c r="H34" s="15"/>
      <c r="I34" s="119" t="s">
        <v>21</v>
      </c>
      <c r="J34" s="119" t="s">
        <v>22</v>
      </c>
      <c r="K34" s="119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21"/>
      <c r="J35" s="21"/>
      <c r="K35" s="21"/>
      <c r="L35" s="15"/>
      <c r="M35" s="21"/>
      <c r="N35" s="21"/>
      <c r="O35" s="22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137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109">
        <f>M38+N38+O38</f>
        <v>0</v>
      </c>
    </row>
    <row r="39" spans="1:16" ht="16.5" thickBot="1" x14ac:dyDescent="0.3">
      <c r="A39" s="129" t="str">
        <f>h!A6</f>
        <v>h</v>
      </c>
      <c r="B39" s="15"/>
      <c r="C39" s="15"/>
      <c r="D39" s="15"/>
      <c r="E39" s="15"/>
      <c r="F39" s="15"/>
      <c r="G39" s="15"/>
      <c r="H39" s="15"/>
      <c r="I39" s="119" t="s">
        <v>21</v>
      </c>
      <c r="J39" s="119" t="s">
        <v>22</v>
      </c>
      <c r="K39" s="119" t="s">
        <v>23</v>
      </c>
      <c r="L39" s="23"/>
      <c r="M39" s="119" t="s">
        <v>24</v>
      </c>
      <c r="N39" s="119" t="s">
        <v>25</v>
      </c>
      <c r="O39" s="119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21"/>
      <c r="J40" s="21"/>
      <c r="K40" s="21"/>
      <c r="L40" s="23"/>
      <c r="M40" s="21"/>
      <c r="N40" s="21"/>
      <c r="O40" s="22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37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109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theme="4" tint="-0.249977111117893"/>
  </sheetPr>
  <dimension ref="A1:P43"/>
  <sheetViews>
    <sheetView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7.2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29" t="str">
        <f>a!A6</f>
        <v>a</v>
      </c>
      <c r="B4" s="15"/>
      <c r="C4" s="15"/>
      <c r="D4" s="15"/>
      <c r="E4" s="15"/>
      <c r="F4" s="15"/>
      <c r="G4" s="15"/>
      <c r="H4" s="15"/>
      <c r="I4" s="119" t="s">
        <v>21</v>
      </c>
      <c r="J4" s="119" t="s">
        <v>22</v>
      </c>
      <c r="K4" s="119" t="s">
        <v>23</v>
      </c>
      <c r="L4" s="15"/>
      <c r="M4" s="119" t="s">
        <v>24</v>
      </c>
      <c r="N4" s="119" t="s">
        <v>25</v>
      </c>
      <c r="O4" s="119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21"/>
      <c r="J5" s="21"/>
      <c r="K5" s="21"/>
      <c r="L5" s="15"/>
      <c r="M5" s="21"/>
      <c r="N5" s="21"/>
      <c r="O5" s="22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108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109">
        <f>M8+N8+O8</f>
        <v>0</v>
      </c>
    </row>
    <row r="9" spans="1:16" ht="16.5" thickBot="1" x14ac:dyDescent="0.3">
      <c r="A9" s="129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19" t="s">
        <v>24</v>
      </c>
      <c r="N9" s="119" t="s">
        <v>27</v>
      </c>
      <c r="O9" s="119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21"/>
      <c r="N10" s="21"/>
      <c r="O10" s="22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93">
        <f>I10+I11+I12</f>
        <v>0</v>
      </c>
      <c r="J13" s="90"/>
      <c r="K13" s="90"/>
      <c r="L13" s="111">
        <f>I13</f>
        <v>0</v>
      </c>
      <c r="M13" s="94">
        <f>M10+M11+M12</f>
        <v>0</v>
      </c>
      <c r="N13" s="94">
        <f>(N10+N11+N12)*b!H20</f>
        <v>0</v>
      </c>
      <c r="O13" s="94">
        <f>(O10+O11+O12)*b!G20</f>
        <v>0</v>
      </c>
      <c r="P13" s="109">
        <f>M13+N13+O13</f>
        <v>0</v>
      </c>
    </row>
    <row r="14" spans="1:16" ht="16.5" thickBot="1" x14ac:dyDescent="0.3">
      <c r="A14" s="129" t="str">
        <f>gmb!A7</f>
        <v>c</v>
      </c>
      <c r="B14" s="15"/>
      <c r="C14" s="15"/>
      <c r="D14" s="15"/>
      <c r="E14" s="15"/>
      <c r="F14" s="15"/>
      <c r="G14" s="15"/>
      <c r="H14" s="15"/>
      <c r="I14" s="119" t="s">
        <v>43</v>
      </c>
      <c r="J14" s="119" t="s">
        <v>30</v>
      </c>
      <c r="K14" s="19"/>
      <c r="L14" s="15"/>
      <c r="M14" s="119" t="s">
        <v>43</v>
      </c>
      <c r="N14" s="119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21"/>
      <c r="J15" s="21"/>
      <c r="K15" s="21"/>
      <c r="L15" s="15"/>
      <c r="M15" s="21"/>
      <c r="N15" s="21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136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109">
        <f>M18+N18+O18</f>
        <v>0</v>
      </c>
    </row>
    <row r="19" spans="1:16" ht="16.5" thickBot="1" x14ac:dyDescent="0.3">
      <c r="A19" s="129" t="str">
        <f>d!A6</f>
        <v>d</v>
      </c>
      <c r="B19" s="15"/>
      <c r="C19" s="15"/>
      <c r="D19" s="15"/>
      <c r="E19" s="15"/>
      <c r="F19" s="15"/>
      <c r="G19" s="15"/>
      <c r="H19" s="15"/>
      <c r="I19" s="119" t="s">
        <v>21</v>
      </c>
      <c r="J19" s="119" t="s">
        <v>22</v>
      </c>
      <c r="K19" s="119" t="s">
        <v>23</v>
      </c>
      <c r="L19" s="15"/>
      <c r="M19" s="119" t="s">
        <v>24</v>
      </c>
      <c r="N19" s="119" t="s">
        <v>25</v>
      </c>
      <c r="O19" s="119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21"/>
      <c r="J20" s="21"/>
      <c r="K20" s="21"/>
      <c r="L20" s="15"/>
      <c r="M20" s="21"/>
      <c r="N20" s="21"/>
      <c r="O20" s="22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136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109">
        <f>M23+N23+O23</f>
        <v>0</v>
      </c>
    </row>
    <row r="24" spans="1:16" ht="16.5" thickBot="1" x14ac:dyDescent="0.3">
      <c r="A24" s="129" t="str">
        <f>e!A6</f>
        <v>e</v>
      </c>
      <c r="B24" s="15"/>
      <c r="C24" s="15"/>
      <c r="D24" s="15"/>
      <c r="E24" s="15"/>
      <c r="F24" s="15"/>
      <c r="G24" s="15"/>
      <c r="H24" s="15"/>
      <c r="I24" s="119" t="s">
        <v>21</v>
      </c>
      <c r="J24" s="119" t="s">
        <v>22</v>
      </c>
      <c r="K24" s="119" t="s">
        <v>23</v>
      </c>
      <c r="L24" s="23"/>
      <c r="M24" s="119" t="s">
        <v>24</v>
      </c>
      <c r="N24" s="119" t="s">
        <v>25</v>
      </c>
      <c r="O24" s="119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21"/>
      <c r="J25" s="21"/>
      <c r="K25" s="21"/>
      <c r="L25" s="15"/>
      <c r="M25" s="21"/>
      <c r="N25" s="21"/>
      <c r="O25" s="22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137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109">
        <f>M28+N28+O28</f>
        <v>0</v>
      </c>
    </row>
    <row r="29" spans="1:16" ht="16.5" thickBot="1" x14ac:dyDescent="0.3">
      <c r="A29" s="129" t="str">
        <f>f!A6</f>
        <v>f</v>
      </c>
      <c r="B29" s="15"/>
      <c r="C29" s="15"/>
      <c r="D29" s="15"/>
      <c r="E29" s="15"/>
      <c r="F29" s="15"/>
      <c r="G29" s="15"/>
      <c r="H29" s="15"/>
      <c r="I29" s="119" t="s">
        <v>21</v>
      </c>
      <c r="J29" s="119" t="s">
        <v>22</v>
      </c>
      <c r="K29" s="119" t="s">
        <v>23</v>
      </c>
      <c r="L29" s="23"/>
      <c r="M29" s="119" t="s">
        <v>24</v>
      </c>
      <c r="N29" s="119" t="s">
        <v>25</v>
      </c>
      <c r="O29" s="119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21"/>
      <c r="J30" s="21"/>
      <c r="K30" s="21"/>
      <c r="L30" s="23"/>
      <c r="M30" s="21"/>
      <c r="N30" s="21"/>
      <c r="O30" s="22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7"/>
      <c r="D33" s="97"/>
      <c r="E33" s="94">
        <f>(E30+E31+E32)*f!H6</f>
        <v>0</v>
      </c>
      <c r="F33" s="97"/>
      <c r="G33" s="97"/>
      <c r="H33" s="97"/>
      <c r="I33" s="94">
        <f>(I30+I31+I32)*0.5</f>
        <v>0</v>
      </c>
      <c r="J33" s="94">
        <f>J30+J31+J32</f>
        <v>0</v>
      </c>
      <c r="K33" s="94">
        <f>(K30+K31+K32)*1.5</f>
        <v>0</v>
      </c>
      <c r="L33" s="24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109">
        <f>M33+N33+O33</f>
        <v>0</v>
      </c>
    </row>
    <row r="34" spans="1:16" ht="16.5" thickBot="1" x14ac:dyDescent="0.3">
      <c r="A34" s="129" t="str">
        <f>dede!A6</f>
        <v>g</v>
      </c>
      <c r="B34" s="15"/>
      <c r="C34" s="15"/>
      <c r="D34" s="15"/>
      <c r="E34" s="15"/>
      <c r="F34" s="15"/>
      <c r="G34" s="15"/>
      <c r="H34" s="15"/>
      <c r="I34" s="119" t="s">
        <v>21</v>
      </c>
      <c r="J34" s="119" t="s">
        <v>22</v>
      </c>
      <c r="K34" s="119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21"/>
      <c r="J35" s="21"/>
      <c r="K35" s="21"/>
      <c r="L35" s="15"/>
      <c r="M35" s="21"/>
      <c r="N35" s="21"/>
      <c r="O35" s="22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137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109">
        <f>M38+N38+O38</f>
        <v>0</v>
      </c>
    </row>
    <row r="39" spans="1:16" ht="16.5" thickBot="1" x14ac:dyDescent="0.3">
      <c r="A39" s="129" t="str">
        <f>h!A6</f>
        <v>h</v>
      </c>
      <c r="B39" s="15"/>
      <c r="C39" s="15"/>
      <c r="D39" s="15"/>
      <c r="E39" s="15"/>
      <c r="F39" s="15"/>
      <c r="G39" s="15"/>
      <c r="H39" s="15"/>
      <c r="I39" s="119" t="s">
        <v>21</v>
      </c>
      <c r="J39" s="119" t="s">
        <v>22</v>
      </c>
      <c r="K39" s="119" t="s">
        <v>23</v>
      </c>
      <c r="L39" s="23"/>
      <c r="M39" s="119" t="s">
        <v>24</v>
      </c>
      <c r="N39" s="119" t="s">
        <v>25</v>
      </c>
      <c r="O39" s="119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21"/>
      <c r="J40" s="21"/>
      <c r="K40" s="21"/>
      <c r="L40" s="23"/>
      <c r="M40" s="21"/>
      <c r="N40" s="21"/>
      <c r="O40" s="22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37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109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4" tint="-0.249977111117893"/>
  </sheetPr>
  <dimension ref="A1:P43"/>
  <sheetViews>
    <sheetView topLeftCell="A7"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7.2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29" t="str">
        <f>a!A6</f>
        <v>a</v>
      </c>
      <c r="B4" s="15"/>
      <c r="C4" s="15"/>
      <c r="D4" s="15"/>
      <c r="E4" s="15"/>
      <c r="F4" s="15"/>
      <c r="G4" s="15"/>
      <c r="H4" s="15"/>
      <c r="I4" s="119" t="s">
        <v>21</v>
      </c>
      <c r="J4" s="119" t="s">
        <v>22</v>
      </c>
      <c r="K4" s="119" t="s">
        <v>23</v>
      </c>
      <c r="L4" s="15"/>
      <c r="M4" s="119" t="s">
        <v>24</v>
      </c>
      <c r="N4" s="119" t="s">
        <v>25</v>
      </c>
      <c r="O4" s="119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21"/>
      <c r="J5" s="21"/>
      <c r="K5" s="21"/>
      <c r="L5" s="15"/>
      <c r="M5" s="21"/>
      <c r="N5" s="21"/>
      <c r="O5" s="22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108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109">
        <f>M8+N8+O8</f>
        <v>0</v>
      </c>
    </row>
    <row r="9" spans="1:16" ht="16.5" thickBot="1" x14ac:dyDescent="0.3">
      <c r="A9" s="129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19" t="s">
        <v>24</v>
      </c>
      <c r="N9" s="119" t="s">
        <v>27</v>
      </c>
      <c r="O9" s="119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21"/>
      <c r="N10" s="21"/>
      <c r="O10" s="22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93">
        <f>I10+I11+I12</f>
        <v>0</v>
      </c>
      <c r="J13" s="90"/>
      <c r="K13" s="90"/>
      <c r="L13" s="111">
        <f>I13</f>
        <v>0</v>
      </c>
      <c r="M13" s="94">
        <f>M10+M11+M12</f>
        <v>0</v>
      </c>
      <c r="N13" s="94">
        <f>(N10+N11+N12)*b!H20</f>
        <v>0</v>
      </c>
      <c r="O13" s="94">
        <f>(O10+O11+O12)*b!G20</f>
        <v>0</v>
      </c>
      <c r="P13" s="109">
        <f>M13+N13+O13</f>
        <v>0</v>
      </c>
    </row>
    <row r="14" spans="1:16" ht="16.5" thickBot="1" x14ac:dyDescent="0.3">
      <c r="A14" s="129" t="str">
        <f>gmb!A7</f>
        <v>c</v>
      </c>
      <c r="B14" s="15"/>
      <c r="C14" s="15"/>
      <c r="D14" s="15"/>
      <c r="E14" s="15"/>
      <c r="F14" s="15"/>
      <c r="G14" s="15"/>
      <c r="H14" s="15"/>
      <c r="I14" s="119" t="s">
        <v>43</v>
      </c>
      <c r="J14" s="119" t="s">
        <v>30</v>
      </c>
      <c r="K14" s="19"/>
      <c r="L14" s="15"/>
      <c r="M14" s="119" t="s">
        <v>43</v>
      </c>
      <c r="N14" s="119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21"/>
      <c r="J15" s="21"/>
      <c r="K15" s="21"/>
      <c r="L15" s="15"/>
      <c r="M15" s="21"/>
      <c r="N15" s="21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136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109">
        <f>M18+N18+O18</f>
        <v>0</v>
      </c>
    </row>
    <row r="19" spans="1:16" ht="16.5" thickBot="1" x14ac:dyDescent="0.3">
      <c r="A19" s="129" t="str">
        <f>d!A6</f>
        <v>d</v>
      </c>
      <c r="B19" s="15"/>
      <c r="C19" s="15"/>
      <c r="D19" s="15"/>
      <c r="E19" s="15"/>
      <c r="F19" s="15"/>
      <c r="G19" s="15"/>
      <c r="H19" s="15"/>
      <c r="I19" s="119" t="s">
        <v>21</v>
      </c>
      <c r="J19" s="119" t="s">
        <v>22</v>
      </c>
      <c r="K19" s="119" t="s">
        <v>23</v>
      </c>
      <c r="L19" s="15"/>
      <c r="M19" s="119" t="s">
        <v>24</v>
      </c>
      <c r="N19" s="119" t="s">
        <v>25</v>
      </c>
      <c r="O19" s="119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21"/>
      <c r="J20" s="21"/>
      <c r="K20" s="21"/>
      <c r="L20" s="15"/>
      <c r="M20" s="21"/>
      <c r="N20" s="21"/>
      <c r="O20" s="22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136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109">
        <f>M23+N23+O23</f>
        <v>0</v>
      </c>
    </row>
    <row r="24" spans="1:16" ht="16.5" thickBot="1" x14ac:dyDescent="0.3">
      <c r="A24" s="129" t="str">
        <f>e!A6</f>
        <v>e</v>
      </c>
      <c r="B24" s="15"/>
      <c r="C24" s="15"/>
      <c r="D24" s="15"/>
      <c r="E24" s="15"/>
      <c r="F24" s="15"/>
      <c r="G24" s="15"/>
      <c r="H24" s="15"/>
      <c r="I24" s="119" t="s">
        <v>21</v>
      </c>
      <c r="J24" s="119" t="s">
        <v>22</v>
      </c>
      <c r="K24" s="119" t="s">
        <v>23</v>
      </c>
      <c r="L24" s="23"/>
      <c r="M24" s="119" t="s">
        <v>24</v>
      </c>
      <c r="N24" s="119" t="s">
        <v>25</v>
      </c>
      <c r="O24" s="119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21"/>
      <c r="J25" s="21"/>
      <c r="K25" s="21"/>
      <c r="L25" s="15"/>
      <c r="M25" s="21"/>
      <c r="N25" s="21"/>
      <c r="O25" s="22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137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109">
        <f>M28+N28+O28</f>
        <v>0</v>
      </c>
    </row>
    <row r="29" spans="1:16" ht="16.5" thickBot="1" x14ac:dyDescent="0.3">
      <c r="A29" s="129" t="str">
        <f>f!A6</f>
        <v>f</v>
      </c>
      <c r="B29" s="15"/>
      <c r="C29" s="15"/>
      <c r="D29" s="15"/>
      <c r="E29" s="15"/>
      <c r="F29" s="15"/>
      <c r="G29" s="15"/>
      <c r="H29" s="15"/>
      <c r="I29" s="119" t="s">
        <v>21</v>
      </c>
      <c r="J29" s="119" t="s">
        <v>22</v>
      </c>
      <c r="K29" s="119" t="s">
        <v>23</v>
      </c>
      <c r="L29" s="23"/>
      <c r="M29" s="119" t="s">
        <v>24</v>
      </c>
      <c r="N29" s="119" t="s">
        <v>25</v>
      </c>
      <c r="O29" s="119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21"/>
      <c r="J30" s="21"/>
      <c r="K30" s="21"/>
      <c r="L30" s="23"/>
      <c r="M30" s="21"/>
      <c r="N30" s="21"/>
      <c r="O30" s="22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7"/>
      <c r="D33" s="97"/>
      <c r="E33" s="94">
        <f>(E30+E31+E32)*f!H6</f>
        <v>0</v>
      </c>
      <c r="F33" s="97"/>
      <c r="G33" s="97"/>
      <c r="H33" s="97"/>
      <c r="I33" s="94">
        <f>(I30+I31+I32)*0.5</f>
        <v>0</v>
      </c>
      <c r="J33" s="94">
        <f>J30+J31+J32</f>
        <v>0</v>
      </c>
      <c r="K33" s="94">
        <f>(K30+K31+K32)*1.5</f>
        <v>0</v>
      </c>
      <c r="L33" s="24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109">
        <f>M33+N33+O33</f>
        <v>0</v>
      </c>
    </row>
    <row r="34" spans="1:16" ht="16.5" thickBot="1" x14ac:dyDescent="0.3">
      <c r="A34" s="129" t="str">
        <f>dede!A6</f>
        <v>g</v>
      </c>
      <c r="B34" s="15"/>
      <c r="C34" s="15"/>
      <c r="D34" s="15"/>
      <c r="E34" s="15"/>
      <c r="F34" s="15"/>
      <c r="G34" s="15"/>
      <c r="H34" s="15"/>
      <c r="I34" s="119" t="s">
        <v>21</v>
      </c>
      <c r="J34" s="119" t="s">
        <v>22</v>
      </c>
      <c r="K34" s="119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21"/>
      <c r="J35" s="21"/>
      <c r="K35" s="21"/>
      <c r="L35" s="15"/>
      <c r="M35" s="21"/>
      <c r="N35" s="21"/>
      <c r="O35" s="22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137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109">
        <f>M38+N38+O38</f>
        <v>0</v>
      </c>
    </row>
    <row r="39" spans="1:16" ht="16.5" thickBot="1" x14ac:dyDescent="0.3">
      <c r="A39" s="129" t="str">
        <f>h!A6</f>
        <v>h</v>
      </c>
      <c r="B39" s="15"/>
      <c r="C39" s="15"/>
      <c r="D39" s="15"/>
      <c r="E39" s="15"/>
      <c r="F39" s="15"/>
      <c r="G39" s="15"/>
      <c r="H39" s="15"/>
      <c r="I39" s="119" t="s">
        <v>21</v>
      </c>
      <c r="J39" s="119" t="s">
        <v>22</v>
      </c>
      <c r="K39" s="119" t="s">
        <v>23</v>
      </c>
      <c r="L39" s="23"/>
      <c r="M39" s="119" t="s">
        <v>24</v>
      </c>
      <c r="N39" s="119" t="s">
        <v>25</v>
      </c>
      <c r="O39" s="119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21"/>
      <c r="J40" s="21"/>
      <c r="K40" s="21"/>
      <c r="L40" s="23"/>
      <c r="M40" s="21"/>
      <c r="N40" s="21"/>
      <c r="O40" s="22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37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109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tabColor theme="4" tint="-0.249977111117893"/>
  </sheetPr>
  <dimension ref="A1:P43"/>
  <sheetViews>
    <sheetView topLeftCell="A4" zoomScale="70" zoomScaleNormal="70" zoomScalePageLayoutView="70" workbookViewId="0">
      <selection activeCell="A39" sqref="A39"/>
    </sheetView>
  </sheetViews>
  <sheetFormatPr baseColWidth="10" defaultColWidth="8.75" defaultRowHeight="15.75" x14ac:dyDescent="0.25"/>
  <cols>
    <col min="1" max="1" width="16.12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29" t="str">
        <f>a!A6</f>
        <v>a</v>
      </c>
      <c r="B4" s="15"/>
      <c r="C4" s="15"/>
      <c r="D4" s="15"/>
      <c r="E4" s="15"/>
      <c r="F4" s="15"/>
      <c r="G4" s="15"/>
      <c r="H4" s="15"/>
      <c r="I4" s="119" t="s">
        <v>21</v>
      </c>
      <c r="J4" s="119" t="s">
        <v>22</v>
      </c>
      <c r="K4" s="119" t="s">
        <v>23</v>
      </c>
      <c r="L4" s="15"/>
      <c r="M4" s="119" t="s">
        <v>24</v>
      </c>
      <c r="N4" s="119" t="s">
        <v>25</v>
      </c>
      <c r="O4" s="119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21"/>
      <c r="J5" s="21"/>
      <c r="K5" s="21"/>
      <c r="L5" s="15"/>
      <c r="M5" s="21"/>
      <c r="N5" s="21"/>
      <c r="O5" s="22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108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109">
        <f>M8+N8+O8</f>
        <v>0</v>
      </c>
    </row>
    <row r="9" spans="1:16" ht="16.5" thickBot="1" x14ac:dyDescent="0.3">
      <c r="A9" s="129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19" t="s">
        <v>24</v>
      </c>
      <c r="N9" s="119" t="s">
        <v>27</v>
      </c>
      <c r="O9" s="119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21"/>
      <c r="N10" s="21"/>
      <c r="O10" s="22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93">
        <f>I10+I11+I12</f>
        <v>0</v>
      </c>
      <c r="J13" s="90"/>
      <c r="K13" s="90"/>
      <c r="L13" s="111">
        <f>I13</f>
        <v>0</v>
      </c>
      <c r="M13" s="94">
        <f>M10+M11+M12</f>
        <v>0</v>
      </c>
      <c r="N13" s="94">
        <f>(N10+N11+N12)*b!H20</f>
        <v>0</v>
      </c>
      <c r="O13" s="94">
        <f>(O10+O11+O12)*b!G20</f>
        <v>0</v>
      </c>
      <c r="P13" s="109">
        <f>M13+N13+O13</f>
        <v>0</v>
      </c>
    </row>
    <row r="14" spans="1:16" ht="16.5" thickBot="1" x14ac:dyDescent="0.3">
      <c r="A14" s="129" t="str">
        <f>gmb!A7</f>
        <v>c</v>
      </c>
      <c r="B14" s="15"/>
      <c r="C14" s="15"/>
      <c r="D14" s="15"/>
      <c r="E14" s="15"/>
      <c r="F14" s="15"/>
      <c r="G14" s="15"/>
      <c r="H14" s="15"/>
      <c r="I14" s="119" t="s">
        <v>43</v>
      </c>
      <c r="J14" s="119" t="s">
        <v>30</v>
      </c>
      <c r="K14" s="19"/>
      <c r="L14" s="15"/>
      <c r="M14" s="119" t="s">
        <v>43</v>
      </c>
      <c r="N14" s="119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21"/>
      <c r="J15" s="21"/>
      <c r="K15" s="21"/>
      <c r="L15" s="15"/>
      <c r="M15" s="21"/>
      <c r="N15" s="21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136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109">
        <f>M18+N18+O18</f>
        <v>0</v>
      </c>
    </row>
    <row r="19" spans="1:16" ht="16.5" thickBot="1" x14ac:dyDescent="0.3">
      <c r="A19" s="129" t="str">
        <f>d!A6</f>
        <v>d</v>
      </c>
      <c r="B19" s="15"/>
      <c r="C19" s="15"/>
      <c r="D19" s="15"/>
      <c r="E19" s="15"/>
      <c r="F19" s="15"/>
      <c r="G19" s="15"/>
      <c r="H19" s="15"/>
      <c r="I19" s="119" t="s">
        <v>21</v>
      </c>
      <c r="J19" s="119" t="s">
        <v>22</v>
      </c>
      <c r="K19" s="119" t="s">
        <v>23</v>
      </c>
      <c r="L19" s="15"/>
      <c r="M19" s="119" t="s">
        <v>24</v>
      </c>
      <c r="N19" s="119" t="s">
        <v>25</v>
      </c>
      <c r="O19" s="119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21"/>
      <c r="J20" s="21"/>
      <c r="K20" s="21"/>
      <c r="L20" s="15"/>
      <c r="M20" s="21"/>
      <c r="N20" s="21"/>
      <c r="O20" s="22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136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109">
        <f>M23+N23+O23</f>
        <v>0</v>
      </c>
    </row>
    <row r="24" spans="1:16" ht="16.5" thickBot="1" x14ac:dyDescent="0.3">
      <c r="A24" s="129" t="str">
        <f>e!A6</f>
        <v>e</v>
      </c>
      <c r="B24" s="15"/>
      <c r="C24" s="15"/>
      <c r="D24" s="15"/>
      <c r="E24" s="15"/>
      <c r="F24" s="15"/>
      <c r="G24" s="15"/>
      <c r="H24" s="15"/>
      <c r="I24" s="119" t="s">
        <v>21</v>
      </c>
      <c r="J24" s="119" t="s">
        <v>22</v>
      </c>
      <c r="K24" s="119" t="s">
        <v>23</v>
      </c>
      <c r="L24" s="23"/>
      <c r="M24" s="119" t="s">
        <v>24</v>
      </c>
      <c r="N24" s="119" t="s">
        <v>25</v>
      </c>
      <c r="O24" s="119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21"/>
      <c r="J25" s="21"/>
      <c r="K25" s="21"/>
      <c r="L25" s="15"/>
      <c r="M25" s="21"/>
      <c r="N25" s="21"/>
      <c r="O25" s="22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137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109">
        <f>M28+N28+O28</f>
        <v>0</v>
      </c>
    </row>
    <row r="29" spans="1:16" ht="16.5" thickBot="1" x14ac:dyDescent="0.3">
      <c r="A29" s="129" t="str">
        <f>f!A6</f>
        <v>f</v>
      </c>
      <c r="B29" s="15"/>
      <c r="C29" s="15"/>
      <c r="D29" s="15"/>
      <c r="E29" s="15"/>
      <c r="F29" s="15"/>
      <c r="G29" s="15"/>
      <c r="H29" s="15"/>
      <c r="I29" s="119" t="s">
        <v>21</v>
      </c>
      <c r="J29" s="119" t="s">
        <v>22</v>
      </c>
      <c r="K29" s="119" t="s">
        <v>23</v>
      </c>
      <c r="L29" s="23"/>
      <c r="M29" s="119" t="s">
        <v>24</v>
      </c>
      <c r="N29" s="119" t="s">
        <v>25</v>
      </c>
      <c r="O29" s="119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21"/>
      <c r="J30" s="21"/>
      <c r="K30" s="21"/>
      <c r="L30" s="23"/>
      <c r="M30" s="21"/>
      <c r="N30" s="21"/>
      <c r="O30" s="22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7"/>
      <c r="D33" s="97"/>
      <c r="E33" s="94">
        <f>(E30+E31+E32)*f!H6</f>
        <v>0</v>
      </c>
      <c r="F33" s="97"/>
      <c r="G33" s="97"/>
      <c r="H33" s="97"/>
      <c r="I33" s="94">
        <f>(I30+I31+I32)*0.5</f>
        <v>0</v>
      </c>
      <c r="J33" s="94">
        <f>J30+J31+J32</f>
        <v>0</v>
      </c>
      <c r="K33" s="94">
        <f>(K30+K31+K32)*1.5</f>
        <v>0</v>
      </c>
      <c r="L33" s="24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109">
        <f>M33+N33+O33</f>
        <v>0</v>
      </c>
    </row>
    <row r="34" spans="1:16" ht="16.5" thickBot="1" x14ac:dyDescent="0.3">
      <c r="A34" s="129" t="str">
        <f>dede!A6</f>
        <v>g</v>
      </c>
      <c r="B34" s="15"/>
      <c r="C34" s="15"/>
      <c r="D34" s="15"/>
      <c r="E34" s="15"/>
      <c r="F34" s="15"/>
      <c r="G34" s="15"/>
      <c r="H34" s="15"/>
      <c r="I34" s="119" t="s">
        <v>21</v>
      </c>
      <c r="J34" s="119" t="s">
        <v>22</v>
      </c>
      <c r="K34" s="119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21"/>
      <c r="J35" s="21"/>
      <c r="K35" s="21"/>
      <c r="L35" s="15"/>
      <c r="M35" s="21"/>
      <c r="N35" s="21"/>
      <c r="O35" s="22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137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109">
        <f>M38+N38+O38</f>
        <v>0</v>
      </c>
    </row>
    <row r="39" spans="1:16" ht="16.5" thickBot="1" x14ac:dyDescent="0.3">
      <c r="A39" s="129" t="str">
        <f>h!A6</f>
        <v>h</v>
      </c>
      <c r="B39" s="15"/>
      <c r="C39" s="15"/>
      <c r="D39" s="15"/>
      <c r="E39" s="15"/>
      <c r="F39" s="15"/>
      <c r="G39" s="15"/>
      <c r="H39" s="15"/>
      <c r="I39" s="119" t="s">
        <v>21</v>
      </c>
      <c r="J39" s="119" t="s">
        <v>22</v>
      </c>
      <c r="K39" s="119" t="s">
        <v>23</v>
      </c>
      <c r="L39" s="23"/>
      <c r="M39" s="119" t="s">
        <v>24</v>
      </c>
      <c r="N39" s="119" t="s">
        <v>25</v>
      </c>
      <c r="O39" s="119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21"/>
      <c r="J40" s="21"/>
      <c r="K40" s="21"/>
      <c r="L40" s="23"/>
      <c r="M40" s="21"/>
      <c r="N40" s="21"/>
      <c r="O40" s="22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37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109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tabColor theme="4" tint="-0.249977111117893"/>
  </sheetPr>
  <dimension ref="A1:P43"/>
  <sheetViews>
    <sheetView topLeftCell="A4"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7.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29" t="str">
        <f>a!A6</f>
        <v>a</v>
      </c>
      <c r="B4" s="15"/>
      <c r="C4" s="15"/>
      <c r="D4" s="15"/>
      <c r="E4" s="15"/>
      <c r="F4" s="15"/>
      <c r="G4" s="15"/>
      <c r="H4" s="15"/>
      <c r="I4" s="119" t="s">
        <v>21</v>
      </c>
      <c r="J4" s="119" t="s">
        <v>22</v>
      </c>
      <c r="K4" s="119" t="s">
        <v>23</v>
      </c>
      <c r="L4" s="15"/>
      <c r="M4" s="119" t="s">
        <v>24</v>
      </c>
      <c r="N4" s="119" t="s">
        <v>25</v>
      </c>
      <c r="O4" s="119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21"/>
      <c r="J5" s="21"/>
      <c r="K5" s="21"/>
      <c r="L5" s="15"/>
      <c r="M5" s="21"/>
      <c r="N5" s="21"/>
      <c r="O5" s="22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108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109">
        <f>M8+N8+O8</f>
        <v>0</v>
      </c>
    </row>
    <row r="9" spans="1:16" ht="16.5" thickBot="1" x14ac:dyDescent="0.3">
      <c r="A9" s="129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19" t="s">
        <v>24</v>
      </c>
      <c r="N9" s="119" t="s">
        <v>27</v>
      </c>
      <c r="O9" s="119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21"/>
      <c r="N10" s="21"/>
      <c r="O10" s="22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93">
        <f>I10+I11+I12</f>
        <v>0</v>
      </c>
      <c r="J13" s="90"/>
      <c r="K13" s="90"/>
      <c r="L13" s="111">
        <f>I13</f>
        <v>0</v>
      </c>
      <c r="M13" s="94">
        <f>M10+M11+M12</f>
        <v>0</v>
      </c>
      <c r="N13" s="94">
        <f>(N10+N11+N12)*b!H20</f>
        <v>0</v>
      </c>
      <c r="O13" s="94">
        <f>(O10+O11+O12)*b!G20</f>
        <v>0</v>
      </c>
      <c r="P13" s="109">
        <f>M13+N13+O13</f>
        <v>0</v>
      </c>
    </row>
    <row r="14" spans="1:16" ht="16.5" thickBot="1" x14ac:dyDescent="0.3">
      <c r="A14" s="129" t="str">
        <f>gmb!A7</f>
        <v>c</v>
      </c>
      <c r="B14" s="15"/>
      <c r="C14" s="15"/>
      <c r="D14" s="15"/>
      <c r="E14" s="15"/>
      <c r="F14" s="15"/>
      <c r="G14" s="15"/>
      <c r="H14" s="15"/>
      <c r="I14" s="119" t="s">
        <v>43</v>
      </c>
      <c r="J14" s="119" t="s">
        <v>30</v>
      </c>
      <c r="K14" s="19"/>
      <c r="L14" s="15"/>
      <c r="M14" s="144" t="s">
        <v>43</v>
      </c>
      <c r="N14" s="144" t="s">
        <v>31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21"/>
      <c r="J15" s="21"/>
      <c r="K15" s="21"/>
      <c r="L15" s="15"/>
      <c r="M15" s="21"/>
      <c r="N15" s="21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136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109">
        <f>M18+N18+O18</f>
        <v>0</v>
      </c>
    </row>
    <row r="19" spans="1:16" ht="16.5" thickBot="1" x14ac:dyDescent="0.3">
      <c r="A19" s="129" t="str">
        <f>d!A6</f>
        <v>d</v>
      </c>
      <c r="B19" s="15"/>
      <c r="C19" s="15"/>
      <c r="D19" s="15"/>
      <c r="E19" s="15"/>
      <c r="F19" s="15"/>
      <c r="G19" s="15"/>
      <c r="H19" s="15"/>
      <c r="I19" s="119" t="s">
        <v>21</v>
      </c>
      <c r="J19" s="119" t="s">
        <v>22</v>
      </c>
      <c r="K19" s="119" t="s">
        <v>23</v>
      </c>
      <c r="L19" s="15"/>
      <c r="M19" s="119" t="s">
        <v>24</v>
      </c>
      <c r="N19" s="119" t="s">
        <v>25</v>
      </c>
      <c r="O19" s="119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21"/>
      <c r="J20" s="21"/>
      <c r="K20" s="21"/>
      <c r="L20" s="15"/>
      <c r="M20" s="21"/>
      <c r="N20" s="21"/>
      <c r="O20" s="22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136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109">
        <f>M23+N23+O23</f>
        <v>0</v>
      </c>
    </row>
    <row r="24" spans="1:16" ht="16.5" thickBot="1" x14ac:dyDescent="0.3">
      <c r="A24" s="129" t="str">
        <f>e!A6</f>
        <v>e</v>
      </c>
      <c r="B24" s="15"/>
      <c r="C24" s="15"/>
      <c r="D24" s="15"/>
      <c r="E24" s="15"/>
      <c r="F24" s="15"/>
      <c r="G24" s="15"/>
      <c r="H24" s="15"/>
      <c r="I24" s="119" t="s">
        <v>21</v>
      </c>
      <c r="J24" s="119" t="s">
        <v>22</v>
      </c>
      <c r="K24" s="119" t="s">
        <v>23</v>
      </c>
      <c r="L24" s="23"/>
      <c r="M24" s="119" t="s">
        <v>24</v>
      </c>
      <c r="N24" s="119" t="s">
        <v>25</v>
      </c>
      <c r="O24" s="119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21"/>
      <c r="J25" s="21"/>
      <c r="K25" s="21"/>
      <c r="L25" s="15"/>
      <c r="M25" s="21"/>
      <c r="N25" s="21"/>
      <c r="O25" s="22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137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109">
        <f>M28+N28+O28</f>
        <v>0</v>
      </c>
    </row>
    <row r="29" spans="1:16" ht="16.5" thickBot="1" x14ac:dyDescent="0.3">
      <c r="A29" s="129" t="str">
        <f>f!A6</f>
        <v>f</v>
      </c>
      <c r="B29" s="15"/>
      <c r="C29" s="15"/>
      <c r="D29" s="15"/>
      <c r="E29" s="15"/>
      <c r="F29" s="15"/>
      <c r="G29" s="15"/>
      <c r="H29" s="15"/>
      <c r="I29" s="119" t="s">
        <v>21</v>
      </c>
      <c r="J29" s="119" t="s">
        <v>22</v>
      </c>
      <c r="K29" s="119" t="s">
        <v>23</v>
      </c>
      <c r="L29" s="23"/>
      <c r="M29" s="119" t="s">
        <v>24</v>
      </c>
      <c r="N29" s="119" t="s">
        <v>25</v>
      </c>
      <c r="O29" s="119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21"/>
      <c r="J30" s="21"/>
      <c r="K30" s="21"/>
      <c r="L30" s="23"/>
      <c r="M30" s="21"/>
      <c r="N30" s="21"/>
      <c r="O30" s="22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7"/>
      <c r="D33" s="97"/>
      <c r="E33" s="94">
        <f>(E30+E31+E32)*f!H6</f>
        <v>0</v>
      </c>
      <c r="F33" s="97"/>
      <c r="G33" s="97"/>
      <c r="H33" s="97"/>
      <c r="I33" s="94">
        <f>(I30+I31+I32)*0.5</f>
        <v>0</v>
      </c>
      <c r="J33" s="94">
        <f>J30+J31+J32</f>
        <v>0</v>
      </c>
      <c r="K33" s="94">
        <f>(K30+K31+K32)*1.5</f>
        <v>0</v>
      </c>
      <c r="L33" s="24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109">
        <f>M33+N33+O33</f>
        <v>0</v>
      </c>
    </row>
    <row r="34" spans="1:16" ht="16.5" thickBot="1" x14ac:dyDescent="0.3">
      <c r="A34" s="129" t="str">
        <f>dede!A6</f>
        <v>g</v>
      </c>
      <c r="B34" s="15"/>
      <c r="C34" s="15"/>
      <c r="D34" s="15"/>
      <c r="E34" s="15"/>
      <c r="F34" s="15"/>
      <c r="G34" s="15"/>
      <c r="H34" s="15"/>
      <c r="I34" s="119" t="s">
        <v>21</v>
      </c>
      <c r="J34" s="119" t="s">
        <v>22</v>
      </c>
      <c r="K34" s="119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21"/>
      <c r="J35" s="21"/>
      <c r="K35" s="21"/>
      <c r="L35" s="15"/>
      <c r="M35" s="21"/>
      <c r="N35" s="21"/>
      <c r="O35" s="22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137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109">
        <f>M38+N38+O38</f>
        <v>0</v>
      </c>
    </row>
    <row r="39" spans="1:16" ht="16.5" thickBot="1" x14ac:dyDescent="0.3">
      <c r="A39" s="129" t="str">
        <f>h!A6</f>
        <v>h</v>
      </c>
      <c r="B39" s="15"/>
      <c r="C39" s="15"/>
      <c r="D39" s="15"/>
      <c r="E39" s="15"/>
      <c r="F39" s="15"/>
      <c r="G39" s="15"/>
      <c r="H39" s="15"/>
      <c r="I39" s="119" t="s">
        <v>21</v>
      </c>
      <c r="J39" s="119" t="s">
        <v>22</v>
      </c>
      <c r="K39" s="119" t="s">
        <v>23</v>
      </c>
      <c r="L39" s="23"/>
      <c r="M39" s="119" t="s">
        <v>24</v>
      </c>
      <c r="N39" s="119" t="s">
        <v>25</v>
      </c>
      <c r="O39" s="119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21"/>
      <c r="J40" s="21"/>
      <c r="K40" s="21"/>
      <c r="L40" s="23"/>
      <c r="M40" s="21"/>
      <c r="N40" s="21"/>
      <c r="O40" s="22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37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109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tabColor theme="4" tint="-0.249977111117893"/>
  </sheetPr>
  <dimension ref="A1:P43"/>
  <sheetViews>
    <sheetView zoomScale="70" zoomScaleNormal="70" zoomScalePageLayoutView="70" workbookViewId="0">
      <selection activeCell="A4" sqref="A4"/>
    </sheetView>
  </sheetViews>
  <sheetFormatPr baseColWidth="10" defaultColWidth="8.75" defaultRowHeight="15.75" x14ac:dyDescent="0.25"/>
  <cols>
    <col min="1" max="1" width="16.37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29" t="str">
        <f>a!A6</f>
        <v>a</v>
      </c>
      <c r="B4" s="15"/>
      <c r="C4" s="15"/>
      <c r="D4" s="15"/>
      <c r="E4" s="15"/>
      <c r="F4" s="15"/>
      <c r="G4" s="15"/>
      <c r="H4" s="15"/>
      <c r="I4" s="119" t="s">
        <v>21</v>
      </c>
      <c r="J4" s="119" t="s">
        <v>22</v>
      </c>
      <c r="K4" s="119" t="s">
        <v>23</v>
      </c>
      <c r="L4" s="15"/>
      <c r="M4" s="119" t="s">
        <v>24</v>
      </c>
      <c r="N4" s="119" t="s">
        <v>25</v>
      </c>
      <c r="O4" s="119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113"/>
      <c r="J5" s="113"/>
      <c r="K5" s="113"/>
      <c r="L5" s="15"/>
      <c r="M5" s="113"/>
      <c r="N5" s="113"/>
      <c r="O5" s="116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108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109">
        <f>M8+N8+O8</f>
        <v>0</v>
      </c>
    </row>
    <row r="9" spans="1:16" ht="16.5" thickBot="1" x14ac:dyDescent="0.3">
      <c r="A9" s="129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19" t="s">
        <v>24</v>
      </c>
      <c r="N9" s="119" t="s">
        <v>27</v>
      </c>
      <c r="O9" s="119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113"/>
      <c r="N10" s="113"/>
      <c r="O10" s="116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93">
        <f>I10+I11+I12</f>
        <v>0</v>
      </c>
      <c r="J13" s="90"/>
      <c r="K13" s="90"/>
      <c r="L13" s="111">
        <f>I13</f>
        <v>0</v>
      </c>
      <c r="M13" s="94">
        <f>M10+M11+M12</f>
        <v>0</v>
      </c>
      <c r="N13" s="94">
        <f>(N10+N11+N12)*b!H20</f>
        <v>0</v>
      </c>
      <c r="O13" s="94">
        <f>(O10+O11+O12)*b!G20</f>
        <v>0</v>
      </c>
      <c r="P13" s="109">
        <f>M13+N13+O13</f>
        <v>0</v>
      </c>
    </row>
    <row r="14" spans="1:16" ht="16.5" thickBot="1" x14ac:dyDescent="0.3">
      <c r="A14" s="129" t="str">
        <f>gmb!A7</f>
        <v>c</v>
      </c>
      <c r="B14" s="15"/>
      <c r="C14" s="15"/>
      <c r="D14" s="15"/>
      <c r="E14" s="15"/>
      <c r="F14" s="15"/>
      <c r="G14" s="15"/>
      <c r="H14" s="15"/>
      <c r="I14" s="119" t="s">
        <v>43</v>
      </c>
      <c r="J14" s="119" t="s">
        <v>30</v>
      </c>
      <c r="K14" s="19"/>
      <c r="L14" s="15"/>
      <c r="M14" s="119" t="s">
        <v>43</v>
      </c>
      <c r="N14" s="119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113"/>
      <c r="J15" s="113"/>
      <c r="K15" s="21"/>
      <c r="L15" s="15"/>
      <c r="M15" s="113"/>
      <c r="N15" s="113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136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109">
        <f>M18+N18+O18</f>
        <v>0</v>
      </c>
    </row>
    <row r="19" spans="1:16" ht="16.5" thickBot="1" x14ac:dyDescent="0.3">
      <c r="A19" s="129" t="str">
        <f>d!A6</f>
        <v>d</v>
      </c>
      <c r="B19" s="15"/>
      <c r="C19" s="15"/>
      <c r="D19" s="15"/>
      <c r="E19" s="15"/>
      <c r="F19" s="15"/>
      <c r="G19" s="15"/>
      <c r="H19" s="15"/>
      <c r="I19" s="119" t="s">
        <v>21</v>
      </c>
      <c r="J19" s="119" t="s">
        <v>22</v>
      </c>
      <c r="K19" s="119" t="s">
        <v>23</v>
      </c>
      <c r="L19" s="15"/>
      <c r="M19" s="119" t="s">
        <v>24</v>
      </c>
      <c r="N19" s="119" t="s">
        <v>25</v>
      </c>
      <c r="O19" s="119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113"/>
      <c r="J20" s="113"/>
      <c r="K20" s="113"/>
      <c r="L20" s="15"/>
      <c r="M20" s="113"/>
      <c r="N20" s="113"/>
      <c r="O20" s="116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136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109">
        <f>M23+N23+O23</f>
        <v>0</v>
      </c>
    </row>
    <row r="24" spans="1:16" ht="16.5" thickBot="1" x14ac:dyDescent="0.3">
      <c r="A24" s="129" t="str">
        <f>e!A6</f>
        <v>e</v>
      </c>
      <c r="B24" s="15"/>
      <c r="C24" s="15"/>
      <c r="D24" s="15"/>
      <c r="E24" s="15"/>
      <c r="F24" s="15"/>
      <c r="G24" s="15"/>
      <c r="H24" s="15"/>
      <c r="I24" s="119" t="s">
        <v>21</v>
      </c>
      <c r="J24" s="119" t="s">
        <v>22</v>
      </c>
      <c r="K24" s="119" t="s">
        <v>23</v>
      </c>
      <c r="L24" s="23"/>
      <c r="M24" s="119" t="s">
        <v>24</v>
      </c>
      <c r="N24" s="119" t="s">
        <v>25</v>
      </c>
      <c r="O24" s="119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113"/>
      <c r="J25" s="113"/>
      <c r="K25" s="113"/>
      <c r="L25" s="15"/>
      <c r="M25" s="113"/>
      <c r="N25" s="113"/>
      <c r="O25" s="116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137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109">
        <f>M28+N28+O28</f>
        <v>0</v>
      </c>
    </row>
    <row r="29" spans="1:16" ht="16.5" thickBot="1" x14ac:dyDescent="0.3">
      <c r="A29" s="129" t="str">
        <f>f!A6</f>
        <v>f</v>
      </c>
      <c r="B29" s="15"/>
      <c r="C29" s="15"/>
      <c r="D29" s="15"/>
      <c r="E29" s="15"/>
      <c r="F29" s="15"/>
      <c r="G29" s="15"/>
      <c r="H29" s="15"/>
      <c r="I29" s="119" t="s">
        <v>21</v>
      </c>
      <c r="J29" s="119" t="s">
        <v>22</v>
      </c>
      <c r="K29" s="119" t="s">
        <v>23</v>
      </c>
      <c r="L29" s="23"/>
      <c r="M29" s="119" t="s">
        <v>24</v>
      </c>
      <c r="N29" s="119" t="s">
        <v>25</v>
      </c>
      <c r="O29" s="119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113"/>
      <c r="J30" s="113"/>
      <c r="K30" s="113"/>
      <c r="L30" s="23"/>
      <c r="M30" s="113"/>
      <c r="N30" s="113"/>
      <c r="O30" s="116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7"/>
      <c r="D33" s="97"/>
      <c r="E33" s="115">
        <f>(E30+E31+E32)*f!H6</f>
        <v>0</v>
      </c>
      <c r="F33" s="97"/>
      <c r="G33" s="97"/>
      <c r="H33" s="97"/>
      <c r="I33" s="94">
        <f>(I30+I31+I32)*0.5</f>
        <v>0</v>
      </c>
      <c r="J33" s="94">
        <f>J30+J31+J32</f>
        <v>0</v>
      </c>
      <c r="K33" s="94">
        <f>(K30+K31+K32)*1.5</f>
        <v>0</v>
      </c>
      <c r="L33" s="24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109">
        <f>M33+N33+O33</f>
        <v>0</v>
      </c>
    </row>
    <row r="34" spans="1:16" ht="16.5" thickBot="1" x14ac:dyDescent="0.3">
      <c r="A34" s="129" t="str">
        <f>dede!A6</f>
        <v>g</v>
      </c>
      <c r="B34" s="15"/>
      <c r="C34" s="15"/>
      <c r="D34" s="15"/>
      <c r="E34" s="145"/>
      <c r="F34" s="15"/>
      <c r="G34" s="15"/>
      <c r="H34" s="15"/>
      <c r="I34" s="119" t="s">
        <v>21</v>
      </c>
      <c r="J34" s="119" t="s">
        <v>22</v>
      </c>
      <c r="K34" s="119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113"/>
      <c r="F35" s="15"/>
      <c r="G35" s="15"/>
      <c r="H35" s="15"/>
      <c r="I35" s="113"/>
      <c r="J35" s="113"/>
      <c r="K35" s="113"/>
      <c r="L35" s="15"/>
      <c r="M35" s="113"/>
      <c r="N35" s="113"/>
      <c r="O35" s="116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137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109">
        <f>M38+N38+O38</f>
        <v>0</v>
      </c>
    </row>
    <row r="39" spans="1:16" ht="16.5" thickBot="1" x14ac:dyDescent="0.3">
      <c r="A39" s="129" t="str">
        <f>h!A6</f>
        <v>h</v>
      </c>
      <c r="B39" s="15"/>
      <c r="C39" s="15"/>
      <c r="D39" s="15"/>
      <c r="E39" s="15"/>
      <c r="F39" s="15"/>
      <c r="G39" s="15"/>
      <c r="H39" s="15"/>
      <c r="I39" s="119" t="s">
        <v>21</v>
      </c>
      <c r="J39" s="119" t="s">
        <v>22</v>
      </c>
      <c r="K39" s="119" t="s">
        <v>23</v>
      </c>
      <c r="L39" s="23"/>
      <c r="M39" s="119" t="s">
        <v>24</v>
      </c>
      <c r="N39" s="119" t="s">
        <v>25</v>
      </c>
      <c r="O39" s="119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113"/>
      <c r="J40" s="113"/>
      <c r="K40" s="113"/>
      <c r="L40" s="23"/>
      <c r="M40" s="113"/>
      <c r="N40" s="113"/>
      <c r="O40" s="116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37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109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4" tint="-0.249977111117893"/>
  </sheetPr>
  <dimension ref="A1:P43"/>
  <sheetViews>
    <sheetView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6.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29" t="str">
        <f>a!A6</f>
        <v>a</v>
      </c>
      <c r="B4" s="15"/>
      <c r="C4" s="15"/>
      <c r="D4" s="15"/>
      <c r="E4" s="15"/>
      <c r="F4" s="15"/>
      <c r="G4" s="15"/>
      <c r="H4" s="15"/>
      <c r="I4" s="119" t="s">
        <v>21</v>
      </c>
      <c r="J4" s="119" t="s">
        <v>22</v>
      </c>
      <c r="K4" s="119" t="s">
        <v>23</v>
      </c>
      <c r="L4" s="15"/>
      <c r="M4" s="119" t="s">
        <v>24</v>
      </c>
      <c r="N4" s="119" t="s">
        <v>25</v>
      </c>
      <c r="O4" s="119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113"/>
      <c r="J5" s="113"/>
      <c r="K5" s="113"/>
      <c r="L5" s="15"/>
      <c r="M5" s="113"/>
      <c r="N5" s="113"/>
      <c r="O5" s="116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107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24">
        <f>M8+N8+O8</f>
        <v>0</v>
      </c>
    </row>
    <row r="9" spans="1:16" ht="16.5" thickBot="1" x14ac:dyDescent="0.3">
      <c r="A9" s="129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19" t="s">
        <v>24</v>
      </c>
      <c r="N9" s="119" t="s">
        <v>27</v>
      </c>
      <c r="O9" s="119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113"/>
      <c r="N10" s="113"/>
      <c r="O10" s="116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93">
        <f>I10+I11+I12</f>
        <v>0</v>
      </c>
      <c r="J13" s="90"/>
      <c r="K13" s="90"/>
      <c r="L13" s="111">
        <f>I13</f>
        <v>0</v>
      </c>
      <c r="M13" s="94">
        <f>M10+M11+M12</f>
        <v>0</v>
      </c>
      <c r="N13" s="94">
        <f>(N10+N11+N12)*b!H20</f>
        <v>0</v>
      </c>
      <c r="O13" s="94">
        <f>(O10+O11+O12)*b!G20</f>
        <v>0</v>
      </c>
      <c r="P13" s="24">
        <f>M13+N13+O13</f>
        <v>0</v>
      </c>
    </row>
    <row r="14" spans="1:16" ht="16.5" thickBot="1" x14ac:dyDescent="0.3">
      <c r="A14" s="129" t="str">
        <f>gmb!A7</f>
        <v>c</v>
      </c>
      <c r="B14" s="15"/>
      <c r="C14" s="15"/>
      <c r="D14" s="15"/>
      <c r="E14" s="15"/>
      <c r="F14" s="15"/>
      <c r="G14" s="15"/>
      <c r="H14" s="15"/>
      <c r="I14" s="119" t="s">
        <v>43</v>
      </c>
      <c r="J14" s="119" t="s">
        <v>30</v>
      </c>
      <c r="K14" s="19"/>
      <c r="L14" s="15"/>
      <c r="M14" s="119" t="s">
        <v>43</v>
      </c>
      <c r="N14" s="119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113"/>
      <c r="J15" s="113"/>
      <c r="K15" s="21"/>
      <c r="L15" s="15"/>
      <c r="M15" s="113"/>
      <c r="N15" s="113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111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24">
        <f>M18+N18+O18</f>
        <v>0</v>
      </c>
    </row>
    <row r="19" spans="1:16" ht="16.5" thickBot="1" x14ac:dyDescent="0.3">
      <c r="A19" s="129" t="str">
        <f>d!A6</f>
        <v>d</v>
      </c>
      <c r="B19" s="15"/>
      <c r="C19" s="15"/>
      <c r="D19" s="15"/>
      <c r="E19" s="15"/>
      <c r="F19" s="15"/>
      <c r="G19" s="15"/>
      <c r="H19" s="15"/>
      <c r="I19" s="119" t="s">
        <v>21</v>
      </c>
      <c r="J19" s="119" t="s">
        <v>22</v>
      </c>
      <c r="K19" s="119" t="s">
        <v>23</v>
      </c>
      <c r="L19" s="15"/>
      <c r="M19" s="119" t="s">
        <v>24</v>
      </c>
      <c r="N19" s="119" t="s">
        <v>25</v>
      </c>
      <c r="O19" s="119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113"/>
      <c r="J20" s="113"/>
      <c r="K20" s="113"/>
      <c r="L20" s="15"/>
      <c r="M20" s="113"/>
      <c r="N20" s="113"/>
      <c r="O20" s="116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111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24">
        <f>M23+N23+O23</f>
        <v>0</v>
      </c>
    </row>
    <row r="24" spans="1:16" ht="16.5" thickBot="1" x14ac:dyDescent="0.3">
      <c r="A24" s="129" t="str">
        <f>e!A6</f>
        <v>e</v>
      </c>
      <c r="B24" s="15"/>
      <c r="C24" s="15"/>
      <c r="D24" s="15"/>
      <c r="E24" s="15"/>
      <c r="F24" s="15"/>
      <c r="G24" s="15"/>
      <c r="H24" s="15"/>
      <c r="I24" s="119" t="s">
        <v>21</v>
      </c>
      <c r="J24" s="119" t="s">
        <v>22</v>
      </c>
      <c r="K24" s="119" t="s">
        <v>23</v>
      </c>
      <c r="L24" s="23"/>
      <c r="M24" s="119" t="s">
        <v>24</v>
      </c>
      <c r="N24" s="119" t="s">
        <v>25</v>
      </c>
      <c r="O24" s="119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113"/>
      <c r="J25" s="113"/>
      <c r="K25" s="113"/>
      <c r="L25" s="15"/>
      <c r="M25" s="113"/>
      <c r="N25" s="113"/>
      <c r="O25" s="116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112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24">
        <f>M28+N28+O28</f>
        <v>0</v>
      </c>
    </row>
    <row r="29" spans="1:16" ht="16.5" thickBot="1" x14ac:dyDescent="0.3">
      <c r="A29" s="129" t="str">
        <f>f!A6</f>
        <v>f</v>
      </c>
      <c r="B29" s="15"/>
      <c r="C29" s="15"/>
      <c r="D29" s="15"/>
      <c r="E29" s="15"/>
      <c r="F29" s="15"/>
      <c r="G29" s="15"/>
      <c r="H29" s="15"/>
      <c r="I29" s="119" t="s">
        <v>21</v>
      </c>
      <c r="J29" s="119" t="s">
        <v>22</v>
      </c>
      <c r="K29" s="119" t="s">
        <v>23</v>
      </c>
      <c r="L29" s="23"/>
      <c r="M29" s="119" t="s">
        <v>24</v>
      </c>
      <c r="N29" s="119" t="s">
        <v>25</v>
      </c>
      <c r="O29" s="119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113"/>
      <c r="J30" s="113"/>
      <c r="K30" s="113"/>
      <c r="L30" s="23"/>
      <c r="M30" s="113"/>
      <c r="N30" s="113"/>
      <c r="O30" s="116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7"/>
      <c r="D33" s="97"/>
      <c r="E33" s="94">
        <f>(E30+E31+E32)*f!H6</f>
        <v>0</v>
      </c>
      <c r="F33" s="97"/>
      <c r="G33" s="97"/>
      <c r="H33" s="97"/>
      <c r="I33" s="94">
        <f>(I30+I31+I32)*0.5</f>
        <v>0</v>
      </c>
      <c r="J33" s="94">
        <f>J30+J31+J32</f>
        <v>0</v>
      </c>
      <c r="K33" s="94">
        <f>(K30+K31+K32)*1.5</f>
        <v>0</v>
      </c>
      <c r="L33" s="24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109">
        <f>M33+N33+O33</f>
        <v>0</v>
      </c>
    </row>
    <row r="34" spans="1:16" ht="16.5" thickBot="1" x14ac:dyDescent="0.3">
      <c r="A34" s="129" t="str">
        <f>dede!A6</f>
        <v>g</v>
      </c>
      <c r="B34" s="15"/>
      <c r="C34" s="15"/>
      <c r="D34" s="15"/>
      <c r="E34" s="15"/>
      <c r="F34" s="15"/>
      <c r="G34" s="15"/>
      <c r="H34" s="15"/>
      <c r="I34" s="119" t="s">
        <v>21</v>
      </c>
      <c r="J34" s="119" t="s">
        <v>22</v>
      </c>
      <c r="K34" s="119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113"/>
      <c r="J35" s="113"/>
      <c r="K35" s="113"/>
      <c r="L35" s="15"/>
      <c r="M35" s="113"/>
      <c r="N35" s="113"/>
      <c r="O35" s="116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112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24">
        <f>M38+N38+O38</f>
        <v>0</v>
      </c>
    </row>
    <row r="39" spans="1:16" ht="16.5" thickBot="1" x14ac:dyDescent="0.3">
      <c r="A39" s="129" t="str">
        <f>h!A6</f>
        <v>h</v>
      </c>
      <c r="B39" s="15"/>
      <c r="C39" s="15"/>
      <c r="D39" s="15"/>
      <c r="E39" s="15"/>
      <c r="F39" s="15"/>
      <c r="G39" s="15"/>
      <c r="H39" s="15"/>
      <c r="I39" s="119" t="s">
        <v>21</v>
      </c>
      <c r="J39" s="119" t="s">
        <v>22</v>
      </c>
      <c r="K39" s="119" t="s">
        <v>23</v>
      </c>
      <c r="L39" s="23"/>
      <c r="M39" s="119" t="s">
        <v>24</v>
      </c>
      <c r="N39" s="119" t="s">
        <v>25</v>
      </c>
      <c r="O39" s="119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113"/>
      <c r="J40" s="113"/>
      <c r="K40" s="113"/>
      <c r="L40" s="23"/>
      <c r="M40" s="113"/>
      <c r="N40" s="113"/>
      <c r="O40" s="116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12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24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tabColor theme="4" tint="-0.249977111117893"/>
  </sheetPr>
  <dimension ref="A1:P43"/>
  <sheetViews>
    <sheetView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7.12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29" t="str">
        <f>a!A6</f>
        <v>a</v>
      </c>
      <c r="B4" s="15"/>
      <c r="C4" s="15"/>
      <c r="D4" s="15"/>
      <c r="E4" s="15"/>
      <c r="F4" s="15"/>
      <c r="G4" s="15"/>
      <c r="H4" s="15"/>
      <c r="I4" s="119" t="s">
        <v>21</v>
      </c>
      <c r="J4" s="119" t="s">
        <v>22</v>
      </c>
      <c r="K4" s="119" t="s">
        <v>23</v>
      </c>
      <c r="L4" s="15"/>
      <c r="M4" s="119" t="s">
        <v>24</v>
      </c>
      <c r="N4" s="119" t="s">
        <v>25</v>
      </c>
      <c r="O4" s="119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21"/>
      <c r="J5" s="21"/>
      <c r="K5" s="21"/>
      <c r="L5" s="15"/>
      <c r="M5" s="21"/>
      <c r="N5" s="21"/>
      <c r="O5" s="22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108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109">
        <f>M8+N8+O8</f>
        <v>0</v>
      </c>
    </row>
    <row r="9" spans="1:16" ht="16.5" thickBot="1" x14ac:dyDescent="0.3">
      <c r="A9" s="129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19" t="s">
        <v>24</v>
      </c>
      <c r="N9" s="119" t="s">
        <v>27</v>
      </c>
      <c r="O9" s="119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21"/>
      <c r="N10" s="21"/>
      <c r="O10" s="22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93">
        <f>I10+I11+I12</f>
        <v>0</v>
      </c>
      <c r="J13" s="90"/>
      <c r="K13" s="90"/>
      <c r="L13" s="111">
        <f>I13</f>
        <v>0</v>
      </c>
      <c r="M13" s="94">
        <f>M10+M11+M12</f>
        <v>0</v>
      </c>
      <c r="N13" s="94">
        <f>(N10+N11+N12)*b!H20</f>
        <v>0</v>
      </c>
      <c r="O13" s="94">
        <f>(O10+O11+O12)*b!G20</f>
        <v>0</v>
      </c>
      <c r="P13" s="109">
        <f>M13+N13+O13</f>
        <v>0</v>
      </c>
    </row>
    <row r="14" spans="1:16" ht="16.5" thickBot="1" x14ac:dyDescent="0.3">
      <c r="A14" s="129" t="str">
        <f>gmb!A7</f>
        <v>c</v>
      </c>
      <c r="B14" s="15"/>
      <c r="C14" s="15"/>
      <c r="D14" s="15"/>
      <c r="E14" s="15"/>
      <c r="F14" s="15"/>
      <c r="G14" s="15"/>
      <c r="H14" s="15"/>
      <c r="I14" s="119" t="s">
        <v>43</v>
      </c>
      <c r="J14" s="119" t="s">
        <v>30</v>
      </c>
      <c r="K14" s="19"/>
      <c r="L14" s="15"/>
      <c r="M14" s="119" t="s">
        <v>43</v>
      </c>
      <c r="N14" s="119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21"/>
      <c r="J15" s="21"/>
      <c r="K15" s="21"/>
      <c r="L15" s="15"/>
      <c r="M15" s="21"/>
      <c r="N15" s="21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136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109">
        <f>M18+N18+O18</f>
        <v>0</v>
      </c>
    </row>
    <row r="19" spans="1:16" ht="16.5" thickBot="1" x14ac:dyDescent="0.3">
      <c r="A19" s="129" t="str">
        <f>d!A6</f>
        <v>d</v>
      </c>
      <c r="B19" s="15"/>
      <c r="C19" s="15"/>
      <c r="D19" s="15"/>
      <c r="E19" s="15"/>
      <c r="F19" s="15"/>
      <c r="G19" s="15"/>
      <c r="H19" s="15"/>
      <c r="I19" s="119" t="s">
        <v>21</v>
      </c>
      <c r="J19" s="119" t="s">
        <v>22</v>
      </c>
      <c r="K19" s="119" t="s">
        <v>23</v>
      </c>
      <c r="L19" s="15"/>
      <c r="M19" s="119" t="s">
        <v>24</v>
      </c>
      <c r="N19" s="119" t="s">
        <v>25</v>
      </c>
      <c r="O19" s="119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21"/>
      <c r="J20" s="21"/>
      <c r="K20" s="21"/>
      <c r="L20" s="15"/>
      <c r="M20" s="21"/>
      <c r="N20" s="21"/>
      <c r="O20" s="22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136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109">
        <f>M23+N23+O23</f>
        <v>0</v>
      </c>
    </row>
    <row r="24" spans="1:16" ht="16.5" thickBot="1" x14ac:dyDescent="0.3">
      <c r="A24" s="129" t="str">
        <f>e!A6</f>
        <v>e</v>
      </c>
      <c r="B24" s="15"/>
      <c r="C24" s="15"/>
      <c r="D24" s="15"/>
      <c r="E24" s="15"/>
      <c r="F24" s="15"/>
      <c r="G24" s="15"/>
      <c r="H24" s="15"/>
      <c r="I24" s="119" t="s">
        <v>21</v>
      </c>
      <c r="J24" s="119" t="s">
        <v>22</v>
      </c>
      <c r="K24" s="119" t="s">
        <v>23</v>
      </c>
      <c r="L24" s="23"/>
      <c r="M24" s="119" t="s">
        <v>24</v>
      </c>
      <c r="N24" s="119" t="s">
        <v>25</v>
      </c>
      <c r="O24" s="119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21"/>
      <c r="J25" s="21"/>
      <c r="K25" s="21"/>
      <c r="L25" s="15"/>
      <c r="M25" s="21"/>
      <c r="N25" s="21"/>
      <c r="O25" s="22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137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109">
        <f>M28+N28+O28</f>
        <v>0</v>
      </c>
    </row>
    <row r="29" spans="1:16" ht="16.5" thickBot="1" x14ac:dyDescent="0.3">
      <c r="A29" s="129" t="str">
        <f>f!A6</f>
        <v>f</v>
      </c>
      <c r="B29" s="15"/>
      <c r="C29" s="15"/>
      <c r="D29" s="15"/>
      <c r="E29" s="15"/>
      <c r="F29" s="15"/>
      <c r="G29" s="15"/>
      <c r="H29" s="15"/>
      <c r="I29" s="119" t="s">
        <v>21</v>
      </c>
      <c r="J29" s="119" t="s">
        <v>22</v>
      </c>
      <c r="K29" s="119" t="s">
        <v>23</v>
      </c>
      <c r="L29" s="23"/>
      <c r="M29" s="119" t="s">
        <v>24</v>
      </c>
      <c r="N29" s="119" t="s">
        <v>25</v>
      </c>
      <c r="O29" s="119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21"/>
      <c r="J30" s="21"/>
      <c r="K30" s="21"/>
      <c r="L30" s="23"/>
      <c r="M30" s="21"/>
      <c r="N30" s="21"/>
      <c r="O30" s="22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7"/>
      <c r="D33" s="97"/>
      <c r="E33" s="94">
        <f>(E30+E31+E32)*f!H6</f>
        <v>0</v>
      </c>
      <c r="F33" s="97"/>
      <c r="G33" s="97"/>
      <c r="H33" s="97"/>
      <c r="I33" s="94">
        <f>(I30+I31+I32)*0.5</f>
        <v>0</v>
      </c>
      <c r="J33" s="94">
        <f>J30+J31+J32</f>
        <v>0</v>
      </c>
      <c r="K33" s="94">
        <f>(K30+K31+K32)*1.5</f>
        <v>0</v>
      </c>
      <c r="L33" s="24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109">
        <f>M33+N33+O33</f>
        <v>0</v>
      </c>
    </row>
    <row r="34" spans="1:16" ht="16.5" thickBot="1" x14ac:dyDescent="0.3">
      <c r="A34" s="129" t="str">
        <f>dede!A6</f>
        <v>g</v>
      </c>
      <c r="B34" s="15"/>
      <c r="C34" s="15"/>
      <c r="D34" s="15"/>
      <c r="E34" s="15"/>
      <c r="F34" s="15"/>
      <c r="G34" s="15"/>
      <c r="H34" s="15"/>
      <c r="I34" s="119" t="s">
        <v>21</v>
      </c>
      <c r="J34" s="119" t="s">
        <v>22</v>
      </c>
      <c r="K34" s="119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21"/>
      <c r="J35" s="21"/>
      <c r="K35" s="21"/>
      <c r="L35" s="15"/>
      <c r="M35" s="21"/>
      <c r="N35" s="21"/>
      <c r="O35" s="22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137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109">
        <f>M38+N38+O38</f>
        <v>0</v>
      </c>
    </row>
    <row r="39" spans="1:16" ht="16.5" thickBot="1" x14ac:dyDescent="0.3">
      <c r="A39" s="129" t="str">
        <f>h!A6</f>
        <v>h</v>
      </c>
      <c r="B39" s="15"/>
      <c r="C39" s="15"/>
      <c r="D39" s="15"/>
      <c r="E39" s="15"/>
      <c r="F39" s="15"/>
      <c r="G39" s="15"/>
      <c r="H39" s="15"/>
      <c r="I39" s="119" t="s">
        <v>21</v>
      </c>
      <c r="J39" s="119" t="s">
        <v>22</v>
      </c>
      <c r="K39" s="119" t="s">
        <v>23</v>
      </c>
      <c r="L39" s="23"/>
      <c r="M39" s="119" t="s">
        <v>24</v>
      </c>
      <c r="N39" s="119" t="s">
        <v>25</v>
      </c>
      <c r="O39" s="119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21"/>
      <c r="J40" s="21"/>
      <c r="K40" s="21"/>
      <c r="L40" s="23"/>
      <c r="M40" s="21"/>
      <c r="N40" s="21"/>
      <c r="O40" s="22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37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109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4" tint="-0.249977111117893"/>
  </sheetPr>
  <dimension ref="A1:P43"/>
  <sheetViews>
    <sheetView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7.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29" t="str">
        <f>a!A6</f>
        <v>a</v>
      </c>
      <c r="B4" s="15"/>
      <c r="C4" s="15"/>
      <c r="D4" s="15"/>
      <c r="E4" s="15"/>
      <c r="F4" s="15"/>
      <c r="G4" s="15"/>
      <c r="H4" s="15"/>
      <c r="I4" s="119" t="s">
        <v>21</v>
      </c>
      <c r="J4" s="119" t="s">
        <v>22</v>
      </c>
      <c r="K4" s="119" t="s">
        <v>23</v>
      </c>
      <c r="L4" s="15"/>
      <c r="M4" s="119" t="s">
        <v>24</v>
      </c>
      <c r="N4" s="119" t="s">
        <v>25</v>
      </c>
      <c r="O4" s="119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21"/>
      <c r="J5" s="21"/>
      <c r="K5" s="21"/>
      <c r="L5" s="15"/>
      <c r="M5" s="21"/>
      <c r="N5" s="21"/>
      <c r="O5" s="22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108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109">
        <f>M8+N8+O8</f>
        <v>0</v>
      </c>
    </row>
    <row r="9" spans="1:16" ht="16.5" thickBot="1" x14ac:dyDescent="0.3">
      <c r="A9" s="129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19" t="s">
        <v>24</v>
      </c>
      <c r="N9" s="119" t="s">
        <v>27</v>
      </c>
      <c r="O9" s="119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21"/>
      <c r="N10" s="21"/>
      <c r="O10" s="22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93">
        <f>I10+I11+I12</f>
        <v>0</v>
      </c>
      <c r="J13" s="90"/>
      <c r="K13" s="90"/>
      <c r="L13" s="111">
        <f>I13</f>
        <v>0</v>
      </c>
      <c r="M13" s="94">
        <f>M10+M11+M12</f>
        <v>0</v>
      </c>
      <c r="N13" s="94">
        <f>(N10+N11+N12)*b!H20</f>
        <v>0</v>
      </c>
      <c r="O13" s="94">
        <f>(O10+O11+O12)*b!G20</f>
        <v>0</v>
      </c>
      <c r="P13" s="109">
        <f>M13+N13+O13</f>
        <v>0</v>
      </c>
    </row>
    <row r="14" spans="1:16" ht="16.5" thickBot="1" x14ac:dyDescent="0.3">
      <c r="A14" s="129" t="str">
        <f>gmb!A7</f>
        <v>c</v>
      </c>
      <c r="B14" s="15"/>
      <c r="C14" s="15"/>
      <c r="D14" s="15"/>
      <c r="E14" s="15"/>
      <c r="F14" s="15"/>
      <c r="G14" s="15"/>
      <c r="H14" s="15"/>
      <c r="I14" s="119" t="s">
        <v>43</v>
      </c>
      <c r="J14" s="119" t="s">
        <v>30</v>
      </c>
      <c r="K14" s="19"/>
      <c r="L14" s="15"/>
      <c r="M14" s="119" t="s">
        <v>43</v>
      </c>
      <c r="N14" s="119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21"/>
      <c r="J15" s="21"/>
      <c r="K15" s="21"/>
      <c r="L15" s="15"/>
      <c r="M15" s="21"/>
      <c r="N15" s="21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136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109">
        <f>M18+N18+O18</f>
        <v>0</v>
      </c>
    </row>
    <row r="19" spans="1:16" ht="16.5" thickBot="1" x14ac:dyDescent="0.3">
      <c r="A19" s="129" t="str">
        <f>d!A6</f>
        <v>d</v>
      </c>
      <c r="B19" s="15"/>
      <c r="C19" s="15"/>
      <c r="D19" s="15"/>
      <c r="E19" s="15"/>
      <c r="F19" s="15"/>
      <c r="G19" s="15"/>
      <c r="H19" s="15"/>
      <c r="I19" s="119" t="s">
        <v>21</v>
      </c>
      <c r="J19" s="119" t="s">
        <v>22</v>
      </c>
      <c r="K19" s="119" t="s">
        <v>23</v>
      </c>
      <c r="L19" s="15"/>
      <c r="M19" s="119" t="s">
        <v>24</v>
      </c>
      <c r="N19" s="119" t="s">
        <v>25</v>
      </c>
      <c r="O19" s="119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21"/>
      <c r="J20" s="21"/>
      <c r="K20" s="21"/>
      <c r="L20" s="15"/>
      <c r="M20" s="21"/>
      <c r="N20" s="21"/>
      <c r="O20" s="22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136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109">
        <f>M23+N23+O23</f>
        <v>0</v>
      </c>
    </row>
    <row r="24" spans="1:16" ht="16.5" thickBot="1" x14ac:dyDescent="0.3">
      <c r="A24" s="129" t="str">
        <f>e!A6</f>
        <v>e</v>
      </c>
      <c r="B24" s="15"/>
      <c r="C24" s="15"/>
      <c r="D24" s="15"/>
      <c r="E24" s="15"/>
      <c r="F24" s="15"/>
      <c r="G24" s="15"/>
      <c r="H24" s="15"/>
      <c r="I24" s="119" t="s">
        <v>21</v>
      </c>
      <c r="J24" s="119" t="s">
        <v>22</v>
      </c>
      <c r="K24" s="119" t="s">
        <v>23</v>
      </c>
      <c r="L24" s="23"/>
      <c r="M24" s="119" t="s">
        <v>24</v>
      </c>
      <c r="N24" s="119" t="s">
        <v>25</v>
      </c>
      <c r="O24" s="119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21"/>
      <c r="J25" s="21"/>
      <c r="K25" s="21"/>
      <c r="L25" s="15"/>
      <c r="M25" s="21"/>
      <c r="N25" s="21"/>
      <c r="O25" s="22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137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109">
        <f>M28+N28+O28</f>
        <v>0</v>
      </c>
    </row>
    <row r="29" spans="1:16" ht="16.5" thickBot="1" x14ac:dyDescent="0.3">
      <c r="A29" s="129" t="str">
        <f>f!A6</f>
        <v>f</v>
      </c>
      <c r="B29" s="15"/>
      <c r="C29" s="15"/>
      <c r="D29" s="15"/>
      <c r="E29" s="15"/>
      <c r="F29" s="15"/>
      <c r="G29" s="15"/>
      <c r="H29" s="15"/>
      <c r="I29" s="119" t="s">
        <v>21</v>
      </c>
      <c r="J29" s="119" t="s">
        <v>22</v>
      </c>
      <c r="K29" s="119" t="s">
        <v>23</v>
      </c>
      <c r="L29" s="23"/>
      <c r="M29" s="119" t="s">
        <v>24</v>
      </c>
      <c r="N29" s="119" t="s">
        <v>25</v>
      </c>
      <c r="O29" s="119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21"/>
      <c r="J30" s="21"/>
      <c r="K30" s="21"/>
      <c r="L30" s="23"/>
      <c r="M30" s="21"/>
      <c r="N30" s="21"/>
      <c r="O30" s="22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7"/>
      <c r="D33" s="97"/>
      <c r="E33" s="94">
        <f>(E30+E31+E32)*f!H6</f>
        <v>0</v>
      </c>
      <c r="F33" s="97"/>
      <c r="G33" s="97"/>
      <c r="H33" s="97"/>
      <c r="I33" s="94">
        <f>(I30+I31+I32)*0.5</f>
        <v>0</v>
      </c>
      <c r="J33" s="94">
        <f>J30+J31+J32</f>
        <v>0</v>
      </c>
      <c r="K33" s="94">
        <f>(K30+K31+K32)*1.5</f>
        <v>0</v>
      </c>
      <c r="L33" s="24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109">
        <f>M33+N33+O33</f>
        <v>0</v>
      </c>
    </row>
    <row r="34" spans="1:16" ht="16.5" thickBot="1" x14ac:dyDescent="0.3">
      <c r="A34" s="129" t="str">
        <f>dede!A6</f>
        <v>g</v>
      </c>
      <c r="B34" s="15"/>
      <c r="C34" s="15"/>
      <c r="D34" s="15"/>
      <c r="E34" s="15"/>
      <c r="F34" s="15"/>
      <c r="G34" s="15"/>
      <c r="H34" s="15"/>
      <c r="I34" s="119" t="s">
        <v>21</v>
      </c>
      <c r="J34" s="119" t="s">
        <v>22</v>
      </c>
      <c r="K34" s="119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21"/>
      <c r="J35" s="21"/>
      <c r="K35" s="21"/>
      <c r="L35" s="15"/>
      <c r="M35" s="21"/>
      <c r="N35" s="21"/>
      <c r="O35" s="22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137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109">
        <f>M38+N38+O38</f>
        <v>0</v>
      </c>
    </row>
    <row r="39" spans="1:16" ht="16.5" thickBot="1" x14ac:dyDescent="0.3">
      <c r="A39" s="129" t="str">
        <f>h!A6</f>
        <v>h</v>
      </c>
      <c r="B39" s="15"/>
      <c r="C39" s="15"/>
      <c r="D39" s="15"/>
      <c r="E39" s="15"/>
      <c r="F39" s="15"/>
      <c r="G39" s="15"/>
      <c r="H39" s="15"/>
      <c r="I39" s="119" t="s">
        <v>21</v>
      </c>
      <c r="J39" s="119" t="s">
        <v>22</v>
      </c>
      <c r="K39" s="119" t="s">
        <v>23</v>
      </c>
      <c r="L39" s="23"/>
      <c r="M39" s="119" t="s">
        <v>24</v>
      </c>
      <c r="N39" s="119" t="s">
        <v>25</v>
      </c>
      <c r="O39" s="119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21"/>
      <c r="J40" s="21"/>
      <c r="K40" s="21"/>
      <c r="L40" s="23"/>
      <c r="M40" s="21"/>
      <c r="N40" s="21"/>
      <c r="O40" s="22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37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109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theme="4" tint="-0.249977111117893"/>
  </sheetPr>
  <dimension ref="A1:P43"/>
  <sheetViews>
    <sheetView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7.7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29" t="str">
        <f>a!A6</f>
        <v>a</v>
      </c>
      <c r="B4" s="15"/>
      <c r="C4" s="15"/>
      <c r="D4" s="15"/>
      <c r="E4" s="15"/>
      <c r="F4" s="15"/>
      <c r="G4" s="15"/>
      <c r="H4" s="15"/>
      <c r="I4" s="119" t="s">
        <v>21</v>
      </c>
      <c r="J4" s="119" t="s">
        <v>22</v>
      </c>
      <c r="K4" s="119" t="s">
        <v>23</v>
      </c>
      <c r="L4" s="15"/>
      <c r="M4" s="119" t="s">
        <v>24</v>
      </c>
      <c r="N4" s="119" t="s">
        <v>25</v>
      </c>
      <c r="O4" s="119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21"/>
      <c r="J5" s="21"/>
      <c r="K5" s="21"/>
      <c r="L5" s="15"/>
      <c r="M5" s="21"/>
      <c r="N5" s="21"/>
      <c r="O5" s="22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103"/>
      <c r="J7" s="103"/>
      <c r="K7" s="103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108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109">
        <f>M8+N8+O8</f>
        <v>0</v>
      </c>
    </row>
    <row r="9" spans="1:16" ht="16.5" thickBot="1" x14ac:dyDescent="0.3">
      <c r="A9" s="129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19" t="s">
        <v>24</v>
      </c>
      <c r="N9" s="119" t="s">
        <v>27</v>
      </c>
      <c r="O9" s="119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21"/>
      <c r="N10" s="21"/>
      <c r="O10" s="22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93">
        <f>I10+I11+I12</f>
        <v>0</v>
      </c>
      <c r="J13" s="90"/>
      <c r="K13" s="90"/>
      <c r="L13" s="111">
        <f>I13</f>
        <v>0</v>
      </c>
      <c r="M13" s="94">
        <f>M10+M11+M12</f>
        <v>0</v>
      </c>
      <c r="N13" s="94">
        <f>(N10+N11+N12)*b!H20</f>
        <v>0</v>
      </c>
      <c r="O13" s="94">
        <f>(O10+O11+O12)*b!G20</f>
        <v>0</v>
      </c>
      <c r="P13" s="109">
        <f>M13+N13+O13</f>
        <v>0</v>
      </c>
    </row>
    <row r="14" spans="1:16" ht="16.5" thickBot="1" x14ac:dyDescent="0.3">
      <c r="A14" s="129" t="str">
        <f>gmb!A7</f>
        <v>c</v>
      </c>
      <c r="B14" s="15"/>
      <c r="C14" s="15"/>
      <c r="D14" s="15"/>
      <c r="E14" s="15"/>
      <c r="F14" s="15"/>
      <c r="G14" s="15"/>
      <c r="H14" s="15"/>
      <c r="I14" s="119" t="s">
        <v>43</v>
      </c>
      <c r="J14" s="119" t="s">
        <v>30</v>
      </c>
      <c r="K14" s="19"/>
      <c r="L14" s="15"/>
      <c r="M14" s="119" t="s">
        <v>43</v>
      </c>
      <c r="N14" s="119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21"/>
      <c r="J15" s="21"/>
      <c r="K15" s="21"/>
      <c r="L15" s="15"/>
      <c r="M15" s="21"/>
      <c r="N15" s="21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136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109">
        <f>M18+N18+O18</f>
        <v>0</v>
      </c>
    </row>
    <row r="19" spans="1:16" ht="16.5" thickBot="1" x14ac:dyDescent="0.3">
      <c r="A19" s="129" t="str">
        <f>d!A6</f>
        <v>d</v>
      </c>
      <c r="B19" s="15"/>
      <c r="C19" s="15"/>
      <c r="D19" s="15"/>
      <c r="E19" s="15"/>
      <c r="F19" s="15"/>
      <c r="G19" s="15"/>
      <c r="H19" s="15"/>
      <c r="I19" s="119" t="s">
        <v>21</v>
      </c>
      <c r="J19" s="119" t="s">
        <v>22</v>
      </c>
      <c r="K19" s="119" t="s">
        <v>23</v>
      </c>
      <c r="L19" s="15"/>
      <c r="M19" s="119" t="s">
        <v>24</v>
      </c>
      <c r="N19" s="119" t="s">
        <v>25</v>
      </c>
      <c r="O19" s="119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21"/>
      <c r="J20" s="21"/>
      <c r="K20" s="21"/>
      <c r="L20" s="15"/>
      <c r="M20" s="21"/>
      <c r="N20" s="21"/>
      <c r="O20" s="22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136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109">
        <f>M23+N23+O23</f>
        <v>0</v>
      </c>
    </row>
    <row r="24" spans="1:16" ht="16.5" thickBot="1" x14ac:dyDescent="0.3">
      <c r="A24" s="129" t="str">
        <f>e!A6</f>
        <v>e</v>
      </c>
      <c r="B24" s="15"/>
      <c r="C24" s="15"/>
      <c r="D24" s="15"/>
      <c r="E24" s="15"/>
      <c r="F24" s="15"/>
      <c r="G24" s="15"/>
      <c r="H24" s="15"/>
      <c r="I24" s="119" t="s">
        <v>21</v>
      </c>
      <c r="J24" s="119" t="s">
        <v>22</v>
      </c>
      <c r="K24" s="119" t="s">
        <v>23</v>
      </c>
      <c r="L24" s="23"/>
      <c r="M24" s="119" t="s">
        <v>24</v>
      </c>
      <c r="N24" s="119" t="s">
        <v>25</v>
      </c>
      <c r="O24" s="119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21"/>
      <c r="J25" s="21"/>
      <c r="K25" s="21"/>
      <c r="L25" s="15"/>
      <c r="M25" s="21"/>
      <c r="N25" s="21"/>
      <c r="O25" s="22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137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109">
        <f>M28+N28+O28</f>
        <v>0</v>
      </c>
    </row>
    <row r="29" spans="1:16" ht="16.5" thickBot="1" x14ac:dyDescent="0.3">
      <c r="A29" s="129" t="str">
        <f>f!A6</f>
        <v>f</v>
      </c>
      <c r="B29" s="15"/>
      <c r="C29" s="15"/>
      <c r="D29" s="15"/>
      <c r="E29" s="15"/>
      <c r="F29" s="15"/>
      <c r="G29" s="15"/>
      <c r="H29" s="15"/>
      <c r="I29" s="119" t="s">
        <v>21</v>
      </c>
      <c r="J29" s="119" t="s">
        <v>22</v>
      </c>
      <c r="K29" s="119" t="s">
        <v>23</v>
      </c>
      <c r="L29" s="23"/>
      <c r="M29" s="119" t="s">
        <v>24</v>
      </c>
      <c r="N29" s="119" t="s">
        <v>25</v>
      </c>
      <c r="O29" s="119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21"/>
      <c r="J30" s="21"/>
      <c r="K30" s="21"/>
      <c r="L30" s="23"/>
      <c r="M30" s="21"/>
      <c r="N30" s="21"/>
      <c r="O30" s="22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7"/>
      <c r="D33" s="97"/>
      <c r="E33" s="94">
        <f>(E30+E31+E32)*f!H6</f>
        <v>0</v>
      </c>
      <c r="F33" s="97"/>
      <c r="G33" s="97"/>
      <c r="H33" s="97"/>
      <c r="I33" s="94">
        <f>(I30+I31+I32)*0.5</f>
        <v>0</v>
      </c>
      <c r="J33" s="94">
        <f>J30+J31+J32</f>
        <v>0</v>
      </c>
      <c r="K33" s="94">
        <f>(K30+K31+K32)*1.5</f>
        <v>0</v>
      </c>
      <c r="L33" s="24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109">
        <f>M33+N33+O33</f>
        <v>0</v>
      </c>
    </row>
    <row r="34" spans="1:16" ht="16.5" thickBot="1" x14ac:dyDescent="0.3">
      <c r="A34" s="129" t="str">
        <f>dede!A6</f>
        <v>g</v>
      </c>
      <c r="B34" s="15"/>
      <c r="C34" s="15"/>
      <c r="D34" s="15"/>
      <c r="E34" s="15"/>
      <c r="F34" s="15"/>
      <c r="G34" s="15"/>
      <c r="H34" s="15"/>
      <c r="I34" s="119" t="s">
        <v>21</v>
      </c>
      <c r="J34" s="119" t="s">
        <v>22</v>
      </c>
      <c r="K34" s="119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21"/>
      <c r="J35" s="21"/>
      <c r="K35" s="21"/>
      <c r="L35" s="15"/>
      <c r="M35" s="21"/>
      <c r="N35" s="21"/>
      <c r="O35" s="22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137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109">
        <f>M38+N38+O38</f>
        <v>0</v>
      </c>
    </row>
    <row r="39" spans="1:16" ht="16.5" thickBot="1" x14ac:dyDescent="0.3">
      <c r="A39" s="129" t="str">
        <f>h!A6</f>
        <v>h</v>
      </c>
      <c r="B39" s="15"/>
      <c r="C39" s="15"/>
      <c r="D39" s="15"/>
      <c r="E39" s="15"/>
      <c r="F39" s="15"/>
      <c r="G39" s="15"/>
      <c r="H39" s="15"/>
      <c r="I39" s="119" t="s">
        <v>21</v>
      </c>
      <c r="J39" s="119" t="s">
        <v>22</v>
      </c>
      <c r="K39" s="119" t="s">
        <v>23</v>
      </c>
      <c r="L39" s="23"/>
      <c r="M39" s="119" t="s">
        <v>24</v>
      </c>
      <c r="N39" s="119" t="s">
        <v>25</v>
      </c>
      <c r="O39" s="119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21"/>
      <c r="J40" s="21"/>
      <c r="K40" s="21"/>
      <c r="L40" s="23"/>
      <c r="M40" s="21"/>
      <c r="N40" s="21"/>
      <c r="O40" s="22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37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109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theme="4" tint="-0.249977111117893"/>
  </sheetPr>
  <dimension ref="A1:P43"/>
  <sheetViews>
    <sheetView topLeftCell="A4" zoomScale="70" zoomScaleNormal="70" zoomScalePageLayoutView="70" workbookViewId="0">
      <selection activeCell="A4" sqref="A4"/>
    </sheetView>
  </sheetViews>
  <sheetFormatPr baseColWidth="10" defaultColWidth="8.75" defaultRowHeight="15.75" x14ac:dyDescent="0.25"/>
  <cols>
    <col min="1" max="1" width="17.2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29" t="str">
        <f>a!A6</f>
        <v>a</v>
      </c>
      <c r="B4" s="15"/>
      <c r="C4" s="15"/>
      <c r="D4" s="15"/>
      <c r="E4" s="15"/>
      <c r="F4" s="15"/>
      <c r="G4" s="15"/>
      <c r="H4" s="15"/>
      <c r="I4" s="119" t="s">
        <v>21</v>
      </c>
      <c r="J4" s="119" t="s">
        <v>22</v>
      </c>
      <c r="K4" s="119" t="s">
        <v>23</v>
      </c>
      <c r="L4" s="15"/>
      <c r="M4" s="119" t="s">
        <v>24</v>
      </c>
      <c r="N4" s="119" t="s">
        <v>25</v>
      </c>
      <c r="O4" s="119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21"/>
      <c r="J5" s="21"/>
      <c r="K5" s="21"/>
      <c r="L5" s="15"/>
      <c r="M5" s="21"/>
      <c r="N5" s="21"/>
      <c r="O5" s="22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108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109">
        <f>M8+N8+O8</f>
        <v>0</v>
      </c>
    </row>
    <row r="9" spans="1:16" ht="16.5" thickBot="1" x14ac:dyDescent="0.3">
      <c r="A9" s="129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19" t="s">
        <v>24</v>
      </c>
      <c r="N9" s="119" t="s">
        <v>27</v>
      </c>
      <c r="O9" s="119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21"/>
      <c r="N10" s="21"/>
      <c r="O10" s="22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93">
        <f>I10+I11+I12</f>
        <v>0</v>
      </c>
      <c r="J13" s="90"/>
      <c r="K13" s="90"/>
      <c r="L13" s="111">
        <f>I13</f>
        <v>0</v>
      </c>
      <c r="M13" s="94">
        <f>M10+M11+M12</f>
        <v>0</v>
      </c>
      <c r="N13" s="94">
        <f>(N10+N11+N12)*b!H20</f>
        <v>0</v>
      </c>
      <c r="O13" s="94">
        <f>(O10+O11+O12)*b!G20</f>
        <v>0</v>
      </c>
      <c r="P13" s="109">
        <f>M13+N13+O13</f>
        <v>0</v>
      </c>
    </row>
    <row r="14" spans="1:16" ht="16.5" thickBot="1" x14ac:dyDescent="0.3">
      <c r="A14" s="129" t="str">
        <f>gmb!A7</f>
        <v>c</v>
      </c>
      <c r="B14" s="15"/>
      <c r="C14" s="15"/>
      <c r="D14" s="15"/>
      <c r="E14" s="15"/>
      <c r="F14" s="15"/>
      <c r="G14" s="15"/>
      <c r="H14" s="15"/>
      <c r="I14" s="119" t="s">
        <v>43</v>
      </c>
      <c r="J14" s="119" t="s">
        <v>30</v>
      </c>
      <c r="K14" s="19"/>
      <c r="L14" s="15"/>
      <c r="M14" s="119" t="s">
        <v>43</v>
      </c>
      <c r="N14" s="119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21"/>
      <c r="J15" s="21"/>
      <c r="K15" s="21"/>
      <c r="L15" s="15"/>
      <c r="M15" s="21"/>
      <c r="N15" s="21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136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109">
        <f>M18+N18+O18</f>
        <v>0</v>
      </c>
    </row>
    <row r="19" spans="1:16" ht="16.5" thickBot="1" x14ac:dyDescent="0.3">
      <c r="A19" s="129" t="str">
        <f>d!A6</f>
        <v>d</v>
      </c>
      <c r="B19" s="15"/>
      <c r="C19" s="15"/>
      <c r="D19" s="15"/>
      <c r="E19" s="15"/>
      <c r="F19" s="15"/>
      <c r="G19" s="15"/>
      <c r="H19" s="15"/>
      <c r="I19" s="119" t="s">
        <v>21</v>
      </c>
      <c r="J19" s="119" t="s">
        <v>22</v>
      </c>
      <c r="K19" s="119" t="s">
        <v>23</v>
      </c>
      <c r="L19" s="15"/>
      <c r="M19" s="119" t="s">
        <v>24</v>
      </c>
      <c r="N19" s="119" t="s">
        <v>25</v>
      </c>
      <c r="O19" s="119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21"/>
      <c r="J20" s="21"/>
      <c r="K20" s="21"/>
      <c r="L20" s="15"/>
      <c r="M20" s="21"/>
      <c r="N20" s="21"/>
      <c r="O20" s="22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136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109">
        <f>M23+N23+O23</f>
        <v>0</v>
      </c>
    </row>
    <row r="24" spans="1:16" ht="16.5" thickBot="1" x14ac:dyDescent="0.3">
      <c r="A24" s="129" t="str">
        <f>e!A6</f>
        <v>e</v>
      </c>
      <c r="B24" s="15"/>
      <c r="C24" s="15"/>
      <c r="D24" s="15"/>
      <c r="E24" s="15"/>
      <c r="F24" s="15"/>
      <c r="G24" s="15"/>
      <c r="H24" s="15"/>
      <c r="I24" s="119" t="s">
        <v>21</v>
      </c>
      <c r="J24" s="119" t="s">
        <v>22</v>
      </c>
      <c r="K24" s="119" t="s">
        <v>23</v>
      </c>
      <c r="L24" s="23"/>
      <c r="M24" s="119" t="s">
        <v>24</v>
      </c>
      <c r="N24" s="119" t="s">
        <v>25</v>
      </c>
      <c r="O24" s="119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21"/>
      <c r="J25" s="21"/>
      <c r="K25" s="21"/>
      <c r="L25" s="15"/>
      <c r="M25" s="21"/>
      <c r="N25" s="21"/>
      <c r="O25" s="22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137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109">
        <f>M28+N28+O28</f>
        <v>0</v>
      </c>
    </row>
    <row r="29" spans="1:16" ht="16.5" thickBot="1" x14ac:dyDescent="0.3">
      <c r="A29" s="129" t="str">
        <f>f!A6</f>
        <v>f</v>
      </c>
      <c r="B29" s="15"/>
      <c r="C29" s="15"/>
      <c r="D29" s="15"/>
      <c r="E29" s="15"/>
      <c r="F29" s="15"/>
      <c r="G29" s="15"/>
      <c r="H29" s="15"/>
      <c r="I29" s="119" t="s">
        <v>21</v>
      </c>
      <c r="J29" s="119" t="s">
        <v>22</v>
      </c>
      <c r="K29" s="119" t="s">
        <v>23</v>
      </c>
      <c r="L29" s="23"/>
      <c r="M29" s="119" t="s">
        <v>24</v>
      </c>
      <c r="N29" s="119" t="s">
        <v>25</v>
      </c>
      <c r="O29" s="119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21"/>
      <c r="J30" s="21"/>
      <c r="K30" s="21"/>
      <c r="L30" s="23"/>
      <c r="M30" s="21"/>
      <c r="N30" s="21"/>
      <c r="O30" s="22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7"/>
      <c r="D33" s="97"/>
      <c r="E33" s="94">
        <f>(E30+E31+E32)*f!H6</f>
        <v>0</v>
      </c>
      <c r="F33" s="97"/>
      <c r="G33" s="97"/>
      <c r="H33" s="97"/>
      <c r="I33" s="94">
        <f>(I30+I31+I32)*0.5</f>
        <v>0</v>
      </c>
      <c r="J33" s="94">
        <f>J30+J31+J32</f>
        <v>0</v>
      </c>
      <c r="K33" s="94">
        <f>(K30+K31+K32)*1.5</f>
        <v>0</v>
      </c>
      <c r="L33" s="24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109">
        <f>M33+N33+O33</f>
        <v>0</v>
      </c>
    </row>
    <row r="34" spans="1:16" ht="16.5" thickBot="1" x14ac:dyDescent="0.3">
      <c r="A34" s="129" t="str">
        <f>dede!A6</f>
        <v>g</v>
      </c>
      <c r="B34" s="15"/>
      <c r="C34" s="15"/>
      <c r="D34" s="15"/>
      <c r="E34" s="15"/>
      <c r="F34" s="15"/>
      <c r="G34" s="15"/>
      <c r="H34" s="15"/>
      <c r="I34" s="119" t="s">
        <v>21</v>
      </c>
      <c r="J34" s="119" t="s">
        <v>22</v>
      </c>
      <c r="K34" s="119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21"/>
      <c r="J35" s="21"/>
      <c r="K35" s="21"/>
      <c r="L35" s="15"/>
      <c r="M35" s="21"/>
      <c r="N35" s="21"/>
      <c r="O35" s="22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137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109">
        <f>M38+N38+O38</f>
        <v>0</v>
      </c>
    </row>
    <row r="39" spans="1:16" ht="16.5" thickBot="1" x14ac:dyDescent="0.3">
      <c r="A39" s="129" t="str">
        <f>h!A6</f>
        <v>h</v>
      </c>
      <c r="B39" s="15"/>
      <c r="C39" s="15"/>
      <c r="D39" s="15"/>
      <c r="E39" s="15"/>
      <c r="F39" s="15"/>
      <c r="G39" s="15"/>
      <c r="H39" s="15"/>
      <c r="I39" s="119" t="s">
        <v>21</v>
      </c>
      <c r="J39" s="119" t="s">
        <v>22</v>
      </c>
      <c r="K39" s="119" t="s">
        <v>23</v>
      </c>
      <c r="L39" s="23"/>
      <c r="M39" s="119" t="s">
        <v>24</v>
      </c>
      <c r="N39" s="119" t="s">
        <v>25</v>
      </c>
      <c r="O39" s="119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21"/>
      <c r="J40" s="21"/>
      <c r="K40" s="21"/>
      <c r="L40" s="23"/>
      <c r="M40" s="21"/>
      <c r="N40" s="21"/>
      <c r="O40" s="22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37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109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theme="4" tint="-0.249977111117893"/>
  </sheetPr>
  <dimension ref="A1:P43"/>
  <sheetViews>
    <sheetView topLeftCell="A4"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7.2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29" t="str">
        <f>a!A6</f>
        <v>a</v>
      </c>
      <c r="B4" s="15"/>
      <c r="C4" s="15"/>
      <c r="D4" s="15"/>
      <c r="E4" s="15"/>
      <c r="F4" s="15"/>
      <c r="G4" s="15"/>
      <c r="H4" s="15"/>
      <c r="I4" s="119" t="s">
        <v>21</v>
      </c>
      <c r="J4" s="119" t="s">
        <v>22</v>
      </c>
      <c r="K4" s="119" t="s">
        <v>23</v>
      </c>
      <c r="L4" s="15"/>
      <c r="M4" s="119" t="s">
        <v>24</v>
      </c>
      <c r="N4" s="119" t="s">
        <v>25</v>
      </c>
      <c r="O4" s="119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21"/>
      <c r="J5" s="21"/>
      <c r="K5" s="21"/>
      <c r="L5" s="15"/>
      <c r="M5" s="21"/>
      <c r="N5" s="21"/>
      <c r="O5" s="22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108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109">
        <f>M8+N8+O8</f>
        <v>0</v>
      </c>
    </row>
    <row r="9" spans="1:16" ht="16.5" thickBot="1" x14ac:dyDescent="0.3">
      <c r="A9" s="129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19" t="s">
        <v>24</v>
      </c>
      <c r="N9" s="119" t="s">
        <v>27</v>
      </c>
      <c r="O9" s="119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21"/>
      <c r="N10" s="21"/>
      <c r="O10" s="22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93">
        <f>I10+I11+I12</f>
        <v>0</v>
      </c>
      <c r="J13" s="90"/>
      <c r="K13" s="90"/>
      <c r="L13" s="111">
        <f>I13</f>
        <v>0</v>
      </c>
      <c r="M13" s="94">
        <f>M10+M11+M12</f>
        <v>0</v>
      </c>
      <c r="N13" s="94">
        <f>(N10+N11+N12)*b!H20</f>
        <v>0</v>
      </c>
      <c r="O13" s="94">
        <f>(O10+O11+O12)*b!G20</f>
        <v>0</v>
      </c>
      <c r="P13" s="109">
        <f>M13+N13+O13</f>
        <v>0</v>
      </c>
    </row>
    <row r="14" spans="1:16" ht="16.5" thickBot="1" x14ac:dyDescent="0.3">
      <c r="A14" s="129" t="str">
        <f>gmb!A7</f>
        <v>c</v>
      </c>
      <c r="B14" s="15"/>
      <c r="C14" s="15"/>
      <c r="D14" s="15"/>
      <c r="E14" s="15"/>
      <c r="F14" s="15"/>
      <c r="G14" s="15"/>
      <c r="H14" s="15"/>
      <c r="I14" s="119" t="s">
        <v>43</v>
      </c>
      <c r="J14" s="119" t="s">
        <v>30</v>
      </c>
      <c r="K14" s="19"/>
      <c r="L14" s="15"/>
      <c r="M14" s="119" t="s">
        <v>43</v>
      </c>
      <c r="N14" s="119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21"/>
      <c r="J15" s="21"/>
      <c r="K15" s="21"/>
      <c r="L15" s="15"/>
      <c r="M15" s="21"/>
      <c r="N15" s="21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136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109">
        <f>M18+N18+O18</f>
        <v>0</v>
      </c>
    </row>
    <row r="19" spans="1:16" ht="16.5" thickBot="1" x14ac:dyDescent="0.3">
      <c r="A19" s="129" t="str">
        <f>d!A6</f>
        <v>d</v>
      </c>
      <c r="B19" s="15"/>
      <c r="C19" s="15"/>
      <c r="D19" s="15"/>
      <c r="E19" s="15"/>
      <c r="F19" s="15"/>
      <c r="G19" s="15"/>
      <c r="H19" s="15"/>
      <c r="I19" s="119" t="s">
        <v>21</v>
      </c>
      <c r="J19" s="119" t="s">
        <v>22</v>
      </c>
      <c r="K19" s="119" t="s">
        <v>23</v>
      </c>
      <c r="L19" s="15"/>
      <c r="M19" s="119" t="s">
        <v>24</v>
      </c>
      <c r="N19" s="119" t="s">
        <v>25</v>
      </c>
      <c r="O19" s="119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21"/>
      <c r="J20" s="21"/>
      <c r="K20" s="21"/>
      <c r="L20" s="15"/>
      <c r="M20" s="21"/>
      <c r="N20" s="21"/>
      <c r="O20" s="22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136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109">
        <f>M23+N23+O23</f>
        <v>0</v>
      </c>
    </row>
    <row r="24" spans="1:16" ht="16.5" thickBot="1" x14ac:dyDescent="0.3">
      <c r="A24" s="129" t="str">
        <f>e!A6</f>
        <v>e</v>
      </c>
      <c r="B24" s="15"/>
      <c r="C24" s="15"/>
      <c r="D24" s="15"/>
      <c r="E24" s="15"/>
      <c r="F24" s="15"/>
      <c r="G24" s="15"/>
      <c r="H24" s="15"/>
      <c r="I24" s="119" t="s">
        <v>21</v>
      </c>
      <c r="J24" s="119" t="s">
        <v>22</v>
      </c>
      <c r="K24" s="119" t="s">
        <v>23</v>
      </c>
      <c r="L24" s="23"/>
      <c r="M24" s="119" t="s">
        <v>24</v>
      </c>
      <c r="N24" s="119" t="s">
        <v>25</v>
      </c>
      <c r="O24" s="119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21"/>
      <c r="J25" s="21"/>
      <c r="K25" s="21"/>
      <c r="L25" s="15"/>
      <c r="M25" s="21"/>
      <c r="N25" s="21"/>
      <c r="O25" s="22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137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109">
        <f>M28+N28+O28</f>
        <v>0</v>
      </c>
    </row>
    <row r="29" spans="1:16" ht="16.5" thickBot="1" x14ac:dyDescent="0.3">
      <c r="A29" s="129" t="str">
        <f>f!A6</f>
        <v>f</v>
      </c>
      <c r="B29" s="15"/>
      <c r="C29" s="15"/>
      <c r="D29" s="15"/>
      <c r="E29" s="15"/>
      <c r="F29" s="15"/>
      <c r="G29" s="15"/>
      <c r="H29" s="15"/>
      <c r="I29" s="119" t="s">
        <v>21</v>
      </c>
      <c r="J29" s="119" t="s">
        <v>22</v>
      </c>
      <c r="K29" s="119" t="s">
        <v>23</v>
      </c>
      <c r="L29" s="23"/>
      <c r="M29" s="119" t="s">
        <v>24</v>
      </c>
      <c r="N29" s="119" t="s">
        <v>25</v>
      </c>
      <c r="O29" s="119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21"/>
      <c r="J30" s="21"/>
      <c r="K30" s="21"/>
      <c r="L30" s="23"/>
      <c r="M30" s="21"/>
      <c r="N30" s="21"/>
      <c r="O30" s="22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7"/>
      <c r="D33" s="97"/>
      <c r="E33" s="94">
        <f>(E30+E31+E32)*f!H6</f>
        <v>0</v>
      </c>
      <c r="F33" s="97"/>
      <c r="G33" s="97"/>
      <c r="H33" s="97"/>
      <c r="I33" s="94">
        <f>(I30+I31+I32)*0.5</f>
        <v>0</v>
      </c>
      <c r="J33" s="94">
        <f>J30+J31+J32</f>
        <v>0</v>
      </c>
      <c r="K33" s="94">
        <f>(K30+K31+K32)*1.5</f>
        <v>0</v>
      </c>
      <c r="L33" s="24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109">
        <f>M33+N33+O33</f>
        <v>0</v>
      </c>
    </row>
    <row r="34" spans="1:16" ht="16.5" thickBot="1" x14ac:dyDescent="0.3">
      <c r="A34" s="129" t="str">
        <f>dede!A6</f>
        <v>g</v>
      </c>
      <c r="B34" s="15"/>
      <c r="C34" s="15"/>
      <c r="D34" s="15"/>
      <c r="E34" s="15"/>
      <c r="F34" s="15"/>
      <c r="G34" s="15"/>
      <c r="H34" s="15"/>
      <c r="I34" s="119" t="s">
        <v>21</v>
      </c>
      <c r="J34" s="119" t="s">
        <v>22</v>
      </c>
      <c r="K34" s="119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21"/>
      <c r="J35" s="21"/>
      <c r="K35" s="21"/>
      <c r="L35" s="15"/>
      <c r="M35" s="21"/>
      <c r="N35" s="21"/>
      <c r="O35" s="22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137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109">
        <f>M38+N38+O38</f>
        <v>0</v>
      </c>
    </row>
    <row r="39" spans="1:16" ht="16.5" thickBot="1" x14ac:dyDescent="0.3">
      <c r="A39" s="129" t="str">
        <f>h!A6</f>
        <v>h</v>
      </c>
      <c r="B39" s="15"/>
      <c r="C39" s="15"/>
      <c r="D39" s="15"/>
      <c r="E39" s="15"/>
      <c r="F39" s="15"/>
      <c r="G39" s="15"/>
      <c r="H39" s="15"/>
      <c r="I39" s="119" t="s">
        <v>21</v>
      </c>
      <c r="J39" s="119" t="s">
        <v>22</v>
      </c>
      <c r="K39" s="119" t="s">
        <v>23</v>
      </c>
      <c r="L39" s="23"/>
      <c r="M39" s="119" t="s">
        <v>24</v>
      </c>
      <c r="N39" s="119" t="s">
        <v>25</v>
      </c>
      <c r="O39" s="119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21"/>
      <c r="J40" s="21"/>
      <c r="K40" s="21"/>
      <c r="L40" s="23"/>
      <c r="M40" s="21"/>
      <c r="N40" s="21"/>
      <c r="O40" s="22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37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109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theme="4" tint="-0.249977111117893"/>
  </sheetPr>
  <dimension ref="A1:P43"/>
  <sheetViews>
    <sheetView topLeftCell="A4" zoomScale="70" zoomScaleNormal="70" zoomScalePageLayoutView="70" workbookViewId="0">
      <selection activeCell="A34" sqref="A34"/>
    </sheetView>
  </sheetViews>
  <sheetFormatPr baseColWidth="10" defaultColWidth="8.75" defaultRowHeight="15.75" x14ac:dyDescent="0.25"/>
  <cols>
    <col min="1" max="1" width="17.37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29" t="str">
        <f>a!A6</f>
        <v>a</v>
      </c>
      <c r="B4" s="15"/>
      <c r="C4" s="15"/>
      <c r="D4" s="15"/>
      <c r="E4" s="15"/>
      <c r="F4" s="15"/>
      <c r="G4" s="15"/>
      <c r="H4" s="15"/>
      <c r="I4" s="119" t="s">
        <v>21</v>
      </c>
      <c r="J4" s="119" t="s">
        <v>22</v>
      </c>
      <c r="K4" s="119" t="s">
        <v>23</v>
      </c>
      <c r="L4" s="15"/>
      <c r="M4" s="119" t="s">
        <v>24</v>
      </c>
      <c r="N4" s="119" t="s">
        <v>25</v>
      </c>
      <c r="O4" s="119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21"/>
      <c r="J5" s="21"/>
      <c r="K5" s="21"/>
      <c r="L5" s="15"/>
      <c r="M5" s="21"/>
      <c r="N5" s="21"/>
      <c r="O5" s="22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108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109">
        <f>M8+N8+O8</f>
        <v>0</v>
      </c>
    </row>
    <row r="9" spans="1:16" ht="16.5" thickBot="1" x14ac:dyDescent="0.3">
      <c r="A9" s="129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19" t="s">
        <v>24</v>
      </c>
      <c r="N9" s="119" t="s">
        <v>27</v>
      </c>
      <c r="O9" s="119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21"/>
      <c r="N10" s="21"/>
      <c r="O10" s="22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93">
        <f>I10+I11+I12</f>
        <v>0</v>
      </c>
      <c r="J13" s="90"/>
      <c r="K13" s="90"/>
      <c r="L13" s="111">
        <f>I13</f>
        <v>0</v>
      </c>
      <c r="M13" s="94">
        <f>M10+M11+M12</f>
        <v>0</v>
      </c>
      <c r="N13" s="94">
        <f>(N10+N11+N12)*b!H20</f>
        <v>0</v>
      </c>
      <c r="O13" s="94">
        <f>(O10+O11+O12)*b!G20</f>
        <v>0</v>
      </c>
      <c r="P13" s="109">
        <f>M13+N13+O13</f>
        <v>0</v>
      </c>
    </row>
    <row r="14" spans="1:16" ht="16.5" thickBot="1" x14ac:dyDescent="0.3">
      <c r="A14" s="129" t="str">
        <f>gmb!A7</f>
        <v>c</v>
      </c>
      <c r="B14" s="15"/>
      <c r="C14" s="15"/>
      <c r="D14" s="15"/>
      <c r="E14" s="15"/>
      <c r="F14" s="15"/>
      <c r="G14" s="15"/>
      <c r="H14" s="15"/>
      <c r="I14" s="119" t="s">
        <v>43</v>
      </c>
      <c r="J14" s="119" t="s">
        <v>30</v>
      </c>
      <c r="K14" s="19"/>
      <c r="L14" s="15"/>
      <c r="M14" s="119" t="s">
        <v>43</v>
      </c>
      <c r="N14" s="119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21"/>
      <c r="J15" s="21"/>
      <c r="K15" s="21"/>
      <c r="L15" s="15"/>
      <c r="M15" s="21"/>
      <c r="N15" s="21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136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109">
        <f>M18+N18+O18</f>
        <v>0</v>
      </c>
    </row>
    <row r="19" spans="1:16" ht="16.5" thickBot="1" x14ac:dyDescent="0.3">
      <c r="A19" s="129" t="str">
        <f>d!A6</f>
        <v>d</v>
      </c>
      <c r="B19" s="15"/>
      <c r="C19" s="15"/>
      <c r="D19" s="15"/>
      <c r="E19" s="15"/>
      <c r="F19" s="15"/>
      <c r="G19" s="15"/>
      <c r="H19" s="15"/>
      <c r="I19" s="119" t="s">
        <v>21</v>
      </c>
      <c r="J19" s="119" t="s">
        <v>22</v>
      </c>
      <c r="K19" s="119" t="s">
        <v>23</v>
      </c>
      <c r="L19" s="15"/>
      <c r="M19" s="119" t="s">
        <v>24</v>
      </c>
      <c r="N19" s="119" t="s">
        <v>25</v>
      </c>
      <c r="O19" s="119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21"/>
      <c r="J20" s="21"/>
      <c r="K20" s="21"/>
      <c r="L20" s="15"/>
      <c r="M20" s="21"/>
      <c r="N20" s="21"/>
      <c r="O20" s="22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136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109">
        <f>M23+N23+O23</f>
        <v>0</v>
      </c>
    </row>
    <row r="24" spans="1:16" ht="16.5" thickBot="1" x14ac:dyDescent="0.3">
      <c r="A24" s="129" t="str">
        <f>e!A6</f>
        <v>e</v>
      </c>
      <c r="B24" s="15"/>
      <c r="C24" s="15"/>
      <c r="D24" s="15"/>
      <c r="E24" s="15"/>
      <c r="F24" s="15"/>
      <c r="G24" s="15"/>
      <c r="H24" s="15"/>
      <c r="I24" s="119" t="s">
        <v>21</v>
      </c>
      <c r="J24" s="119" t="s">
        <v>22</v>
      </c>
      <c r="K24" s="119" t="s">
        <v>23</v>
      </c>
      <c r="L24" s="23"/>
      <c r="M24" s="119" t="s">
        <v>24</v>
      </c>
      <c r="N24" s="119" t="s">
        <v>25</v>
      </c>
      <c r="O24" s="119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21"/>
      <c r="J25" s="21"/>
      <c r="K25" s="21"/>
      <c r="L25" s="15"/>
      <c r="M25" s="21"/>
      <c r="N25" s="21"/>
      <c r="O25" s="22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137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109">
        <f>M28+N28+O28</f>
        <v>0</v>
      </c>
    </row>
    <row r="29" spans="1:16" ht="16.5" thickBot="1" x14ac:dyDescent="0.3">
      <c r="A29" s="129" t="str">
        <f>f!A6</f>
        <v>f</v>
      </c>
      <c r="B29" s="15"/>
      <c r="C29" s="15"/>
      <c r="D29" s="15"/>
      <c r="E29" s="15"/>
      <c r="F29" s="15"/>
      <c r="G29" s="15"/>
      <c r="H29" s="15"/>
      <c r="I29" s="119" t="s">
        <v>21</v>
      </c>
      <c r="J29" s="119" t="s">
        <v>22</v>
      </c>
      <c r="K29" s="119" t="s">
        <v>23</v>
      </c>
      <c r="L29" s="23"/>
      <c r="M29" s="119" t="s">
        <v>24</v>
      </c>
      <c r="N29" s="119" t="s">
        <v>25</v>
      </c>
      <c r="O29" s="119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21"/>
      <c r="J30" s="21"/>
      <c r="K30" s="21"/>
      <c r="L30" s="23"/>
      <c r="M30" s="21"/>
      <c r="N30" s="21"/>
      <c r="O30" s="22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7"/>
      <c r="D33" s="97"/>
      <c r="E33" s="94">
        <f>(E30+E31+E32)*f!H6</f>
        <v>0</v>
      </c>
      <c r="F33" s="97"/>
      <c r="G33" s="97"/>
      <c r="H33" s="97"/>
      <c r="I33" s="94">
        <f>(I30+I31+I32)*0.5</f>
        <v>0</v>
      </c>
      <c r="J33" s="94">
        <f>J30+J31+J32</f>
        <v>0</v>
      </c>
      <c r="K33" s="94">
        <f>(K30+K31+K32)*1.5</f>
        <v>0</v>
      </c>
      <c r="L33" s="24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109">
        <f>M33+N33+O33</f>
        <v>0</v>
      </c>
    </row>
    <row r="34" spans="1:16" ht="16.5" thickBot="1" x14ac:dyDescent="0.3">
      <c r="A34" s="129" t="str">
        <f>dede!A6</f>
        <v>g</v>
      </c>
      <c r="B34" s="15"/>
      <c r="C34" s="15"/>
      <c r="D34" s="15"/>
      <c r="E34" s="15"/>
      <c r="F34" s="15"/>
      <c r="G34" s="15"/>
      <c r="H34" s="15"/>
      <c r="I34" s="119" t="s">
        <v>21</v>
      </c>
      <c r="J34" s="119" t="s">
        <v>22</v>
      </c>
      <c r="K34" s="119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21"/>
      <c r="J35" s="21"/>
      <c r="K35" s="21"/>
      <c r="L35" s="15"/>
      <c r="M35" s="21"/>
      <c r="N35" s="21"/>
      <c r="O35" s="22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137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109">
        <f>M38+N38+O38</f>
        <v>0</v>
      </c>
    </row>
    <row r="39" spans="1:16" ht="16.5" thickBot="1" x14ac:dyDescent="0.3">
      <c r="A39" s="129" t="str">
        <f>h!A6</f>
        <v>h</v>
      </c>
      <c r="B39" s="15"/>
      <c r="C39" s="15"/>
      <c r="D39" s="15"/>
      <c r="E39" s="15"/>
      <c r="F39" s="15"/>
      <c r="G39" s="15"/>
      <c r="H39" s="15"/>
      <c r="I39" s="119" t="s">
        <v>21</v>
      </c>
      <c r="J39" s="119" t="s">
        <v>22</v>
      </c>
      <c r="K39" s="119" t="s">
        <v>23</v>
      </c>
      <c r="L39" s="23"/>
      <c r="M39" s="119" t="s">
        <v>24</v>
      </c>
      <c r="N39" s="119" t="s">
        <v>25</v>
      </c>
      <c r="O39" s="119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21"/>
      <c r="J40" s="21"/>
      <c r="K40" s="21"/>
      <c r="L40" s="23"/>
      <c r="M40" s="21"/>
      <c r="N40" s="21"/>
      <c r="O40" s="22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37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109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theme="4" tint="-0.249977111117893"/>
  </sheetPr>
  <dimension ref="A1:P43"/>
  <sheetViews>
    <sheetView zoomScale="70" zoomScaleNormal="70" zoomScalePageLayoutView="70" workbookViewId="0">
      <selection activeCell="A15" sqref="A15"/>
    </sheetView>
  </sheetViews>
  <sheetFormatPr baseColWidth="10" defaultColWidth="8.75" defaultRowHeight="15.75" x14ac:dyDescent="0.25"/>
  <cols>
    <col min="1" max="1" width="17.2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29" t="str">
        <f>a!A6</f>
        <v>a</v>
      </c>
      <c r="B4" s="15"/>
      <c r="C4" s="15"/>
      <c r="D4" s="15"/>
      <c r="E4" s="15"/>
      <c r="F4" s="15"/>
      <c r="G4" s="15"/>
      <c r="H4" s="15"/>
      <c r="I4" s="119" t="s">
        <v>21</v>
      </c>
      <c r="J4" s="119" t="s">
        <v>22</v>
      </c>
      <c r="K4" s="119" t="s">
        <v>23</v>
      </c>
      <c r="L4" s="15"/>
      <c r="M4" s="119" t="s">
        <v>24</v>
      </c>
      <c r="N4" s="119" t="s">
        <v>25</v>
      </c>
      <c r="O4" s="119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21"/>
      <c r="J5" s="21"/>
      <c r="K5" s="21"/>
      <c r="L5" s="15"/>
      <c r="M5" s="21"/>
      <c r="N5" s="21"/>
      <c r="O5" s="22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108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109">
        <f>M8+N8+O8</f>
        <v>0</v>
      </c>
    </row>
    <row r="9" spans="1:16" ht="16.5" thickBot="1" x14ac:dyDescent="0.3">
      <c r="A9" s="129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19" t="s">
        <v>24</v>
      </c>
      <c r="N9" s="119" t="s">
        <v>27</v>
      </c>
      <c r="O9" s="119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21"/>
      <c r="N10" s="21"/>
      <c r="O10" s="22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28">
        <f>I10+I11+I12</f>
        <v>0</v>
      </c>
      <c r="J13" s="90"/>
      <c r="K13" s="90"/>
      <c r="L13" s="111">
        <f>I13</f>
        <v>0</v>
      </c>
      <c r="M13" s="94">
        <f>M10+M11+M12</f>
        <v>0</v>
      </c>
      <c r="N13" s="94">
        <f>(N10+N11+N12)*b!H20</f>
        <v>0</v>
      </c>
      <c r="O13" s="94">
        <f>(O10+O11+O12)*b!G20</f>
        <v>0</v>
      </c>
      <c r="P13" s="109">
        <f>M13+N13+O13</f>
        <v>0</v>
      </c>
    </row>
    <row r="14" spans="1:16" ht="16.5" thickBot="1" x14ac:dyDescent="0.3">
      <c r="A14" s="129" t="str">
        <f>gmb!A7</f>
        <v>c</v>
      </c>
      <c r="B14" s="15"/>
      <c r="C14" s="15"/>
      <c r="D14" s="15"/>
      <c r="E14" s="15"/>
      <c r="F14" s="15"/>
      <c r="G14" s="15"/>
      <c r="H14" s="15"/>
      <c r="I14" s="119" t="s">
        <v>43</v>
      </c>
      <c r="J14" s="119" t="s">
        <v>30</v>
      </c>
      <c r="K14" s="19"/>
      <c r="L14" s="15"/>
      <c r="M14" s="119" t="s">
        <v>43</v>
      </c>
      <c r="N14" s="119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21"/>
      <c r="J15" s="21"/>
      <c r="K15" s="21"/>
      <c r="L15" s="15"/>
      <c r="M15" s="21"/>
      <c r="N15" s="21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136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109">
        <f>M18+N18+O18</f>
        <v>0</v>
      </c>
    </row>
    <row r="19" spans="1:16" ht="16.5" thickBot="1" x14ac:dyDescent="0.3">
      <c r="A19" s="129" t="str">
        <f>d!A6</f>
        <v>d</v>
      </c>
      <c r="B19" s="15"/>
      <c r="C19" s="15"/>
      <c r="D19" s="15"/>
      <c r="E19" s="15"/>
      <c r="F19" s="15"/>
      <c r="G19" s="15"/>
      <c r="H19" s="15"/>
      <c r="I19" s="119" t="s">
        <v>21</v>
      </c>
      <c r="J19" s="119" t="s">
        <v>22</v>
      </c>
      <c r="K19" s="119" t="s">
        <v>23</v>
      </c>
      <c r="L19" s="15"/>
      <c r="M19" s="119" t="s">
        <v>24</v>
      </c>
      <c r="N19" s="119" t="s">
        <v>25</v>
      </c>
      <c r="O19" s="119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21"/>
      <c r="J20" s="21"/>
      <c r="K20" s="21"/>
      <c r="L20" s="15"/>
      <c r="M20" s="21"/>
      <c r="N20" s="21"/>
      <c r="O20" s="22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136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109">
        <f>M23+N23+O23</f>
        <v>0</v>
      </c>
    </row>
    <row r="24" spans="1:16" ht="16.5" thickBot="1" x14ac:dyDescent="0.3">
      <c r="A24" s="129" t="str">
        <f>e!A6</f>
        <v>e</v>
      </c>
      <c r="B24" s="15"/>
      <c r="C24" s="15"/>
      <c r="D24" s="15"/>
      <c r="E24" s="15"/>
      <c r="F24" s="15"/>
      <c r="G24" s="15"/>
      <c r="H24" s="15"/>
      <c r="I24" s="119" t="s">
        <v>21</v>
      </c>
      <c r="J24" s="119" t="s">
        <v>22</v>
      </c>
      <c r="K24" s="119" t="s">
        <v>23</v>
      </c>
      <c r="L24" s="23"/>
      <c r="M24" s="119" t="s">
        <v>24</v>
      </c>
      <c r="N24" s="119" t="s">
        <v>25</v>
      </c>
      <c r="O24" s="119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21"/>
      <c r="J25" s="21"/>
      <c r="K25" s="21"/>
      <c r="L25" s="15"/>
      <c r="M25" s="21"/>
      <c r="N25" s="21"/>
      <c r="O25" s="22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137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109">
        <f>M28+N28+O28</f>
        <v>0</v>
      </c>
    </row>
    <row r="29" spans="1:16" ht="16.5" thickBot="1" x14ac:dyDescent="0.3">
      <c r="A29" s="129" t="str">
        <f>f!A6</f>
        <v>f</v>
      </c>
      <c r="B29" s="15"/>
      <c r="C29" s="15"/>
      <c r="D29" s="15"/>
      <c r="E29" s="15"/>
      <c r="F29" s="15"/>
      <c r="G29" s="15"/>
      <c r="H29" s="15"/>
      <c r="I29" s="119" t="s">
        <v>21</v>
      </c>
      <c r="J29" s="119" t="s">
        <v>22</v>
      </c>
      <c r="K29" s="119" t="s">
        <v>23</v>
      </c>
      <c r="L29" s="23"/>
      <c r="M29" s="119" t="s">
        <v>24</v>
      </c>
      <c r="N29" s="119" t="s">
        <v>25</v>
      </c>
      <c r="O29" s="119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21"/>
      <c r="J30" s="21"/>
      <c r="K30" s="21"/>
      <c r="L30" s="23"/>
      <c r="M30" s="21"/>
      <c r="N30" s="21"/>
      <c r="O30" s="22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7"/>
      <c r="D33" s="97"/>
      <c r="E33" s="94">
        <f>(E30+E31+E32)*f!H6</f>
        <v>0</v>
      </c>
      <c r="F33" s="97"/>
      <c r="G33" s="97"/>
      <c r="H33" s="97"/>
      <c r="I33" s="94">
        <f>(I30+I31+I32)*0.5</f>
        <v>0</v>
      </c>
      <c r="J33" s="94">
        <f>J30+J31+J32</f>
        <v>0</v>
      </c>
      <c r="K33" s="94">
        <f>(K30+K31+K32)*1.5</f>
        <v>0</v>
      </c>
      <c r="L33" s="24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109">
        <f>M33+N33+O33</f>
        <v>0</v>
      </c>
    </row>
    <row r="34" spans="1:16" ht="16.5" thickBot="1" x14ac:dyDescent="0.3">
      <c r="A34" s="129" t="str">
        <f>dede!A6</f>
        <v>g</v>
      </c>
      <c r="B34" s="15"/>
      <c r="C34" s="15"/>
      <c r="D34" s="15"/>
      <c r="E34" s="15"/>
      <c r="F34" s="15"/>
      <c r="G34" s="15"/>
      <c r="H34" s="15"/>
      <c r="I34" s="119" t="s">
        <v>21</v>
      </c>
      <c r="J34" s="119" t="s">
        <v>22</v>
      </c>
      <c r="K34" s="119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21"/>
      <c r="J35" s="21"/>
      <c r="K35" s="21"/>
      <c r="L35" s="15"/>
      <c r="M35" s="21"/>
      <c r="N35" s="21"/>
      <c r="O35" s="22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137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109">
        <f>M38+N38+O38</f>
        <v>0</v>
      </c>
    </row>
    <row r="39" spans="1:16" ht="16.5" thickBot="1" x14ac:dyDescent="0.3">
      <c r="A39" s="129" t="str">
        <f>h!A6</f>
        <v>h</v>
      </c>
      <c r="B39" s="15"/>
      <c r="C39" s="15"/>
      <c r="D39" s="15"/>
      <c r="E39" s="15"/>
      <c r="F39" s="15"/>
      <c r="G39" s="15"/>
      <c r="H39" s="15"/>
      <c r="I39" s="119" t="s">
        <v>21</v>
      </c>
      <c r="J39" s="119" t="s">
        <v>22</v>
      </c>
      <c r="K39" s="119" t="s">
        <v>23</v>
      </c>
      <c r="L39" s="23"/>
      <c r="M39" s="119" t="s">
        <v>24</v>
      </c>
      <c r="N39" s="119" t="s">
        <v>25</v>
      </c>
      <c r="O39" s="119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21"/>
      <c r="J40" s="21"/>
      <c r="K40" s="21"/>
      <c r="L40" s="23"/>
      <c r="M40" s="21"/>
      <c r="N40" s="21"/>
      <c r="O40" s="22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37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109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theme="4" tint="-0.249977111117893"/>
  </sheetPr>
  <dimension ref="A1:P43"/>
  <sheetViews>
    <sheetView zoomScale="70" zoomScaleNormal="70" zoomScalePageLayoutView="70" workbookViewId="0">
      <selection activeCell="A4" sqref="A4"/>
    </sheetView>
  </sheetViews>
  <sheetFormatPr baseColWidth="10" defaultColWidth="8.75" defaultRowHeight="15.75" x14ac:dyDescent="0.25"/>
  <cols>
    <col min="1" max="1" width="17.12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29" t="str">
        <f>a!A6</f>
        <v>a</v>
      </c>
      <c r="B4" s="15"/>
      <c r="C4" s="15"/>
      <c r="D4" s="15"/>
      <c r="E4" s="15"/>
      <c r="F4" s="15"/>
      <c r="G4" s="15"/>
      <c r="H4" s="15"/>
      <c r="I4" s="119" t="s">
        <v>21</v>
      </c>
      <c r="J4" s="119" t="s">
        <v>22</v>
      </c>
      <c r="K4" s="119" t="s">
        <v>23</v>
      </c>
      <c r="L4" s="15"/>
      <c r="M4" s="119" t="s">
        <v>24</v>
      </c>
      <c r="N4" s="119" t="s">
        <v>25</v>
      </c>
      <c r="O4" s="119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21"/>
      <c r="J5" s="21"/>
      <c r="K5" s="21"/>
      <c r="L5" s="15"/>
      <c r="M5" s="21"/>
      <c r="N5" s="21"/>
      <c r="O5" s="22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108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109">
        <f>M8+N8+O8</f>
        <v>0</v>
      </c>
    </row>
    <row r="9" spans="1:16" ht="16.5" thickBot="1" x14ac:dyDescent="0.3">
      <c r="A9" s="129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19" t="s">
        <v>24</v>
      </c>
      <c r="N9" s="119" t="s">
        <v>27</v>
      </c>
      <c r="O9" s="119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21"/>
      <c r="N10" s="21"/>
      <c r="O10" s="22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93">
        <f>I10+I11+I12</f>
        <v>0</v>
      </c>
      <c r="J13" s="90"/>
      <c r="K13" s="90"/>
      <c r="L13" s="111">
        <f>I13</f>
        <v>0</v>
      </c>
      <c r="M13" s="94">
        <f>M10+M11+M12</f>
        <v>0</v>
      </c>
      <c r="N13" s="94">
        <f>(N10+N11+N12)*b!H20</f>
        <v>0</v>
      </c>
      <c r="O13" s="94">
        <f>(O10+O11+O12)*b!G20</f>
        <v>0</v>
      </c>
      <c r="P13" s="109">
        <f>M13+N13+O13</f>
        <v>0</v>
      </c>
    </row>
    <row r="14" spans="1:16" ht="16.5" thickBot="1" x14ac:dyDescent="0.3">
      <c r="A14" s="129" t="str">
        <f>gmb!A7</f>
        <v>c</v>
      </c>
      <c r="B14" s="15"/>
      <c r="C14" s="15"/>
      <c r="D14" s="15"/>
      <c r="E14" s="15"/>
      <c r="F14" s="15"/>
      <c r="G14" s="15"/>
      <c r="H14" s="15"/>
      <c r="I14" s="119" t="s">
        <v>43</v>
      </c>
      <c r="J14" s="119" t="s">
        <v>30</v>
      </c>
      <c r="K14" s="19"/>
      <c r="L14" s="15"/>
      <c r="M14" s="119" t="s">
        <v>43</v>
      </c>
      <c r="N14" s="119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21"/>
      <c r="J15" s="21"/>
      <c r="K15" s="21"/>
      <c r="L15" s="15"/>
      <c r="M15" s="21"/>
      <c r="N15" s="21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136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109">
        <f>M18+N18+O18</f>
        <v>0</v>
      </c>
    </row>
    <row r="19" spans="1:16" ht="16.5" thickBot="1" x14ac:dyDescent="0.3">
      <c r="A19" s="129" t="str">
        <f>d!A6</f>
        <v>d</v>
      </c>
      <c r="B19" s="15"/>
      <c r="C19" s="15"/>
      <c r="D19" s="15"/>
      <c r="E19" s="15"/>
      <c r="F19" s="15"/>
      <c r="G19" s="15"/>
      <c r="H19" s="15"/>
      <c r="I19" s="119" t="s">
        <v>21</v>
      </c>
      <c r="J19" s="119" t="s">
        <v>22</v>
      </c>
      <c r="K19" s="119" t="s">
        <v>23</v>
      </c>
      <c r="L19" s="15"/>
      <c r="M19" s="119" t="s">
        <v>24</v>
      </c>
      <c r="N19" s="119" t="s">
        <v>25</v>
      </c>
      <c r="O19" s="119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21"/>
      <c r="J20" s="21"/>
      <c r="K20" s="21"/>
      <c r="L20" s="15"/>
      <c r="M20" s="21"/>
      <c r="N20" s="21"/>
      <c r="O20" s="22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136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109">
        <f>M23+N23+O23</f>
        <v>0</v>
      </c>
    </row>
    <row r="24" spans="1:16" ht="16.5" thickBot="1" x14ac:dyDescent="0.3">
      <c r="A24" s="129" t="str">
        <f>e!A6</f>
        <v>e</v>
      </c>
      <c r="B24" s="15"/>
      <c r="C24" s="15"/>
      <c r="D24" s="15"/>
      <c r="E24" s="15"/>
      <c r="F24" s="15"/>
      <c r="G24" s="15"/>
      <c r="H24" s="15"/>
      <c r="I24" s="119" t="s">
        <v>21</v>
      </c>
      <c r="J24" s="119" t="s">
        <v>22</v>
      </c>
      <c r="K24" s="119" t="s">
        <v>23</v>
      </c>
      <c r="L24" s="23"/>
      <c r="M24" s="119" t="s">
        <v>24</v>
      </c>
      <c r="N24" s="119" t="s">
        <v>25</v>
      </c>
      <c r="O24" s="119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21"/>
      <c r="J25" s="21"/>
      <c r="K25" s="21"/>
      <c r="L25" s="15"/>
      <c r="M25" s="21"/>
      <c r="N25" s="21"/>
      <c r="O25" s="22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137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109">
        <f>M28+N28+O28</f>
        <v>0</v>
      </c>
    </row>
    <row r="29" spans="1:16" ht="16.5" thickBot="1" x14ac:dyDescent="0.3">
      <c r="A29" s="129" t="str">
        <f>f!A6</f>
        <v>f</v>
      </c>
      <c r="B29" s="15"/>
      <c r="C29" s="15"/>
      <c r="D29" s="15"/>
      <c r="E29" s="15"/>
      <c r="F29" s="15"/>
      <c r="G29" s="15"/>
      <c r="H29" s="15"/>
      <c r="I29" s="119" t="s">
        <v>21</v>
      </c>
      <c r="J29" s="119" t="s">
        <v>22</v>
      </c>
      <c r="K29" s="119" t="s">
        <v>23</v>
      </c>
      <c r="L29" s="23"/>
      <c r="M29" s="119" t="s">
        <v>24</v>
      </c>
      <c r="N29" s="119" t="s">
        <v>25</v>
      </c>
      <c r="O29" s="119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21"/>
      <c r="J30" s="21"/>
      <c r="K30" s="21"/>
      <c r="L30" s="23"/>
      <c r="M30" s="21"/>
      <c r="N30" s="21"/>
      <c r="O30" s="22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7"/>
      <c r="D33" s="97"/>
      <c r="E33" s="94">
        <f>(E30+E31+E32)*f!H6</f>
        <v>0</v>
      </c>
      <c r="F33" s="97"/>
      <c r="G33" s="97"/>
      <c r="H33" s="97"/>
      <c r="I33" s="94">
        <f>(I30+I31+I32)*0.5</f>
        <v>0</v>
      </c>
      <c r="J33" s="94">
        <f>J30+J31+J32</f>
        <v>0</v>
      </c>
      <c r="K33" s="94">
        <f>(K30+K31+K32)*1.5</f>
        <v>0</v>
      </c>
      <c r="L33" s="24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109">
        <f>M33+N33+O33</f>
        <v>0</v>
      </c>
    </row>
    <row r="34" spans="1:16" ht="16.5" thickBot="1" x14ac:dyDescent="0.3">
      <c r="A34" s="129" t="str">
        <f>dede!A6</f>
        <v>g</v>
      </c>
      <c r="B34" s="15"/>
      <c r="C34" s="15"/>
      <c r="D34" s="15"/>
      <c r="E34" s="15"/>
      <c r="F34" s="15"/>
      <c r="G34" s="15"/>
      <c r="H34" s="15"/>
      <c r="I34" s="119" t="s">
        <v>21</v>
      </c>
      <c r="J34" s="119" t="s">
        <v>22</v>
      </c>
      <c r="K34" s="119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21"/>
      <c r="J35" s="21"/>
      <c r="K35" s="21"/>
      <c r="L35" s="15"/>
      <c r="M35" s="21"/>
      <c r="N35" s="21"/>
      <c r="O35" s="22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137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109">
        <f>M38+N38+O38</f>
        <v>0</v>
      </c>
    </row>
    <row r="39" spans="1:16" ht="16.5" thickBot="1" x14ac:dyDescent="0.3">
      <c r="A39" s="129" t="str">
        <f>h!A6</f>
        <v>h</v>
      </c>
      <c r="B39" s="15"/>
      <c r="C39" s="15"/>
      <c r="D39" s="15"/>
      <c r="E39" s="15"/>
      <c r="F39" s="15"/>
      <c r="G39" s="15"/>
      <c r="H39" s="15"/>
      <c r="I39" s="119" t="s">
        <v>21</v>
      </c>
      <c r="J39" s="119" t="s">
        <v>22</v>
      </c>
      <c r="K39" s="119" t="s">
        <v>23</v>
      </c>
      <c r="L39" s="23"/>
      <c r="M39" s="119" t="s">
        <v>24</v>
      </c>
      <c r="N39" s="119" t="s">
        <v>25</v>
      </c>
      <c r="O39" s="119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21"/>
      <c r="J40" s="21"/>
      <c r="K40" s="21"/>
      <c r="L40" s="23"/>
      <c r="M40" s="21"/>
      <c r="N40" s="21"/>
      <c r="O40" s="22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37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109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theme="4" tint="-0.249977111117893"/>
  </sheetPr>
  <dimension ref="A1:P43"/>
  <sheetViews>
    <sheetView zoomScale="70" zoomScaleNormal="70" zoomScalePageLayoutView="70" workbookViewId="0">
      <selection activeCell="A35" sqref="A35"/>
    </sheetView>
  </sheetViews>
  <sheetFormatPr baseColWidth="10" defaultColWidth="8.75" defaultRowHeight="15.75" x14ac:dyDescent="0.25"/>
  <cols>
    <col min="1" max="1" width="17.5" customWidth="1"/>
  </cols>
  <sheetData>
    <row r="1" spans="1:16" ht="21.75" thickBot="1" x14ac:dyDescent="0.4">
      <c r="A1" s="154" t="s">
        <v>16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155"/>
      <c r="M1" s="155"/>
      <c r="N1" s="155"/>
      <c r="O1" s="156"/>
    </row>
    <row r="2" spans="1:16" ht="16.5" thickBot="1" x14ac:dyDescent="0.3">
      <c r="A2" s="157" t="s">
        <v>17</v>
      </c>
      <c r="B2" s="158"/>
      <c r="C2" s="159"/>
      <c r="D2" s="15"/>
      <c r="E2" s="157" t="s">
        <v>18</v>
      </c>
      <c r="F2" s="158"/>
      <c r="G2" s="159"/>
      <c r="H2" s="16"/>
      <c r="I2" s="157" t="s">
        <v>19</v>
      </c>
      <c r="J2" s="158"/>
      <c r="K2" s="159"/>
      <c r="L2" s="16"/>
      <c r="M2" s="157" t="s">
        <v>20</v>
      </c>
      <c r="N2" s="158"/>
      <c r="O2" s="159"/>
      <c r="P2" s="25" t="s">
        <v>10</v>
      </c>
    </row>
    <row r="3" spans="1:16" ht="16.5" thickBot="1" x14ac:dyDescent="0.3">
      <c r="A3" s="17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8"/>
    </row>
    <row r="4" spans="1:16" ht="16.5" thickBot="1" x14ac:dyDescent="0.3">
      <c r="A4" s="129" t="str">
        <f>a!A6</f>
        <v>a</v>
      </c>
      <c r="B4" s="15"/>
      <c r="C4" s="15"/>
      <c r="D4" s="15"/>
      <c r="E4" s="15"/>
      <c r="F4" s="15"/>
      <c r="G4" s="15"/>
      <c r="H4" s="15"/>
      <c r="I4" s="119" t="s">
        <v>21</v>
      </c>
      <c r="J4" s="119" t="s">
        <v>22</v>
      </c>
      <c r="K4" s="119" t="s">
        <v>23</v>
      </c>
      <c r="L4" s="15"/>
      <c r="M4" s="119" t="s">
        <v>24</v>
      </c>
      <c r="N4" s="119" t="s">
        <v>25</v>
      </c>
      <c r="O4" s="119" t="s">
        <v>26</v>
      </c>
    </row>
    <row r="5" spans="1:16" x14ac:dyDescent="0.25">
      <c r="A5" s="17"/>
      <c r="B5" s="15"/>
      <c r="C5" s="15"/>
      <c r="D5" s="15"/>
      <c r="E5" s="21"/>
      <c r="F5" s="15"/>
      <c r="G5" s="15"/>
      <c r="H5" s="15"/>
      <c r="I5" s="21"/>
      <c r="J5" s="21"/>
      <c r="K5" s="21"/>
      <c r="L5" s="15"/>
      <c r="M5" s="21"/>
      <c r="N5" s="21"/>
      <c r="O5" s="22"/>
    </row>
    <row r="6" spans="1:16" x14ac:dyDescent="0.25">
      <c r="A6" s="17"/>
      <c r="B6" s="15"/>
      <c r="C6" s="15"/>
      <c r="D6" s="15"/>
      <c r="E6" s="21"/>
      <c r="F6" s="15"/>
      <c r="G6" s="15"/>
      <c r="H6" s="15"/>
      <c r="I6" s="21"/>
      <c r="J6" s="21"/>
      <c r="K6" s="21"/>
      <c r="L6" s="15"/>
      <c r="M6" s="21"/>
      <c r="N6" s="21"/>
      <c r="O6" s="22"/>
    </row>
    <row r="7" spans="1:16" ht="16.5" thickBot="1" x14ac:dyDescent="0.3">
      <c r="A7" s="17"/>
      <c r="B7" s="15"/>
      <c r="C7" s="15"/>
      <c r="D7" s="15"/>
      <c r="E7" s="91"/>
      <c r="F7" s="15"/>
      <c r="G7" s="15"/>
      <c r="H7" s="15"/>
      <c r="I7" s="91"/>
      <c r="J7" s="91"/>
      <c r="K7" s="91"/>
      <c r="L7" s="15"/>
      <c r="M7" s="91"/>
      <c r="N7" s="91"/>
      <c r="O7" s="92"/>
    </row>
    <row r="8" spans="1:16" ht="16.5" thickBot="1" x14ac:dyDescent="0.3">
      <c r="A8" s="95"/>
      <c r="B8" s="26"/>
      <c r="C8" s="26"/>
      <c r="D8" s="26"/>
      <c r="E8" s="93">
        <f>(E5+E6+E7)*a!H6</f>
        <v>0</v>
      </c>
      <c r="F8" s="26"/>
      <c r="G8" s="26"/>
      <c r="H8" s="26"/>
      <c r="I8" s="93">
        <f>(I5+I6+I7)*0.5</f>
        <v>0</v>
      </c>
      <c r="J8" s="93">
        <f>J5+J6+J7</f>
        <v>0</v>
      </c>
      <c r="K8" s="93">
        <f>(K5+K6+K7)*1.5</f>
        <v>0</v>
      </c>
      <c r="L8" s="108">
        <f>I8+J8+K8</f>
        <v>0</v>
      </c>
      <c r="M8" s="93">
        <f>M5+M6+M7</f>
        <v>0</v>
      </c>
      <c r="N8" s="93">
        <f>(N5+N6+N7)*a!H20</f>
        <v>0</v>
      </c>
      <c r="O8" s="93">
        <f>(O5+O6+O7)*a!G20</f>
        <v>0</v>
      </c>
      <c r="P8" s="109">
        <f>M8+N8+O8</f>
        <v>0</v>
      </c>
    </row>
    <row r="9" spans="1:16" ht="16.5" thickBot="1" x14ac:dyDescent="0.3">
      <c r="A9" s="129" t="str">
        <f>b!A6</f>
        <v>b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19" t="s">
        <v>24</v>
      </c>
      <c r="N9" s="119" t="s">
        <v>27</v>
      </c>
      <c r="O9" s="119" t="s">
        <v>28</v>
      </c>
    </row>
    <row r="10" spans="1:16" x14ac:dyDescent="0.25">
      <c r="A10" s="15"/>
      <c r="B10" s="15"/>
      <c r="C10" s="15"/>
      <c r="D10" s="15"/>
      <c r="E10" s="21"/>
      <c r="F10" s="15"/>
      <c r="G10" s="15"/>
      <c r="H10" s="15"/>
      <c r="I10" s="21"/>
      <c r="J10" s="15"/>
      <c r="K10" s="15"/>
      <c r="L10" s="15"/>
      <c r="M10" s="21"/>
      <c r="N10" s="21"/>
      <c r="O10" s="22"/>
    </row>
    <row r="11" spans="1:16" x14ac:dyDescent="0.25">
      <c r="A11" s="17"/>
      <c r="B11" s="15"/>
      <c r="C11" s="15"/>
      <c r="D11" s="15"/>
      <c r="E11" s="21"/>
      <c r="F11" s="15"/>
      <c r="G11" s="15"/>
      <c r="H11" s="15"/>
      <c r="I11" s="21"/>
      <c r="J11" s="15"/>
      <c r="K11" s="15"/>
      <c r="L11" s="15"/>
      <c r="M11" s="21"/>
      <c r="N11" s="21"/>
      <c r="O11" s="22"/>
    </row>
    <row r="12" spans="1:16" ht="16.5" thickBot="1" x14ac:dyDescent="0.3">
      <c r="A12" s="17"/>
      <c r="B12" s="15"/>
      <c r="C12" s="15"/>
      <c r="D12" s="15"/>
      <c r="E12" s="91"/>
      <c r="F12" s="15"/>
      <c r="G12" s="15"/>
      <c r="H12" s="15"/>
      <c r="I12" s="91"/>
      <c r="J12" s="15"/>
      <c r="K12" s="15"/>
      <c r="L12" s="15"/>
      <c r="M12" s="91"/>
      <c r="N12" s="91"/>
      <c r="O12" s="92"/>
    </row>
    <row r="13" spans="1:16" ht="16.5" thickBot="1" x14ac:dyDescent="0.3">
      <c r="A13" s="95"/>
      <c r="B13" s="26"/>
      <c r="C13" s="26"/>
      <c r="D13" s="26"/>
      <c r="E13" s="93">
        <f>(E10+E11+E12)*b!H6</f>
        <v>0</v>
      </c>
      <c r="F13" s="26"/>
      <c r="G13" s="26"/>
      <c r="H13" s="26"/>
      <c r="I13" s="93">
        <f>I10+I11+I12</f>
        <v>0</v>
      </c>
      <c r="J13" s="90"/>
      <c r="K13" s="90"/>
      <c r="L13" s="111">
        <f>I13</f>
        <v>0</v>
      </c>
      <c r="M13" s="94">
        <f>M10+M11+M12</f>
        <v>0</v>
      </c>
      <c r="N13" s="94">
        <f>(N10+N11+N12)*b!H20</f>
        <v>0</v>
      </c>
      <c r="O13" s="94">
        <f>(O10+O11+O12)*b!G20</f>
        <v>0</v>
      </c>
      <c r="P13" s="109">
        <f>M13+N13+O13</f>
        <v>0</v>
      </c>
    </row>
    <row r="14" spans="1:16" ht="16.5" thickBot="1" x14ac:dyDescent="0.3">
      <c r="A14" s="129" t="str">
        <f>gmb!A7</f>
        <v>c</v>
      </c>
      <c r="B14" s="15"/>
      <c r="C14" s="15"/>
      <c r="D14" s="15"/>
      <c r="E14" s="15"/>
      <c r="F14" s="15"/>
      <c r="G14" s="15"/>
      <c r="H14" s="15"/>
      <c r="I14" s="119" t="s">
        <v>43</v>
      </c>
      <c r="J14" s="119" t="s">
        <v>30</v>
      </c>
      <c r="K14" s="19"/>
      <c r="L14" s="15"/>
      <c r="M14" s="119" t="s">
        <v>43</v>
      </c>
      <c r="N14" s="119" t="s">
        <v>28</v>
      </c>
      <c r="O14" s="20"/>
    </row>
    <row r="15" spans="1:16" x14ac:dyDescent="0.25">
      <c r="A15" s="17"/>
      <c r="B15" s="15"/>
      <c r="C15" s="15"/>
      <c r="D15" s="15"/>
      <c r="E15" s="21"/>
      <c r="F15" s="15"/>
      <c r="G15" s="15"/>
      <c r="H15" s="15"/>
      <c r="I15" s="21"/>
      <c r="J15" s="21"/>
      <c r="K15" s="21"/>
      <c r="L15" s="15"/>
      <c r="M15" s="21"/>
      <c r="N15" s="21"/>
      <c r="O15" s="22"/>
    </row>
    <row r="16" spans="1:16" x14ac:dyDescent="0.25">
      <c r="A16" s="17"/>
      <c r="B16" s="15"/>
      <c r="C16" s="15"/>
      <c r="D16" s="15"/>
      <c r="E16" s="21"/>
      <c r="F16" s="15"/>
      <c r="G16" s="15"/>
      <c r="H16" s="15"/>
      <c r="I16" s="21"/>
      <c r="J16" s="21"/>
      <c r="K16" s="21"/>
      <c r="L16" s="15"/>
      <c r="M16" s="21"/>
      <c r="N16" s="21"/>
      <c r="O16" s="22"/>
    </row>
    <row r="17" spans="1:16" ht="16.5" thickBot="1" x14ac:dyDescent="0.3">
      <c r="A17" s="17"/>
      <c r="B17" s="15"/>
      <c r="C17" s="15"/>
      <c r="D17" s="15"/>
      <c r="E17" s="91"/>
      <c r="F17" s="15"/>
      <c r="G17" s="15"/>
      <c r="H17" s="15"/>
      <c r="I17" s="91"/>
      <c r="J17" s="91"/>
      <c r="K17" s="91"/>
      <c r="L17" s="15"/>
      <c r="M17" s="91"/>
      <c r="N17" s="91"/>
      <c r="O17" s="92"/>
    </row>
    <row r="18" spans="1:16" ht="16.5" thickBot="1" x14ac:dyDescent="0.3">
      <c r="A18" s="95"/>
      <c r="B18" s="26"/>
      <c r="C18" s="26"/>
      <c r="D18" s="26"/>
      <c r="E18" s="93">
        <f>(E15+E16+E17)*gmb!H7</f>
        <v>0</v>
      </c>
      <c r="F18" s="26"/>
      <c r="G18" s="26"/>
      <c r="H18" s="26"/>
      <c r="I18" s="93">
        <f>I15+I16+I17</f>
        <v>0</v>
      </c>
      <c r="J18" s="93">
        <f>(J15+J16+J17)*0.5</f>
        <v>0</v>
      </c>
      <c r="K18" s="93">
        <f>(K15+K16+K17)*1.5</f>
        <v>0</v>
      </c>
      <c r="L18" s="136">
        <f>I18+J18+K18</f>
        <v>0</v>
      </c>
      <c r="M18" s="93">
        <f>M15+M16+M17</f>
        <v>0</v>
      </c>
      <c r="N18" s="93">
        <f>(N15+N16+N17)*gmb!G21</f>
        <v>0</v>
      </c>
      <c r="O18" s="93">
        <f>(O15+O16+O17)*32</f>
        <v>0</v>
      </c>
      <c r="P18" s="109">
        <f>M18+N18+O18</f>
        <v>0</v>
      </c>
    </row>
    <row r="19" spans="1:16" ht="16.5" thickBot="1" x14ac:dyDescent="0.3">
      <c r="A19" s="129" t="str">
        <f>d!A6</f>
        <v>d</v>
      </c>
      <c r="B19" s="15"/>
      <c r="C19" s="15"/>
      <c r="D19" s="15"/>
      <c r="E19" s="15"/>
      <c r="F19" s="15"/>
      <c r="G19" s="15"/>
      <c r="H19" s="15"/>
      <c r="I19" s="119" t="s">
        <v>21</v>
      </c>
      <c r="J19" s="119" t="s">
        <v>22</v>
      </c>
      <c r="K19" s="119" t="s">
        <v>23</v>
      </c>
      <c r="L19" s="15"/>
      <c r="M19" s="119" t="s">
        <v>24</v>
      </c>
      <c r="N19" s="119" t="s">
        <v>25</v>
      </c>
      <c r="O19" s="119" t="s">
        <v>26</v>
      </c>
    </row>
    <row r="20" spans="1:16" x14ac:dyDescent="0.25">
      <c r="A20" s="17"/>
      <c r="B20" s="15"/>
      <c r="C20" s="15"/>
      <c r="D20" s="15"/>
      <c r="E20" s="21"/>
      <c r="F20" s="15"/>
      <c r="G20" s="15"/>
      <c r="H20" s="15"/>
      <c r="I20" s="21"/>
      <c r="J20" s="21"/>
      <c r="K20" s="21"/>
      <c r="L20" s="15"/>
      <c r="M20" s="21"/>
      <c r="N20" s="21"/>
      <c r="O20" s="22"/>
    </row>
    <row r="21" spans="1:16" x14ac:dyDescent="0.25">
      <c r="A21" s="17"/>
      <c r="B21" s="15"/>
      <c r="C21" s="15"/>
      <c r="D21" s="15"/>
      <c r="E21" s="21"/>
      <c r="F21" s="15"/>
      <c r="G21" s="15"/>
      <c r="H21" s="15"/>
      <c r="I21" s="21"/>
      <c r="J21" s="21"/>
      <c r="K21" s="21"/>
      <c r="L21" s="15"/>
      <c r="M21" s="21"/>
      <c r="N21" s="21"/>
      <c r="O21" s="22"/>
    </row>
    <row r="22" spans="1:16" ht="16.5" thickBot="1" x14ac:dyDescent="0.3">
      <c r="A22" s="17"/>
      <c r="B22" s="15"/>
      <c r="C22" s="15"/>
      <c r="D22" s="15"/>
      <c r="E22" s="91"/>
      <c r="F22" s="15"/>
      <c r="G22" s="15"/>
      <c r="H22" s="15"/>
      <c r="I22" s="91"/>
      <c r="J22" s="91"/>
      <c r="K22" s="91"/>
      <c r="L22" s="15"/>
      <c r="M22" s="91"/>
      <c r="N22" s="91"/>
      <c r="O22" s="92"/>
    </row>
    <row r="23" spans="1:16" ht="16.5" thickBot="1" x14ac:dyDescent="0.3">
      <c r="A23" s="95"/>
      <c r="B23" s="26"/>
      <c r="C23" s="26"/>
      <c r="D23" s="26"/>
      <c r="E23" s="93">
        <f>(E20+E21+E22)*d!H6</f>
        <v>0</v>
      </c>
      <c r="F23" s="26"/>
      <c r="G23" s="26"/>
      <c r="H23" s="26"/>
      <c r="I23" s="93">
        <f>(I20+I21+I22)*0.5</f>
        <v>0</v>
      </c>
      <c r="J23" s="93">
        <f>J20+J21+J22</f>
        <v>0</v>
      </c>
      <c r="K23" s="93">
        <f>(K20+K21+K22)*1.5</f>
        <v>0</v>
      </c>
      <c r="L23" s="136">
        <f>I23+J23+K23</f>
        <v>0</v>
      </c>
      <c r="M23" s="93">
        <f>M20+M21+M22</f>
        <v>0</v>
      </c>
      <c r="N23" s="93">
        <f>(N20+N21+N22)*d!H20</f>
        <v>0</v>
      </c>
      <c r="O23" s="93">
        <f>(O20+O21+O22)*d!G20</f>
        <v>0</v>
      </c>
      <c r="P23" s="109">
        <f>M23+N23+O23</f>
        <v>0</v>
      </c>
    </row>
    <row r="24" spans="1:16" ht="16.5" thickBot="1" x14ac:dyDescent="0.3">
      <c r="A24" s="129" t="str">
        <f>e!A6</f>
        <v>e</v>
      </c>
      <c r="B24" s="15"/>
      <c r="C24" s="15"/>
      <c r="D24" s="15"/>
      <c r="E24" s="15"/>
      <c r="F24" s="15"/>
      <c r="G24" s="15"/>
      <c r="H24" s="15"/>
      <c r="I24" s="119" t="s">
        <v>21</v>
      </c>
      <c r="J24" s="119" t="s">
        <v>22</v>
      </c>
      <c r="K24" s="119" t="s">
        <v>23</v>
      </c>
      <c r="L24" s="23"/>
      <c r="M24" s="119" t="s">
        <v>24</v>
      </c>
      <c r="N24" s="119" t="s">
        <v>25</v>
      </c>
      <c r="O24" s="119" t="s">
        <v>26</v>
      </c>
    </row>
    <row r="25" spans="1:16" x14ac:dyDescent="0.25">
      <c r="A25" s="17"/>
      <c r="B25" s="15"/>
      <c r="C25" s="15"/>
      <c r="D25" s="15"/>
      <c r="E25" s="21"/>
      <c r="F25" s="15"/>
      <c r="G25" s="15"/>
      <c r="H25" s="15"/>
      <c r="I25" s="21"/>
      <c r="J25" s="21"/>
      <c r="K25" s="21"/>
      <c r="L25" s="15"/>
      <c r="M25" s="21"/>
      <c r="N25" s="21"/>
      <c r="O25" s="22"/>
    </row>
    <row r="26" spans="1:16" x14ac:dyDescent="0.25">
      <c r="A26" s="17"/>
      <c r="B26" s="15"/>
      <c r="C26" s="15"/>
      <c r="D26" s="15"/>
      <c r="E26" s="21"/>
      <c r="F26" s="15"/>
      <c r="G26" s="15"/>
      <c r="H26" s="15"/>
      <c r="I26" s="21"/>
      <c r="J26" s="21"/>
      <c r="K26" s="21"/>
      <c r="L26" s="15"/>
      <c r="M26" s="21"/>
      <c r="N26" s="21"/>
      <c r="O26" s="22"/>
    </row>
    <row r="27" spans="1:16" ht="16.5" thickBot="1" x14ac:dyDescent="0.3">
      <c r="A27" s="17"/>
      <c r="B27" s="15"/>
      <c r="C27" s="15"/>
      <c r="D27" s="15"/>
      <c r="E27" s="91"/>
      <c r="F27" s="15"/>
      <c r="G27" s="15"/>
      <c r="H27" s="15"/>
      <c r="I27" s="91"/>
      <c r="J27" s="91"/>
      <c r="K27" s="91"/>
      <c r="L27" s="23"/>
      <c r="M27" s="91"/>
      <c r="N27" s="91"/>
      <c r="O27" s="92"/>
    </row>
    <row r="28" spans="1:16" ht="16.5" thickBot="1" x14ac:dyDescent="0.3">
      <c r="A28" s="96"/>
      <c r="B28" s="97"/>
      <c r="C28" s="97"/>
      <c r="D28" s="97"/>
      <c r="E28" s="94">
        <f>(E25+E26+E27)*e!H6</f>
        <v>0</v>
      </c>
      <c r="F28" s="97"/>
      <c r="G28" s="97"/>
      <c r="H28" s="97"/>
      <c r="I28" s="94">
        <f>(I25+I26+I27)*0.5</f>
        <v>0</v>
      </c>
      <c r="J28" s="94">
        <f>J25+J26+J27</f>
        <v>0</v>
      </c>
      <c r="K28" s="94">
        <f>(K25+K26+K27)*1.5</f>
        <v>0</v>
      </c>
      <c r="L28" s="137">
        <f>I28+J28+K28</f>
        <v>0</v>
      </c>
      <c r="M28" s="94">
        <f>M25+M26+M27</f>
        <v>0</v>
      </c>
      <c r="N28" s="94">
        <f>(N25+N26+N27)*e!H20</f>
        <v>0</v>
      </c>
      <c r="O28" s="94">
        <f>(O25+O26+O27)*e!G20</f>
        <v>0</v>
      </c>
      <c r="P28" s="109">
        <f>M28+N28+O28</f>
        <v>0</v>
      </c>
    </row>
    <row r="29" spans="1:16" ht="16.5" thickBot="1" x14ac:dyDescent="0.3">
      <c r="A29" s="129" t="str">
        <f>f!A6</f>
        <v>f</v>
      </c>
      <c r="B29" s="15"/>
      <c r="C29" s="15"/>
      <c r="D29" s="15"/>
      <c r="E29" s="15"/>
      <c r="F29" s="15"/>
      <c r="G29" s="15"/>
      <c r="H29" s="15"/>
      <c r="I29" s="119" t="s">
        <v>21</v>
      </c>
      <c r="J29" s="119" t="s">
        <v>22</v>
      </c>
      <c r="K29" s="119" t="s">
        <v>23</v>
      </c>
      <c r="L29" s="23"/>
      <c r="M29" s="119" t="s">
        <v>24</v>
      </c>
      <c r="N29" s="119" t="s">
        <v>25</v>
      </c>
      <c r="O29" s="119" t="s">
        <v>26</v>
      </c>
    </row>
    <row r="30" spans="1:16" x14ac:dyDescent="0.25">
      <c r="A30" s="17"/>
      <c r="B30" s="15"/>
      <c r="C30" s="15"/>
      <c r="D30" s="15"/>
      <c r="E30" s="21"/>
      <c r="F30" s="15"/>
      <c r="G30" s="15"/>
      <c r="H30" s="15"/>
      <c r="I30" s="21"/>
      <c r="J30" s="21"/>
      <c r="K30" s="21"/>
      <c r="L30" s="23"/>
      <c r="M30" s="21"/>
      <c r="N30" s="21"/>
      <c r="O30" s="22"/>
    </row>
    <row r="31" spans="1:16" x14ac:dyDescent="0.25">
      <c r="A31" s="17"/>
      <c r="B31" s="15"/>
      <c r="C31" s="15"/>
      <c r="D31" s="15"/>
      <c r="E31" s="21"/>
      <c r="F31" s="15"/>
      <c r="G31" s="15"/>
      <c r="H31" s="15"/>
      <c r="I31" s="21"/>
      <c r="J31" s="21"/>
      <c r="K31" s="21"/>
      <c r="L31" s="23"/>
      <c r="M31" s="21"/>
      <c r="N31" s="21"/>
      <c r="O31" s="22"/>
    </row>
    <row r="32" spans="1:16" ht="16.5" thickBot="1" x14ac:dyDescent="0.3">
      <c r="A32" s="17"/>
      <c r="B32" s="15"/>
      <c r="C32" s="15"/>
      <c r="D32" s="15"/>
      <c r="E32" s="91"/>
      <c r="F32" s="15"/>
      <c r="G32" s="15"/>
      <c r="H32" s="15"/>
      <c r="I32" s="91"/>
      <c r="J32" s="91"/>
      <c r="K32" s="91"/>
      <c r="L32" s="23"/>
      <c r="M32" s="91"/>
      <c r="N32" s="91"/>
      <c r="O32" s="92"/>
    </row>
    <row r="33" spans="1:16" ht="16.5" thickBot="1" x14ac:dyDescent="0.3">
      <c r="A33" s="96"/>
      <c r="B33" s="97"/>
      <c r="C33" s="97"/>
      <c r="D33" s="97"/>
      <c r="E33" s="94">
        <f>(E30+E31+E32)*f!H6</f>
        <v>0</v>
      </c>
      <c r="F33" s="97"/>
      <c r="G33" s="97"/>
      <c r="H33" s="97"/>
      <c r="I33" s="94">
        <f>(I30+I31+I32)*0.5</f>
        <v>0</v>
      </c>
      <c r="J33" s="94">
        <f>J30+J31+J32</f>
        <v>0</v>
      </c>
      <c r="K33" s="94">
        <f>(K30+K31+K32)*1.5</f>
        <v>0</v>
      </c>
      <c r="L33" s="24">
        <f>I33+J33+K33</f>
        <v>0</v>
      </c>
      <c r="M33" s="94">
        <f>M30+M31+M32</f>
        <v>0</v>
      </c>
      <c r="N33" s="94">
        <f>(N30+N31+N32)*f!H20</f>
        <v>0</v>
      </c>
      <c r="O33" s="94">
        <f>(O30+O31+O32)*f!G20</f>
        <v>0</v>
      </c>
      <c r="P33" s="109">
        <f>M33+N33+O33</f>
        <v>0</v>
      </c>
    </row>
    <row r="34" spans="1:16" ht="16.5" thickBot="1" x14ac:dyDescent="0.3">
      <c r="A34" s="129" t="str">
        <f>dede!A6</f>
        <v>g</v>
      </c>
      <c r="B34" s="15"/>
      <c r="C34" s="15"/>
      <c r="D34" s="15"/>
      <c r="E34" s="15"/>
      <c r="F34" s="15"/>
      <c r="G34" s="15"/>
      <c r="H34" s="15"/>
      <c r="I34" s="119" t="s">
        <v>21</v>
      </c>
      <c r="J34" s="119" t="s">
        <v>22</v>
      </c>
      <c r="K34" s="119" t="s">
        <v>23</v>
      </c>
      <c r="L34" s="23"/>
      <c r="M34" s="119" t="s">
        <v>24</v>
      </c>
      <c r="N34" s="119" t="s">
        <v>25</v>
      </c>
      <c r="O34" s="119" t="s">
        <v>26</v>
      </c>
    </row>
    <row r="35" spans="1:16" x14ac:dyDescent="0.25">
      <c r="A35" s="17"/>
      <c r="B35" s="15"/>
      <c r="C35" s="15"/>
      <c r="D35" s="15"/>
      <c r="E35" s="21"/>
      <c r="F35" s="15"/>
      <c r="G35" s="15"/>
      <c r="H35" s="15"/>
      <c r="I35" s="21"/>
      <c r="J35" s="21"/>
      <c r="K35" s="21"/>
      <c r="L35" s="15"/>
      <c r="M35" s="21"/>
      <c r="N35" s="21"/>
      <c r="O35" s="22"/>
    </row>
    <row r="36" spans="1:16" x14ac:dyDescent="0.25">
      <c r="A36" s="17"/>
      <c r="B36" s="15"/>
      <c r="C36" s="15"/>
      <c r="D36" s="15"/>
      <c r="E36" s="21"/>
      <c r="F36" s="15"/>
      <c r="G36" s="15"/>
      <c r="H36" s="15"/>
      <c r="I36" s="21"/>
      <c r="J36" s="21"/>
      <c r="K36" s="21"/>
      <c r="L36" s="15"/>
      <c r="M36" s="21"/>
      <c r="N36" s="21"/>
      <c r="O36" s="22"/>
    </row>
    <row r="37" spans="1:16" ht="16.5" thickBot="1" x14ac:dyDescent="0.3">
      <c r="A37" s="17"/>
      <c r="B37" s="15"/>
      <c r="C37" s="15"/>
      <c r="D37" s="15"/>
      <c r="E37" s="91"/>
      <c r="F37" s="15"/>
      <c r="G37" s="15"/>
      <c r="H37" s="15"/>
      <c r="I37" s="91"/>
      <c r="J37" s="91"/>
      <c r="K37" s="91"/>
      <c r="L37" s="23"/>
      <c r="M37" s="91"/>
      <c r="N37" s="91"/>
      <c r="O37" s="92"/>
    </row>
    <row r="38" spans="1:16" ht="16.5" thickBot="1" x14ac:dyDescent="0.3">
      <c r="A38" s="96"/>
      <c r="B38" s="97"/>
      <c r="C38" s="97"/>
      <c r="D38" s="97"/>
      <c r="E38" s="94">
        <f>(E35+E36+E37)*dede!H6</f>
        <v>0</v>
      </c>
      <c r="F38" s="97"/>
      <c r="G38" s="97"/>
      <c r="H38" s="97"/>
      <c r="I38" s="94">
        <f>(I35+I36+I37)*0.5</f>
        <v>0</v>
      </c>
      <c r="J38" s="94">
        <f>J35+J36+J37</f>
        <v>0</v>
      </c>
      <c r="K38" s="94">
        <f>(K35+K36+K37)*1.5</f>
        <v>0</v>
      </c>
      <c r="L38" s="137">
        <f>I38+J38+K38</f>
        <v>0</v>
      </c>
      <c r="M38" s="94">
        <f>M35+M36+M37</f>
        <v>0</v>
      </c>
      <c r="N38" s="94">
        <f>(N35+N36+N37)*dede!H20</f>
        <v>0</v>
      </c>
      <c r="O38" s="94">
        <f>(O35+O36+O37)*dede!G20</f>
        <v>0</v>
      </c>
      <c r="P38" s="109">
        <f>M38+N38+O38</f>
        <v>0</v>
      </c>
    </row>
    <row r="39" spans="1:16" ht="16.5" thickBot="1" x14ac:dyDescent="0.3">
      <c r="A39" s="129" t="str">
        <f>h!A6</f>
        <v>h</v>
      </c>
      <c r="B39" s="15"/>
      <c r="C39" s="15"/>
      <c r="D39" s="15"/>
      <c r="E39" s="15"/>
      <c r="F39" s="15"/>
      <c r="G39" s="15"/>
      <c r="H39" s="15"/>
      <c r="I39" s="119" t="s">
        <v>21</v>
      </c>
      <c r="J39" s="119" t="s">
        <v>22</v>
      </c>
      <c r="K39" s="119" t="s">
        <v>23</v>
      </c>
      <c r="L39" s="23"/>
      <c r="M39" s="119" t="s">
        <v>24</v>
      </c>
      <c r="N39" s="119" t="s">
        <v>25</v>
      </c>
      <c r="O39" s="119" t="s">
        <v>26</v>
      </c>
    </row>
    <row r="40" spans="1:16" x14ac:dyDescent="0.25">
      <c r="A40" s="17"/>
      <c r="B40" s="15"/>
      <c r="C40" s="15"/>
      <c r="D40" s="15"/>
      <c r="E40" s="21"/>
      <c r="F40" s="15"/>
      <c r="G40" s="15"/>
      <c r="H40" s="15"/>
      <c r="I40" s="21"/>
      <c r="J40" s="21"/>
      <c r="K40" s="21"/>
      <c r="L40" s="23"/>
      <c r="M40" s="21"/>
      <c r="N40" s="21"/>
      <c r="O40" s="22"/>
    </row>
    <row r="41" spans="1:16" x14ac:dyDescent="0.25">
      <c r="A41" s="17"/>
      <c r="B41" s="15"/>
      <c r="C41" s="15"/>
      <c r="D41" s="15"/>
      <c r="E41" s="21"/>
      <c r="F41" s="15"/>
      <c r="G41" s="15"/>
      <c r="H41" s="15"/>
      <c r="I41" s="21"/>
      <c r="J41" s="21"/>
      <c r="K41" s="21"/>
      <c r="L41" s="23"/>
      <c r="M41" s="21"/>
      <c r="N41" s="21"/>
      <c r="O41" s="22"/>
    </row>
    <row r="42" spans="1:16" ht="16.5" thickBot="1" x14ac:dyDescent="0.3">
      <c r="A42" s="17"/>
      <c r="B42" s="15"/>
      <c r="C42" s="15"/>
      <c r="D42" s="15"/>
      <c r="E42" s="91"/>
      <c r="F42" s="15"/>
      <c r="G42" s="15"/>
      <c r="H42" s="15"/>
      <c r="I42" s="91"/>
      <c r="J42" s="91"/>
      <c r="K42" s="91"/>
      <c r="L42" s="23"/>
      <c r="M42" s="91"/>
      <c r="N42" s="91"/>
      <c r="O42" s="92"/>
    </row>
    <row r="43" spans="1:16" ht="16.5" thickBot="1" x14ac:dyDescent="0.3">
      <c r="A43" s="98"/>
      <c r="B43" s="99"/>
      <c r="C43" s="99"/>
      <c r="D43" s="99"/>
      <c r="E43" s="94">
        <f>(E40+E41+E42)*h!H6</f>
        <v>0</v>
      </c>
      <c r="F43" s="99"/>
      <c r="G43" s="99"/>
      <c r="H43" s="99"/>
      <c r="I43" s="94">
        <f>(I40+I41+I42)*0.5</f>
        <v>0</v>
      </c>
      <c r="J43" s="94">
        <f>J40+J41+J42</f>
        <v>0</v>
      </c>
      <c r="K43" s="94">
        <f>(K40+K41+K42)*1.5</f>
        <v>0</v>
      </c>
      <c r="L43" s="137">
        <f>I43+J43+K43</f>
        <v>0</v>
      </c>
      <c r="M43" s="94">
        <f>M40+M41+M42</f>
        <v>0</v>
      </c>
      <c r="N43" s="94">
        <f>(N40+N41+N42)*h!H20</f>
        <v>0</v>
      </c>
      <c r="O43" s="94">
        <f>(O40+O41+O42)*h!G20</f>
        <v>0</v>
      </c>
      <c r="P43" s="109">
        <f>M43+N43+O43</f>
        <v>0</v>
      </c>
    </row>
  </sheetData>
  <mergeCells count="5">
    <mergeCell ref="A1:O1"/>
    <mergeCell ref="A2:C2"/>
    <mergeCell ref="E2:G2"/>
    <mergeCell ref="I2:K2"/>
    <mergeCell ref="M2:O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40</vt:i4>
      </vt:variant>
      <vt:variant>
        <vt:lpstr>Plages nommées</vt:lpstr>
      </vt:variant>
      <vt:variant>
        <vt:i4>1</vt:i4>
      </vt:variant>
    </vt:vector>
  </HeadingPairs>
  <TitlesOfParts>
    <vt:vector size="41" baseType="lpstr">
      <vt:lpstr>Bilan </vt:lpstr>
      <vt:lpstr>a</vt:lpstr>
      <vt:lpstr>b</vt:lpstr>
      <vt:lpstr>gmb</vt:lpstr>
      <vt:lpstr>d</vt:lpstr>
      <vt:lpstr>e</vt:lpstr>
      <vt:lpstr>f</vt:lpstr>
      <vt:lpstr>dede</vt:lpstr>
      <vt:lpstr>h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'Bilan 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Guy Blancher</cp:lastModifiedBy>
  <cp:lastPrinted>2019-10-28T07:02:01Z</cp:lastPrinted>
  <dcterms:created xsi:type="dcterms:W3CDTF">2019-01-05T17:33:44Z</dcterms:created>
  <dcterms:modified xsi:type="dcterms:W3CDTF">2019-12-28T10:39:11Z</dcterms:modified>
</cp:coreProperties>
</file>