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2588" windowHeight="7320" activeTab="2"/>
  </bookViews>
  <sheets>
    <sheet name="2022" sheetId="5" r:id="rId1"/>
    <sheet name="Datas" sheetId="3" r:id="rId2"/>
    <sheet name="Demandes absences" sheetId="7" r:id="rId3"/>
    <sheet name="Suivi des HS" sheetId="8" r:id="rId4"/>
    <sheet name="Amandine" sheetId="9" r:id="rId5"/>
    <sheet name="Angélique" sheetId="10" r:id="rId6"/>
    <sheet name="Ella" sheetId="11" r:id="rId7"/>
    <sheet name="Juliette" sheetId="12" r:id="rId8"/>
    <sheet name="Mélanie" sheetId="13" r:id="rId9"/>
    <sheet name="Manon" sheetId="14" r:id="rId10"/>
    <sheet name="Rose" sheetId="15" r:id="rId11"/>
  </sheets>
  <externalReferences>
    <externalReference r:id="rId12"/>
    <externalReference r:id="rId13"/>
    <externalReference r:id="rId14"/>
  </externalReferences>
  <definedNames>
    <definedName name="_xlnm._FilterDatabase" localSheetId="1" hidden="1">Datas!$G$3:$G$15</definedName>
    <definedName name="Annee">OFFSET(Datas!$B$4,,,COUNTA(Datas!$B:$B)-1)</definedName>
    <definedName name="Année_civile">#REF!</definedName>
    <definedName name="AnnéeCalendrier" localSheetId="0">'2022'!$AG$4</definedName>
    <definedName name="CléCongé">[1]Janvier!$C$2</definedName>
    <definedName name="CléMaladie">[1]Janvier!$J$2</definedName>
    <definedName name="CléPersonnalisée1">[1]Janvier!$M$2</definedName>
    <definedName name="CléPersonnalisée2">[1]Janvier!$R$2</definedName>
    <definedName name="CléPersonnel">[1]Janvier!$F$2</definedName>
    <definedName name="Décision">OFFSET(Datas!$R$4,,,COUNTA(Datas!$R:$R)-1)</definedName>
    <definedName name="feb">[1]Janvier!$AH$4</definedName>
    <definedName name="Jan" localSheetId="0">'2022'!$AG$4</definedName>
    <definedName name="lstCongés">[2]!JoursFériés[Jours fériés]</definedName>
    <definedName name="Mois">OFFSET(Datas!$G$4,,,COUNTA(Datas!$G:$G)-1)</definedName>
    <definedName name="NomMois" localSheetId="0">'2022'!$B$4</definedName>
    <definedName name="Noms">OFFSET(Datas!$I$4,,,COUNTA(Datas!$I:$I)-1)</definedName>
    <definedName name="Type">OFFSET(Datas!$N$4,,,COUNTA(Datas!$N:$N)-1)</definedName>
    <definedName name="Valideur">OFFSET(Datas!$P$4,,,COUNTA(Datas!$P:$P)-1)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3" i="5" l="1"/>
  <c r="K33" i="5"/>
  <c r="L33" i="5" s="1"/>
  <c r="M33" i="5" s="1"/>
  <c r="N33" i="5" s="1"/>
  <c r="O33" i="5" s="1"/>
  <c r="P33" i="5" s="1"/>
  <c r="Q33" i="5" s="1"/>
  <c r="R33" i="5" s="1"/>
  <c r="S33" i="5" s="1"/>
  <c r="T33" i="5" s="1"/>
  <c r="U33" i="5" s="1"/>
  <c r="V33" i="5" s="1"/>
  <c r="W33" i="5" s="1"/>
  <c r="X33" i="5" s="1"/>
  <c r="Y33" i="5" s="1"/>
  <c r="Z33" i="5" s="1"/>
  <c r="AA33" i="5" s="1"/>
  <c r="AB33" i="5" s="1"/>
  <c r="AC33" i="5" s="1"/>
  <c r="AD33" i="5" s="1"/>
  <c r="AE33" i="5" s="1"/>
  <c r="AF33" i="5" s="1"/>
  <c r="K3" i="7" l="1"/>
  <c r="B159" i="5" l="1"/>
  <c r="B145" i="5"/>
  <c r="B131" i="5"/>
  <c r="B117" i="5"/>
  <c r="B103" i="5"/>
  <c r="B89" i="5"/>
  <c r="B75" i="5"/>
  <c r="B61" i="5"/>
  <c r="B47" i="5"/>
  <c r="B33" i="5"/>
  <c r="B19" i="5"/>
  <c r="B5" i="5"/>
  <c r="AI161" i="5" l="1"/>
  <c r="AJ161" i="5"/>
  <c r="B1" i="15" a="1"/>
  <c r="B1" i="15" s="1"/>
  <c r="B1" i="14" a="1"/>
  <c r="B1" i="14" s="1"/>
  <c r="B1" i="13" a="1"/>
  <c r="B1" i="13" s="1"/>
  <c r="B1" i="12" a="1"/>
  <c r="B1" i="12" s="1"/>
  <c r="B1" i="11" a="1"/>
  <c r="B1" i="11" s="1"/>
  <c r="B1" i="10" a="1"/>
  <c r="B1" i="10" s="1"/>
  <c r="B1" i="9" a="1"/>
  <c r="B1" i="9" s="1"/>
  <c r="K20" i="15"/>
  <c r="J20" i="15"/>
  <c r="I20" i="15"/>
  <c r="H20" i="15"/>
  <c r="G20" i="15"/>
  <c r="F20" i="15"/>
  <c r="C20" i="15"/>
  <c r="B20" i="15"/>
  <c r="F2" i="15" s="1"/>
  <c r="C4" i="15"/>
  <c r="K20" i="14"/>
  <c r="J20" i="14"/>
  <c r="I20" i="14"/>
  <c r="H20" i="14"/>
  <c r="G20" i="14"/>
  <c r="F20" i="14"/>
  <c r="C20" i="14"/>
  <c r="B20" i="14"/>
  <c r="F2" i="14" s="1"/>
  <c r="C4" i="14"/>
  <c r="K20" i="13"/>
  <c r="J20" i="13"/>
  <c r="I20" i="13"/>
  <c r="H20" i="13"/>
  <c r="G20" i="13"/>
  <c r="F20" i="13"/>
  <c r="C20" i="13"/>
  <c r="B20" i="13"/>
  <c r="F2" i="13" s="1"/>
  <c r="C4" i="13"/>
  <c r="K20" i="12"/>
  <c r="J20" i="12"/>
  <c r="I20" i="12"/>
  <c r="H20" i="12"/>
  <c r="G20" i="12"/>
  <c r="F20" i="12"/>
  <c r="C20" i="12"/>
  <c r="B20" i="12"/>
  <c r="F2" i="12" s="1"/>
  <c r="C4" i="12"/>
  <c r="K20" i="11"/>
  <c r="J20" i="11"/>
  <c r="I20" i="11"/>
  <c r="H20" i="11"/>
  <c r="G20" i="11"/>
  <c r="F20" i="11"/>
  <c r="C20" i="11"/>
  <c r="B20" i="11"/>
  <c r="F2" i="11" s="1"/>
  <c r="C4" i="11"/>
  <c r="K20" i="10"/>
  <c r="J20" i="10"/>
  <c r="I20" i="10"/>
  <c r="H20" i="10"/>
  <c r="G20" i="10"/>
  <c r="F20" i="10"/>
  <c r="C20" i="10"/>
  <c r="B20" i="10"/>
  <c r="F2" i="10" s="1"/>
  <c r="C4" i="10"/>
  <c r="H20" i="9"/>
  <c r="I20" i="9"/>
  <c r="AI162" i="5"/>
  <c r="AI163" i="5"/>
  <c r="AI164" i="5"/>
  <c r="AI165" i="5"/>
  <c r="AI166" i="5"/>
  <c r="AI167" i="5"/>
  <c r="AI168" i="5"/>
  <c r="K2" i="7"/>
  <c r="AQ14" i="5"/>
  <c r="AQ13" i="5"/>
  <c r="AQ12" i="5"/>
  <c r="AQ11" i="5"/>
  <c r="AQ10" i="5"/>
  <c r="AQ9" i="5"/>
  <c r="AQ8" i="5"/>
  <c r="AQ7" i="5"/>
  <c r="AS28" i="5"/>
  <c r="AS27" i="5"/>
  <c r="AS26" i="5"/>
  <c r="AS25" i="5"/>
  <c r="AS24" i="5"/>
  <c r="AS23" i="5"/>
  <c r="AS22" i="5"/>
  <c r="AS21" i="5"/>
  <c r="AS42" i="5"/>
  <c r="AS41" i="5"/>
  <c r="AS40" i="5"/>
  <c r="AS39" i="5"/>
  <c r="AS38" i="5"/>
  <c r="AS37" i="5"/>
  <c r="AS36" i="5"/>
  <c r="AS35" i="5"/>
  <c r="AS56" i="5"/>
  <c r="AS55" i="5"/>
  <c r="AS54" i="5"/>
  <c r="AS53" i="5"/>
  <c r="AS52" i="5"/>
  <c r="AS51" i="5"/>
  <c r="AS50" i="5"/>
  <c r="AS49" i="5"/>
  <c r="AS70" i="5"/>
  <c r="AS69" i="5"/>
  <c r="AS68" i="5"/>
  <c r="AS67" i="5"/>
  <c r="AS66" i="5"/>
  <c r="AS65" i="5"/>
  <c r="AS64" i="5"/>
  <c r="AS63" i="5"/>
  <c r="AS84" i="5"/>
  <c r="AS83" i="5"/>
  <c r="AS82" i="5"/>
  <c r="AS81" i="5"/>
  <c r="AS80" i="5"/>
  <c r="AS79" i="5"/>
  <c r="AS78" i="5"/>
  <c r="AS77" i="5"/>
  <c r="AS98" i="5"/>
  <c r="AS97" i="5"/>
  <c r="AS96" i="5"/>
  <c r="AS95" i="5"/>
  <c r="AS94" i="5"/>
  <c r="AS93" i="5"/>
  <c r="AS92" i="5"/>
  <c r="AS91" i="5"/>
  <c r="AS112" i="5"/>
  <c r="AS111" i="5"/>
  <c r="AS110" i="5"/>
  <c r="AS109" i="5"/>
  <c r="AS108" i="5"/>
  <c r="AS107" i="5"/>
  <c r="AS106" i="5"/>
  <c r="AS105" i="5"/>
  <c r="AS126" i="5"/>
  <c r="AS125" i="5"/>
  <c r="AS124" i="5"/>
  <c r="AS123" i="5"/>
  <c r="AS122" i="5"/>
  <c r="AS121" i="5"/>
  <c r="AS120" i="5"/>
  <c r="AS119" i="5"/>
  <c r="AS138" i="5"/>
  <c r="AS137" i="5"/>
  <c r="AS136" i="5"/>
  <c r="AS135" i="5"/>
  <c r="AS134" i="5"/>
  <c r="AS133" i="5"/>
  <c r="AO162" i="5"/>
  <c r="AO163" i="5"/>
  <c r="AO164" i="5"/>
  <c r="AO165" i="5"/>
  <c r="AO166" i="5"/>
  <c r="AO167" i="5"/>
  <c r="AO168" i="5"/>
  <c r="AO161" i="5"/>
  <c r="AN162" i="5"/>
  <c r="AP162" i="5" s="1"/>
  <c r="AN163" i="5"/>
  <c r="AN164" i="5"/>
  <c r="AN165" i="5"/>
  <c r="AN166" i="5"/>
  <c r="AN167" i="5"/>
  <c r="AP167" i="5" s="1"/>
  <c r="AN168" i="5"/>
  <c r="AN161" i="5"/>
  <c r="AM162" i="5"/>
  <c r="AM163" i="5"/>
  <c r="AM164" i="5"/>
  <c r="AM165" i="5"/>
  <c r="AM166" i="5"/>
  <c r="AM167" i="5"/>
  <c r="AM168" i="5"/>
  <c r="AM161" i="5"/>
  <c r="AK162" i="5"/>
  <c r="AK163" i="5"/>
  <c r="AK164" i="5"/>
  <c r="AK165" i="5"/>
  <c r="AK166" i="5"/>
  <c r="AK167" i="5"/>
  <c r="AK168" i="5"/>
  <c r="AK161" i="5"/>
  <c r="AJ162" i="5"/>
  <c r="AJ163" i="5"/>
  <c r="AJ164" i="5"/>
  <c r="AL164" i="5" s="1"/>
  <c r="AJ165" i="5"/>
  <c r="AJ166" i="5"/>
  <c r="AL166" i="5" s="1"/>
  <c r="AJ167" i="5"/>
  <c r="AL167" i="5" s="1"/>
  <c r="AJ168" i="5"/>
  <c r="AL168" i="5" s="1"/>
  <c r="AP166" i="5"/>
  <c r="AI153" i="5"/>
  <c r="AI154" i="5"/>
  <c r="AJ153" i="5"/>
  <c r="AK153" i="5"/>
  <c r="AM153" i="5"/>
  <c r="AN153" i="5"/>
  <c r="AO153" i="5"/>
  <c r="AJ154" i="5"/>
  <c r="AK154" i="5"/>
  <c r="AM154" i="5"/>
  <c r="AN154" i="5"/>
  <c r="AO154" i="5"/>
  <c r="J20" i="9"/>
  <c r="G20" i="9"/>
  <c r="F20" i="9"/>
  <c r="C20" i="9"/>
  <c r="G51" i="8"/>
  <c r="H51" i="8"/>
  <c r="C51" i="8"/>
  <c r="A51" i="8"/>
  <c r="G50" i="8"/>
  <c r="H50" i="8"/>
  <c r="C50" i="8"/>
  <c r="A50" i="8"/>
  <c r="G49" i="8"/>
  <c r="H49" i="8"/>
  <c r="C49" i="8"/>
  <c r="A49" i="8"/>
  <c r="G48" i="8"/>
  <c r="H48" i="8"/>
  <c r="C48" i="8"/>
  <c r="A48" i="8"/>
  <c r="G47" i="8"/>
  <c r="H47" i="8"/>
  <c r="C47" i="8"/>
  <c r="A47" i="8"/>
  <c r="G46" i="8"/>
  <c r="H46" i="8"/>
  <c r="C46" i="8"/>
  <c r="A46" i="8"/>
  <c r="G45" i="8"/>
  <c r="H45" i="8"/>
  <c r="C45" i="8"/>
  <c r="A45" i="8"/>
  <c r="G44" i="8"/>
  <c r="H44" i="8"/>
  <c r="C44" i="8"/>
  <c r="A44" i="8"/>
  <c r="G43" i="8"/>
  <c r="H43" i="8"/>
  <c r="C43" i="8"/>
  <c r="A43" i="8"/>
  <c r="G42" i="8"/>
  <c r="H42" i="8"/>
  <c r="C42" i="8"/>
  <c r="A42" i="8"/>
  <c r="G41" i="8"/>
  <c r="H41" i="8"/>
  <c r="C41" i="8"/>
  <c r="A41" i="8"/>
  <c r="G40" i="8"/>
  <c r="H40" i="8"/>
  <c r="C40" i="8"/>
  <c r="A40" i="8"/>
  <c r="G39" i="8"/>
  <c r="H39" i="8"/>
  <c r="C39" i="8"/>
  <c r="A39" i="8"/>
  <c r="G38" i="8"/>
  <c r="H38" i="8"/>
  <c r="C38" i="8"/>
  <c r="A38" i="8"/>
  <c r="G37" i="8"/>
  <c r="H37" i="8"/>
  <c r="C37" i="8"/>
  <c r="A37" i="8"/>
  <c r="G36" i="8"/>
  <c r="H36" i="8"/>
  <c r="C36" i="8"/>
  <c r="A36" i="8"/>
  <c r="G35" i="8"/>
  <c r="H35" i="8"/>
  <c r="C35" i="8"/>
  <c r="A35" i="8"/>
  <c r="G34" i="8"/>
  <c r="H34" i="8"/>
  <c r="C34" i="8"/>
  <c r="A34" i="8"/>
  <c r="G33" i="8"/>
  <c r="H33" i="8"/>
  <c r="C33" i="8"/>
  <c r="A33" i="8"/>
  <c r="G32" i="8"/>
  <c r="H32" i="8"/>
  <c r="C32" i="8"/>
  <c r="A32" i="8"/>
  <c r="G31" i="8"/>
  <c r="H31" i="8"/>
  <c r="C31" i="8"/>
  <c r="A31" i="8"/>
  <c r="G30" i="8"/>
  <c r="H30" i="8"/>
  <c r="C30" i="8"/>
  <c r="A30" i="8"/>
  <c r="G29" i="8"/>
  <c r="H29" i="8"/>
  <c r="C29" i="8"/>
  <c r="A29" i="8"/>
  <c r="G28" i="8"/>
  <c r="H28" i="8"/>
  <c r="C28" i="8"/>
  <c r="A28" i="8"/>
  <c r="G27" i="8"/>
  <c r="H27" i="8"/>
  <c r="C27" i="8"/>
  <c r="A27" i="8"/>
  <c r="G26" i="8"/>
  <c r="H26" i="8"/>
  <c r="C26" i="8"/>
  <c r="A26" i="8"/>
  <c r="G25" i="8"/>
  <c r="H25" i="8"/>
  <c r="C25" i="8"/>
  <c r="A25" i="8"/>
  <c r="G24" i="8"/>
  <c r="H24" i="8"/>
  <c r="C24" i="8"/>
  <c r="A24" i="8"/>
  <c r="G23" i="8"/>
  <c r="H23" i="8"/>
  <c r="C23" i="8"/>
  <c r="A23" i="8"/>
  <c r="G22" i="8"/>
  <c r="H22" i="8"/>
  <c r="C22" i="8"/>
  <c r="A22" i="8"/>
  <c r="G21" i="8"/>
  <c r="H21" i="8"/>
  <c r="C21" i="8"/>
  <c r="A21" i="8"/>
  <c r="G20" i="8"/>
  <c r="H20" i="8"/>
  <c r="C20" i="8"/>
  <c r="A20" i="8"/>
  <c r="G19" i="8"/>
  <c r="C19" i="8"/>
  <c r="A19" i="8"/>
  <c r="G18" i="8"/>
  <c r="C18" i="8"/>
  <c r="A18" i="8"/>
  <c r="G17" i="8"/>
  <c r="C17" i="8"/>
  <c r="A17" i="8"/>
  <c r="G16" i="8"/>
  <c r="C16" i="8"/>
  <c r="A16" i="8"/>
  <c r="G15" i="8"/>
  <c r="C15" i="8"/>
  <c r="A15" i="8"/>
  <c r="G14" i="8"/>
  <c r="G13" i="8"/>
  <c r="G12" i="8"/>
  <c r="G11" i="8"/>
  <c r="G10" i="8"/>
  <c r="G9" i="8"/>
  <c r="G8" i="8"/>
  <c r="G7" i="8"/>
  <c r="G6" i="8"/>
  <c r="G5" i="8"/>
  <c r="G4" i="8"/>
  <c r="G3" i="8"/>
  <c r="G2" i="8"/>
  <c r="K51" i="7"/>
  <c r="F51" i="7"/>
  <c r="D51" i="7"/>
  <c r="K50" i="7"/>
  <c r="F50" i="7"/>
  <c r="D50" i="7"/>
  <c r="K49" i="7"/>
  <c r="F49" i="7"/>
  <c r="D49" i="7"/>
  <c r="K48" i="7"/>
  <c r="F48" i="7"/>
  <c r="D48" i="7"/>
  <c r="K47" i="7"/>
  <c r="F47" i="7"/>
  <c r="D47" i="7"/>
  <c r="K46" i="7"/>
  <c r="F46" i="7"/>
  <c r="D46" i="7"/>
  <c r="K45" i="7"/>
  <c r="F45" i="7"/>
  <c r="D45" i="7"/>
  <c r="K44" i="7"/>
  <c r="F44" i="7"/>
  <c r="D44" i="7"/>
  <c r="K43" i="7"/>
  <c r="F43" i="7"/>
  <c r="D43" i="7"/>
  <c r="K42" i="7"/>
  <c r="F42" i="7"/>
  <c r="D42" i="7"/>
  <c r="K41" i="7"/>
  <c r="F41" i="7"/>
  <c r="D41" i="7"/>
  <c r="K40" i="7"/>
  <c r="F40" i="7"/>
  <c r="D40" i="7"/>
  <c r="K39" i="7"/>
  <c r="F39" i="7"/>
  <c r="D39" i="7"/>
  <c r="K38" i="7"/>
  <c r="F38" i="7"/>
  <c r="D38" i="7"/>
  <c r="K37" i="7"/>
  <c r="F37" i="7"/>
  <c r="D37" i="7"/>
  <c r="K36" i="7"/>
  <c r="F36" i="7"/>
  <c r="D36" i="7"/>
  <c r="K35" i="7"/>
  <c r="F35" i="7"/>
  <c r="D35" i="7"/>
  <c r="K34" i="7"/>
  <c r="F34" i="7"/>
  <c r="D34" i="7"/>
  <c r="F33" i="7"/>
  <c r="D33" i="7"/>
  <c r="K32" i="7"/>
  <c r="F32" i="7"/>
  <c r="D32" i="7"/>
  <c r="K31" i="7"/>
  <c r="F31" i="7"/>
  <c r="D31" i="7"/>
  <c r="K30" i="7"/>
  <c r="F30" i="7"/>
  <c r="D30" i="7"/>
  <c r="K29" i="7"/>
  <c r="F29" i="7"/>
  <c r="D29" i="7"/>
  <c r="K28" i="7"/>
  <c r="F28" i="7"/>
  <c r="D28" i="7"/>
  <c r="K27" i="7"/>
  <c r="F27" i="7"/>
  <c r="D27" i="7"/>
  <c r="K26" i="7"/>
  <c r="F26" i="7"/>
  <c r="D26" i="7"/>
  <c r="K25" i="7"/>
  <c r="F25" i="7"/>
  <c r="D25" i="7"/>
  <c r="K24" i="7"/>
  <c r="F24" i="7"/>
  <c r="D24" i="7"/>
  <c r="K23" i="7"/>
  <c r="F23" i="7"/>
  <c r="D23" i="7"/>
  <c r="K22" i="7"/>
  <c r="F22" i="7"/>
  <c r="D22" i="7"/>
  <c r="K21" i="7"/>
  <c r="F21" i="7"/>
  <c r="D21" i="7"/>
  <c r="K20" i="7"/>
  <c r="F20" i="7"/>
  <c r="D20" i="7"/>
  <c r="K19" i="7"/>
  <c r="F19" i="7"/>
  <c r="D19" i="7"/>
  <c r="K18" i="7"/>
  <c r="F18" i="7"/>
  <c r="D18" i="7"/>
  <c r="K17" i="7"/>
  <c r="F17" i="7"/>
  <c r="D17" i="7"/>
  <c r="K16" i="7"/>
  <c r="F16" i="7"/>
  <c r="D16" i="7"/>
  <c r="K15" i="7"/>
  <c r="F15" i="7"/>
  <c r="D15" i="7"/>
  <c r="K14" i="7"/>
  <c r="K13" i="7"/>
  <c r="K12" i="7"/>
  <c r="K11" i="7"/>
  <c r="K10" i="7"/>
  <c r="K9" i="7"/>
  <c r="K8" i="7"/>
  <c r="K7" i="7"/>
  <c r="K6" i="7"/>
  <c r="K5" i="7"/>
  <c r="K4" i="7"/>
  <c r="C159" i="5"/>
  <c r="D159" i="5" s="1"/>
  <c r="E159" i="5" s="1"/>
  <c r="F159" i="5" s="1"/>
  <c r="G159" i="5" s="1"/>
  <c r="H159" i="5" s="1"/>
  <c r="I159" i="5" s="1"/>
  <c r="J159" i="5" s="1"/>
  <c r="K159" i="5" s="1"/>
  <c r="L159" i="5" s="1"/>
  <c r="M159" i="5" s="1"/>
  <c r="N159" i="5" s="1"/>
  <c r="O159" i="5" s="1"/>
  <c r="P159" i="5" s="1"/>
  <c r="Q159" i="5" s="1"/>
  <c r="R159" i="5" s="1"/>
  <c r="S159" i="5" s="1"/>
  <c r="T159" i="5" s="1"/>
  <c r="U159" i="5" s="1"/>
  <c r="V159" i="5" s="1"/>
  <c r="W159" i="5" s="1"/>
  <c r="X159" i="5" s="1"/>
  <c r="Y159" i="5" s="1"/>
  <c r="Z159" i="5" s="1"/>
  <c r="AA159" i="5" s="1"/>
  <c r="AB159" i="5" s="1"/>
  <c r="AC159" i="5" s="1"/>
  <c r="AD159" i="5" s="1"/>
  <c r="AE159" i="5" s="1"/>
  <c r="AF159" i="5" s="1"/>
  <c r="AO152" i="5"/>
  <c r="AN152" i="5"/>
  <c r="AM152" i="5"/>
  <c r="AK152" i="5"/>
  <c r="AJ152" i="5"/>
  <c r="AI152" i="5"/>
  <c r="AO151" i="5"/>
  <c r="AN151" i="5"/>
  <c r="AM151" i="5"/>
  <c r="AK151" i="5"/>
  <c r="AJ151" i="5"/>
  <c r="AI151" i="5"/>
  <c r="AO150" i="5"/>
  <c r="AN150" i="5"/>
  <c r="AM150" i="5"/>
  <c r="AK150" i="5"/>
  <c r="AJ150" i="5"/>
  <c r="AI150" i="5"/>
  <c r="AO149" i="5"/>
  <c r="AN149" i="5"/>
  <c r="AM149" i="5"/>
  <c r="AK149" i="5"/>
  <c r="AJ149" i="5"/>
  <c r="AI149" i="5"/>
  <c r="AO148" i="5"/>
  <c r="AN148" i="5"/>
  <c r="AM148" i="5"/>
  <c r="AK148" i="5"/>
  <c r="AJ148" i="5"/>
  <c r="AI148" i="5"/>
  <c r="AO147" i="5"/>
  <c r="AN147" i="5"/>
  <c r="AM147" i="5"/>
  <c r="AK147" i="5"/>
  <c r="AJ147" i="5"/>
  <c r="AI147" i="5"/>
  <c r="C145" i="5"/>
  <c r="D145" i="5" s="1"/>
  <c r="E145" i="5" s="1"/>
  <c r="F145" i="5" s="1"/>
  <c r="G145" i="5" s="1"/>
  <c r="H145" i="5" s="1"/>
  <c r="I145" i="5" s="1"/>
  <c r="J145" i="5" s="1"/>
  <c r="K145" i="5" s="1"/>
  <c r="L145" i="5" s="1"/>
  <c r="M145" i="5" s="1"/>
  <c r="N145" i="5" s="1"/>
  <c r="O145" i="5" s="1"/>
  <c r="P145" i="5" s="1"/>
  <c r="Q145" i="5" s="1"/>
  <c r="R145" i="5" s="1"/>
  <c r="S145" i="5" s="1"/>
  <c r="T145" i="5" s="1"/>
  <c r="U145" i="5" s="1"/>
  <c r="V145" i="5" s="1"/>
  <c r="W145" i="5" s="1"/>
  <c r="X145" i="5" s="1"/>
  <c r="Y145" i="5" s="1"/>
  <c r="Z145" i="5" s="1"/>
  <c r="AA145" i="5" s="1"/>
  <c r="AB145" i="5" s="1"/>
  <c r="AC145" i="5" s="1"/>
  <c r="AD145" i="5" s="1"/>
  <c r="AE145" i="5" s="1"/>
  <c r="C131" i="5"/>
  <c r="D131" i="5" s="1"/>
  <c r="E131" i="5" s="1"/>
  <c r="F131" i="5" s="1"/>
  <c r="G131" i="5" s="1"/>
  <c r="H131" i="5" s="1"/>
  <c r="I131" i="5" s="1"/>
  <c r="J131" i="5" s="1"/>
  <c r="K131" i="5" s="1"/>
  <c r="L131" i="5" s="1"/>
  <c r="M131" i="5" s="1"/>
  <c r="N131" i="5" s="1"/>
  <c r="O131" i="5" s="1"/>
  <c r="P131" i="5" s="1"/>
  <c r="Q131" i="5" s="1"/>
  <c r="R131" i="5" s="1"/>
  <c r="S131" i="5" s="1"/>
  <c r="T131" i="5" s="1"/>
  <c r="U131" i="5" s="1"/>
  <c r="V131" i="5" s="1"/>
  <c r="W131" i="5" s="1"/>
  <c r="X131" i="5" s="1"/>
  <c r="Y131" i="5" s="1"/>
  <c r="Z131" i="5" s="1"/>
  <c r="AA131" i="5" s="1"/>
  <c r="AB131" i="5" s="1"/>
  <c r="AC131" i="5" s="1"/>
  <c r="AD131" i="5" s="1"/>
  <c r="AE131" i="5" s="1"/>
  <c r="AF131" i="5" s="1"/>
  <c r="C117" i="5"/>
  <c r="D117" i="5" s="1"/>
  <c r="E117" i="5" s="1"/>
  <c r="F117" i="5" s="1"/>
  <c r="G117" i="5" s="1"/>
  <c r="H117" i="5" s="1"/>
  <c r="I117" i="5" s="1"/>
  <c r="J117" i="5" s="1"/>
  <c r="K117" i="5" s="1"/>
  <c r="L117" i="5" s="1"/>
  <c r="M117" i="5" s="1"/>
  <c r="N117" i="5" s="1"/>
  <c r="O117" i="5" s="1"/>
  <c r="P117" i="5" s="1"/>
  <c r="Q117" i="5" s="1"/>
  <c r="R117" i="5" s="1"/>
  <c r="S117" i="5" s="1"/>
  <c r="T117" i="5" s="1"/>
  <c r="U117" i="5" s="1"/>
  <c r="V117" i="5" s="1"/>
  <c r="W117" i="5" s="1"/>
  <c r="X117" i="5" s="1"/>
  <c r="Y117" i="5" s="1"/>
  <c r="Z117" i="5" s="1"/>
  <c r="AA117" i="5" s="1"/>
  <c r="AB117" i="5" s="1"/>
  <c r="AC117" i="5" s="1"/>
  <c r="AD117" i="5" s="1"/>
  <c r="AE117" i="5" s="1"/>
  <c r="C103" i="5"/>
  <c r="D103" i="5" s="1"/>
  <c r="E103" i="5" s="1"/>
  <c r="F103" i="5" s="1"/>
  <c r="G103" i="5" s="1"/>
  <c r="H103" i="5" s="1"/>
  <c r="I103" i="5" s="1"/>
  <c r="J103" i="5" s="1"/>
  <c r="K103" i="5" s="1"/>
  <c r="L103" i="5" s="1"/>
  <c r="M103" i="5" s="1"/>
  <c r="N103" i="5" s="1"/>
  <c r="O103" i="5" s="1"/>
  <c r="P103" i="5" s="1"/>
  <c r="Q103" i="5" s="1"/>
  <c r="R103" i="5" s="1"/>
  <c r="S103" i="5" s="1"/>
  <c r="T103" i="5" s="1"/>
  <c r="U103" i="5" s="1"/>
  <c r="V103" i="5" s="1"/>
  <c r="W103" i="5" s="1"/>
  <c r="X103" i="5" s="1"/>
  <c r="Y103" i="5" s="1"/>
  <c r="Z103" i="5" s="1"/>
  <c r="AA103" i="5" s="1"/>
  <c r="AB103" i="5" s="1"/>
  <c r="AC103" i="5" s="1"/>
  <c r="AD103" i="5" s="1"/>
  <c r="AE103" i="5" s="1"/>
  <c r="AF103" i="5" s="1"/>
  <c r="C89" i="5"/>
  <c r="D89" i="5" s="1"/>
  <c r="E89" i="5" s="1"/>
  <c r="F89" i="5" s="1"/>
  <c r="G89" i="5" s="1"/>
  <c r="H89" i="5" s="1"/>
  <c r="I89" i="5" s="1"/>
  <c r="J89" i="5" s="1"/>
  <c r="K89" i="5" s="1"/>
  <c r="L89" i="5" s="1"/>
  <c r="M89" i="5" s="1"/>
  <c r="N89" i="5" s="1"/>
  <c r="O89" i="5" s="1"/>
  <c r="P89" i="5" s="1"/>
  <c r="Q89" i="5" s="1"/>
  <c r="R89" i="5" s="1"/>
  <c r="S89" i="5" s="1"/>
  <c r="T89" i="5" s="1"/>
  <c r="U89" i="5" s="1"/>
  <c r="V89" i="5" s="1"/>
  <c r="W89" i="5" s="1"/>
  <c r="X89" i="5" s="1"/>
  <c r="Y89" i="5" s="1"/>
  <c r="Z89" i="5" s="1"/>
  <c r="AA89" i="5" s="1"/>
  <c r="AB89" i="5" s="1"/>
  <c r="AC89" i="5" s="1"/>
  <c r="AD89" i="5" s="1"/>
  <c r="AE89" i="5" s="1"/>
  <c r="AF89" i="5" s="1"/>
  <c r="C75" i="5"/>
  <c r="D75" i="5" s="1"/>
  <c r="E75" i="5" s="1"/>
  <c r="F75" i="5" s="1"/>
  <c r="G75" i="5" s="1"/>
  <c r="H75" i="5" s="1"/>
  <c r="I75" i="5" s="1"/>
  <c r="J75" i="5" s="1"/>
  <c r="K75" i="5" s="1"/>
  <c r="L75" i="5" s="1"/>
  <c r="M75" i="5" s="1"/>
  <c r="N75" i="5" s="1"/>
  <c r="O75" i="5" s="1"/>
  <c r="P75" i="5" s="1"/>
  <c r="Q75" i="5" s="1"/>
  <c r="R75" i="5" s="1"/>
  <c r="S75" i="5" s="1"/>
  <c r="T75" i="5" s="1"/>
  <c r="U75" i="5" s="1"/>
  <c r="V75" i="5" s="1"/>
  <c r="W75" i="5" s="1"/>
  <c r="X75" i="5" s="1"/>
  <c r="Y75" i="5" s="1"/>
  <c r="Z75" i="5" s="1"/>
  <c r="AA75" i="5" s="1"/>
  <c r="AB75" i="5" s="1"/>
  <c r="AC75" i="5" s="1"/>
  <c r="AD75" i="5" s="1"/>
  <c r="AE75" i="5" s="1"/>
  <c r="C61" i="5"/>
  <c r="D61" i="5" s="1"/>
  <c r="E61" i="5" s="1"/>
  <c r="F61" i="5" s="1"/>
  <c r="G61" i="5" s="1"/>
  <c r="H61" i="5" s="1"/>
  <c r="I61" i="5" s="1"/>
  <c r="J61" i="5" s="1"/>
  <c r="K61" i="5" s="1"/>
  <c r="L61" i="5" s="1"/>
  <c r="M61" i="5" s="1"/>
  <c r="N61" i="5" s="1"/>
  <c r="O61" i="5" s="1"/>
  <c r="P61" i="5" s="1"/>
  <c r="Q61" i="5" s="1"/>
  <c r="R61" i="5" s="1"/>
  <c r="S61" i="5" s="1"/>
  <c r="T61" i="5" s="1"/>
  <c r="U61" i="5" s="1"/>
  <c r="V61" i="5" s="1"/>
  <c r="W61" i="5" s="1"/>
  <c r="X61" i="5" s="1"/>
  <c r="Y61" i="5" s="1"/>
  <c r="Z61" i="5" s="1"/>
  <c r="AA61" i="5" s="1"/>
  <c r="AB61" i="5" s="1"/>
  <c r="AC61" i="5" s="1"/>
  <c r="AD61" i="5" s="1"/>
  <c r="AE61" i="5" s="1"/>
  <c r="AF61" i="5" s="1"/>
  <c r="C47" i="5"/>
  <c r="D47" i="5" s="1"/>
  <c r="E47" i="5" s="1"/>
  <c r="F47" i="5" s="1"/>
  <c r="G47" i="5" s="1"/>
  <c r="H47" i="5" s="1"/>
  <c r="I47" i="5" s="1"/>
  <c r="J47" i="5" s="1"/>
  <c r="K47" i="5" s="1"/>
  <c r="L47" i="5" s="1"/>
  <c r="M47" i="5" s="1"/>
  <c r="N47" i="5" s="1"/>
  <c r="O47" i="5" s="1"/>
  <c r="P47" i="5" s="1"/>
  <c r="Q47" i="5" s="1"/>
  <c r="R47" i="5" s="1"/>
  <c r="S47" i="5" s="1"/>
  <c r="T47" i="5" s="1"/>
  <c r="U47" i="5" s="1"/>
  <c r="V47" i="5" s="1"/>
  <c r="W47" i="5" s="1"/>
  <c r="X47" i="5" s="1"/>
  <c r="Y47" i="5" s="1"/>
  <c r="Z47" i="5" s="1"/>
  <c r="AA47" i="5" s="1"/>
  <c r="AB47" i="5" s="1"/>
  <c r="AC47" i="5" s="1"/>
  <c r="AD47" i="5" s="1"/>
  <c r="AE47" i="5" s="1"/>
  <c r="C33" i="5"/>
  <c r="D33" i="5" s="1"/>
  <c r="E33" i="5" s="1"/>
  <c r="F33" i="5" s="1"/>
  <c r="G33" i="5" s="1"/>
  <c r="H33" i="5" s="1"/>
  <c r="I33" i="5" s="1"/>
  <c r="C19" i="5"/>
  <c r="D19" i="5" s="1"/>
  <c r="E19" i="5" s="1"/>
  <c r="F19" i="5" s="1"/>
  <c r="G19" i="5" s="1"/>
  <c r="H19" i="5" s="1"/>
  <c r="I19" i="5" s="1"/>
  <c r="J19" i="5" s="1"/>
  <c r="K19" i="5" s="1"/>
  <c r="L19" i="5" s="1"/>
  <c r="M19" i="5" s="1"/>
  <c r="N19" i="5" s="1"/>
  <c r="O19" i="5" s="1"/>
  <c r="P19" i="5" s="1"/>
  <c r="Q19" i="5" s="1"/>
  <c r="R19" i="5" s="1"/>
  <c r="S19" i="5" s="1"/>
  <c r="T19" i="5" s="1"/>
  <c r="U19" i="5" s="1"/>
  <c r="V19" i="5" s="1"/>
  <c r="W19" i="5" s="1"/>
  <c r="X19" i="5" s="1"/>
  <c r="Y19" i="5" s="1"/>
  <c r="Z19" i="5" s="1"/>
  <c r="AA19" i="5" s="1"/>
  <c r="AB19" i="5" s="1"/>
  <c r="AC19" i="5" s="1"/>
  <c r="C5" i="5"/>
  <c r="D5" i="5" s="1"/>
  <c r="E5" i="5" s="1"/>
  <c r="F5" i="5" s="1"/>
  <c r="G5" i="5" s="1"/>
  <c r="H5" i="5" s="1"/>
  <c r="I5" i="5" s="1"/>
  <c r="J5" i="5" s="1"/>
  <c r="K5" i="5" s="1"/>
  <c r="L5" i="5" s="1"/>
  <c r="M5" i="5" s="1"/>
  <c r="N5" i="5" s="1"/>
  <c r="O5" i="5" s="1"/>
  <c r="P5" i="5" s="1"/>
  <c r="Q5" i="5" s="1"/>
  <c r="R5" i="5" s="1"/>
  <c r="S5" i="5" s="1"/>
  <c r="T5" i="5" s="1"/>
  <c r="U5" i="5" s="1"/>
  <c r="V5" i="5" s="1"/>
  <c r="W5" i="5" s="1"/>
  <c r="X5" i="5" s="1"/>
  <c r="Y5" i="5" s="1"/>
  <c r="Z5" i="5" s="1"/>
  <c r="AA5" i="5" s="1"/>
  <c r="AB5" i="5" s="1"/>
  <c r="AC5" i="5" s="1"/>
  <c r="AD5" i="5" s="1"/>
  <c r="AE5" i="5" s="1"/>
  <c r="AF5" i="5" s="1"/>
  <c r="AL162" i="5" l="1"/>
  <c r="AL161" i="5"/>
  <c r="G2" i="15"/>
  <c r="G4" i="15" s="1"/>
  <c r="F4" i="15"/>
  <c r="G2" i="14"/>
  <c r="G4" i="14" s="1"/>
  <c r="F4" i="14"/>
  <c r="F4" i="13"/>
  <c r="G2" i="13"/>
  <c r="G4" i="13" s="1"/>
  <c r="G2" i="12"/>
  <c r="G4" i="12" s="1"/>
  <c r="F4" i="12"/>
  <c r="F4" i="11"/>
  <c r="G2" i="11"/>
  <c r="G4" i="11" s="1"/>
  <c r="F4" i="10"/>
  <c r="G2" i="10"/>
  <c r="G4" i="10" s="1"/>
  <c r="AL163" i="5"/>
  <c r="AP163" i="5"/>
  <c r="AP165" i="5"/>
  <c r="AP161" i="5"/>
  <c r="AL154" i="5"/>
  <c r="AP168" i="5"/>
  <c r="AP164" i="5"/>
  <c r="AS140" i="5"/>
  <c r="AS139" i="5"/>
  <c r="AL165" i="5"/>
  <c r="AP154" i="5"/>
  <c r="AP153" i="5"/>
  <c r="AL153" i="5"/>
  <c r="C4" i="9"/>
  <c r="K20" i="9"/>
  <c r="B20" i="9"/>
  <c r="AL147" i="5"/>
  <c r="AL151" i="5"/>
  <c r="AP149" i="5"/>
  <c r="AL149" i="5"/>
  <c r="AP150" i="5"/>
  <c r="AL148" i="5"/>
  <c r="AL150" i="5"/>
  <c r="AL152" i="5"/>
  <c r="AP148" i="5"/>
  <c r="AP152" i="5"/>
  <c r="AP147" i="5"/>
  <c r="AP151" i="5"/>
  <c r="F4" i="9" l="1"/>
  <c r="G4" i="9"/>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<sst xmlns="http://schemas.openxmlformats.org/spreadsheetml/2006/main" count="1387" uniqueCount="143">
  <si>
    <t>Janvier</t>
  </si>
  <si>
    <t>Février</t>
  </si>
  <si>
    <t>Mars</t>
  </si>
  <si>
    <t>Avril</t>
  </si>
  <si>
    <t>Mai</t>
  </si>
  <si>
    <t>Juin</t>
  </si>
  <si>
    <t>Juillet</t>
  </si>
  <si>
    <t>Août</t>
  </si>
  <si>
    <t>Septembre</t>
  </si>
  <si>
    <t>Octobre</t>
  </si>
  <si>
    <t>Novembre</t>
  </si>
  <si>
    <t>Décembre</t>
  </si>
  <si>
    <t>Angélique</t>
  </si>
  <si>
    <t>Mélanie</t>
  </si>
  <si>
    <t>Rose</t>
  </si>
  <si>
    <t>Juliette</t>
  </si>
  <si>
    <t>Cindy</t>
  </si>
  <si>
    <t>CDD</t>
  </si>
  <si>
    <t>App</t>
  </si>
  <si>
    <t>CDI</t>
  </si>
  <si>
    <t>Prénoms</t>
  </si>
  <si>
    <t>Type de contrat</t>
  </si>
  <si>
    <t>35h/4j</t>
  </si>
  <si>
    <t>70h/2sem</t>
  </si>
  <si>
    <t>Off</t>
  </si>
  <si>
    <t>Amandine</t>
  </si>
  <si>
    <t>35h/5j</t>
  </si>
  <si>
    <t>Motif d’absence</t>
  </si>
  <si>
    <t>C</t>
  </si>
  <si>
    <t>CP</t>
  </si>
  <si>
    <t>C0,5</t>
  </si>
  <si>
    <t>1/2 CP</t>
  </si>
  <si>
    <t>R</t>
  </si>
  <si>
    <t>R0,5</t>
  </si>
  <si>
    <t>1/2 RTT</t>
  </si>
  <si>
    <t>M</t>
  </si>
  <si>
    <t>Maladie</t>
  </si>
  <si>
    <t>Dates d’absence</t>
  </si>
  <si>
    <t xml:space="preserve">Récap </t>
  </si>
  <si>
    <t>Nom de l’employé</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</si>
  <si>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</si>
  <si>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</si>
  <si>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</si>
  <si>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</si>
  <si>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</si>
  <si>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</si>
  <si>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</si>
  <si>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</si>
  <si>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</si>
  <si>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</si>
  <si>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</si>
  <si>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</si>
  <si>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</si>
  <si>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</si>
  <si>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</si>
  <si>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</si>
  <si>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</si>
  <si>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</si>
  <si>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</si>
  <si>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</si>
  <si>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</si>
  <si>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</si>
  <si>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</si>
  <si>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</si>
  <si>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</si>
  <si>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</si>
  <si>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</si>
  <si>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</si>
  <si>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</si>
  <si>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</si>
  <si>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</si>
  <si>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Total</t>
  </si>
  <si>
    <t>c</t>
  </si>
  <si>
    <t>Calendrier des absences</t>
  </si>
  <si>
    <t>Manon</t>
  </si>
  <si>
    <t>Marie</t>
  </si>
  <si>
    <t>N°</t>
  </si>
  <si>
    <t>Date demande</t>
  </si>
  <si>
    <t>Type</t>
  </si>
  <si>
    <t>Code calendrier</t>
  </si>
  <si>
    <t>Nom</t>
  </si>
  <si>
    <t>Mail</t>
  </si>
  <si>
    <t>Du</t>
  </si>
  <si>
    <t>Au</t>
  </si>
  <si>
    <t>Remarque</t>
  </si>
  <si>
    <t>Valideur</t>
  </si>
  <si>
    <t>Nb de jours</t>
  </si>
  <si>
    <t>Etat</t>
  </si>
  <si>
    <t>Date Validation</t>
  </si>
  <si>
    <t xml:space="preserve">Validé par </t>
  </si>
  <si>
    <t xml:space="preserve"> </t>
  </si>
  <si>
    <t>P/R</t>
  </si>
  <si>
    <t>Récup</t>
  </si>
  <si>
    <t>Formation</t>
  </si>
  <si>
    <t>Enfant malade</t>
  </si>
  <si>
    <t>Evénements familiaux</t>
  </si>
  <si>
    <t>En attente</t>
  </si>
  <si>
    <t>Refusée</t>
  </si>
  <si>
    <t>Acceptée</t>
  </si>
  <si>
    <t>F</t>
  </si>
  <si>
    <t>O</t>
  </si>
  <si>
    <t>EM</t>
  </si>
  <si>
    <t>EF</t>
  </si>
  <si>
    <t>CNP</t>
  </si>
  <si>
    <t>Nom- Prénom</t>
  </si>
  <si>
    <t>Pris</t>
  </si>
  <si>
    <t>Solde</t>
  </si>
  <si>
    <t>NB de jours de congés Payés</t>
  </si>
  <si>
    <t>Mois</t>
  </si>
  <si>
    <t>Nbre de
jours</t>
  </si>
  <si>
    <t>Congé sans solde</t>
  </si>
  <si>
    <t>Congé payé</t>
  </si>
  <si>
    <t>Récupération</t>
  </si>
  <si>
    <t>Congé Sans Solde</t>
  </si>
  <si>
    <t>Evenement familiaux</t>
  </si>
  <si>
    <t>Ella</t>
  </si>
  <si>
    <t>Nbre d'heures</t>
  </si>
  <si>
    <t>Nb d'heures</t>
  </si>
  <si>
    <t>Commentaires</t>
  </si>
  <si>
    <t>Lundi</t>
  </si>
  <si>
    <t>Mardi</t>
  </si>
  <si>
    <t>Mercredi</t>
  </si>
  <si>
    <t>Jeudi</t>
  </si>
  <si>
    <t>Vendredi</t>
  </si>
  <si>
    <t>Valideurs</t>
  </si>
  <si>
    <t>Sophie</t>
  </si>
  <si>
    <t>Heures supplémentaires payées</t>
  </si>
  <si>
    <t>Heures supplémentaires récupérées</t>
  </si>
  <si>
    <t>HSP</t>
  </si>
  <si>
    <t>HSR</t>
  </si>
  <si>
    <t>Fériés</t>
  </si>
  <si>
    <t>1er de i'an</t>
  </si>
  <si>
    <t>Noël</t>
  </si>
  <si>
    <t>Salariés</t>
  </si>
  <si>
    <t>Décisions</t>
  </si>
  <si>
    <t xml:space="preserve">Absences </t>
  </si>
  <si>
    <t>Abrégés</t>
  </si>
  <si>
    <t>Fête nationale</t>
  </si>
  <si>
    <t>Asompstion</t>
  </si>
  <si>
    <t>https://forum.excel-pratique.com/excel/creation-planning-automatique-avec-report-des-dates-177914</t>
  </si>
  <si>
    <t>Années</t>
  </si>
  <si>
    <t>Annulée</t>
  </si>
  <si>
    <t>gmb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</si>
</sst>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d"/>
    <numFmt numFmtId="165" formatCode="ddd"/>
    <numFmt numFmtId="166" formatCode="dd/mm/yy;@"/>
    <numFmt numFmtId="167" formatCode="_(* #,##0.00_);_(* \(#,##0.00\);_(* &quot;-&quot;??_);_(@_)"/>
    <numFmt numFmtId="168" formatCode="#,##0_ ;\-#,##0\ "/>
  </numFmts>
  <fonts count="27" x14ac:knownFonts="1">
    <font>
      <sz val="11"/>
      <color theme="1"/>
      <name val="Calibri"/>
      <family val="2"/>
      <scheme val="minor"/>
    </font>
    <font>
      <sz val="11"/>
      <color theme="1"/>
      <name val="Calibri"/>
      <family val="2"/>
      <scheme val="minor"/>
    </font>
    <font>
      <sz val="11"/>
      <color theme="0"/>
      <name val="Calibri"/>
      <family val="2"/>
      <scheme val="minor"/>
    </font>
    <font>
      <sz val="11"/>
      <color theme="3"/>
      <name val="Calibri Light"/>
      <family val="1"/>
      <scheme val="major"/>
    </font>
    <font>
      <sz val="8"/>
      <name val="Calibri"/>
      <family val="2"/>
      <scheme val="minor"/>
    </font>
    <font>
      <sz val="18"/>
      <color theme="3"/>
      <name val="Calibri Light"/>
      <family val="2"/>
      <scheme val="major"/>
    </font>
    <font>
      <b/>
      <sz val="13"/>
      <color theme="3"/>
      <name val="Calibri"/>
      <family val="2"/>
      <scheme val="minor"/>
    </font>
    <font>
      <b/>
      <sz val="11"/>
      <color theme="3"/>
      <name val="Calibri"/>
      <family val="2"/>
      <scheme val="minor"/>
    </font>
    <font>
      <u/>
      <sz val="11"/>
      <color theme="10"/>
      <name val="Calibri"/>
      <family val="2"/>
      <scheme val="minor"/>
    </font>
    <font>
      <b/>
      <sz val="26"/>
      <color theme="3"/>
      <name val="Century Gothic"/>
      <family val="2"/>
    </font>
    <font>
      <sz val="11"/>
      <color theme="1"/>
      <name val="Century Gothic"/>
      <family val="2"/>
    </font>
    <font>
      <b/>
      <sz val="10"/>
      <color theme="3"/>
      <name val="Century Gothic"/>
      <family val="2"/>
    </font>
    <font>
      <sz val="10"/>
      <name val="Century Gothic"/>
      <family val="2"/>
    </font>
    <font>
      <sz val="10"/>
      <color theme="1"/>
      <name val="Century Gothic"/>
      <family val="2"/>
    </font>
    <font>
      <u/>
      <sz val="10"/>
      <color theme="0"/>
      <name val="Century Gothic"/>
      <family val="2"/>
    </font>
    <font>
      <b/>
      <sz val="24"/>
      <color theme="0"/>
      <name val="Century Gothic"/>
      <family val="2"/>
    </font>
    <font>
      <b/>
      <sz val="10"/>
      <color theme="0"/>
      <name val="Century Gothic"/>
      <family val="2"/>
    </font>
    <font>
      <sz val="10"/>
      <color theme="3"/>
      <name val="Century Gothic"/>
      <family val="2"/>
    </font>
    <font>
      <sz val="10"/>
      <color theme="0"/>
      <name val="Century Gothic"/>
      <family val="2"/>
    </font>
    <font>
      <b/>
      <sz val="13"/>
      <color theme="0"/>
      <name val="Century Gothic"/>
      <family val="2"/>
    </font>
    <font>
      <sz val="11"/>
      <color theme="0"/>
      <name val="Century Gothic"/>
      <family val="2"/>
    </font>
    <font>
      <sz val="10"/>
      <name val="Arial"/>
      <family val="2"/>
    </font>
    <font>
      <sz val="11"/>
      <name val="Calibri"/>
      <family val="2"/>
      <scheme val="minor"/>
    </font>
    <font>
      <b/>
      <sz val="11"/>
      <color theme="1"/>
      <name val="Calibri"/>
      <family val="2"/>
      <scheme val="minor"/>
    </font>
    <font>
      <b/>
      <u/>
      <sz val="20"/>
      <color rgb="FFFF0000"/>
      <name val="Century Gothic"/>
      <family val="2"/>
    </font>
    <font>
      <b/>
      <sz val="20"/>
      <color rgb="FFFF0000"/>
      <name val="Century Gothic"/>
      <family val="2"/>
    </font>
    <font>
      <sz val="10"/>
      <color theme="3"/>
      <name val="Century Gothic"/>
    </font>
  </fonts>
  <fills count="29">
    <fill>
      <patternFill patternType="none"/>
    </fill>
    <fill>
      <patternFill patternType="gray125"/>
    </fill>
    <fill>
      <patternFill patternType="solid">
        <fgColor theme="3"/>
        <bgColor indexed="64"/>
      </patternFill>
    </fill>
    <fill>
      <patternFill patternType="solid">
        <fgColor theme="4"/>
      </patternFill>
    </fill>
    <fill>
      <patternFill patternType="solid">
        <fgColor theme="4" tint="0.39997558519241921"/>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39997558519241921"/>
        <bgColor indexed="65"/>
      </patternFill>
    </fill>
    <fill>
      <patternFill patternType="solid">
        <fgColor theme="3" tint="0.79998168889431442"/>
        <bgColor indexed="64"/>
      </patternFill>
    </fill>
    <fill>
      <patternFill patternType="solid">
        <fgColor theme="5" tint="0.79998168889431442"/>
        <bgColor indexed="64"/>
      </patternFill>
    </fill>
    <fill>
      <patternFill patternType="solid">
        <fgColor theme="0" tint="-0.34998626667073579"/>
        <bgColor indexed="64"/>
      </patternFill>
    </fill>
    <fill>
      <patternFill patternType="solid">
        <fgColor theme="0" tint="-4.9989318521683403E-2"/>
        <bgColor theme="4" tint="0.79992065187536243"/>
      </patternFill>
    </fill>
    <fill>
      <patternFill patternType="solid">
        <fgColor theme="0" tint="-0.14996795556505021"/>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C000"/>
        <bgColor indexed="64"/>
      </patternFill>
    </fill>
    <fill>
      <patternFill patternType="solid">
        <fgColor theme="8"/>
        <bgColor indexed="64"/>
      </patternFill>
    </fill>
    <fill>
      <patternFill patternType="solid">
        <fgColor rgb="FFCC3399"/>
        <bgColor indexed="64"/>
      </patternFill>
    </fill>
    <fill>
      <patternFill patternType="solid">
        <fgColor theme="2" tint="-0.249977111117893"/>
        <bgColor indexed="64"/>
      </patternFill>
    </fill>
    <fill>
      <patternFill patternType="solid">
        <fgColor theme="0" tint="-0.499984740745262"/>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8EA9DB"/>
        <bgColor indexed="64"/>
      </patternFill>
    </fill>
  </fills>
  <borders count="27">
    <border>
      <left/>
      <right/>
      <top/>
      <bottom/>
      <diagonal/>
    </border>
    <border>
      <left/>
      <right/>
      <top/>
      <bottom style="thick">
        <color theme="4" tint="0.499984740745262"/>
      </bottom>
      <diagonal/>
    </border>
    <border>
      <left/>
      <right/>
      <top/>
      <bottom style="medium">
        <color theme="4" tint="0.39997558519241921"/>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thin">
        <color theme="0"/>
      </right>
      <top/>
      <bottom/>
      <diagonal/>
    </border>
    <border>
      <left style="thin">
        <color theme="0"/>
      </left>
      <right style="thin">
        <color theme="0"/>
      </right>
      <top style="thin">
        <color theme="0"/>
      </top>
      <bottom style="thin">
        <color theme="0"/>
      </bottom>
      <diagonal/>
    </border>
    <border>
      <left style="medium">
        <color theme="3"/>
      </left>
      <right style="medium">
        <color theme="3"/>
      </right>
      <top style="medium">
        <color theme="3"/>
      </top>
      <bottom/>
      <diagonal/>
    </border>
    <border>
      <left/>
      <right style="thin">
        <color theme="0"/>
      </right>
      <top style="thin">
        <color theme="0"/>
      </top>
      <bottom style="thin">
        <color theme="0"/>
      </bottom>
      <diagonal/>
    </border>
    <border>
      <left style="medium">
        <color theme="3"/>
      </left>
      <right style="medium">
        <color theme="3"/>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bottom style="hair">
        <color auto="1"/>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4">
    <xf numFmtId="0" fontId="0" fillId="0" borderId="0"/>
    <xf numFmtId="0" fontId="3" fillId="0" borderId="0">
      <alignment horizontal="left" vertical="center" indent="2"/>
    </xf>
    <xf numFmtId="164" fontId="1" fillId="0" borderId="0" applyFont="0" applyFill="0" applyBorder="0">
      <alignment horizontal="center" vertical="center"/>
    </xf>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2" fillId="3"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8" fillId="0" borderId="0" applyNumberFormat="0" applyFill="0" applyBorder="0" applyAlignment="0" applyProtection="0"/>
    <xf numFmtId="0" fontId="2" fillId="4" borderId="0" applyNumberFormat="0" applyBorder="0" applyAlignment="0" applyProtection="0"/>
    <xf numFmtId="0" fontId="2" fillId="7" borderId="0" applyNumberFormat="0" applyBorder="0" applyAlignment="0" applyProtection="0"/>
    <xf numFmtId="0" fontId="1" fillId="0" borderId="0" applyNumberFormat="0" applyFill="0" applyBorder="0">
      <alignment horizontal="left" vertical="center" wrapText="1" indent="2"/>
    </xf>
    <xf numFmtId="167" fontId="21" fillId="0" borderId="0" applyFont="0" applyFill="0" applyBorder="0" applyAlignment="0" applyProtection="0"/>
  </cellStyleXfs>
  <cellXfs count="150">
    <xf numFmtId="0" fontId="0" fillId="0" borderId="0" xfId="0"/>
    <xf numFmtId="0" fontId="10" fillId="0" borderId="0" xfId="0" applyFont="1"/>
    <xf numFmtId="0" fontId="11" fillId="0" borderId="2" xfId="5" applyFont="1" applyAlignment="1" applyProtection="1">
      <alignment horizontal="right" vertical="center" indent="1"/>
    </xf>
    <xf numFmtId="0" fontId="13" fillId="0" borderId="0" xfId="8" applyFont="1" applyFill="1" applyBorder="1" applyAlignment="1" applyProtection="1">
      <alignment vertical="center"/>
    </xf>
    <xf numFmtId="0" fontId="13" fillId="0" borderId="0" xfId="0" applyFont="1"/>
    <xf numFmtId="0" fontId="13" fillId="0" borderId="0" xfId="0" applyFont="1" applyAlignment="1">
      <alignment vertical="center"/>
    </xf>
    <xf numFmtId="0" fontId="13" fillId="0" borderId="0" xfId="8" applyFont="1" applyFill="1" applyAlignment="1" applyProtection="1">
      <alignment horizontal="left" vertical="center"/>
    </xf>
    <xf numFmtId="0" fontId="13" fillId="9" borderId="0" xfId="7" applyFont="1" applyFill="1" applyBorder="1" applyAlignment="1" applyProtection="1">
      <alignment horizontal="center" vertical="center"/>
    </xf>
    <xf numFmtId="0" fontId="13" fillId="0" borderId="0" xfId="8" applyFont="1" applyFill="1" applyAlignment="1" applyProtection="1">
      <alignment vertical="center"/>
    </xf>
    <xf numFmtId="0" fontId="13" fillId="0" borderId="0" xfId="0" applyFont="1" applyAlignment="1">
      <alignment horizontal="left" vertical="center"/>
    </xf>
    <xf numFmtId="0" fontId="13" fillId="0" borderId="0" xfId="0" applyFont="1" applyAlignment="1">
      <alignment wrapText="1"/>
    </xf>
    <xf numFmtId="0" fontId="10" fillId="0" borderId="0" xfId="0" applyFont="1" applyAlignment="1">
      <alignment horizontal="left" vertical="center" wrapText="1"/>
    </xf>
    <xf numFmtId="0" fontId="10" fillId="0" borderId="0" xfId="0" applyFont="1" applyAlignment="1">
      <alignment wrapText="1"/>
    </xf>
    <xf numFmtId="0" fontId="15" fillId="2" borderId="1" xfId="4" applyFont="1" applyFill="1" applyAlignment="1" applyProtection="1">
      <alignment horizontal="center" vertical="center"/>
    </xf>
    <xf numFmtId="0" fontId="16" fillId="0" borderId="0" xfId="4" applyFont="1" applyBorder="1" applyAlignment="1" applyProtection="1">
      <alignment horizontal="center" vertical="center"/>
    </xf>
    <xf numFmtId="165" fontId="17" fillId="0" borderId="0" xfId="0" applyNumberFormat="1" applyFont="1" applyAlignment="1">
      <alignment horizontal="center" vertical="center"/>
    </xf>
    <xf numFmtId="0" fontId="17" fillId="8" borderId="3" xfId="8" applyFont="1" applyFill="1" applyBorder="1" applyAlignment="1" applyProtection="1">
      <alignment horizontal="left" vertical="center" indent="1"/>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18" fillId="2" borderId="7" xfId="0" applyFont="1" applyFill="1" applyBorder="1" applyAlignment="1">
      <alignment horizontal="center"/>
    </xf>
    <xf numFmtId="0" fontId="17" fillId="0" borderId="8" xfId="12" applyFont="1" applyFill="1" applyBorder="1">
      <alignment horizontal="left" vertical="center" wrapText="1" indent="2"/>
    </xf>
    <xf numFmtId="0" fontId="17" fillId="10" borderId="6" xfId="0" applyFont="1" applyFill="1" applyBorder="1" applyAlignment="1">
      <alignment horizontal="center" vertical="center"/>
    </xf>
    <xf numFmtId="0" fontId="17" fillId="0" borderId="6" xfId="0" applyFont="1" applyBorder="1" applyAlignment="1">
      <alignment horizontal="center" vertical="center"/>
    </xf>
    <xf numFmtId="0" fontId="17" fillId="11" borderId="6" xfId="0" applyFont="1" applyFill="1" applyBorder="1" applyAlignment="1">
      <alignment horizontal="center" vertical="center"/>
    </xf>
    <xf numFmtId="0" fontId="17" fillId="11" borderId="9" xfId="0" applyFont="1" applyFill="1" applyBorder="1" applyAlignment="1">
      <alignment horizontal="center" vertical="center"/>
    </xf>
    <xf numFmtId="0" fontId="17" fillId="12" borderId="6" xfId="0" applyFont="1" applyFill="1" applyBorder="1" applyAlignment="1">
      <alignment horizontal="center" vertical="center"/>
    </xf>
    <xf numFmtId="0" fontId="17" fillId="0" borderId="11" xfId="0" applyFont="1" applyBorder="1" applyAlignment="1">
      <alignment horizontal="center" vertical="center"/>
    </xf>
    <xf numFmtId="0" fontId="17" fillId="0" borderId="0" xfId="0" applyFont="1" applyAlignment="1">
      <alignment horizontal="center" vertical="center"/>
    </xf>
    <xf numFmtId="0" fontId="13" fillId="0" borderId="0" xfId="0" applyFont="1" applyAlignment="1">
      <alignment horizontal="center" vertical="center"/>
    </xf>
    <xf numFmtId="0" fontId="17" fillId="8" borderId="10" xfId="0" applyFont="1" applyFill="1" applyBorder="1" applyAlignment="1">
      <alignment horizontal="left" vertical="center" indent="1"/>
    </xf>
    <xf numFmtId="0" fontId="18" fillId="0" borderId="0" xfId="0" applyFont="1" applyAlignment="1">
      <alignment horizontal="center" vertical="center"/>
    </xf>
    <xf numFmtId="0" fontId="19" fillId="0" borderId="0" xfId="4" applyFont="1" applyBorder="1" applyAlignment="1" applyProtection="1">
      <alignment horizontal="center" vertical="center"/>
    </xf>
    <xf numFmtId="0" fontId="0" fillId="0" borderId="12" xfId="0" applyBorder="1"/>
    <xf numFmtId="0" fontId="0" fillId="0" borderId="13" xfId="0" applyBorder="1"/>
    <xf numFmtId="0" fontId="0" fillId="0" borderId="14" xfId="0" applyBorder="1"/>
    <xf numFmtId="0" fontId="0" fillId="0" borderId="15" xfId="0" applyBorder="1"/>
    <xf numFmtId="0" fontId="17" fillId="0" borderId="0" xfId="12" applyFont="1" applyFill="1" applyBorder="1">
      <alignment horizontal="left" vertical="center" wrapText="1" indent="2"/>
    </xf>
    <xf numFmtId="0" fontId="17" fillId="0" borderId="0" xfId="0" applyFont="1" applyAlignment="1">
      <alignment horizontal="center" vertical="center" wrapText="1"/>
    </xf>
    <xf numFmtId="0" fontId="20" fillId="3" borderId="16" xfId="6" applyFont="1" applyBorder="1" applyAlignment="1">
      <alignment horizontal="center" vertical="center" wrapText="1"/>
    </xf>
    <xf numFmtId="166" fontId="20" fillId="3" borderId="16" xfId="6" applyNumberFormat="1" applyFont="1" applyBorder="1" applyAlignment="1">
      <alignment horizontal="center" vertical="center" wrapText="1"/>
    </xf>
    <xf numFmtId="0" fontId="20" fillId="3" borderId="16" xfId="6" applyNumberFormat="1" applyFont="1" applyBorder="1" applyAlignment="1">
      <alignment horizontal="center" vertical="center" wrapText="1"/>
    </xf>
    <xf numFmtId="14" fontId="20" fillId="3" borderId="16" xfId="6" applyNumberFormat="1" applyFont="1" applyBorder="1" applyAlignment="1">
      <alignment horizontal="center" vertical="center" wrapText="1"/>
    </xf>
    <xf numFmtId="166" fontId="10" fillId="0" borderId="16" xfId="13" applyNumberFormat="1" applyFont="1" applyBorder="1" applyAlignment="1" applyProtection="1">
      <alignment horizontal="center"/>
    </xf>
    <xf numFmtId="0" fontId="10" fillId="0" borderId="16" xfId="0" applyFont="1" applyBorder="1" applyAlignment="1">
      <alignment horizontal="center" vertical="center"/>
    </xf>
    <xf numFmtId="14" fontId="10" fillId="0" borderId="16" xfId="0" applyNumberFormat="1" applyFont="1" applyBorder="1" applyAlignment="1">
      <alignment horizontal="center" vertical="center"/>
    </xf>
    <xf numFmtId="0" fontId="10" fillId="0" borderId="16" xfId="0" applyFont="1" applyBorder="1" applyAlignment="1">
      <alignment horizontal="left" vertical="center" indent="1"/>
    </xf>
    <xf numFmtId="14" fontId="10" fillId="0" borderId="16" xfId="13" applyNumberFormat="1" applyFont="1" applyBorder="1" applyAlignment="1" applyProtection="1">
      <alignment horizontal="center" vertical="center"/>
    </xf>
    <xf numFmtId="0" fontId="10" fillId="0" borderId="0" xfId="0" applyFont="1" applyAlignment="1">
      <alignment horizontal="center" vertical="center"/>
    </xf>
    <xf numFmtId="14" fontId="10" fillId="0" borderId="16" xfId="0" applyNumberFormat="1" applyFont="1" applyBorder="1" applyAlignment="1">
      <alignment horizontal="center"/>
    </xf>
    <xf numFmtId="0" fontId="10" fillId="0" borderId="16" xfId="0" applyFont="1" applyBorder="1" applyAlignment="1">
      <alignment horizontal="center"/>
    </xf>
    <xf numFmtId="166" fontId="10" fillId="0" borderId="0" xfId="0" applyNumberFormat="1" applyFont="1" applyAlignment="1">
      <alignment horizontal="center"/>
    </xf>
    <xf numFmtId="0" fontId="10" fillId="0" borderId="0" xfId="0" applyFont="1" applyAlignment="1">
      <alignment horizontal="center"/>
    </xf>
    <xf numFmtId="14" fontId="10" fillId="0" borderId="0" xfId="0" applyNumberFormat="1" applyFont="1" applyAlignment="1">
      <alignment horizontal="center"/>
    </xf>
    <xf numFmtId="0" fontId="20" fillId="3" borderId="17" xfId="6" applyFont="1" applyBorder="1" applyAlignment="1">
      <alignment horizontal="center" vertical="center" wrapText="1"/>
    </xf>
    <xf numFmtId="0" fontId="10" fillId="13" borderId="17" xfId="0" applyFont="1" applyFill="1" applyBorder="1" applyAlignment="1">
      <alignment horizontal="left"/>
    </xf>
    <xf numFmtId="0" fontId="10" fillId="13" borderId="17" xfId="0" applyFont="1" applyFill="1" applyBorder="1" applyAlignment="1">
      <alignment horizontal="center"/>
    </xf>
    <xf numFmtId="0" fontId="10" fillId="13" borderId="17" xfId="0" applyFont="1" applyFill="1" applyBorder="1"/>
    <xf numFmtId="0" fontId="20" fillId="2" borderId="17" xfId="0" applyFont="1" applyFill="1" applyBorder="1"/>
    <xf numFmtId="0" fontId="20" fillId="2" borderId="17" xfId="0" applyFont="1" applyFill="1" applyBorder="1" applyAlignment="1">
      <alignment horizontal="center"/>
    </xf>
    <xf numFmtId="0" fontId="10" fillId="0" borderId="17" xfId="0" applyFont="1" applyBorder="1" applyAlignment="1">
      <alignment horizontal="center" vertical="center"/>
    </xf>
    <xf numFmtId="0" fontId="20" fillId="3" borderId="19" xfId="6" applyFont="1" applyBorder="1" applyAlignment="1">
      <alignment horizontal="center" vertical="center" wrapText="1"/>
    </xf>
    <xf numFmtId="0" fontId="10" fillId="0" borderId="18" xfId="0" applyFont="1" applyBorder="1" applyAlignment="1">
      <alignment horizontal="center" vertical="center" wrapText="1"/>
    </xf>
    <xf numFmtId="0" fontId="10" fillId="14" borderId="20" xfId="0" applyFont="1" applyFill="1" applyBorder="1" applyAlignment="1">
      <alignment horizontal="center"/>
    </xf>
    <xf numFmtId="0" fontId="10" fillId="13" borderId="21" xfId="0" applyFont="1" applyFill="1" applyBorder="1" applyAlignment="1">
      <alignment horizontal="center" wrapText="1"/>
    </xf>
    <xf numFmtId="0" fontId="20" fillId="2" borderId="21" xfId="0" applyFont="1" applyFill="1" applyBorder="1" applyAlignment="1">
      <alignment horizontal="center" wrapText="1"/>
    </xf>
    <xf numFmtId="0" fontId="8" fillId="0" borderId="0" xfId="9"/>
    <xf numFmtId="0" fontId="20" fillId="0" borderId="0" xfId="6" applyFont="1" applyFill="1" applyBorder="1" applyAlignment="1">
      <alignment horizontal="center" vertical="center" wrapText="1"/>
    </xf>
    <xf numFmtId="0" fontId="20" fillId="0" borderId="0" xfId="0" applyFont="1" applyAlignment="1">
      <alignment horizontal="center"/>
    </xf>
    <xf numFmtId="0" fontId="10" fillId="13" borderId="17" xfId="0" applyFont="1" applyFill="1" applyBorder="1" applyAlignment="1">
      <alignment vertical="center"/>
    </xf>
    <xf numFmtId="0" fontId="0" fillId="14" borderId="0" xfId="0" applyFill="1"/>
    <xf numFmtId="0" fontId="0" fillId="15" borderId="0" xfId="0" applyFill="1"/>
    <xf numFmtId="0" fontId="0" fillId="16" borderId="0" xfId="0" applyFill="1"/>
    <xf numFmtId="0" fontId="0" fillId="17" borderId="0" xfId="0" applyFill="1"/>
    <xf numFmtId="0" fontId="0" fillId="18" borderId="0" xfId="0" applyFill="1"/>
    <xf numFmtId="0" fontId="0" fillId="19" borderId="0" xfId="0" applyFill="1"/>
    <xf numFmtId="0" fontId="0" fillId="20" borderId="0" xfId="0" applyFill="1"/>
    <xf numFmtId="0" fontId="0" fillId="21" borderId="0" xfId="0" applyFill="1"/>
    <xf numFmtId="0" fontId="0" fillId="22" borderId="0" xfId="0" applyFill="1"/>
    <xf numFmtId="0" fontId="17" fillId="23" borderId="6" xfId="0" applyFont="1" applyFill="1" applyBorder="1" applyAlignment="1">
      <alignment horizontal="center" vertical="center"/>
    </xf>
    <xf numFmtId="0" fontId="17" fillId="23" borderId="11" xfId="0" applyFont="1" applyFill="1" applyBorder="1" applyAlignment="1">
      <alignment horizontal="center" vertical="center"/>
    </xf>
    <xf numFmtId="0" fontId="17" fillId="22" borderId="6" xfId="0" applyFont="1" applyFill="1" applyBorder="1" applyAlignment="1">
      <alignment horizontal="center" vertical="center"/>
    </xf>
    <xf numFmtId="0" fontId="17" fillId="22" borderId="11" xfId="0" applyFont="1" applyFill="1" applyBorder="1" applyAlignment="1">
      <alignment horizontal="center" vertical="center"/>
    </xf>
    <xf numFmtId="0" fontId="17" fillId="0" borderId="8" xfId="0" applyFont="1" applyBorder="1" applyAlignment="1">
      <alignment horizontal="center" vertical="center"/>
    </xf>
    <xf numFmtId="0" fontId="17" fillId="0" borderId="10" xfId="0" applyFont="1" applyBorder="1" applyAlignment="1">
      <alignment horizontal="center" vertical="center"/>
    </xf>
    <xf numFmtId="0" fontId="14" fillId="0" borderId="0" xfId="9" applyFont="1" applyFill="1" applyAlignment="1" applyProtection="1">
      <alignment horizontal="center" vertical="center" wrapText="1"/>
    </xf>
    <xf numFmtId="0" fontId="0" fillId="14" borderId="0" xfId="0" applyFill="1" applyAlignment="1">
      <alignment horizontal="center" vertical="center"/>
    </xf>
    <xf numFmtId="0" fontId="0" fillId="16" borderId="0" xfId="0" applyFill="1" applyAlignment="1">
      <alignment horizontal="center" vertical="center"/>
    </xf>
    <xf numFmtId="0" fontId="0" fillId="17" borderId="0" xfId="0" applyFill="1" applyAlignment="1">
      <alignment horizontal="center" vertical="center"/>
    </xf>
    <xf numFmtId="0" fontId="0" fillId="18" borderId="0" xfId="0" applyFill="1" applyAlignment="1">
      <alignment horizontal="center" vertical="center"/>
    </xf>
    <xf numFmtId="0" fontId="0" fillId="20" borderId="0" xfId="0" applyFill="1" applyAlignment="1">
      <alignment horizontal="center" vertical="center"/>
    </xf>
    <xf numFmtId="0" fontId="0" fillId="21" borderId="0" xfId="0" applyFill="1" applyAlignment="1">
      <alignment horizontal="center" vertical="center"/>
    </xf>
    <xf numFmtId="0" fontId="0" fillId="19" borderId="0" xfId="0" applyFill="1" applyAlignment="1">
      <alignment horizontal="center" vertical="center"/>
    </xf>
    <xf numFmtId="0" fontId="12" fillId="14" borderId="0" xfId="10" applyFont="1" applyFill="1" applyBorder="1" applyAlignment="1" applyProtection="1">
      <alignment horizontal="center" vertical="center"/>
    </xf>
    <xf numFmtId="0" fontId="22" fillId="14" borderId="0" xfId="0" applyFont="1" applyFill="1" applyAlignment="1">
      <alignment horizontal="center" vertical="center"/>
    </xf>
    <xf numFmtId="0" fontId="22" fillId="15" borderId="0" xfId="0" applyFont="1" applyFill="1" applyAlignment="1">
      <alignment horizontal="center" vertical="center"/>
    </xf>
    <xf numFmtId="0" fontId="22" fillId="16" borderId="0" xfId="0" applyFont="1" applyFill="1" applyAlignment="1">
      <alignment horizontal="center" vertical="center"/>
    </xf>
    <xf numFmtId="0" fontId="22" fillId="17" borderId="0" xfId="0" applyFont="1" applyFill="1" applyAlignment="1">
      <alignment horizontal="center" vertical="center"/>
    </xf>
    <xf numFmtId="0" fontId="22" fillId="18" borderId="0" xfId="0" applyFont="1" applyFill="1" applyAlignment="1">
      <alignment horizontal="center" vertical="center"/>
    </xf>
    <xf numFmtId="0" fontId="22" fillId="19" borderId="0" xfId="0" applyFont="1" applyFill="1" applyAlignment="1">
      <alignment horizontal="center" vertical="center"/>
    </xf>
    <xf numFmtId="0" fontId="22" fillId="20" borderId="0" xfId="0" applyFont="1" applyFill="1" applyAlignment="1">
      <alignment horizontal="center" vertical="center"/>
    </xf>
    <xf numFmtId="0" fontId="22" fillId="21" borderId="0" xfId="0" applyFont="1" applyFill="1" applyAlignment="1">
      <alignment horizontal="center" vertical="center"/>
    </xf>
    <xf numFmtId="0" fontId="22" fillId="22" borderId="0" xfId="0" applyFont="1" applyFill="1" applyAlignment="1">
      <alignment horizontal="center" vertical="center"/>
    </xf>
    <xf numFmtId="0" fontId="0" fillId="0" borderId="22" xfId="0" applyBorder="1"/>
    <xf numFmtId="0" fontId="0" fillId="0" borderId="23" xfId="0" applyBorder="1"/>
    <xf numFmtId="0" fontId="0" fillId="24" borderId="0" xfId="0" applyFill="1"/>
    <xf numFmtId="0" fontId="0" fillId="25" borderId="0" xfId="0" applyFill="1"/>
    <xf numFmtId="0" fontId="0" fillId="25" borderId="0" xfId="0" applyFill="1" applyAlignment="1">
      <alignment horizontal="center" vertical="center"/>
    </xf>
    <xf numFmtId="0" fontId="0" fillId="24" borderId="0" xfId="0" applyFill="1" applyAlignment="1">
      <alignment horizontal="center" vertical="center"/>
    </xf>
    <xf numFmtId="0" fontId="15" fillId="2" borderId="1" xfId="4" applyFont="1" applyFill="1" applyAlignment="1" applyProtection="1">
      <alignment horizontal="center" vertical="center"/>
    </xf>
    <xf numFmtId="0" fontId="23" fillId="0" borderId="0" xfId="0" applyFont="1" applyAlignment="1">
      <alignment horizontal="center"/>
    </xf>
    <xf numFmtId="0" fontId="0" fillId="20" borderId="0" xfId="0" applyFill="1" applyAlignment="1">
      <alignment horizontal="center"/>
    </xf>
    <xf numFmtId="0" fontId="23" fillId="26" borderId="0" xfId="0" applyFont="1" applyFill="1" applyAlignment="1">
      <alignment horizontal="center" vertical="center"/>
    </xf>
    <xf numFmtId="0" fontId="0" fillId="26" borderId="0" xfId="0" applyFill="1"/>
    <xf numFmtId="14" fontId="0" fillId="26" borderId="0" xfId="0" applyNumberFormat="1" applyFill="1"/>
    <xf numFmtId="0" fontId="0" fillId="26" borderId="0" xfId="0" applyFill="1" applyAlignment="1">
      <alignment horizontal="center"/>
    </xf>
    <xf numFmtId="0" fontId="23" fillId="26" borderId="0" xfId="0" applyFont="1" applyFill="1" applyAlignment="1">
      <alignment horizontal="center"/>
    </xf>
    <xf numFmtId="0" fontId="23" fillId="26" borderId="0" xfId="0" applyFont="1" applyFill="1" applyAlignment="1">
      <alignment horizontal="centerContinuous"/>
    </xf>
    <xf numFmtId="0" fontId="0" fillId="26" borderId="0" xfId="0" applyFill="1" applyAlignment="1">
      <alignment horizontal="centerContinuous"/>
    </xf>
    <xf numFmtId="0" fontId="24" fillId="0" borderId="0" xfId="9" applyFont="1" applyFill="1" applyAlignment="1" applyProtection="1">
      <alignment horizontal="center" vertical="center" wrapText="1"/>
    </xf>
    <xf numFmtId="0" fontId="0" fillId="14" borderId="0" xfId="0" applyFill="1" applyAlignment="1">
      <alignment horizontal="center"/>
    </xf>
    <xf numFmtId="0" fontId="0" fillId="15" borderId="0" xfId="0" applyFill="1" applyAlignment="1">
      <alignment horizontal="center"/>
    </xf>
    <xf numFmtId="0" fontId="0" fillId="24" borderId="0" xfId="0" applyFill="1" applyAlignment="1">
      <alignment horizontal="center"/>
    </xf>
    <xf numFmtId="0" fontId="0" fillId="25" borderId="0" xfId="0" applyFill="1" applyAlignment="1">
      <alignment horizontal="center"/>
    </xf>
    <xf numFmtId="0" fontId="0" fillId="16" borderId="0" xfId="0" applyFill="1" applyAlignment="1">
      <alignment horizontal="center"/>
    </xf>
    <xf numFmtId="0" fontId="0" fillId="17" borderId="0" xfId="0" applyFill="1" applyAlignment="1">
      <alignment horizontal="center"/>
    </xf>
    <xf numFmtId="0" fontId="0" fillId="18" borderId="0" xfId="0" applyFill="1" applyAlignment="1">
      <alignment horizontal="center"/>
    </xf>
    <xf numFmtId="0" fontId="0" fillId="19" borderId="0" xfId="0" applyFill="1" applyAlignment="1">
      <alignment horizontal="center"/>
    </xf>
    <xf numFmtId="0" fontId="0" fillId="21" borderId="0" xfId="0" applyFill="1" applyAlignment="1">
      <alignment horizontal="center"/>
    </xf>
    <xf numFmtId="0" fontId="0" fillId="22" borderId="0" xfId="0" applyFill="1" applyAlignment="1">
      <alignment horizontal="center"/>
    </xf>
    <xf numFmtId="168" fontId="10" fillId="0" borderId="16" xfId="13" applyNumberFormat="1" applyFont="1" applyBorder="1" applyAlignment="1" applyProtection="1">
      <alignment horizontal="center"/>
    </xf>
    <xf numFmtId="14" fontId="10" fillId="0" borderId="16" xfId="0" applyNumberFormat="1" applyFont="1" applyFill="1" applyBorder="1" applyAlignment="1">
      <alignment horizontal="center"/>
    </xf>
    <xf numFmtId="0" fontId="10" fillId="0" borderId="16" xfId="0" applyFont="1" applyFill="1" applyBorder="1" applyAlignment="1">
      <alignment horizontal="center" vertical="center"/>
    </xf>
    <xf numFmtId="14" fontId="10" fillId="0" borderId="16" xfId="0" applyNumberFormat="1" applyFont="1" applyFill="1" applyBorder="1" applyAlignment="1">
      <alignment horizontal="center" vertical="center"/>
    </xf>
    <xf numFmtId="0" fontId="10" fillId="27" borderId="16" xfId="0" applyFont="1" applyFill="1" applyBorder="1" applyAlignment="1">
      <alignment horizontal="center"/>
    </xf>
    <xf numFmtId="0" fontId="26" fillId="0" borderId="10" xfId="0" applyFont="1" applyBorder="1" applyAlignment="1">
      <alignment horizontal="left" vertical="center" wrapText="1" indent="2"/>
    </xf>
    <xf numFmtId="0" fontId="26" fillId="0" borderId="11" xfId="0" applyFont="1" applyBorder="1" applyAlignment="1">
      <alignment horizontal="center" vertical="center"/>
    </xf>
    <xf numFmtId="0" fontId="17" fillId="0" borderId="0" xfId="0" applyFont="1" applyBorder="1" applyAlignment="1">
      <alignment horizontal="center" vertical="center"/>
    </xf>
    <xf numFmtId="0" fontId="17" fillId="12" borderId="0" xfId="0" applyFont="1" applyFill="1" applyBorder="1" applyAlignment="1">
      <alignment horizontal="center" vertical="center"/>
    </xf>
    <xf numFmtId="0" fontId="17" fillId="11" borderId="0" xfId="0" applyFont="1" applyFill="1" applyBorder="1" applyAlignment="1">
      <alignment horizontal="center" vertical="center"/>
    </xf>
    <xf numFmtId="0" fontId="17" fillId="0" borderId="6" xfId="0" applyFont="1" applyFill="1" applyBorder="1" applyAlignment="1">
      <alignment horizontal="center" vertical="center"/>
    </xf>
    <xf numFmtId="0" fontId="10" fillId="28" borderId="16" xfId="0" applyFont="1" applyFill="1" applyBorder="1" applyAlignment="1">
      <alignment horizontal="center" vertical="center"/>
    </xf>
    <xf numFmtId="0" fontId="13" fillId="28" borderId="0" xfId="0" applyFont="1" applyFill="1"/>
    <xf numFmtId="0" fontId="17" fillId="28" borderId="6" xfId="0" applyFont="1" applyFill="1" applyBorder="1" applyAlignment="1">
      <alignment horizontal="center" vertical="center"/>
    </xf>
    <xf numFmtId="168" fontId="10" fillId="0" borderId="16" xfId="13" applyNumberFormat="1" applyFont="1" applyFill="1" applyBorder="1" applyAlignment="1" applyProtection="1">
      <alignment horizontal="center"/>
    </xf>
    <xf numFmtId="0" fontId="15" fillId="2" borderId="1" xfId="4" applyFont="1" applyFill="1" applyAlignment="1" applyProtection="1">
      <alignment horizontal="center" vertical="center"/>
    </xf>
    <xf numFmtId="0" fontId="9" fillId="0" borderId="0" xfId="3" applyFont="1" applyBorder="1" applyAlignment="1" applyProtection="1">
      <alignment horizontal="center" vertical="top"/>
    </xf>
    <xf numFmtId="0" fontId="25" fillId="0" borderId="0" xfId="0" applyFont="1" applyAlignment="1">
      <alignment horizontal="center" vertical="center" wrapText="1"/>
    </xf>
    <xf numFmtId="0" fontId="0" fillId="0" borderId="24" xfId="0" applyBorder="1" applyAlignment="1">
      <alignment horizontal="center"/>
    </xf>
    <xf numFmtId="0" fontId="0" fillId="0" borderId="25" xfId="0" applyBorder="1" applyAlignment="1">
      <alignment horizontal="center"/>
    </xf>
    <xf numFmtId="0" fontId="0" fillId="0" borderId="26" xfId="0" applyBorder="1" applyAlignment="1">
      <alignment horizontal="center"/>
    </xf>
  </cellXfs>
  <cellStyles count="14">
    <cellStyle name="20 % - Accent3" xfId="8" builtinId="38"/>
    <cellStyle name="40 % - Accent2" xfId="7" builtinId="35"/>
    <cellStyle name="60 % - Accent1 2" xfId="10"/>
    <cellStyle name="60 % - Accent3 2" xfId="11"/>
    <cellStyle name="Accent1" xfId="6" builtinId="29"/>
    <cellStyle name="Employé" xfId="12"/>
    <cellStyle name="Jours" xfId="2"/>
    <cellStyle name="Lien hypertexte" xfId="9" builtinId="8"/>
    <cellStyle name="Milliers 2" xfId="13"/>
    <cellStyle name="Mois" xfId="1"/>
    <cellStyle name="Normal" xfId="0" builtinId="0"/>
    <cellStyle name="Titre" xfId="3" builtinId="15"/>
    <cellStyle name="Titre 2" xfId="4" builtinId="17"/>
    <cellStyle name="Titre 3" xfId="5" builtinId="18"/>
  </cellStyles>
  <dxfs count="1027">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outline="0">
        <left style="medium">
          <color theme="3"/>
        </left>
        <right style="medium">
          <color theme="3"/>
        </right>
        <top style="thin">
          <color theme="0"/>
        </top>
        <bottom style="thin">
          <color theme="0"/>
        </bottom>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scheme val="none"/>
      </font>
      <alignment horizontal="left" vertical="center" textRotation="0" wrapText="1" indent="2" justifyLastLine="0" shrinkToFit="0" readingOrder="0"/>
      <border diagonalUp="0" diagonalDown="0" outline="0">
        <left/>
        <right style="thin">
          <color theme="0"/>
        </right>
        <top style="thin">
          <color theme="0"/>
        </top>
        <bottom/>
      </border>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top style="thin">
          <color rgb="FFFFFFFF"/>
        </top>
      </border>
    </dxf>
    <dxf>
      <font>
        <b val="0"/>
        <i val="0"/>
        <strike val="0"/>
        <condense val="0"/>
        <extend val="0"/>
        <outline val="0"/>
        <shadow val="0"/>
        <u val="none"/>
        <vertAlign val="baseline"/>
        <sz val="11"/>
        <color rgb="FF000000"/>
        <name val="Century Gothic"/>
        <scheme val="none"/>
      </font>
    </dxf>
    <dxf>
      <border diagonalUp="0" diagonalDown="0">
        <left style="thin">
          <color rgb="FFFFFFFF"/>
        </left>
        <right style="thin">
          <color rgb="FFFFFFFF"/>
        </right>
        <top style="thin">
          <color rgb="FFFFFFFF"/>
        </top>
        <bottom style="thin">
          <color rgb="FFFFFFFF"/>
        </bottom>
      </border>
    </dxf>
    <dxf>
      <font>
        <strike val="0"/>
        <outline val="0"/>
        <shadow val="0"/>
        <u val="none"/>
        <vertAlign val="baseline"/>
        <sz val="10"/>
        <name val="Century Gothic"/>
        <scheme val="none"/>
      </font>
      <protection locked="1" hidden="0"/>
    </dxf>
    <dxf>
      <border>
        <bottom style="thin">
          <color rgb="FFFFFFFF"/>
        </bottom>
      </border>
    </dxf>
    <dxf>
      <font>
        <strike val="0"/>
        <outline val="0"/>
        <shadow val="0"/>
        <u val="none"/>
        <vertAlign val="baseline"/>
        <sz val="10"/>
        <name val="Century Gothic"/>
        <scheme val="none"/>
      </font>
      <border diagonalUp="0" diagonalDown="0" outline="0">
        <left style="thin">
          <color theme="0"/>
        </left>
        <right style="thin">
          <color theme="0"/>
        </right>
        <top/>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2" defaultTableStyle="TableStyleMedium2" defaultPivotStyle="PivotStyleLight16">
    <tableStyle name="Tableau des absences des employés" pivot="0" count="13">
      <tableStyleElement type="wholeTable" dxfId="1026"/>
      <tableStyleElement type="headerRow" dxfId="1025"/>
      <tableStyleElement type="totalRow" dxfId="1024"/>
      <tableStyleElement type="firstColumn" dxfId="1023"/>
      <tableStyleElement type="lastColumn" dxfId="1022"/>
      <tableStyleElement type="firstRowStripe" dxfId="1021"/>
      <tableStyleElement type="secondRowStripe" dxfId="1020"/>
      <tableStyleElement type="firstColumnStripe" dxfId="1019"/>
      <tableStyleElement type="secondColumnStripe" dxfId="1018"/>
      <tableStyleElement type="firstHeaderCell" dxfId="1017"/>
      <tableStyleElement type="lastHeaderCell" dxfId="1016"/>
      <tableStyleElement type="firstTotalCell" dxfId="1015"/>
      <tableStyleElement type="lastTotalCell" dxfId="1014"/>
    </tableStyle>
    <tableStyle name="Tableau des absences des employés 4" pivot="0" count="13">
      <tableStyleElement type="wholeTable" dxfId="1013"/>
      <tableStyleElement type="headerRow" dxfId="1012"/>
      <tableStyleElement type="totalRow" dxfId="1011"/>
      <tableStyleElement type="firstColumn" dxfId="1010"/>
      <tableStyleElement type="lastColumn" dxfId="1009"/>
      <tableStyleElement type="firstRowStripe" dxfId="1008"/>
      <tableStyleElement type="secondRowStripe" dxfId="1007"/>
      <tableStyleElement type="firstColumnStripe" dxfId="1006"/>
      <tableStyleElement type="secondColumnStripe" dxfId="1005"/>
      <tableStyleElement type="firstHeaderCell" dxfId="1004"/>
      <tableStyleElement type="lastHeaderCell" dxfId="1003"/>
      <tableStyleElement type="firstTotalCell" dxfId="1002"/>
      <tableStyleElement type="lastTotalCell" dxfId="1001"/>
    </tableStyle>
  </tableStyles>
  <colors>
    <mruColors>
      <color rgb="FFCC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8</xdr:col>
      <xdr:colOff>67432</xdr:colOff>
      <xdr:row>0</xdr:row>
      <xdr:rowOff>0</xdr:rowOff>
    </xdr:from>
    <xdr:to>
      <xdr:col>21</xdr:col>
      <xdr:colOff>242761</xdr:colOff>
      <xdr:row>0</xdr:row>
      <xdr:rowOff>242761</xdr:rowOff>
    </xdr:to>
    <xdr:sp macro="" textlink="">
      <xdr:nvSpPr>
        <xdr:cNvPr id="2" name="ZoneTexte 1"/>
        <xdr:cNvSpPr txBox="1"/>
      </xdr:nvSpPr>
      <xdr:spPr>
        <a:xfrm>
          <a:off x="3971839" y="0"/>
          <a:ext cx="4403418" cy="242761"/>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fr-FR" sz="1100" b="1">
              <a:solidFill>
                <a:srgbClr val="FF0000"/>
              </a:solidFill>
            </a:rPr>
            <a:t>Le</a:t>
          </a:r>
          <a:r>
            <a:rPr lang="fr-FR" sz="1100" b="1" baseline="0">
              <a:solidFill>
                <a:srgbClr val="FF0000"/>
              </a:solidFill>
            </a:rPr>
            <a:t> mois de B3 estmodifiable pour afficher plus facilement les données</a:t>
          </a:r>
          <a:r>
            <a:rPr lang="fr-FR" sz="1100" baseline="0"/>
            <a:t>,</a:t>
          </a:r>
          <a:endParaRPr lang="fr-FR" sz="1100"/>
        </a:p>
      </xdr:txBody>
    </xdr:sp>
    <xdr:clientData/>
  </xdr:twoCellAnchor>
  <xdr:twoCellAnchor>
    <xdr:from>
      <xdr:col>0</xdr:col>
      <xdr:colOff>33715</xdr:colOff>
      <xdr:row>0</xdr:row>
      <xdr:rowOff>0</xdr:rowOff>
    </xdr:from>
    <xdr:to>
      <xdr:col>7</xdr:col>
      <xdr:colOff>296708</xdr:colOff>
      <xdr:row>0</xdr:row>
      <xdr:rowOff>283221</xdr:rowOff>
    </xdr:to>
    <xdr:sp macro="" textlink="">
      <xdr:nvSpPr>
        <xdr:cNvPr id="4" name="ZoneTexte 3"/>
        <xdr:cNvSpPr txBox="1"/>
      </xdr:nvSpPr>
      <xdr:spPr>
        <a:xfrm>
          <a:off x="33715" y="0"/>
          <a:ext cx="3850462" cy="283221"/>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fr-FR" sz="1100" b="1">
              <a:solidFill>
                <a:srgbClr val="FF0000"/>
              </a:solidFill>
            </a:rPr>
            <a:t>La</a:t>
          </a:r>
          <a:r>
            <a:rPr lang="fr-FR" sz="1100" b="1" baseline="0">
              <a:solidFill>
                <a:srgbClr val="FF0000"/>
              </a:solidFill>
            </a:rPr>
            <a:t> feuiile de l'</a:t>
          </a:r>
          <a:r>
            <a:rPr lang="fr-FR" sz="1100" b="1">
              <a:solidFill>
                <a:srgbClr val="FF0000"/>
              </a:solidFill>
            </a:rPr>
            <a:t>année</a:t>
          </a:r>
          <a:r>
            <a:rPr lang="fr-FR" sz="1100" b="1" baseline="0">
              <a:solidFill>
                <a:srgbClr val="FF0000"/>
              </a:solidFill>
            </a:rPr>
            <a:t> en A3 (année) est créée si elle n'existe pas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464820</xdr:colOff>
      <xdr:row>4</xdr:row>
      <xdr:rowOff>45720</xdr:rowOff>
    </xdr:from>
    <xdr:to>
      <xdr:col>13</xdr:col>
      <xdr:colOff>1051560</xdr:colOff>
      <xdr:row>18</xdr:row>
      <xdr:rowOff>22860</xdr:rowOff>
    </xdr:to>
    <xdr:sp macro="" textlink="">
      <xdr:nvSpPr>
        <xdr:cNvPr id="2" name="ZoneTexte 1"/>
        <xdr:cNvSpPr txBox="1"/>
      </xdr:nvSpPr>
      <xdr:spPr>
        <a:xfrm>
          <a:off x="11064240" y="746760"/>
          <a:ext cx="1775460" cy="2430780"/>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reporter sur le planning les données saisies sur</a:t>
          </a:r>
          <a:r>
            <a:rPr lang="fr-FR" sz="1100" baseline="0"/>
            <a:t> une ligne, i faut : </a:t>
          </a:r>
        </a:p>
        <a:p>
          <a:endParaRPr lang="fr-FR" sz="1100" baseline="0"/>
        </a:p>
        <a:p>
          <a:r>
            <a:rPr lang="fr-FR" sz="1100" baseline="0"/>
            <a:t>* Choisir un état dans la liste déroulante</a:t>
          </a:r>
        </a:p>
        <a:p>
          <a:endParaRPr lang="fr-FR" sz="1100" baseline="0"/>
        </a:p>
        <a:p>
          <a:r>
            <a:rPr lang="fr-FR" sz="1100" baseline="0"/>
            <a:t>* faire un double clic sur la cellule de l'état</a:t>
          </a:r>
        </a:p>
        <a:p>
          <a:endParaRPr lang="fr-FR" sz="1100" baseline="0"/>
        </a:p>
        <a:p>
          <a:r>
            <a:rPr lang="fr-FR" sz="1100" baseline="0"/>
            <a:t>Si on fait le double clic en laissant la cellule vide, cela équivaut à "Accepté"</a:t>
          </a:r>
        </a:p>
      </xdr:txBody>
    </xdr:sp>
    <xdr:clientData/>
  </xdr:twoCellAnchor>
  <xdr:twoCellAnchor>
    <xdr:from>
      <xdr:col>11</xdr:col>
      <xdr:colOff>845820</xdr:colOff>
      <xdr:row>2</xdr:row>
      <xdr:rowOff>53340</xdr:rowOff>
    </xdr:from>
    <xdr:to>
      <xdr:col>12</xdr:col>
      <xdr:colOff>441960</xdr:colOff>
      <xdr:row>4</xdr:row>
      <xdr:rowOff>38100</xdr:rowOff>
    </xdr:to>
    <xdr:cxnSp macro="">
      <xdr:nvCxnSpPr>
        <xdr:cNvPr id="5" name="Connecteur droit avec flèche 4"/>
        <xdr:cNvCxnSpPr/>
      </xdr:nvCxnSpPr>
      <xdr:spPr>
        <a:xfrm flipH="1" flipV="1">
          <a:off x="10530840" y="403860"/>
          <a:ext cx="510540" cy="335280"/>
        </a:xfrm>
        <a:prstGeom prst="straightConnector1">
          <a:avLst/>
        </a:prstGeom>
        <a:ln>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9</xdr:col>
      <xdr:colOff>662940</xdr:colOff>
      <xdr:row>3</xdr:row>
      <xdr:rowOff>114300</xdr:rowOff>
    </xdr:from>
    <xdr:to>
      <xdr:col>9</xdr:col>
      <xdr:colOff>2438400</xdr:colOff>
      <xdr:row>9</xdr:row>
      <xdr:rowOff>30480</xdr:rowOff>
    </xdr:to>
    <xdr:sp macro="" textlink="">
      <xdr:nvSpPr>
        <xdr:cNvPr id="6" name="ZoneTexte 5"/>
        <xdr:cNvSpPr txBox="1"/>
      </xdr:nvSpPr>
      <xdr:spPr>
        <a:xfrm>
          <a:off x="6629400" y="640080"/>
          <a:ext cx="1775460" cy="967740"/>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L'état "Annulée" perment de supprimer les valeurs de la ligne qui ont été acceptées alors qu'on avait saisi une erreur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olanda%20Mechielsen/Desktop/Calendrier%20des%20absenc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enaco365-my.sharepoint.com/personal/aseguin34499-student_enaco_fr/Documents/Suivi%20de%20pr&#233;sence%20des%20employ&#233;s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mand/Downloads/forum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Février"/>
      <sheetName val="Mars"/>
      <sheetName val="Avril"/>
      <sheetName val="Mai"/>
      <sheetName val="Juin"/>
      <sheetName val="Juillet"/>
      <sheetName val="Août"/>
      <sheetName val="Septembre"/>
      <sheetName val="Octobre"/>
      <sheetName val="Novembre"/>
      <sheetName val="Décembre"/>
      <sheetName val="Noms des employés"/>
      <sheetName val="Feuil1"/>
    </sheetNames>
    <sheetDataSet>
      <sheetData sheetId="0">
        <row r="2">
          <cell r="C2" t="str">
            <v>C</v>
          </cell>
          <cell r="F2" t="str">
            <v>P</v>
          </cell>
          <cell r="J2" t="str">
            <v>M</v>
          </cell>
        </row>
        <row r="4">
          <cell r="AH4">
            <v>2018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rier"/>
      <sheetName val="Suivi des congés des employés"/>
      <sheetName val="Liste des employés"/>
      <sheetName val="Types de congés"/>
      <sheetName val="Jours fériés"/>
      <sheetName val="Suivi de présence des employés1"/>
    </sheetNames>
    <sheetDataSet>
      <sheetData sheetId="0"/>
      <sheetData sheetId="1" refreshError="1"/>
      <sheetData sheetId="2" refreshError="1"/>
      <sheetData sheetId="3" refreshError="1"/>
      <sheetData sheetId="4"/>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ta"/>
      <sheetName val="tete"/>
      <sheetName val="toto"/>
      <sheetName val="tyty"/>
      <sheetName val="tutu"/>
      <sheetName val="titi"/>
      <sheetName val="2018"/>
      <sheetName val="2017"/>
      <sheetName val="Demandes"/>
      <sheetName val="Nouvelle Demande"/>
      <sheetName val="Personnel"/>
    </sheetNames>
    <sheetDataSet>
      <sheetData sheetId="0"/>
      <sheetData sheetId="1"/>
      <sheetData sheetId="2"/>
      <sheetData sheetId="3"/>
      <sheetData sheetId="4"/>
      <sheetData sheetId="5"/>
      <sheetData sheetId="6"/>
      <sheetData sheetId="7"/>
      <sheetData sheetId="8"/>
      <sheetData sheetId="9"/>
      <sheetData sheetId="10">
        <row r="2">
          <cell r="A2" t="str">
            <v>toto</v>
          </cell>
          <cell r="B2" t="str">
            <v>toto</v>
          </cell>
          <cell r="C2" t="str">
            <v>toto@gmail.com</v>
          </cell>
          <cell r="D2" t="str">
            <v>tata@gmail.com</v>
          </cell>
        </row>
        <row r="3">
          <cell r="A3" t="str">
            <v>tata</v>
          </cell>
          <cell r="B3" t="str">
            <v>tata</v>
          </cell>
          <cell r="C3" t="str">
            <v>tata@gmail.com</v>
          </cell>
          <cell r="D3" t="str">
            <v>tete@gmail.com</v>
          </cell>
        </row>
        <row r="4">
          <cell r="A4" t="str">
            <v>titi</v>
          </cell>
          <cell r="B4" t="str">
            <v>titi</v>
          </cell>
          <cell r="C4" t="str">
            <v>titi@gmail.com</v>
          </cell>
          <cell r="D4" t="str">
            <v>tyty@gmail.com</v>
          </cell>
        </row>
        <row r="5">
          <cell r="A5" t="str">
            <v>tutu</v>
          </cell>
          <cell r="B5" t="str">
            <v>tutu</v>
          </cell>
          <cell r="C5" t="str">
            <v>tutu@gmail.com</v>
          </cell>
          <cell r="D5" t="str">
            <v>tyty@gmail.com</v>
          </cell>
        </row>
        <row r="6">
          <cell r="A6" t="str">
            <v>tete</v>
          </cell>
          <cell r="B6" t="str">
            <v>tete</v>
          </cell>
          <cell r="C6" t="str">
            <v>tete@gmail.com</v>
          </cell>
          <cell r="D6" t="str">
            <v>tete@gmail.com</v>
          </cell>
        </row>
        <row r="7">
          <cell r="A7" t="str">
            <v>tyty</v>
          </cell>
          <cell r="B7" t="str">
            <v>tyty</v>
          </cell>
          <cell r="C7" t="str">
            <v>tyty@gmail.com</v>
          </cell>
          <cell r="D7" t="str">
            <v>tyty@gmail.com</v>
          </cell>
        </row>
        <row r="10">
          <cell r="C10" t="str">
            <v>CP</v>
          </cell>
          <cell r="D10" t="str">
            <v>C</v>
          </cell>
        </row>
        <row r="11">
          <cell r="C11" t="str">
            <v>1/2 CP</v>
          </cell>
          <cell r="D11" t="str">
            <v>C0,5</v>
          </cell>
        </row>
        <row r="12">
          <cell r="C12" t="str">
            <v>RTT</v>
          </cell>
          <cell r="D12" t="str">
            <v>R</v>
          </cell>
        </row>
        <row r="13">
          <cell r="C13" t="str">
            <v>1/2 RTT</v>
          </cell>
          <cell r="D13" t="str">
            <v>R0,5</v>
          </cell>
        </row>
        <row r="14">
          <cell r="C14" t="str">
            <v>Maladie</v>
          </cell>
          <cell r="D14" t="str">
            <v>M</v>
          </cell>
        </row>
        <row r="15">
          <cell r="C15" t="str">
            <v>Sans Solde</v>
          </cell>
          <cell r="D15" t="str">
            <v>SS</v>
          </cell>
        </row>
        <row r="16">
          <cell r="C16" t="str">
            <v>1/2 Sans Solde</v>
          </cell>
          <cell r="D16" t="str">
            <v>S0,5</v>
          </cell>
        </row>
        <row r="17">
          <cell r="C17" t="str">
            <v>Autre</v>
          </cell>
          <cell r="D17" t="str">
            <v>A</v>
          </cell>
        </row>
        <row r="18">
          <cell r="C18" t="str">
            <v>1/2 Autre</v>
          </cell>
          <cell r="D18" t="str">
            <v>A0,5</v>
          </cell>
        </row>
      </sheetData>
    </sheetDataSet>
  </externalBook>
</externalLink>
</file>

<file path=xl/tables/table1.xml><?xml version="1.0" encoding="utf-8"?>
<table xmlns="http://schemas.openxmlformats.org/spreadsheetml/2006/main" id="1" name="Février45" displayName="Février45" ref="A20:AF28" totalsRowShown="0" headerRowDxfId="1000" dataDxfId="999" totalsRowDxfId="998" totalsRowBorderDxfId="997">
  <tableColumns count="32">
    <tableColumn id="1" name="Nom de l’employé" dataDxfId="996" totalsRowDxfId="995" dataCellStyle="Employé"/>
    <tableColumn id="2" name="1" dataDxfId="994" totalsRowDxfId="993"/>
    <tableColumn id="3" name="2" dataDxfId="992" totalsRowDxfId="991"/>
    <tableColumn id="4" name="3" dataDxfId="990" totalsRowDxfId="989"/>
    <tableColumn id="5" name="4" dataDxfId="988" totalsRowDxfId="987"/>
    <tableColumn id="6" name="5" dataDxfId="986" totalsRowDxfId="985"/>
    <tableColumn id="7" name="6" dataDxfId="984" totalsRowDxfId="983"/>
    <tableColumn id="8" name="7" dataDxfId="982" totalsRowDxfId="981"/>
    <tableColumn id="9" name="8" dataDxfId="980" totalsRowDxfId="979"/>
    <tableColumn id="10" name="9" dataDxfId="978" totalsRowDxfId="977"/>
    <tableColumn id="11" name="10" dataDxfId="976" totalsRowDxfId="975"/>
    <tableColumn id="12" name="11" dataDxfId="974" totalsRowDxfId="973"/>
    <tableColumn id="13" name="12" dataDxfId="972" totalsRowDxfId="971"/>
    <tableColumn id="14" name="13" dataDxfId="970" totalsRowDxfId="969"/>
    <tableColumn id="15" name="14" dataDxfId="968" totalsRowDxfId="967"/>
    <tableColumn id="16" name="15" dataDxfId="966" totalsRowDxfId="965"/>
    <tableColumn id="17" name="16" dataDxfId="964" totalsRowDxfId="963"/>
    <tableColumn id="18" name="17" dataDxfId="962" totalsRowDxfId="961"/>
    <tableColumn id="19" name="18" dataDxfId="960" totalsRowDxfId="959"/>
    <tableColumn id="20" name="19" dataDxfId="958" totalsRowDxfId="957"/>
    <tableColumn id="21" name="20" dataDxfId="956" totalsRowDxfId="955"/>
    <tableColumn id="22" name="21" dataDxfId="954" totalsRowDxfId="953"/>
    <tableColumn id="23" name="22" dataDxfId="952" totalsRowDxfId="951"/>
    <tableColumn id="24" name="23" dataDxfId="950" totalsRowDxfId="949"/>
    <tableColumn id="25" name="24" dataDxfId="948" totalsRowDxfId="947"/>
    <tableColumn id="26" name="25" dataDxfId="946" totalsRowDxfId="945"/>
    <tableColumn id="27" name="26" dataDxfId="944" totalsRowDxfId="943"/>
    <tableColumn id="28" name="27" dataDxfId="942" totalsRowDxfId="941"/>
    <tableColumn id="29" name="28" dataDxfId="940" totalsRowDxfId="939"/>
    <tableColumn id="30" name="29" dataDxfId="938" totalsRowDxfId="937"/>
    <tableColumn id="31" name="30" dataDxfId="936" totalsRowDxfId="935"/>
    <tableColumn id="32" name="31" dataDxfId="934" totalsRowDxfId="933"/>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id="2" name="Janvier46" displayName="Janvier46" ref="A6:AF15" totalsRowCount="1" headerRowDxfId="932" dataDxfId="930" totalsRowDxfId="928" headerRowBorderDxfId="931" tableBorderDxfId="929" totalsRowBorderDxfId="927">
  <tableColumns count="32">
    <tableColumn id="1" name="Nom de l’employé" dataDxfId="926" totalsRowDxfId="925" dataCellStyle="Employé"/>
    <tableColumn id="2" name="1" dataDxfId="924" totalsRowDxfId="923"/>
    <tableColumn id="3" name="2" dataDxfId="922" totalsRowDxfId="921"/>
    <tableColumn id="4" name="3" dataDxfId="920" totalsRowDxfId="919"/>
    <tableColumn id="5" name="4" dataDxfId="918" totalsRowDxfId="917"/>
    <tableColumn id="6" name="5" dataDxfId="916" totalsRowDxfId="915"/>
    <tableColumn id="7" name="6" dataDxfId="914" totalsRowDxfId="913"/>
    <tableColumn id="8" name="7" dataDxfId="912" totalsRowDxfId="911"/>
    <tableColumn id="9" name="8" dataDxfId="910" totalsRowDxfId="909"/>
    <tableColumn id="10" name="9" dataDxfId="908" totalsRowDxfId="907"/>
    <tableColumn id="11" name="10" dataDxfId="906" totalsRowDxfId="905"/>
    <tableColumn id="12" name="11" dataDxfId="904" totalsRowDxfId="903"/>
    <tableColumn id="13" name="12" dataDxfId="902" totalsRowDxfId="901"/>
    <tableColumn id="14" name="13" dataDxfId="900" totalsRowDxfId="899"/>
    <tableColumn id="15" name="14" dataDxfId="898" totalsRowDxfId="897"/>
    <tableColumn id="16" name="15" dataDxfId="896" totalsRowDxfId="895"/>
    <tableColumn id="17" name="16" dataDxfId="894" totalsRowDxfId="893"/>
    <tableColumn id="18" name="17" dataDxfId="892" totalsRowDxfId="891"/>
    <tableColumn id="19" name="18" dataDxfId="890" totalsRowDxfId="889"/>
    <tableColumn id="20" name="19" dataDxfId="888" totalsRowDxfId="887"/>
    <tableColumn id="21" name="20" dataDxfId="886" totalsRowDxfId="885"/>
    <tableColumn id="22" name="21" dataDxfId="884" totalsRowDxfId="883"/>
    <tableColumn id="23" name="22" dataDxfId="882" totalsRowDxfId="881"/>
    <tableColumn id="24" name="23" dataDxfId="880" totalsRowDxfId="879"/>
    <tableColumn id="25" name="24" dataDxfId="878" totalsRowDxfId="877"/>
    <tableColumn id="26" name="25" dataDxfId="876" totalsRowDxfId="875"/>
    <tableColumn id="27" name="26" dataDxfId="874" totalsRowDxfId="873"/>
    <tableColumn id="28" name="27" dataDxfId="872" totalsRowDxfId="871"/>
    <tableColumn id="29" name="28" dataDxfId="870" totalsRowDxfId="869"/>
    <tableColumn id="30" name="29" dataDxfId="868" totalsRowDxfId="867"/>
    <tableColumn id="31" name="30" dataDxfId="866" totalsRowDxfId="865"/>
    <tableColumn id="32" name="31" dataDxfId="864" totalsRowDxfId="863"/>
  </tableColumns>
  <tableStyleInfo name="Tableau des absences des employés 4"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id="3" name="Mars47" displayName="Mars47" ref="A34:AF42" totalsRowShown="0" headerRowDxfId="862" dataDxfId="861" totalsRowDxfId="859" tableBorderDxfId="860" totalsRowBorderDxfId="858">
  <tableColumns count="32">
    <tableColumn id="1" name="Nom de l’employé" dataDxfId="857" totalsRowDxfId="856" dataCellStyle="Employé"/>
    <tableColumn id="2" name="1" dataDxfId="855" totalsRowDxfId="854"/>
    <tableColumn id="3" name="2" dataDxfId="853" totalsRowDxfId="852"/>
    <tableColumn id="4" name="3" dataDxfId="851" totalsRowDxfId="850"/>
    <tableColumn id="5" name="4" dataDxfId="849" totalsRowDxfId="848"/>
    <tableColumn id="6" name="5" dataDxfId="847" totalsRowDxfId="846"/>
    <tableColumn id="7" name="6" dataDxfId="845" totalsRowDxfId="844"/>
    <tableColumn id="8" name="7" dataDxfId="843" totalsRowDxfId="842"/>
    <tableColumn id="9" name="8" dataDxfId="841" totalsRowDxfId="840"/>
    <tableColumn id="10" name="9" dataDxfId="839" totalsRowDxfId="838"/>
    <tableColumn id="11" name="10" dataDxfId="837" totalsRowDxfId="836"/>
    <tableColumn id="12" name="11" dataDxfId="835" totalsRowDxfId="834"/>
    <tableColumn id="13" name="12" dataDxfId="833" totalsRowDxfId="832"/>
    <tableColumn id="14" name="13" dataDxfId="831" totalsRowDxfId="830"/>
    <tableColumn id="15" name="14" dataDxfId="829" totalsRowDxfId="828"/>
    <tableColumn id="16" name="15" dataDxfId="827" totalsRowDxfId="826"/>
    <tableColumn id="17" name="16" dataDxfId="825" totalsRowDxfId="824"/>
    <tableColumn id="18" name="17" dataDxfId="823" totalsRowDxfId="822"/>
    <tableColumn id="19" name="18" dataDxfId="821" totalsRowDxfId="820"/>
    <tableColumn id="20" name="19" dataDxfId="819" totalsRowDxfId="818"/>
    <tableColumn id="21" name="20" dataDxfId="817" totalsRowDxfId="816"/>
    <tableColumn id="22" name="21" dataDxfId="815" totalsRowDxfId="814"/>
    <tableColumn id="23" name="22" dataDxfId="813" totalsRowDxfId="812"/>
    <tableColumn id="24" name="23" dataDxfId="811" totalsRowDxfId="810"/>
    <tableColumn id="25" name="24" dataDxfId="809" totalsRowDxfId="808"/>
    <tableColumn id="26" name="25" dataDxfId="807" totalsRowDxfId="806"/>
    <tableColumn id="27" name="26" dataDxfId="805" totalsRowDxfId="804"/>
    <tableColumn id="28" name="27" dataDxfId="803" totalsRowDxfId="802"/>
    <tableColumn id="29" name="28" dataDxfId="801" totalsRowDxfId="800"/>
    <tableColumn id="30" name="29" dataDxfId="799" totalsRowDxfId="798"/>
    <tableColumn id="31" name="30" dataDxfId="797" totalsRowDxfId="796"/>
    <tableColumn id="32" name="31" dataDxfId="795" totalsRowDxfId="794"/>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id="4" name="Avril48" displayName="Avril48" ref="A48:AF56" totalsRowShown="0" headerRowDxfId="793" dataDxfId="792" totalsRowDxfId="790" tableBorderDxfId="791" totalsRowBorderDxfId="789">
  <tableColumns count="32">
    <tableColumn id="1" name="Nom de l’employé" dataDxfId="788" totalsRowDxfId="787" dataCellStyle="Employé"/>
    <tableColumn id="2" name="1" dataDxfId="786" totalsRowDxfId="785"/>
    <tableColumn id="3" name="2" dataDxfId="784" totalsRowDxfId="783"/>
    <tableColumn id="4" name="3" dataDxfId="782" totalsRowDxfId="781"/>
    <tableColumn id="5" name="4" dataDxfId="780" totalsRowDxfId="779"/>
    <tableColumn id="6" name="5" dataDxfId="778" totalsRowDxfId="777"/>
    <tableColumn id="7" name="6" dataDxfId="776" totalsRowDxfId="775"/>
    <tableColumn id="8" name="7" dataDxfId="774" totalsRowDxfId="773"/>
    <tableColumn id="9" name="8" dataDxfId="772" totalsRowDxfId="771"/>
    <tableColumn id="10" name="9" dataDxfId="770" totalsRowDxfId="769"/>
    <tableColumn id="11" name="10" dataDxfId="768" totalsRowDxfId="767"/>
    <tableColumn id="12" name="11" dataDxfId="766" totalsRowDxfId="765"/>
    <tableColumn id="13" name="12" dataDxfId="764" totalsRowDxfId="763"/>
    <tableColumn id="14" name="13" dataDxfId="762" totalsRowDxfId="761"/>
    <tableColumn id="15" name="14" dataDxfId="760" totalsRowDxfId="759"/>
    <tableColumn id="16" name="15" dataDxfId="758" totalsRowDxfId="757"/>
    <tableColumn id="17" name="16" dataDxfId="756" totalsRowDxfId="755"/>
    <tableColumn id="18" name="17" dataDxfId="754" totalsRowDxfId="753"/>
    <tableColumn id="19" name="18" dataDxfId="752" totalsRowDxfId="751"/>
    <tableColumn id="20" name="19" dataDxfId="750" totalsRowDxfId="749"/>
    <tableColumn id="21" name="20" dataDxfId="748" totalsRowDxfId="747"/>
    <tableColumn id="22" name="21" dataDxfId="746" totalsRowDxfId="745"/>
    <tableColumn id="23" name="22" dataDxfId="744" totalsRowDxfId="743"/>
    <tableColumn id="24" name="23" dataDxfId="742" totalsRowDxfId="741"/>
    <tableColumn id="25" name="24" dataDxfId="740" totalsRowDxfId="739"/>
    <tableColumn id="26" name="25" dataDxfId="738" totalsRowDxfId="737"/>
    <tableColumn id="27" name="26" dataDxfId="736" totalsRowDxfId="735"/>
    <tableColumn id="28" name="27" dataDxfId="734" totalsRowDxfId="733"/>
    <tableColumn id="29" name="28" dataDxfId="732" totalsRowDxfId="731"/>
    <tableColumn id="30" name="29" dataDxfId="730" totalsRowDxfId="729"/>
    <tableColumn id="31" name="30" dataDxfId="728" totalsRowDxfId="727"/>
    <tableColumn id="32" name="31" dataDxfId="726" totalsRowDxfId="725"/>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id="5" name="Mai_49" displayName="Mai_49" ref="A62:AF70" totalsRowShown="0" headerRowDxfId="724" dataDxfId="723" totalsRowDxfId="721" tableBorderDxfId="722" totalsRowBorderDxfId="720">
  <tableColumns count="32">
    <tableColumn id="1" name="Nom de l’employé" dataDxfId="719" totalsRowDxfId="718" dataCellStyle="Employé"/>
    <tableColumn id="2" name="1" dataDxfId="717" totalsRowDxfId="716"/>
    <tableColumn id="3" name="2" dataDxfId="715" totalsRowDxfId="714"/>
    <tableColumn id="4" name="3" dataDxfId="713" totalsRowDxfId="712"/>
    <tableColumn id="5" name="4" dataDxfId="711" totalsRowDxfId="710"/>
    <tableColumn id="6" name="5" dataDxfId="709" totalsRowDxfId="708"/>
    <tableColumn id="7" name="6" dataDxfId="707" totalsRowDxfId="706"/>
    <tableColumn id="8" name="7" dataDxfId="705" totalsRowDxfId="704"/>
    <tableColumn id="9" name="8" dataDxfId="703" totalsRowDxfId="702"/>
    <tableColumn id="10" name="9" dataDxfId="701" totalsRowDxfId="700"/>
    <tableColumn id="11" name="10" dataDxfId="699" totalsRowDxfId="698"/>
    <tableColumn id="12" name="11" dataDxfId="697" totalsRowDxfId="696"/>
    <tableColumn id="13" name="12" dataDxfId="695" totalsRowDxfId="694"/>
    <tableColumn id="14" name="13" dataDxfId="693" totalsRowDxfId="692"/>
    <tableColumn id="15" name="14" dataDxfId="691" totalsRowDxfId="690"/>
    <tableColumn id="16" name="15" dataDxfId="689" totalsRowDxfId="688"/>
    <tableColumn id="17" name="16" dataDxfId="687" totalsRowDxfId="686"/>
    <tableColumn id="18" name="17" dataDxfId="685" totalsRowDxfId="684"/>
    <tableColumn id="19" name="18" dataDxfId="683" totalsRowDxfId="682"/>
    <tableColumn id="20" name="19" dataDxfId="681" totalsRowDxfId="680"/>
    <tableColumn id="21" name="20" dataDxfId="679" totalsRowDxfId="678"/>
    <tableColumn id="22" name="21" dataDxfId="677" totalsRowDxfId="676"/>
    <tableColumn id="23" name="22" dataDxfId="675" totalsRowDxfId="674"/>
    <tableColumn id="24" name="23" dataDxfId="673" totalsRowDxfId="672"/>
    <tableColumn id="25" name="24" dataDxfId="671" totalsRowDxfId="670"/>
    <tableColumn id="26" name="25" dataDxfId="669" totalsRowDxfId="668"/>
    <tableColumn id="27" name="26" dataDxfId="667" totalsRowDxfId="666"/>
    <tableColumn id="28" name="27" dataDxfId="665" totalsRowDxfId="664"/>
    <tableColumn id="29" name="28" dataDxfId="663" totalsRowDxfId="662"/>
    <tableColumn id="30" name="29" dataDxfId="661" totalsRowDxfId="660"/>
    <tableColumn id="31" name="30" dataDxfId="659" totalsRowDxfId="658"/>
    <tableColumn id="32" name="31" dataDxfId="657" totalsRowDxfId="656"/>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id="6" name="Juin50" displayName="Juin50" ref="A76:AF84" totalsRowShown="0" headerRowDxfId="655" dataDxfId="654" totalsRowDxfId="652" tableBorderDxfId="653" totalsRowBorderDxfId="651">
  <tableColumns count="32">
    <tableColumn id="1" name="Nom de l’employé" dataDxfId="650" totalsRowDxfId="649" dataCellStyle="Employé"/>
    <tableColumn id="2" name="1" dataDxfId="648" totalsRowDxfId="647"/>
    <tableColumn id="3" name="2" dataDxfId="646" totalsRowDxfId="645"/>
    <tableColumn id="4" name="3" dataDxfId="644" totalsRowDxfId="643"/>
    <tableColumn id="5" name="4" dataDxfId="642" totalsRowDxfId="641"/>
    <tableColumn id="6" name="5" dataDxfId="640" totalsRowDxfId="639"/>
    <tableColumn id="7" name="6" dataDxfId="638" totalsRowDxfId="637"/>
    <tableColumn id="8" name="7" dataDxfId="636" totalsRowDxfId="635"/>
    <tableColumn id="9" name="8" dataDxfId="634" totalsRowDxfId="633"/>
    <tableColumn id="10" name="9" dataDxfId="632" totalsRowDxfId="631"/>
    <tableColumn id="11" name="10" dataDxfId="630" totalsRowDxfId="629"/>
    <tableColumn id="12" name="11" dataDxfId="628" totalsRowDxfId="627"/>
    <tableColumn id="13" name="12" dataDxfId="626" totalsRowDxfId="625"/>
    <tableColumn id="14" name="13" dataDxfId="624" totalsRowDxfId="623"/>
    <tableColumn id="15" name="14" dataDxfId="622" totalsRowDxfId="621"/>
    <tableColumn id="16" name="15" dataDxfId="620" totalsRowDxfId="619"/>
    <tableColumn id="17" name="16" dataDxfId="618" totalsRowDxfId="617"/>
    <tableColumn id="18" name="17" dataDxfId="616" totalsRowDxfId="615"/>
    <tableColumn id="19" name="18" dataDxfId="614" totalsRowDxfId="613"/>
    <tableColumn id="20" name="19" dataDxfId="612" totalsRowDxfId="611"/>
    <tableColumn id="21" name="20" dataDxfId="610" totalsRowDxfId="609"/>
    <tableColumn id="22" name="21" dataDxfId="608" totalsRowDxfId="607"/>
    <tableColumn id="23" name="22" dataDxfId="606" totalsRowDxfId="605"/>
    <tableColumn id="24" name="23" dataDxfId="604" totalsRowDxfId="603"/>
    <tableColumn id="25" name="24" dataDxfId="602" totalsRowDxfId="601"/>
    <tableColumn id="26" name="25" dataDxfId="600" totalsRowDxfId="599"/>
    <tableColumn id="27" name="26" dataDxfId="598" totalsRowDxfId="597"/>
    <tableColumn id="28" name="27" dataDxfId="596" totalsRowDxfId="595"/>
    <tableColumn id="29" name="28" dataDxfId="594" totalsRowDxfId="593"/>
    <tableColumn id="30" name="29" dataDxfId="592" totalsRowDxfId="591"/>
    <tableColumn id="31" name="30" dataDxfId="590" totalsRowDxfId="589"/>
    <tableColumn id="32" name="31" dataDxfId="588" totalsRowDxfId="587"/>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id="7" name="Juillet51" displayName="Juillet51" ref="A90:AF98" totalsRowShown="0" headerRowDxfId="586" dataDxfId="585" totalsRowDxfId="583" tableBorderDxfId="584" totalsRowBorderDxfId="582">
  <tableColumns count="32">
    <tableColumn id="1" name="Nom de l’employé" dataDxfId="581" totalsRowDxfId="580" dataCellStyle="Employé"/>
    <tableColumn id="2" name="1" dataDxfId="579" totalsRowDxfId="578"/>
    <tableColumn id="3" name="2" dataDxfId="577" totalsRowDxfId="576"/>
    <tableColumn id="4" name="3" dataDxfId="575" totalsRowDxfId="574"/>
    <tableColumn id="5" name="4" dataDxfId="573" totalsRowDxfId="572"/>
    <tableColumn id="6" name="5" dataDxfId="571" totalsRowDxfId="570"/>
    <tableColumn id="7" name="6" dataDxfId="569" totalsRowDxfId="568"/>
    <tableColumn id="8" name="7" dataDxfId="567" totalsRowDxfId="566"/>
    <tableColumn id="9" name="8" dataDxfId="565" totalsRowDxfId="564"/>
    <tableColumn id="10" name="9" dataDxfId="563" totalsRowDxfId="562"/>
    <tableColumn id="11" name="10" dataDxfId="561" totalsRowDxfId="560"/>
    <tableColumn id="12" name="11" dataDxfId="559" totalsRowDxfId="558"/>
    <tableColumn id="13" name="12" dataDxfId="557" totalsRowDxfId="556"/>
    <tableColumn id="14" name="13" dataDxfId="555" totalsRowDxfId="554"/>
    <tableColumn id="15" name="14" dataDxfId="553" totalsRowDxfId="552"/>
    <tableColumn id="16" name="15" dataDxfId="551" totalsRowDxfId="550"/>
    <tableColumn id="17" name="16" dataDxfId="549" totalsRowDxfId="548"/>
    <tableColumn id="18" name="17" dataDxfId="547" totalsRowDxfId="546"/>
    <tableColumn id="19" name="18" dataDxfId="545" totalsRowDxfId="544"/>
    <tableColumn id="20" name="19" dataDxfId="543" totalsRowDxfId="542"/>
    <tableColumn id="21" name="20" dataDxfId="541" totalsRowDxfId="540"/>
    <tableColumn id="22" name="21" dataDxfId="539" totalsRowDxfId="538"/>
    <tableColumn id="23" name="22" dataDxfId="537" totalsRowDxfId="536"/>
    <tableColumn id="24" name="23" dataDxfId="535" totalsRowDxfId="534"/>
    <tableColumn id="25" name="24" dataDxfId="533" totalsRowDxfId="532"/>
    <tableColumn id="26" name="25" dataDxfId="531" totalsRowDxfId="530"/>
    <tableColumn id="27" name="26" dataDxfId="529" totalsRowDxfId="528"/>
    <tableColumn id="28" name="27" dataDxfId="527" totalsRowDxfId="526"/>
    <tableColumn id="29" name="28" dataDxfId="525" totalsRowDxfId="524"/>
    <tableColumn id="30" name="29" dataDxfId="523" totalsRowDxfId="522"/>
    <tableColumn id="31" name="30" dataDxfId="521" totalsRowDxfId="520"/>
    <tableColumn id="32" name="31" dataDxfId="519" totalsRowDxfId="518"/>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id="8" name="Aout52" displayName="Aout52" ref="A104:AF112" totalsRowShown="0" headerRowDxfId="517" dataDxfId="516" totalsRowDxfId="514" tableBorderDxfId="515" totalsRowBorderDxfId="513">
  <tableColumns count="32">
    <tableColumn id="1" name="Nom de l’employé" dataDxfId="512" totalsRowDxfId="511" dataCellStyle="Employé"/>
    <tableColumn id="2" name="1" dataDxfId="510" totalsRowDxfId="509"/>
    <tableColumn id="3" name="2" dataDxfId="508" totalsRowDxfId="507"/>
    <tableColumn id="4" name="3" dataDxfId="506" totalsRowDxfId="505"/>
    <tableColumn id="5" name="4" dataDxfId="504" totalsRowDxfId="503"/>
    <tableColumn id="6" name="5" dataDxfId="502" totalsRowDxfId="501"/>
    <tableColumn id="7" name="6" dataDxfId="500" totalsRowDxfId="499"/>
    <tableColumn id="8" name="7" dataDxfId="498" totalsRowDxfId="497"/>
    <tableColumn id="9" name="8" dataDxfId="496" totalsRowDxfId="495"/>
    <tableColumn id="10" name="9" dataDxfId="494" totalsRowDxfId="493"/>
    <tableColumn id="11" name="10" dataDxfId="492" totalsRowDxfId="491"/>
    <tableColumn id="12" name="11" dataDxfId="490" totalsRowDxfId="489"/>
    <tableColumn id="13" name="12" dataDxfId="488" totalsRowDxfId="487"/>
    <tableColumn id="14" name="13" dataDxfId="486" totalsRowDxfId="485"/>
    <tableColumn id="15" name="14" dataDxfId="484" totalsRowDxfId="483"/>
    <tableColumn id="16" name="15" dataDxfId="482" totalsRowDxfId="481"/>
    <tableColumn id="17" name="16" dataDxfId="480" totalsRowDxfId="479"/>
    <tableColumn id="18" name="17" dataDxfId="478" totalsRowDxfId="477"/>
    <tableColumn id="19" name="18" dataDxfId="476" totalsRowDxfId="475"/>
    <tableColumn id="20" name="19" dataDxfId="474" totalsRowDxfId="473"/>
    <tableColumn id="21" name="20" dataDxfId="472" totalsRowDxfId="471"/>
    <tableColumn id="22" name="21" dataDxfId="470" totalsRowDxfId="469"/>
    <tableColumn id="23" name="22" dataDxfId="468" totalsRowDxfId="467"/>
    <tableColumn id="24" name="23" dataDxfId="466" totalsRowDxfId="465"/>
    <tableColumn id="25" name="24" dataDxfId="464" totalsRowDxfId="463"/>
    <tableColumn id="26" name="25" dataDxfId="462" totalsRowDxfId="461"/>
    <tableColumn id="27" name="26" dataDxfId="460" totalsRowDxfId="459"/>
    <tableColumn id="28" name="27" dataDxfId="458" totalsRowDxfId="457"/>
    <tableColumn id="29" name="28" dataDxfId="456" totalsRowDxfId="455"/>
    <tableColumn id="30" name="29" dataDxfId="454" totalsRowDxfId="453"/>
    <tableColumn id="31" name="30" dataDxfId="452" totalsRowDxfId="451"/>
    <tableColumn id="32" name="31" dataDxfId="450" totalsRowDxfId="449"/>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id="9" name="Septembre53" displayName="Septembre53" ref="A118:AF126" totalsRowShown="0" headerRowDxfId="448" dataDxfId="447" totalsRowDxfId="445" tableBorderDxfId="446" totalsRowBorderDxfId="444">
  <tableColumns count="32">
    <tableColumn id="1" name="Nom de l’employé" dataDxfId="443" totalsRowDxfId="442" dataCellStyle="Employé"/>
    <tableColumn id="2" name="1" dataDxfId="441" totalsRowDxfId="440"/>
    <tableColumn id="3" name="2" dataDxfId="439" totalsRowDxfId="438"/>
    <tableColumn id="4" name="3" dataDxfId="437" totalsRowDxfId="436"/>
    <tableColumn id="5" name="4" dataDxfId="435" totalsRowDxfId="434"/>
    <tableColumn id="6" name="5" dataDxfId="433" totalsRowDxfId="432"/>
    <tableColumn id="7" name="6" dataDxfId="431" totalsRowDxfId="430"/>
    <tableColumn id="8" name="7" dataDxfId="429" totalsRowDxfId="428"/>
    <tableColumn id="9" name="8" dataDxfId="427" totalsRowDxfId="426"/>
    <tableColumn id="10" name="9" dataDxfId="425" totalsRowDxfId="424"/>
    <tableColumn id="11" name="10" dataDxfId="423" totalsRowDxfId="422"/>
    <tableColumn id="12" name="11" dataDxfId="421" totalsRowDxfId="420"/>
    <tableColumn id="13" name="12" dataDxfId="419" totalsRowDxfId="418"/>
    <tableColumn id="14" name="13" dataDxfId="417" totalsRowDxfId="416"/>
    <tableColumn id="15" name="14" dataDxfId="415" totalsRowDxfId="414"/>
    <tableColumn id="16" name="15" dataDxfId="413" totalsRowDxfId="412"/>
    <tableColumn id="17" name="16" dataDxfId="411" totalsRowDxfId="410"/>
    <tableColumn id="18" name="17" dataDxfId="409" totalsRowDxfId="408"/>
    <tableColumn id="19" name="18" dataDxfId="407" totalsRowDxfId="406"/>
    <tableColumn id="20" name="19" dataDxfId="405" totalsRowDxfId="404"/>
    <tableColumn id="21" name="20" dataDxfId="403" totalsRowDxfId="402"/>
    <tableColumn id="22" name="21" dataDxfId="401" totalsRowDxfId="400"/>
    <tableColumn id="23" name="22" dataDxfId="399" totalsRowDxfId="398"/>
    <tableColumn id="24" name="23" dataDxfId="397" totalsRowDxfId="396"/>
    <tableColumn id="25" name="24" dataDxfId="395" totalsRowDxfId="394"/>
    <tableColumn id="26" name="25" dataDxfId="393" totalsRowDxfId="392"/>
    <tableColumn id="27" name="26" dataDxfId="391" totalsRowDxfId="390"/>
    <tableColumn id="28" name="27" dataDxfId="389" totalsRowDxfId="388"/>
    <tableColumn id="29" name="28" dataDxfId="387" totalsRowDxfId="386"/>
    <tableColumn id="30" name="29" dataDxfId="385" totalsRowDxfId="384"/>
    <tableColumn id="31" name="30" dataDxfId="383" totalsRowDxfId="382"/>
    <tableColumn id="32" name="31" dataDxfId="381" totalsRowDxfId="380"/>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id="10" name="Octobre54" displayName="Octobre54" ref="A132:AF140" totalsRowShown="0" headerRowDxfId="379" dataDxfId="378" totalsRowDxfId="376" tableBorderDxfId="377" totalsRowBorderDxfId="375">
  <tableColumns count="32">
    <tableColumn id="1" name="Nom de l’employé" dataDxfId="374" totalsRowDxfId="373" dataCellStyle="Employé"/>
    <tableColumn id="2" name="1" dataDxfId="372" totalsRowDxfId="371"/>
    <tableColumn id="3" name="2" dataDxfId="370" totalsRowDxfId="369"/>
    <tableColumn id="4" name="3" dataDxfId="368" totalsRowDxfId="367"/>
    <tableColumn id="5" name="4" dataDxfId="366" totalsRowDxfId="365"/>
    <tableColumn id="6" name="5" dataDxfId="364" totalsRowDxfId="363"/>
    <tableColumn id="7" name="6" dataDxfId="362" totalsRowDxfId="361"/>
    <tableColumn id="8" name="7" dataDxfId="360" totalsRowDxfId="359"/>
    <tableColumn id="9" name="8" dataDxfId="358" totalsRowDxfId="357"/>
    <tableColumn id="10" name="9" dataDxfId="356" totalsRowDxfId="355"/>
    <tableColumn id="11" name="10" dataDxfId="354" totalsRowDxfId="353"/>
    <tableColumn id="12" name="11" dataDxfId="352" totalsRowDxfId="351"/>
    <tableColumn id="13" name="12" dataDxfId="350" totalsRowDxfId="349"/>
    <tableColumn id="14" name="13" dataDxfId="348" totalsRowDxfId="347"/>
    <tableColumn id="15" name="14" dataDxfId="346" totalsRowDxfId="345"/>
    <tableColumn id="16" name="15" dataDxfId="344" totalsRowDxfId="343"/>
    <tableColumn id="17" name="16" dataDxfId="342" totalsRowDxfId="341"/>
    <tableColumn id="18" name="17" dataDxfId="340" totalsRowDxfId="339"/>
    <tableColumn id="19" name="18" dataDxfId="338" totalsRowDxfId="337"/>
    <tableColumn id="20" name="19" dataDxfId="336" totalsRowDxfId="335"/>
    <tableColumn id="21" name="20" dataDxfId="334" totalsRowDxfId="333"/>
    <tableColumn id="22" name="21" dataDxfId="332" totalsRowDxfId="331"/>
    <tableColumn id="23" name="22" dataDxfId="330" totalsRowDxfId="329"/>
    <tableColumn id="24" name="23" dataDxfId="328" totalsRowDxfId="327"/>
    <tableColumn id="25" name="24" dataDxfId="326" totalsRowDxfId="325"/>
    <tableColumn id="26" name="25" dataDxfId="324" totalsRowDxfId="323"/>
    <tableColumn id="27" name="26" dataDxfId="322" totalsRowDxfId="321"/>
    <tableColumn id="28" name="27" dataDxfId="320" totalsRowDxfId="319"/>
    <tableColumn id="29" name="28" dataDxfId="318" totalsRowDxfId="317"/>
    <tableColumn id="30" name="29" dataDxfId="316" totalsRowDxfId="315"/>
    <tableColumn id="31" name="30" dataDxfId="314" totalsRowDxfId="313"/>
    <tableColumn id="32" name="31" dataDxfId="312" totalsRowDxfId="311"/>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id="11" name="Novembre55" displayName="Novembre55" ref="A146:AF154" totalsRowShown="0" headerRowDxfId="310" dataDxfId="309" totalsRowDxfId="307" tableBorderDxfId="308" totalsRowBorderDxfId="306">
  <tableColumns count="32">
    <tableColumn id="1" name="Nom de l’employé" dataDxfId="305" totalsRowDxfId="304" dataCellStyle="Employé"/>
    <tableColumn id="2" name="1" dataDxfId="303" totalsRowDxfId="302"/>
    <tableColumn id="3" name="2" dataDxfId="301" totalsRowDxfId="300"/>
    <tableColumn id="4" name="3" dataDxfId="299" totalsRowDxfId="298"/>
    <tableColumn id="5" name="4" dataDxfId="297" totalsRowDxfId="296"/>
    <tableColumn id="6" name="5" dataDxfId="295" totalsRowDxfId="294"/>
    <tableColumn id="7" name="6" dataDxfId="293" totalsRowDxfId="292"/>
    <tableColumn id="8" name="7" dataDxfId="291" totalsRowDxfId="290"/>
    <tableColumn id="9" name="8" dataDxfId="289" totalsRowDxfId="288"/>
    <tableColumn id="10" name="9" dataDxfId="287" totalsRowDxfId="286"/>
    <tableColumn id="11" name="10" dataDxfId="285" totalsRowDxfId="284"/>
    <tableColumn id="12" name="11" dataDxfId="283" totalsRowDxfId="282"/>
    <tableColumn id="13" name="12" dataDxfId="281" totalsRowDxfId="280"/>
    <tableColumn id="14" name="13" dataDxfId="279" totalsRowDxfId="278"/>
    <tableColumn id="15" name="14" dataDxfId="277" totalsRowDxfId="276"/>
    <tableColumn id="16" name="15" dataDxfId="275" totalsRowDxfId="274"/>
    <tableColumn id="17" name="16" dataDxfId="273" totalsRowDxfId="272"/>
    <tableColumn id="18" name="17" dataDxfId="271" totalsRowDxfId="270"/>
    <tableColumn id="19" name="18" dataDxfId="269" totalsRowDxfId="268"/>
    <tableColumn id="20" name="19" dataDxfId="267" totalsRowDxfId="266"/>
    <tableColumn id="21" name="20" dataDxfId="265" totalsRowDxfId="264"/>
    <tableColumn id="22" name="21" dataDxfId="263" totalsRowDxfId="262"/>
    <tableColumn id="23" name="22" dataDxfId="261" totalsRowDxfId="260"/>
    <tableColumn id="24" name="23" dataDxfId="259" totalsRowDxfId="258"/>
    <tableColumn id="25" name="24" dataDxfId="257" totalsRowDxfId="256"/>
    <tableColumn id="26" name="25" dataDxfId="255" totalsRowDxfId="254"/>
    <tableColumn id="27" name="26" dataDxfId="253" totalsRowDxfId="252"/>
    <tableColumn id="28" name="27" dataDxfId="251" totalsRowDxfId="250"/>
    <tableColumn id="29" name="28" dataDxfId="249" totalsRowDxfId="248"/>
    <tableColumn id="30" name="29" dataDxfId="247" totalsRowDxfId="246"/>
    <tableColumn id="31" name="30" dataDxfId="245" totalsRowDxfId="244"/>
    <tableColumn id="32" name="31" dataDxfId="243" totalsRowDxfId="242"/>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id="12" name="Décembre56" displayName="Décembre56" ref="A160:AF168" totalsRowShown="0" headerRowDxfId="241" dataDxfId="240" totalsRowDxfId="238" tableBorderDxfId="239" totalsRowBorderDxfId="237">
  <tableColumns count="32">
    <tableColumn id="1" name="Nom de l’employé" dataDxfId="236" dataCellStyle="Employé"/>
    <tableColumn id="2" name="1" dataDxfId="235" totalsRowDxfId="234"/>
    <tableColumn id="3" name="2" dataDxfId="233" totalsRowDxfId="232"/>
    <tableColumn id="4" name="3" dataDxfId="231" totalsRowDxfId="230"/>
    <tableColumn id="5" name="4" dataDxfId="229" totalsRowDxfId="228"/>
    <tableColumn id="6" name="5" dataDxfId="227" totalsRowDxfId="226"/>
    <tableColumn id="7" name="6" dataDxfId="225" totalsRowDxfId="224"/>
    <tableColumn id="8" name="7" dataDxfId="223" totalsRowDxfId="222"/>
    <tableColumn id="9" name="8" dataDxfId="221" totalsRowDxfId="220"/>
    <tableColumn id="10" name="9" dataDxfId="219" totalsRowDxfId="218"/>
    <tableColumn id="11" name="10" dataDxfId="217" totalsRowDxfId="216"/>
    <tableColumn id="12" name="11" dataDxfId="215" totalsRowDxfId="214"/>
    <tableColumn id="13" name="12" dataDxfId="213" totalsRowDxfId="212"/>
    <tableColumn id="14" name="13" dataDxfId="211" totalsRowDxfId="210"/>
    <tableColumn id="15" name="14" dataDxfId="209" totalsRowDxfId="208"/>
    <tableColumn id="16" name="15" dataDxfId="207" totalsRowDxfId="206"/>
    <tableColumn id="17" name="16" dataDxfId="205" totalsRowDxfId="204"/>
    <tableColumn id="18" name="17" dataDxfId="203" totalsRowDxfId="202"/>
    <tableColumn id="19" name="18" dataDxfId="201" totalsRowDxfId="200"/>
    <tableColumn id="20" name="19" dataDxfId="199" totalsRowDxfId="198"/>
    <tableColumn id="21" name="20" dataDxfId="197" totalsRowDxfId="196"/>
    <tableColumn id="22" name="21" dataDxfId="195" totalsRowDxfId="194"/>
    <tableColumn id="23" name="22" dataDxfId="193" totalsRowDxfId="192"/>
    <tableColumn id="24" name="23" dataDxfId="191" totalsRowDxfId="190"/>
    <tableColumn id="25" name="24" dataDxfId="189" totalsRowDxfId="188"/>
    <tableColumn id="26" name="25" dataDxfId="187" totalsRowDxfId="186"/>
    <tableColumn id="27" name="26" dataDxfId="185" totalsRowDxfId="184"/>
    <tableColumn id="28" name="27" dataDxfId="183" totalsRowDxfId="182"/>
    <tableColumn id="29" name="28" dataDxfId="181" totalsRowDxfId="180"/>
    <tableColumn id="30" name="29" dataDxfId="179" totalsRowDxfId="178"/>
    <tableColumn id="31" name="30" dataDxfId="177" totalsRowDxfId="176"/>
    <tableColumn id="32" name="31" dataDxfId="175" totalsRowDxfId="174"/>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3.xml><?xml version="1.0" encoding="utf-8"?>
<table xmlns="http://schemas.openxmlformats.org/spreadsheetml/2006/main" id="13" name="_1_57" displayName="_1_57" ref="AH6:AQ14" totalsRowShown="0" dataDxfId="173" tableBorderDxfId="172">
  <tableColumns count="10">
    <tableColumn id="1" name="Nom de l’employé" dataDxfId="171" dataCellStyle="Employé"/>
    <tableColumn id="4" name="CP" dataDxfId="170"/>
    <tableColumn id="5" name="R" dataDxfId="169"/>
    <tableColumn id="6" name="M" dataDxfId="168"/>
    <tableColumn id="7" name="F" dataDxfId="167"/>
    <tableColumn id="8" name="CNP" dataDxfId="166"/>
    <tableColumn id="9" name="EM" dataDxfId="165"/>
    <tableColumn id="10" name="EF" dataDxfId="164"/>
    <tableColumn id="11" name="O" dataDxfId="163"/>
    <tableColumn id="12" name="Total" dataDxfId="162">
      <calculatedColumnFormula>AI7+AL7+AM7+AP7</calculatedColumnFormula>
    </tableColumn>
  </tableColumns>
  <tableStyleInfo name="Tableau des absences des employés" showFirstColumn="1" showLastColumn="0" showRowStripes="1" showColumnStripes="0"/>
</table>
</file>

<file path=xl/tables/table14.xml><?xml version="1.0" encoding="utf-8"?>
<table xmlns="http://schemas.openxmlformats.org/spreadsheetml/2006/main" id="14" name="_2_58" displayName="_2_58" ref="AH20:AS28" totalsRowShown="0" dataDxfId="161" tableBorderDxfId="160">
  <tableColumns count="12">
    <tableColumn id="1" name="Nom de l’employé" dataDxfId="159" dataCellStyle="Employé"/>
    <tableColumn id="2" name="C" dataDxfId="158"/>
    <tableColumn id="3" name="C0,5" dataDxfId="157"/>
    <tableColumn id="4" name="CP" dataDxfId="156"/>
    <tableColumn id="5" name="R" dataDxfId="155"/>
    <tableColumn id="6" name="M" dataDxfId="154"/>
    <tableColumn id="7" name="F" dataDxfId="153"/>
    <tableColumn id="8" name="CNP" dataDxfId="152"/>
    <tableColumn id="9" name="EM" dataDxfId="151"/>
    <tableColumn id="10" name="EF" dataDxfId="150"/>
    <tableColumn id="11" name="O" dataDxfId="149"/>
    <tableColumn id="12" name="Total" dataDxfId="148">
      <calculatedColumnFormula>AK21+AN21+AO21+AR21</calculatedColumnFormula>
    </tableColumn>
  </tableColumns>
  <tableStyleInfo name="Tableau des absences des employés" showFirstColumn="0" showLastColumn="0" showRowStripes="1" showColumnStripes="0"/>
</table>
</file>

<file path=xl/tables/table15.xml><?xml version="1.0" encoding="utf-8"?>
<table xmlns="http://schemas.openxmlformats.org/spreadsheetml/2006/main" id="15" name="_3_59" displayName="_3_59" ref="AH34:AS42" totalsRowShown="0" dataDxfId="147" tableBorderDxfId="146">
  <tableColumns count="12">
    <tableColumn id="1" name="Nom de l’employé" dataDxfId="145" dataCellStyle="Employé"/>
    <tableColumn id="2" name="C" dataDxfId="144"/>
    <tableColumn id="3" name="C0,5" dataDxfId="143"/>
    <tableColumn id="4" name="CP" dataDxfId="142"/>
    <tableColumn id="5" name="R" dataDxfId="141"/>
    <tableColumn id="6" name="M" dataDxfId="140"/>
    <tableColumn id="7" name="F" dataDxfId="139"/>
    <tableColumn id="8" name="CNP" dataDxfId="138"/>
    <tableColumn id="9" name="EM" dataDxfId="137"/>
    <tableColumn id="10" name="EF" dataDxfId="136"/>
    <tableColumn id="11" name="O" dataDxfId="135"/>
    <tableColumn id="12" name="Total" dataDxfId="134">
      <calculatedColumnFormula>AK35+AN35+AO35+AR35</calculatedColumnFormula>
    </tableColumn>
  </tableColumns>
  <tableStyleInfo name="Tableau des absences des employés" showFirstColumn="1" showLastColumn="0" showRowStripes="1" showColumnStripes="0"/>
</table>
</file>

<file path=xl/tables/table16.xml><?xml version="1.0" encoding="utf-8"?>
<table xmlns="http://schemas.openxmlformats.org/spreadsheetml/2006/main" id="16" name="_4_60" displayName="_4_60" ref="AH48:AS56" totalsRowShown="0" dataDxfId="133" tableBorderDxfId="132">
  <tableColumns count="12">
    <tableColumn id="1" name="Nom de l’employé" dataDxfId="131" dataCellStyle="Employé"/>
    <tableColumn id="2" name="C" dataDxfId="130"/>
    <tableColumn id="3" name="C0,5" dataDxfId="129"/>
    <tableColumn id="4" name="CP" dataDxfId="128"/>
    <tableColumn id="5" name="R" dataDxfId="127"/>
    <tableColumn id="6" name="M" dataDxfId="126"/>
    <tableColumn id="7" name="F" dataDxfId="125"/>
    <tableColumn id="8" name="CNP" dataDxfId="124"/>
    <tableColumn id="9" name="EM" dataDxfId="123"/>
    <tableColumn id="10" name="EF" dataDxfId="122"/>
    <tableColumn id="11" name="O" dataDxfId="121"/>
    <tableColumn id="12" name="Total" dataDxfId="120">
      <calculatedColumnFormula>AK49+AN49+AO49+AR49</calculatedColumnFormula>
    </tableColumn>
  </tableColumns>
  <tableStyleInfo name="Tableau des absences des employés" showFirstColumn="1" showLastColumn="0" showRowStripes="1" showColumnStripes="0"/>
</table>
</file>

<file path=xl/tables/table17.xml><?xml version="1.0" encoding="utf-8"?>
<table xmlns="http://schemas.openxmlformats.org/spreadsheetml/2006/main" id="17" name="_5_61" displayName="_5_61" ref="AH62:AS70" totalsRowShown="0" dataDxfId="119" tableBorderDxfId="118">
  <tableColumns count="12">
    <tableColumn id="1" name="Nom de l’employé" dataDxfId="117" dataCellStyle="Employé"/>
    <tableColumn id="2" name="C" dataDxfId="116"/>
    <tableColumn id="3" name="C0,5" dataDxfId="115"/>
    <tableColumn id="4" name="CP" dataDxfId="114"/>
    <tableColumn id="5" name="R" dataDxfId="113"/>
    <tableColumn id="6" name="M" dataDxfId="112"/>
    <tableColumn id="7" name="F" dataDxfId="111"/>
    <tableColumn id="8" name="CNP" dataDxfId="110"/>
    <tableColumn id="9" name="EM" dataDxfId="109"/>
    <tableColumn id="10" name="EF" dataDxfId="108"/>
    <tableColumn id="11" name="O" dataDxfId="107"/>
    <tableColumn id="12" name="Total" dataDxfId="106">
      <calculatedColumnFormula>AK63+AN63+AO63+AR63</calculatedColumnFormula>
    </tableColumn>
  </tableColumns>
  <tableStyleInfo name="Tableau des absences des employés" showFirstColumn="1" showLastColumn="0" showRowStripes="1" showColumnStripes="0"/>
</table>
</file>

<file path=xl/tables/table18.xml><?xml version="1.0" encoding="utf-8"?>
<table xmlns="http://schemas.openxmlformats.org/spreadsheetml/2006/main" id="18" name="Tableau3762" displayName="Tableau3762" ref="AH76:AS84" totalsRowShown="0" dataDxfId="105" tableBorderDxfId="104">
  <tableColumns count="12">
    <tableColumn id="1" name="Nom de l’employé" dataDxfId="103" dataCellStyle="Employé"/>
    <tableColumn id="2" name="C" dataDxfId="102"/>
    <tableColumn id="3" name="C0,5" dataDxfId="101"/>
    <tableColumn id="4" name="CP" dataDxfId="100"/>
    <tableColumn id="5" name="R" dataDxfId="99"/>
    <tableColumn id="6" name="M" dataDxfId="98"/>
    <tableColumn id="7" name="F" dataDxfId="97"/>
    <tableColumn id="8" name="CNP" dataDxfId="96"/>
    <tableColumn id="9" name="EM" dataDxfId="95"/>
    <tableColumn id="10" name="EF" dataDxfId="94"/>
    <tableColumn id="11" name="O" dataDxfId="93"/>
    <tableColumn id="12" name="Total" dataDxfId="92">
      <calculatedColumnFormula>AK77+AN77+AO77+AR77</calculatedColumnFormula>
    </tableColumn>
  </tableColumns>
  <tableStyleInfo name="Tableau des absences des employés" showFirstColumn="1" showLastColumn="0" showRowStripes="1" showColumnStripes="0"/>
</table>
</file>

<file path=xl/tables/table19.xml><?xml version="1.0" encoding="utf-8"?>
<table xmlns="http://schemas.openxmlformats.org/spreadsheetml/2006/main" id="19" name="_7_63" displayName="_7_63" ref="AH90:AS98" totalsRowShown="0" dataDxfId="91" tableBorderDxfId="90">
  <tableColumns count="12">
    <tableColumn id="1" name="Nom de l’employé" dataDxfId="89" dataCellStyle="Employé"/>
    <tableColumn id="2" name="C" dataDxfId="88"/>
    <tableColumn id="3" name="C0,5" dataDxfId="87"/>
    <tableColumn id="4" name="CP" dataDxfId="86"/>
    <tableColumn id="5" name="R" dataDxfId="85"/>
    <tableColumn id="6" name="M" dataDxfId="84"/>
    <tableColumn id="7" name="F" dataDxfId="83"/>
    <tableColumn id="8" name="CNP" dataDxfId="82"/>
    <tableColumn id="9" name="EM" dataDxfId="81"/>
    <tableColumn id="10" name="EF" dataDxfId="80"/>
    <tableColumn id="11" name="O" dataDxfId="79"/>
    <tableColumn id="12" name="Total" dataDxfId="78">
      <calculatedColumnFormula>AK91+AN91+AO91+AR91</calculatedColumnFormula>
    </tableColumn>
  </tableColumns>
  <tableStyleInfo name="Tableau des absences des employés" showFirstColumn="1" showLastColumn="0" showRowStripes="1" showColumnStripes="0"/>
</table>
</file>

<file path=xl/tables/table20.xml><?xml version="1.0" encoding="utf-8"?>
<table xmlns="http://schemas.openxmlformats.org/spreadsheetml/2006/main" id="20" name="_8_64" displayName="_8_64" ref="AH104:AS112" totalsRowShown="0" dataDxfId="77" tableBorderDxfId="76">
  <tableColumns count="12">
    <tableColumn id="1" name="Nom de l’employé" dataDxfId="75" dataCellStyle="Employé"/>
    <tableColumn id="2" name="C" dataDxfId="74"/>
    <tableColumn id="3" name="C0,5" dataDxfId="73"/>
    <tableColumn id="4" name="CP" dataDxfId="72"/>
    <tableColumn id="5" name="R" dataDxfId="71"/>
    <tableColumn id="6" name="M" dataDxfId="70"/>
    <tableColumn id="7" name="F" dataDxfId="69"/>
    <tableColumn id="8" name="CNP" dataDxfId="68"/>
    <tableColumn id="9" name="EM" dataDxfId="67"/>
    <tableColumn id="10" name="EF" dataDxfId="66"/>
    <tableColumn id="11" name="O" dataDxfId="65"/>
    <tableColumn id="12" name="Total" dataDxfId="64">
      <calculatedColumnFormula>AK105+AN105+AO105+AR105</calculatedColumnFormula>
    </tableColumn>
  </tableColumns>
  <tableStyleInfo name="Tableau des absences des employés" showFirstColumn="1" showLastColumn="0" showRowStripes="1" showColumnStripes="0"/>
</table>
</file>

<file path=xl/tables/table21.xml><?xml version="1.0" encoding="utf-8"?>
<table xmlns="http://schemas.openxmlformats.org/spreadsheetml/2006/main" id="21" name="_9_65" displayName="_9_65" ref="AH118:AS126" totalsRowShown="0" dataDxfId="63" tableBorderDxfId="62">
  <tableColumns count="12">
    <tableColumn id="1" name="Nom de l’employé" dataDxfId="61" dataCellStyle="Employé"/>
    <tableColumn id="2" name="C" dataDxfId="60"/>
    <tableColumn id="3" name="C0,5" dataDxfId="59"/>
    <tableColumn id="4" name="CP" dataDxfId="58"/>
    <tableColumn id="5" name="R" dataDxfId="57"/>
    <tableColumn id="6" name="M" dataDxfId="56"/>
    <tableColumn id="7" name="F" dataDxfId="55"/>
    <tableColumn id="8" name="CNP" dataDxfId="54"/>
    <tableColumn id="9" name="EM" dataDxfId="53"/>
    <tableColumn id="10" name="EF" dataDxfId="52"/>
    <tableColumn id="11" name="O" dataDxfId="51"/>
    <tableColumn id="12" name="Total" dataDxfId="50">
      <calculatedColumnFormula>AK119+AN119+AO119+AR119</calculatedColumnFormula>
    </tableColumn>
  </tableColumns>
  <tableStyleInfo name="Tableau des absences des employés" showFirstColumn="1" showLastColumn="0" showRowStripes="1" showColumnStripes="0"/>
</table>
</file>

<file path=xl/tables/table22.xml><?xml version="1.0" encoding="utf-8"?>
<table xmlns="http://schemas.openxmlformats.org/spreadsheetml/2006/main" id="22" name="_10_66" displayName="_10_66" ref="AH132:AS140" totalsRowShown="0" dataDxfId="49" tableBorderDxfId="48">
  <tableColumns count="12">
    <tableColumn id="1" name="Nom de l’employé" dataDxfId="47" dataCellStyle="Employé"/>
    <tableColumn id="2" name="C" dataDxfId="46"/>
    <tableColumn id="3" name="C0,5" dataDxfId="45"/>
    <tableColumn id="4" name="CP" dataDxfId="44"/>
    <tableColumn id="5" name="R" dataDxfId="43"/>
    <tableColumn id="6" name="M" dataDxfId="42"/>
    <tableColumn id="7" name="F" dataDxfId="41"/>
    <tableColumn id="8" name="CNP" dataDxfId="40"/>
    <tableColumn id="9" name="EM" dataDxfId="39"/>
    <tableColumn id="10" name="EF" dataDxfId="38"/>
    <tableColumn id="11" name="O" dataDxfId="37"/>
    <tableColumn id="12" name="Total" dataDxfId="36">
      <calculatedColumnFormula>AK133+AN133+AO133+AR133</calculatedColumnFormula>
    </tableColumn>
  </tableColumns>
  <tableStyleInfo name="Tableau des absences des employés" showFirstColumn="1" showLastColumn="0" showRowStripes="1" showColumnStripes="0"/>
</table>
</file>

<file path=xl/tables/table23.xml><?xml version="1.0" encoding="utf-8"?>
<table xmlns="http://schemas.openxmlformats.org/spreadsheetml/2006/main" id="23" name="_11_67" displayName="_11_67" ref="AH146:AQ154" totalsRowShown="0" dataDxfId="35" tableBorderDxfId="34">
  <tableColumns count="10">
    <tableColumn id="1" name="Nom de l’employé" dataDxfId="33" dataCellStyle="Employé"/>
    <tableColumn id="2" name="CP" dataDxfId="32">
      <calculatedColumnFormula>COUNTIF(Novembre55[[#This Row],[1]:[30]],#REF!)</calculatedColumnFormula>
    </tableColumn>
    <tableColumn id="5" name="R" dataDxfId="31">
      <calculatedColumnFormula>COUNTIF(Novembre55[[#This Row],[1]:[30]],AJ$6)</calculatedColumnFormula>
    </tableColumn>
    <tableColumn id="6" name="M" dataDxfId="30">
      <calculatedColumnFormula>COUNTIF(Novembre55[[#This Row],[1]:[30]],AK$6)/2</calculatedColumnFormula>
    </tableColumn>
    <tableColumn id="7" name="F" dataDxfId="29">
      <calculatedColumnFormula>SUM(AJ147:AK147)</calculatedColumnFormula>
    </tableColumn>
    <tableColumn id="8" name="CNP" dataDxfId="28">
      <calculatedColumnFormula>COUNTIF(Novembre55[[#This Row],[1]:[30]],AM$6)</calculatedColumnFormula>
    </tableColumn>
    <tableColumn id="9" name="EM" dataDxfId="27">
      <calculatedColumnFormula>COUNTIF(Novembre55[[#This Row],[1]:[30]],AN$6)</calculatedColumnFormula>
    </tableColumn>
    <tableColumn id="10" name="EF" dataDxfId="26">
      <calculatedColumnFormula>COUNTIF(Novembre55[[#This Row],[1]:[30]],AO$6)/2</calculatedColumnFormula>
    </tableColumn>
    <tableColumn id="11" name="O" dataDxfId="25">
      <calculatedColumnFormula>SUM(AN147:AO147)</calculatedColumnFormula>
    </tableColumn>
    <tableColumn id="15" name="Total" dataDxfId="24">
      <calculatedColumnFormula>#REF!+AL147+AM147+AP147</calculatedColumnFormula>
    </tableColumn>
  </tableColumns>
  <tableStyleInfo name="Tableau des absences des employés" showFirstColumn="1" showLastColumn="0" showRowStripes="1" showColumnStripes="0"/>
</table>
</file>

<file path=xl/tables/table24.xml><?xml version="1.0" encoding="utf-8"?>
<table xmlns="http://schemas.openxmlformats.org/spreadsheetml/2006/main" id="24" name="_12_68" displayName="_12_68" ref="AH160:AQ169" totalsRowShown="0" dataDxfId="23" tableBorderDxfId="22">
  <tableColumns count="10">
    <tableColumn id="1" name="Nom de l’employé" dataDxfId="21" dataCellStyle="Employé"/>
    <tableColumn id="2" name="CP" dataDxfId="20"/>
    <tableColumn id="5" name="R" dataDxfId="19"/>
    <tableColumn id="6" name="M" dataDxfId="18"/>
    <tableColumn id="7" name="F" dataDxfId="17"/>
    <tableColumn id="8" name="CNP" dataDxfId="16"/>
    <tableColumn id="9" name="EM" dataDxfId="15"/>
    <tableColumn id="10" name="EF" dataDxfId="14"/>
    <tableColumn id="11" name="O" dataDxfId="13"/>
    <tableColumn id="12" name="Total" dataDxfId="12"/>
  </tableColumns>
  <tableStyleInfo name="Tableau des absences des employés" showFirstColumn="1"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18" Type="http://schemas.openxmlformats.org/officeDocument/2006/relationships/table" Target="../tables/table16.xml"/><Relationship Id="rId26" Type="http://schemas.openxmlformats.org/officeDocument/2006/relationships/table" Target="../tables/table24.xml"/><Relationship Id="rId3" Type="http://schemas.openxmlformats.org/officeDocument/2006/relationships/table" Target="../tables/table1.xml"/><Relationship Id="rId21" Type="http://schemas.openxmlformats.org/officeDocument/2006/relationships/table" Target="../tables/table19.xml"/><Relationship Id="rId7" Type="http://schemas.openxmlformats.org/officeDocument/2006/relationships/table" Target="../tables/table5.xml"/><Relationship Id="rId12" Type="http://schemas.openxmlformats.org/officeDocument/2006/relationships/table" Target="../tables/table10.xml"/><Relationship Id="rId17" Type="http://schemas.openxmlformats.org/officeDocument/2006/relationships/table" Target="../tables/table15.xml"/><Relationship Id="rId25" Type="http://schemas.openxmlformats.org/officeDocument/2006/relationships/table" Target="../tables/table23.xml"/><Relationship Id="rId2" Type="http://schemas.openxmlformats.org/officeDocument/2006/relationships/drawing" Target="../drawings/drawing1.xml"/><Relationship Id="rId16" Type="http://schemas.openxmlformats.org/officeDocument/2006/relationships/table" Target="../tables/table14.xml"/><Relationship Id="rId20" Type="http://schemas.openxmlformats.org/officeDocument/2006/relationships/table" Target="../tables/table18.xml"/><Relationship Id="rId1" Type="http://schemas.openxmlformats.org/officeDocument/2006/relationships/printerSettings" Target="../printerSettings/printerSettings1.bin"/><Relationship Id="rId6" Type="http://schemas.openxmlformats.org/officeDocument/2006/relationships/table" Target="../tables/table4.xml"/><Relationship Id="rId11" Type="http://schemas.openxmlformats.org/officeDocument/2006/relationships/table" Target="../tables/table9.xml"/><Relationship Id="rId24" Type="http://schemas.openxmlformats.org/officeDocument/2006/relationships/table" Target="../tables/table22.xml"/><Relationship Id="rId5" Type="http://schemas.openxmlformats.org/officeDocument/2006/relationships/table" Target="../tables/table3.xml"/><Relationship Id="rId15" Type="http://schemas.openxmlformats.org/officeDocument/2006/relationships/table" Target="../tables/table13.xml"/><Relationship Id="rId23" Type="http://schemas.openxmlformats.org/officeDocument/2006/relationships/table" Target="../tables/table21.xml"/><Relationship Id="rId10" Type="http://schemas.openxmlformats.org/officeDocument/2006/relationships/table" Target="../tables/table8.xml"/><Relationship Id="rId19" Type="http://schemas.openxmlformats.org/officeDocument/2006/relationships/table" Target="../tables/table17.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 Id="rId22" Type="http://schemas.openxmlformats.org/officeDocument/2006/relationships/table" Target="../tables/table20.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forum.excel-pratique.com/excel/creation-planning-automatique-avec-report-des-dates-177914"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AW170"/>
  <sheetViews>
    <sheetView showGridLines="0" zoomScale="113" zoomScaleNormal="100" workbookViewId="0">
      <pane ySplit="3" topLeftCell="A45" activePane="bottomLeft" state="frozen"/>
      <selection pane="bottomLeft" activeCell="A52" sqref="A52"/>
    </sheetView>
  </sheetViews>
  <sheetFormatPr baseColWidth="10" defaultColWidth="11.44140625" defaultRowHeight="13.8" x14ac:dyDescent="0.25"/>
  <cols>
    <col min="1" max="1" width="24.5546875" style="1" customWidth="1"/>
    <col min="2" max="11" width="4.6640625" style="1" customWidth="1"/>
    <col min="12" max="12" width="6.21875" style="1" customWidth="1"/>
    <col min="13" max="32" width="4.6640625" style="1" customWidth="1"/>
    <col min="33" max="33" width="1.109375" style="1" customWidth="1"/>
    <col min="34" max="34" width="24.6640625" style="1" customWidth="1"/>
    <col min="35" max="36" width="10" style="1" bestFit="1" customWidth="1"/>
    <col min="37" max="37" width="5.88671875" style="1" customWidth="1"/>
    <col min="38" max="39" width="10" style="1" bestFit="1" customWidth="1"/>
    <col min="40" max="40" width="5.6640625" style="1" customWidth="1"/>
    <col min="41" max="41" width="4.6640625" style="1" customWidth="1"/>
    <col min="42" max="43" width="10" style="1" bestFit="1" customWidth="1"/>
    <col min="44" max="44" width="5.88671875" style="1" customWidth="1"/>
    <col min="45" max="46" width="10" style="1" bestFit="1" customWidth="1"/>
    <col min="47" max="47" width="8" style="1" customWidth="1"/>
    <col min="48" max="48" width="9.109375" style="1" customWidth="1"/>
    <col min="49" max="49" width="14.44140625" style="12" customWidth="1"/>
    <col min="50" max="16384" width="11.44140625" style="1"/>
  </cols>
  <sheetData>
    <row r="1" spans="1:49" ht="31.2" x14ac:dyDescent="0.25">
      <c r="A1" s="145" t="s">
        <v>73</v>
      </c>
      <c r="B1" s="145"/>
      <c r="C1" s="145"/>
      <c r="D1" s="145"/>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c r="AF1" s="145"/>
      <c r="AG1" s="145"/>
      <c r="AH1" s="145"/>
      <c r="AI1" s="145"/>
      <c r="AJ1" s="145"/>
      <c r="AK1" s="145"/>
      <c r="AL1" s="145"/>
      <c r="AM1" s="145"/>
      <c r="AN1" s="145"/>
      <c r="AO1" s="145"/>
      <c r="AP1" s="145"/>
      <c r="AQ1" s="145"/>
      <c r="AR1" s="145"/>
      <c r="AS1" s="145"/>
      <c r="AT1" s="145"/>
      <c r="AU1" s="145"/>
      <c r="AV1" s="145"/>
      <c r="AW1" s="145"/>
    </row>
    <row r="2" spans="1:49" s="4" customFormat="1" ht="15" thickBot="1" x14ac:dyDescent="0.35">
      <c r="A2" s="2" t="s">
        <v>27</v>
      </c>
      <c r="B2" s="69" t="s">
        <v>28</v>
      </c>
      <c r="C2" s="3" t="s">
        <v>29</v>
      </c>
      <c r="D2" s="5"/>
      <c r="E2" s="71" t="s">
        <v>32</v>
      </c>
      <c r="F2" s="6" t="s">
        <v>112</v>
      </c>
      <c r="G2" s="5"/>
      <c r="H2" s="5"/>
      <c r="I2" s="72" t="s">
        <v>35</v>
      </c>
      <c r="J2" s="6" t="s">
        <v>36</v>
      </c>
      <c r="K2" s="6"/>
      <c r="L2" s="73" t="s">
        <v>99</v>
      </c>
      <c r="M2" s="8" t="s">
        <v>93</v>
      </c>
      <c r="N2" s="8"/>
      <c r="P2" s="74" t="s">
        <v>103</v>
      </c>
      <c r="Q2" s="5" t="s">
        <v>113</v>
      </c>
      <c r="R2" s="5"/>
      <c r="S2" s="5"/>
      <c r="T2" s="75" t="s">
        <v>101</v>
      </c>
      <c r="U2" s="9" t="s">
        <v>94</v>
      </c>
      <c r="V2" s="9"/>
      <c r="W2" s="76" t="s">
        <v>102</v>
      </c>
      <c r="X2" s="9" t="s">
        <v>114</v>
      </c>
      <c r="Y2" s="9"/>
      <c r="Z2" s="77" t="s">
        <v>100</v>
      </c>
      <c r="AA2" s="9" t="s">
        <v>24</v>
      </c>
      <c r="AR2" s="10"/>
    </row>
    <row r="3" spans="1:49" s="12" customFormat="1" ht="32.25" customHeight="1" x14ac:dyDescent="0.25">
      <c r="A3" s="118">
        <v>2022</v>
      </c>
      <c r="B3" s="146" t="s">
        <v>4</v>
      </c>
      <c r="C3" s="146"/>
      <c r="D3" s="146"/>
      <c r="E3" s="146"/>
      <c r="F3" s="146"/>
      <c r="G3" s="11"/>
      <c r="H3" s="11"/>
      <c r="I3" s="11"/>
      <c r="J3" s="11"/>
      <c r="K3" s="11"/>
      <c r="L3" s="11"/>
      <c r="M3" s="11"/>
      <c r="N3" s="11"/>
      <c r="O3" s="11"/>
      <c r="P3" s="11"/>
      <c r="Q3" s="11"/>
      <c r="R3" s="11"/>
      <c r="S3" s="11"/>
      <c r="T3" s="11"/>
      <c r="U3" s="11"/>
      <c r="V3" s="11"/>
      <c r="W3" s="11"/>
      <c r="X3" s="11"/>
      <c r="Y3" s="11"/>
      <c r="Z3" s="11"/>
      <c r="AA3" s="11"/>
      <c r="AB3" s="11"/>
      <c r="AC3" s="11"/>
      <c r="AD3" s="11"/>
      <c r="AE3" s="11"/>
      <c r="AF3" s="11"/>
      <c r="AH3" s="11"/>
    </row>
    <row r="4" spans="1:49" ht="36.75" customHeight="1" thickBot="1" x14ac:dyDescent="0.3">
      <c r="A4" s="13" t="s">
        <v>0</v>
      </c>
      <c r="B4" s="144" t="s">
        <v>37</v>
      </c>
      <c r="C4" s="144"/>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4"/>
      <c r="AD4" s="144"/>
      <c r="AE4" s="144"/>
      <c r="AF4" s="144"/>
      <c r="AG4" s="13"/>
      <c r="AH4" s="144" t="s">
        <v>38</v>
      </c>
      <c r="AI4" s="144"/>
      <c r="AJ4" s="144"/>
      <c r="AK4" s="144"/>
      <c r="AL4" s="144"/>
      <c r="AM4" s="144"/>
      <c r="AN4" s="144"/>
      <c r="AO4" s="144"/>
      <c r="AP4" s="144"/>
      <c r="AQ4" s="144"/>
      <c r="AR4" s="144"/>
      <c r="AS4" s="144"/>
      <c r="AT4" s="144"/>
      <c r="AU4" s="144"/>
      <c r="AV4" s="144"/>
      <c r="AW4" s="144"/>
    </row>
    <row r="5" spans="1:49" ht="15" thickTop="1" thickBot="1" x14ac:dyDescent="0.3">
      <c r="A5" s="14">
        <v>1</v>
      </c>
      <c r="B5" s="15">
        <f>DATE(A$3,A5,1)</f>
        <v>44562</v>
      </c>
      <c r="C5" s="15">
        <f>B5+1</f>
        <v>44563</v>
      </c>
      <c r="D5" s="15">
        <f t="shared" ref="D5:AF5" si="0">C5+1</f>
        <v>44564</v>
      </c>
      <c r="E5" s="15">
        <f t="shared" si="0"/>
        <v>44565</v>
      </c>
      <c r="F5" s="15">
        <f t="shared" si="0"/>
        <v>44566</v>
      </c>
      <c r="G5" s="15">
        <f t="shared" si="0"/>
        <v>44567</v>
      </c>
      <c r="H5" s="15">
        <f t="shared" si="0"/>
        <v>44568</v>
      </c>
      <c r="I5" s="15">
        <f t="shared" si="0"/>
        <v>44569</v>
      </c>
      <c r="J5" s="15">
        <f t="shared" si="0"/>
        <v>44570</v>
      </c>
      <c r="K5" s="15">
        <f t="shared" si="0"/>
        <v>44571</v>
      </c>
      <c r="L5" s="15">
        <f t="shared" si="0"/>
        <v>44572</v>
      </c>
      <c r="M5" s="15">
        <f t="shared" si="0"/>
        <v>44573</v>
      </c>
      <c r="N5" s="15">
        <f t="shared" si="0"/>
        <v>44574</v>
      </c>
      <c r="O5" s="15">
        <f t="shared" si="0"/>
        <v>44575</v>
      </c>
      <c r="P5" s="15">
        <f t="shared" si="0"/>
        <v>44576</v>
      </c>
      <c r="Q5" s="15">
        <f t="shared" si="0"/>
        <v>44577</v>
      </c>
      <c r="R5" s="15">
        <f t="shared" si="0"/>
        <v>44578</v>
      </c>
      <c r="S5" s="15">
        <f t="shared" si="0"/>
        <v>44579</v>
      </c>
      <c r="T5" s="15">
        <f t="shared" si="0"/>
        <v>44580</v>
      </c>
      <c r="U5" s="15">
        <f t="shared" si="0"/>
        <v>44581</v>
      </c>
      <c r="V5" s="15">
        <f t="shared" si="0"/>
        <v>44582</v>
      </c>
      <c r="W5" s="15">
        <f t="shared" si="0"/>
        <v>44583</v>
      </c>
      <c r="X5" s="15">
        <f t="shared" si="0"/>
        <v>44584</v>
      </c>
      <c r="Y5" s="15">
        <f t="shared" si="0"/>
        <v>44585</v>
      </c>
      <c r="Z5" s="15">
        <f t="shared" si="0"/>
        <v>44586</v>
      </c>
      <c r="AA5" s="15">
        <f t="shared" si="0"/>
        <v>44587</v>
      </c>
      <c r="AB5" s="15">
        <f t="shared" si="0"/>
        <v>44588</v>
      </c>
      <c r="AC5" s="15">
        <f t="shared" si="0"/>
        <v>44589</v>
      </c>
      <c r="AD5" s="15">
        <f t="shared" si="0"/>
        <v>44590</v>
      </c>
      <c r="AE5" s="15">
        <f t="shared" si="0"/>
        <v>44591</v>
      </c>
      <c r="AF5" s="15">
        <f t="shared" si="0"/>
        <v>44592</v>
      </c>
      <c r="AG5" s="4"/>
      <c r="AH5" s="14">
        <v>1</v>
      </c>
      <c r="AI5" s="4"/>
      <c r="AJ5" s="4"/>
      <c r="AK5" s="4"/>
      <c r="AL5" s="4"/>
      <c r="AM5" s="4"/>
      <c r="AN5" s="4"/>
      <c r="AO5" s="4"/>
      <c r="AP5" s="4"/>
      <c r="AQ5" s="4"/>
      <c r="AR5" s="4"/>
      <c r="AS5" s="4"/>
      <c r="AT5" s="4"/>
      <c r="AU5" s="4"/>
      <c r="AV5" s="4"/>
      <c r="AW5" s="10"/>
    </row>
    <row r="6" spans="1:49" ht="14.4" x14ac:dyDescent="0.25">
      <c r="A6" s="16" t="s">
        <v>39</v>
      </c>
      <c r="B6" s="17" t="s">
        <v>40</v>
      </c>
      <c r="C6" s="18" t="s">
        <v>41</v>
      </c>
      <c r="D6" s="18" t="s">
        <v>42</v>
      </c>
      <c r="E6" s="18" t="s">
        <v>43</v>
      </c>
      <c r="F6" s="18" t="s">
        <v>44</v>
      </c>
      <c r="G6" s="18" t="s">
        <v>45</v>
      </c>
      <c r="H6" s="17" t="s">
        <v>46</v>
      </c>
      <c r="I6" s="17" t="s">
        <v>47</v>
      </c>
      <c r="J6" s="17" t="s">
        <v>48</v>
      </c>
      <c r="K6" s="17" t="s">
        <v>49</v>
      </c>
      <c r="L6" s="17" t="s">
        <v>50</v>
      </c>
      <c r="M6" s="17" t="s">
        <v>51</v>
      </c>
      <c r="N6" s="17" t="s">
        <v>52</v>
      </c>
      <c r="O6" s="17" t="s">
        <v>53</v>
      </c>
      <c r="P6" s="17" t="s">
        <v>54</v>
      </c>
      <c r="Q6" s="17" t="s">
        <v>55</v>
      </c>
      <c r="R6" s="17" t="s">
        <v>56</v>
      </c>
      <c r="S6" s="17" t="s">
        <v>57</v>
      </c>
      <c r="T6" s="17" t="s">
        <v>58</v>
      </c>
      <c r="U6" s="17" t="s">
        <v>59</v>
      </c>
      <c r="V6" s="17" t="s">
        <v>60</v>
      </c>
      <c r="W6" s="17" t="s">
        <v>61</v>
      </c>
      <c r="X6" s="17" t="s">
        <v>62</v>
      </c>
      <c r="Y6" s="17" t="s">
        <v>63</v>
      </c>
      <c r="Z6" s="17" t="s">
        <v>64</v>
      </c>
      <c r="AA6" s="17" t="s">
        <v>65</v>
      </c>
      <c r="AB6" s="17" t="s">
        <v>66</v>
      </c>
      <c r="AC6" s="17" t="s">
        <v>67</v>
      </c>
      <c r="AD6" s="17" t="s">
        <v>68</v>
      </c>
      <c r="AE6" s="17" t="s">
        <v>69</v>
      </c>
      <c r="AF6" s="17" t="s">
        <v>70</v>
      </c>
      <c r="AG6" s="4"/>
      <c r="AH6" s="29" t="s">
        <v>39</v>
      </c>
      <c r="AI6" s="92" t="s">
        <v>29</v>
      </c>
      <c r="AJ6" s="95" t="s">
        <v>32</v>
      </c>
      <c r="AK6" s="96" t="s">
        <v>35</v>
      </c>
      <c r="AL6" s="97" t="s">
        <v>99</v>
      </c>
      <c r="AM6" s="98" t="s">
        <v>103</v>
      </c>
      <c r="AN6" s="99" t="s">
        <v>101</v>
      </c>
      <c r="AO6" s="100" t="s">
        <v>102</v>
      </c>
      <c r="AP6" s="101" t="s">
        <v>100</v>
      </c>
      <c r="AQ6" s="19" t="s">
        <v>71</v>
      </c>
      <c r="AW6" s="1"/>
    </row>
    <row r="7" spans="1:49" ht="20.100000000000001" customHeight="1" x14ac:dyDescent="0.25">
      <c r="A7" s="20" t="s">
        <v>25</v>
      </c>
      <c r="B7" s="21"/>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4"/>
      <c r="AH7" s="20" t="s">
        <v>25</v>
      </c>
      <c r="AI7" s="23"/>
      <c r="AJ7" s="23"/>
      <c r="AK7" s="23"/>
      <c r="AL7" s="23"/>
      <c r="AM7" s="23"/>
      <c r="AN7" s="23"/>
      <c r="AO7" s="23"/>
      <c r="AP7" s="23"/>
      <c r="AQ7" s="24">
        <f>AI7+AL7+AM7+AP7</f>
        <v>0</v>
      </c>
      <c r="AW7" s="1"/>
    </row>
    <row r="8" spans="1:49" ht="20.100000000000001" customHeight="1" x14ac:dyDescent="0.25">
      <c r="A8" s="20" t="s">
        <v>12</v>
      </c>
      <c r="B8" s="21"/>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4"/>
      <c r="AH8" s="20" t="s">
        <v>12</v>
      </c>
      <c r="AI8" s="25"/>
      <c r="AJ8" s="25"/>
      <c r="AK8" s="25"/>
      <c r="AL8" s="25"/>
      <c r="AM8" s="25"/>
      <c r="AN8" s="25"/>
      <c r="AO8" s="25"/>
      <c r="AP8" s="25"/>
      <c r="AQ8" s="24">
        <f t="shared" ref="AQ8:AQ14" si="1">AI8+AL8+AM8+AP8</f>
        <v>0</v>
      </c>
      <c r="AW8" s="1"/>
    </row>
    <row r="9" spans="1:49" ht="20.100000000000001" customHeight="1" x14ac:dyDescent="0.25">
      <c r="A9" s="20" t="s">
        <v>115</v>
      </c>
      <c r="B9" s="21"/>
      <c r="C9" s="22"/>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4"/>
      <c r="AH9" s="20" t="s">
        <v>115</v>
      </c>
      <c r="AI9" s="23"/>
      <c r="AJ9" s="23"/>
      <c r="AK9" s="23"/>
      <c r="AL9" s="23"/>
      <c r="AM9" s="23"/>
      <c r="AN9" s="23"/>
      <c r="AO9" s="23"/>
      <c r="AP9" s="23"/>
      <c r="AQ9" s="24">
        <f t="shared" si="1"/>
        <v>0</v>
      </c>
      <c r="AW9" s="1"/>
    </row>
    <row r="10" spans="1:49" ht="20.100000000000001" customHeight="1" x14ac:dyDescent="0.25">
      <c r="A10" s="20" t="s">
        <v>15</v>
      </c>
      <c r="B10" s="21"/>
      <c r="C10" s="22"/>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4"/>
      <c r="AH10" s="20" t="s">
        <v>15</v>
      </c>
      <c r="AI10" s="25"/>
      <c r="AJ10" s="25"/>
      <c r="AK10" s="25"/>
      <c r="AL10" s="25"/>
      <c r="AM10" s="25"/>
      <c r="AN10" s="25"/>
      <c r="AO10" s="25"/>
      <c r="AP10" s="25"/>
      <c r="AQ10" s="24">
        <f t="shared" si="1"/>
        <v>0</v>
      </c>
      <c r="AW10" s="1"/>
    </row>
    <row r="11" spans="1:49" ht="20.100000000000001" customHeight="1" x14ac:dyDescent="0.25">
      <c r="A11" s="20" t="s">
        <v>74</v>
      </c>
      <c r="B11" s="21"/>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4"/>
      <c r="AH11" s="20" t="s">
        <v>74</v>
      </c>
      <c r="AI11" s="23"/>
      <c r="AJ11" s="23"/>
      <c r="AK11" s="23"/>
      <c r="AL11" s="23"/>
      <c r="AM11" s="23"/>
      <c r="AN11" s="23"/>
      <c r="AO11" s="23"/>
      <c r="AP11" s="23"/>
      <c r="AQ11" s="24">
        <f t="shared" si="1"/>
        <v>0</v>
      </c>
      <c r="AW11" s="1"/>
    </row>
    <row r="12" spans="1:49" ht="20.100000000000001" customHeight="1" x14ac:dyDescent="0.25">
      <c r="A12" s="20" t="s">
        <v>13</v>
      </c>
      <c r="B12" s="21"/>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4"/>
      <c r="AH12" s="20" t="s">
        <v>13</v>
      </c>
      <c r="AI12" s="25"/>
      <c r="AJ12" s="25"/>
      <c r="AK12" s="25"/>
      <c r="AL12" s="25"/>
      <c r="AM12" s="25"/>
      <c r="AN12" s="25"/>
      <c r="AO12" s="25"/>
      <c r="AP12" s="25"/>
      <c r="AQ12" s="24">
        <f t="shared" si="1"/>
        <v>0</v>
      </c>
      <c r="AW12" s="1"/>
    </row>
    <row r="13" spans="1:49" ht="20.100000000000001" customHeight="1" x14ac:dyDescent="0.25">
      <c r="A13" s="20" t="s">
        <v>14</v>
      </c>
      <c r="B13" s="21"/>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4"/>
      <c r="AH13" s="20" t="s">
        <v>14</v>
      </c>
      <c r="AI13" s="25"/>
      <c r="AJ13" s="25"/>
      <c r="AK13" s="25"/>
      <c r="AL13" s="25"/>
      <c r="AM13" s="25"/>
      <c r="AN13" s="25"/>
      <c r="AO13" s="25"/>
      <c r="AP13" s="25"/>
      <c r="AQ13" s="24">
        <f t="shared" si="1"/>
        <v>0</v>
      </c>
      <c r="AW13" s="1"/>
    </row>
    <row r="14" spans="1:49" ht="20.100000000000001" customHeight="1" x14ac:dyDescent="0.25">
      <c r="A14" s="20"/>
      <c r="B14" s="21"/>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4"/>
      <c r="AH14" s="20"/>
      <c r="AI14" s="25"/>
      <c r="AJ14" s="25"/>
      <c r="AK14" s="25"/>
      <c r="AL14" s="25"/>
      <c r="AM14" s="25"/>
      <c r="AN14" s="25"/>
      <c r="AO14" s="25"/>
      <c r="AP14" s="25"/>
      <c r="AQ14" s="24">
        <f t="shared" si="1"/>
        <v>0</v>
      </c>
      <c r="AW14" s="1"/>
    </row>
    <row r="15" spans="1:49" x14ac:dyDescent="0.25">
      <c r="A15" s="134"/>
      <c r="B15" s="135"/>
      <c r="C15" s="135"/>
      <c r="D15" s="135"/>
      <c r="E15" s="135"/>
      <c r="F15" s="135"/>
      <c r="G15" s="135"/>
      <c r="H15" s="135"/>
      <c r="I15" s="135"/>
      <c r="J15" s="135"/>
      <c r="K15" s="135"/>
      <c r="L15" s="135"/>
      <c r="M15" s="135"/>
      <c r="N15" s="135"/>
      <c r="O15" s="135"/>
      <c r="P15" s="135"/>
      <c r="Q15" s="135"/>
      <c r="R15" s="135"/>
      <c r="S15" s="135"/>
      <c r="T15" s="135"/>
      <c r="U15" s="135"/>
      <c r="V15" s="135"/>
      <c r="W15" s="135"/>
      <c r="X15" s="135"/>
      <c r="Y15" s="135"/>
      <c r="Z15" s="135"/>
      <c r="AA15" s="135"/>
      <c r="AB15" s="135"/>
      <c r="AC15" s="135"/>
      <c r="AD15" s="135"/>
      <c r="AE15" s="135"/>
      <c r="AF15" s="135"/>
      <c r="AH15" s="36"/>
      <c r="AI15" s="27"/>
      <c r="AJ15" s="27"/>
      <c r="AK15" s="27"/>
      <c r="AL15" s="27"/>
      <c r="AM15" s="27"/>
      <c r="AN15" s="27"/>
      <c r="AO15" s="27"/>
      <c r="AP15" s="27"/>
      <c r="AQ15" s="27"/>
      <c r="AR15" s="27"/>
      <c r="AS15" s="27"/>
      <c r="AT15" s="27"/>
      <c r="AU15" s="27"/>
      <c r="AV15" s="27"/>
      <c r="AW15" s="37"/>
    </row>
    <row r="16" spans="1:49" s="4" customFormat="1" ht="15" thickBot="1" x14ac:dyDescent="0.35">
      <c r="A16" s="2" t="s">
        <v>27</v>
      </c>
      <c r="B16" s="69" t="s">
        <v>28</v>
      </c>
      <c r="C16" s="3" t="s">
        <v>29</v>
      </c>
      <c r="D16" s="5"/>
      <c r="E16" s="71" t="s">
        <v>32</v>
      </c>
      <c r="F16" s="6" t="s">
        <v>112</v>
      </c>
      <c r="G16" s="5"/>
      <c r="H16" s="5"/>
      <c r="I16" s="72" t="s">
        <v>35</v>
      </c>
      <c r="J16" s="6" t="s">
        <v>36</v>
      </c>
      <c r="K16" s="6"/>
      <c r="L16" s="73" t="s">
        <v>99</v>
      </c>
      <c r="M16" s="8" t="s">
        <v>93</v>
      </c>
      <c r="N16" s="8"/>
      <c r="P16" s="74" t="s">
        <v>103</v>
      </c>
      <c r="Q16" s="5" t="s">
        <v>113</v>
      </c>
      <c r="R16" s="5"/>
      <c r="S16" s="5"/>
      <c r="T16" s="75" t="s">
        <v>101</v>
      </c>
      <c r="U16" s="9" t="s">
        <v>94</v>
      </c>
      <c r="V16" s="9"/>
      <c r="W16" s="76" t="s">
        <v>102</v>
      </c>
      <c r="X16" s="9" t="s">
        <v>114</v>
      </c>
      <c r="Y16" s="9"/>
      <c r="Z16" s="77" t="s">
        <v>100</v>
      </c>
      <c r="AA16" s="9" t="s">
        <v>24</v>
      </c>
      <c r="AH16" s="36"/>
      <c r="AI16" s="27"/>
      <c r="AJ16" s="27"/>
      <c r="AK16" s="27"/>
      <c r="AL16" s="27"/>
      <c r="AM16" s="27"/>
      <c r="AN16" s="27"/>
      <c r="AO16" s="27"/>
      <c r="AP16" s="27"/>
      <c r="AQ16" s="27"/>
      <c r="AR16" s="27"/>
      <c r="AS16" s="27"/>
      <c r="AT16" s="27"/>
      <c r="AU16" s="27"/>
      <c r="AV16" s="27"/>
      <c r="AW16" s="37"/>
    </row>
    <row r="17" spans="1:49" s="12" customFormat="1" ht="32.25" customHeight="1" x14ac:dyDescent="0.25">
      <c r="A17" s="84"/>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H17" s="1"/>
      <c r="AI17" s="1"/>
      <c r="AJ17" s="1"/>
      <c r="AK17" s="1"/>
      <c r="AL17" s="1"/>
      <c r="AM17" s="1"/>
      <c r="AN17" s="1"/>
      <c r="AO17" s="1"/>
      <c r="AP17" s="1"/>
      <c r="AQ17" s="1"/>
      <c r="AR17" s="1"/>
      <c r="AS17" s="1"/>
      <c r="AT17" s="1"/>
      <c r="AU17" s="1"/>
      <c r="AV17" s="1"/>
    </row>
    <row r="18" spans="1:49" ht="36.75" customHeight="1" thickBot="1" x14ac:dyDescent="0.3">
      <c r="A18" s="13" t="s">
        <v>1</v>
      </c>
      <c r="B18" s="144" t="s">
        <v>37</v>
      </c>
      <c r="C18" s="144"/>
      <c r="D18" s="144"/>
      <c r="E18" s="144"/>
      <c r="F18" s="144"/>
      <c r="G18" s="144"/>
      <c r="H18" s="144"/>
      <c r="I18" s="144"/>
      <c r="J18" s="144"/>
      <c r="K18" s="144"/>
      <c r="L18" s="144"/>
      <c r="M18" s="144"/>
      <c r="N18" s="144"/>
      <c r="O18" s="144"/>
      <c r="P18" s="144"/>
      <c r="Q18" s="144"/>
      <c r="R18" s="144"/>
      <c r="S18" s="144"/>
      <c r="T18" s="144"/>
      <c r="U18" s="144"/>
      <c r="V18" s="144"/>
      <c r="W18" s="144"/>
      <c r="X18" s="144"/>
      <c r="Y18" s="144"/>
      <c r="Z18" s="144"/>
      <c r="AA18" s="144"/>
      <c r="AB18" s="144"/>
      <c r="AC18" s="144"/>
      <c r="AD18" s="144"/>
      <c r="AE18" s="144"/>
      <c r="AF18" s="144"/>
      <c r="AG18" s="13"/>
      <c r="AH18" s="144" t="s">
        <v>38</v>
      </c>
      <c r="AI18" s="144"/>
      <c r="AJ18" s="144"/>
      <c r="AK18" s="144"/>
      <c r="AL18" s="144"/>
      <c r="AM18" s="144"/>
      <c r="AN18" s="144"/>
      <c r="AO18" s="144"/>
      <c r="AP18" s="144"/>
      <c r="AQ18" s="144"/>
      <c r="AR18" s="144"/>
      <c r="AS18" s="144"/>
      <c r="AT18" s="144"/>
      <c r="AU18" s="144"/>
      <c r="AV18" s="144"/>
      <c r="AW18" s="144"/>
    </row>
    <row r="19" spans="1:49" ht="15" thickTop="1" thickBot="1" x14ac:dyDescent="0.3">
      <c r="A19" s="14">
        <v>2</v>
      </c>
      <c r="B19" s="15">
        <f>DATE(A$3,A19,1)</f>
        <v>44593</v>
      </c>
      <c r="C19" s="15">
        <f>B19+1</f>
        <v>44594</v>
      </c>
      <c r="D19" s="15">
        <f t="shared" ref="D19:AC19" si="2">C19+1</f>
        <v>44595</v>
      </c>
      <c r="E19" s="15">
        <f t="shared" si="2"/>
        <v>44596</v>
      </c>
      <c r="F19" s="15">
        <f t="shared" si="2"/>
        <v>44597</v>
      </c>
      <c r="G19" s="15">
        <f t="shared" si="2"/>
        <v>44598</v>
      </c>
      <c r="H19" s="15">
        <f t="shared" si="2"/>
        <v>44599</v>
      </c>
      <c r="I19" s="15">
        <f t="shared" si="2"/>
        <v>44600</v>
      </c>
      <c r="J19" s="15">
        <f t="shared" si="2"/>
        <v>44601</v>
      </c>
      <c r="K19" s="15">
        <f t="shared" si="2"/>
        <v>44602</v>
      </c>
      <c r="L19" s="15">
        <f t="shared" si="2"/>
        <v>44603</v>
      </c>
      <c r="M19" s="15">
        <f t="shared" si="2"/>
        <v>44604</v>
      </c>
      <c r="N19" s="15">
        <f t="shared" si="2"/>
        <v>44605</v>
      </c>
      <c r="O19" s="15">
        <f t="shared" si="2"/>
        <v>44606</v>
      </c>
      <c r="P19" s="15">
        <f t="shared" si="2"/>
        <v>44607</v>
      </c>
      <c r="Q19" s="15">
        <f t="shared" si="2"/>
        <v>44608</v>
      </c>
      <c r="R19" s="15">
        <f t="shared" si="2"/>
        <v>44609</v>
      </c>
      <c r="S19" s="15">
        <f t="shared" si="2"/>
        <v>44610</v>
      </c>
      <c r="T19" s="15">
        <f t="shared" si="2"/>
        <v>44611</v>
      </c>
      <c r="U19" s="15">
        <f t="shared" si="2"/>
        <v>44612</v>
      </c>
      <c r="V19" s="15">
        <f t="shared" si="2"/>
        <v>44613</v>
      </c>
      <c r="W19" s="15">
        <f t="shared" si="2"/>
        <v>44614</v>
      </c>
      <c r="X19" s="15">
        <f t="shared" si="2"/>
        <v>44615</v>
      </c>
      <c r="Y19" s="15">
        <f t="shared" si="2"/>
        <v>44616</v>
      </c>
      <c r="Z19" s="15">
        <f t="shared" si="2"/>
        <v>44617</v>
      </c>
      <c r="AA19" s="15">
        <f t="shared" si="2"/>
        <v>44618</v>
      </c>
      <c r="AB19" s="15">
        <f t="shared" si="2"/>
        <v>44619</v>
      </c>
      <c r="AC19" s="15">
        <f t="shared" si="2"/>
        <v>44620</v>
      </c>
      <c r="AD19" s="27"/>
      <c r="AE19" s="27"/>
      <c r="AF19" s="27"/>
      <c r="AG19" s="4"/>
      <c r="AH19" s="14">
        <v>2</v>
      </c>
      <c r="AI19" s="4"/>
      <c r="AJ19" s="4"/>
      <c r="AK19" s="4"/>
      <c r="AL19" s="4"/>
      <c r="AM19" s="4"/>
      <c r="AN19" s="4"/>
      <c r="AO19" s="4"/>
      <c r="AP19" s="4"/>
      <c r="AQ19" s="4"/>
      <c r="AR19" s="4"/>
      <c r="AS19" s="4"/>
      <c r="AT19" s="4"/>
      <c r="AU19" s="4"/>
      <c r="AV19" s="4"/>
      <c r="AW19" s="10"/>
    </row>
    <row r="20" spans="1:49" ht="14.4" x14ac:dyDescent="0.25">
      <c r="A20" s="16" t="s">
        <v>39</v>
      </c>
      <c r="B20" s="28" t="s">
        <v>40</v>
      </c>
      <c r="C20" s="28" t="s">
        <v>41</v>
      </c>
      <c r="D20" s="28" t="s">
        <v>42</v>
      </c>
      <c r="E20" s="28" t="s">
        <v>43</v>
      </c>
      <c r="F20" s="28" t="s">
        <v>44</v>
      </c>
      <c r="G20" s="28" t="s">
        <v>45</v>
      </c>
      <c r="H20" s="28" t="s">
        <v>46</v>
      </c>
      <c r="I20" s="28" t="s">
        <v>47</v>
      </c>
      <c r="J20" s="28" t="s">
        <v>48</v>
      </c>
      <c r="K20" s="28" t="s">
        <v>49</v>
      </c>
      <c r="L20" s="28" t="s">
        <v>50</v>
      </c>
      <c r="M20" s="28" t="s">
        <v>51</v>
      </c>
      <c r="N20" s="28" t="s">
        <v>52</v>
      </c>
      <c r="O20" s="28" t="s">
        <v>53</v>
      </c>
      <c r="P20" s="28" t="s">
        <v>54</v>
      </c>
      <c r="Q20" s="28" t="s">
        <v>55</v>
      </c>
      <c r="R20" s="28" t="s">
        <v>56</v>
      </c>
      <c r="S20" s="28" t="s">
        <v>57</v>
      </c>
      <c r="T20" s="28" t="s">
        <v>58</v>
      </c>
      <c r="U20" s="28" t="s">
        <v>59</v>
      </c>
      <c r="V20" s="28" t="s">
        <v>60</v>
      </c>
      <c r="W20" s="28" t="s">
        <v>61</v>
      </c>
      <c r="X20" s="28" t="s">
        <v>62</v>
      </c>
      <c r="Y20" s="28" t="s">
        <v>63</v>
      </c>
      <c r="Z20" s="28" t="s">
        <v>64</v>
      </c>
      <c r="AA20" s="28" t="s">
        <v>65</v>
      </c>
      <c r="AB20" s="28" t="s">
        <v>66</v>
      </c>
      <c r="AC20" s="28" t="s">
        <v>67</v>
      </c>
      <c r="AD20" s="27" t="s">
        <v>68</v>
      </c>
      <c r="AE20" s="27" t="s">
        <v>69</v>
      </c>
      <c r="AF20" s="27" t="s">
        <v>70</v>
      </c>
      <c r="AG20" s="4"/>
      <c r="AH20" s="29" t="s">
        <v>39</v>
      </c>
      <c r="AI20" s="93" t="s">
        <v>28</v>
      </c>
      <c r="AJ20" s="94" t="s">
        <v>30</v>
      </c>
      <c r="AK20" s="92" t="s">
        <v>29</v>
      </c>
      <c r="AL20" s="95" t="s">
        <v>32</v>
      </c>
      <c r="AM20" s="96" t="s">
        <v>35</v>
      </c>
      <c r="AN20" s="97" t="s">
        <v>99</v>
      </c>
      <c r="AO20" s="98" t="s">
        <v>103</v>
      </c>
      <c r="AP20" s="99" t="s">
        <v>101</v>
      </c>
      <c r="AQ20" s="100" t="s">
        <v>102</v>
      </c>
      <c r="AR20" s="101" t="s">
        <v>100</v>
      </c>
      <c r="AS20" s="19" t="s">
        <v>71</v>
      </c>
      <c r="AW20" s="1"/>
    </row>
    <row r="21" spans="1:49" ht="20.100000000000001" customHeight="1" x14ac:dyDescent="0.25">
      <c r="A21" s="20" t="s">
        <v>25</v>
      </c>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4"/>
      <c r="AH21" s="20" t="s">
        <v>25</v>
      </c>
      <c r="AI21" s="23"/>
      <c r="AJ21" s="23"/>
      <c r="AK21" s="23"/>
      <c r="AL21" s="23"/>
      <c r="AM21" s="23"/>
      <c r="AN21" s="23"/>
      <c r="AO21" s="23"/>
      <c r="AP21" s="23"/>
      <c r="AQ21" s="23"/>
      <c r="AR21" s="23"/>
      <c r="AS21" s="24">
        <f>AK21+AN21+AO21+AR21</f>
        <v>0</v>
      </c>
      <c r="AW21" s="1"/>
    </row>
    <row r="22" spans="1:49" ht="20.100000000000001" customHeight="1" x14ac:dyDescent="0.25">
      <c r="A22" s="20" t="s">
        <v>12</v>
      </c>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4"/>
      <c r="AH22" s="20" t="s">
        <v>12</v>
      </c>
      <c r="AI22" s="25"/>
      <c r="AJ22" s="25"/>
      <c r="AK22" s="25"/>
      <c r="AL22" s="25"/>
      <c r="AM22" s="25"/>
      <c r="AN22" s="25"/>
      <c r="AO22" s="25"/>
      <c r="AP22" s="25"/>
      <c r="AQ22" s="25"/>
      <c r="AR22" s="25"/>
      <c r="AS22" s="24">
        <f t="shared" ref="AS22:AS28" si="3">AK22+AN22+AO22+AR22</f>
        <v>0</v>
      </c>
      <c r="AW22" s="1"/>
    </row>
    <row r="23" spans="1:49" ht="20.100000000000001" customHeight="1" x14ac:dyDescent="0.25">
      <c r="A23" s="20" t="s">
        <v>115</v>
      </c>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4"/>
      <c r="AH23" s="20" t="s">
        <v>115</v>
      </c>
      <c r="AI23" s="23"/>
      <c r="AJ23" s="23"/>
      <c r="AK23" s="23"/>
      <c r="AL23" s="23"/>
      <c r="AM23" s="23"/>
      <c r="AN23" s="23"/>
      <c r="AO23" s="23"/>
      <c r="AP23" s="23"/>
      <c r="AQ23" s="23"/>
      <c r="AR23" s="23"/>
      <c r="AS23" s="24">
        <f t="shared" si="3"/>
        <v>0</v>
      </c>
      <c r="AW23" s="1"/>
    </row>
    <row r="24" spans="1:49" ht="20.100000000000001" customHeight="1" x14ac:dyDescent="0.25">
      <c r="A24" s="20" t="s">
        <v>15</v>
      </c>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4"/>
      <c r="AH24" s="20" t="s">
        <v>15</v>
      </c>
      <c r="AI24" s="25"/>
      <c r="AJ24" s="25"/>
      <c r="AK24" s="25"/>
      <c r="AL24" s="25"/>
      <c r="AM24" s="25"/>
      <c r="AN24" s="25"/>
      <c r="AO24" s="25"/>
      <c r="AP24" s="25"/>
      <c r="AQ24" s="25"/>
      <c r="AR24" s="25"/>
      <c r="AS24" s="24">
        <f t="shared" si="3"/>
        <v>0</v>
      </c>
      <c r="AW24" s="1"/>
    </row>
    <row r="25" spans="1:49" ht="20.100000000000001" customHeight="1" x14ac:dyDescent="0.25">
      <c r="A25" s="20" t="s">
        <v>74</v>
      </c>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4"/>
      <c r="AH25" s="20" t="s">
        <v>74</v>
      </c>
      <c r="AI25" s="23"/>
      <c r="AJ25" s="23"/>
      <c r="AK25" s="23"/>
      <c r="AL25" s="23"/>
      <c r="AM25" s="23"/>
      <c r="AN25" s="23"/>
      <c r="AO25" s="23"/>
      <c r="AP25" s="23"/>
      <c r="AQ25" s="23"/>
      <c r="AR25" s="23"/>
      <c r="AS25" s="24">
        <f t="shared" si="3"/>
        <v>0</v>
      </c>
      <c r="AW25" s="1"/>
    </row>
    <row r="26" spans="1:49" ht="20.100000000000001" customHeight="1" x14ac:dyDescent="0.25">
      <c r="A26" s="20" t="s">
        <v>13</v>
      </c>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4"/>
      <c r="AH26" s="20" t="s">
        <v>13</v>
      </c>
      <c r="AI26" s="25"/>
      <c r="AJ26" s="25"/>
      <c r="AK26" s="25"/>
      <c r="AL26" s="25"/>
      <c r="AM26" s="25"/>
      <c r="AN26" s="25"/>
      <c r="AO26" s="25"/>
      <c r="AP26" s="25"/>
      <c r="AQ26" s="25"/>
      <c r="AR26" s="25"/>
      <c r="AS26" s="24">
        <f t="shared" si="3"/>
        <v>0</v>
      </c>
      <c r="AW26" s="1"/>
    </row>
    <row r="27" spans="1:49" ht="20.100000000000001" customHeight="1" x14ac:dyDescent="0.25">
      <c r="A27" s="20" t="s">
        <v>14</v>
      </c>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4"/>
      <c r="AH27" s="20" t="s">
        <v>14</v>
      </c>
      <c r="AI27" s="25"/>
      <c r="AJ27" s="25"/>
      <c r="AK27" s="25"/>
      <c r="AL27" s="25"/>
      <c r="AM27" s="25"/>
      <c r="AN27" s="25"/>
      <c r="AO27" s="25"/>
      <c r="AP27" s="25"/>
      <c r="AQ27" s="25"/>
      <c r="AR27" s="25"/>
      <c r="AS27" s="24">
        <f t="shared" si="3"/>
        <v>0</v>
      </c>
      <c r="AW27" s="1"/>
    </row>
    <row r="28" spans="1:49" ht="20.100000000000001" customHeight="1" x14ac:dyDescent="0.25">
      <c r="A28" s="20"/>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4"/>
      <c r="AH28" s="20"/>
      <c r="AI28" s="25"/>
      <c r="AJ28" s="25"/>
      <c r="AK28" s="25"/>
      <c r="AL28" s="25"/>
      <c r="AM28" s="25"/>
      <c r="AN28" s="25"/>
      <c r="AO28" s="25"/>
      <c r="AP28" s="25"/>
      <c r="AQ28" s="25"/>
      <c r="AR28" s="25"/>
      <c r="AS28" s="24">
        <f t="shared" si="3"/>
        <v>0</v>
      </c>
      <c r="AW28" s="1"/>
    </row>
    <row r="29" spans="1:49" s="12" customFormat="1" ht="32.2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H29" s="36"/>
      <c r="AI29" s="27"/>
      <c r="AJ29" s="27"/>
      <c r="AK29" s="27"/>
      <c r="AL29" s="27"/>
      <c r="AM29" s="27"/>
      <c r="AN29" s="27"/>
      <c r="AO29" s="27"/>
      <c r="AP29" s="27"/>
      <c r="AQ29" s="27"/>
      <c r="AR29" s="27"/>
      <c r="AS29" s="27"/>
      <c r="AT29" s="27"/>
      <c r="AU29" s="27"/>
      <c r="AV29" s="27"/>
      <c r="AW29" s="37"/>
    </row>
    <row r="30" spans="1:49" ht="13.5" customHeight="1" thickBot="1" x14ac:dyDescent="0.35">
      <c r="A30" s="2" t="s">
        <v>27</v>
      </c>
      <c r="B30" s="69" t="s">
        <v>28</v>
      </c>
      <c r="C30" s="3" t="s">
        <v>29</v>
      </c>
      <c r="D30" s="5"/>
      <c r="E30" s="71" t="s">
        <v>32</v>
      </c>
      <c r="F30" s="6" t="s">
        <v>112</v>
      </c>
      <c r="G30" s="5"/>
      <c r="H30" s="5"/>
      <c r="I30" s="72" t="s">
        <v>35</v>
      </c>
      <c r="J30" s="6" t="s">
        <v>36</v>
      </c>
      <c r="K30" s="6"/>
      <c r="L30" s="73" t="s">
        <v>99</v>
      </c>
      <c r="M30" s="8" t="s">
        <v>93</v>
      </c>
      <c r="N30" s="8"/>
      <c r="O30" s="4"/>
      <c r="P30" s="74" t="s">
        <v>103</v>
      </c>
      <c r="Q30" s="5" t="s">
        <v>113</v>
      </c>
      <c r="R30" s="5"/>
      <c r="S30" s="5"/>
      <c r="T30" s="75" t="s">
        <v>101</v>
      </c>
      <c r="U30" s="9" t="s">
        <v>94</v>
      </c>
      <c r="V30" s="9"/>
      <c r="W30" s="76" t="s">
        <v>102</v>
      </c>
      <c r="X30" s="9" t="s">
        <v>114</v>
      </c>
      <c r="Y30" s="9"/>
      <c r="Z30" s="77" t="s">
        <v>100</v>
      </c>
      <c r="AA30" s="9" t="s">
        <v>24</v>
      </c>
      <c r="AB30" s="4"/>
      <c r="AC30" s="4"/>
      <c r="AD30" s="4"/>
      <c r="AE30" s="4"/>
      <c r="AF30" s="4"/>
      <c r="AG30" s="13"/>
      <c r="AH30" s="36"/>
      <c r="AI30" s="27"/>
      <c r="AJ30" s="27"/>
      <c r="AK30" s="27"/>
      <c r="AL30" s="27"/>
      <c r="AM30" s="27"/>
      <c r="AN30" s="27"/>
      <c r="AO30" s="27"/>
      <c r="AP30" s="27"/>
      <c r="AQ30" s="27"/>
      <c r="AR30" s="27"/>
      <c r="AS30" s="27"/>
      <c r="AT30" s="27"/>
      <c r="AU30" s="27"/>
      <c r="AV30" s="27"/>
      <c r="AW30" s="37"/>
    </row>
    <row r="31" spans="1:49" x14ac:dyDescent="0.25">
      <c r="A31" s="84"/>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4"/>
      <c r="AH31" s="36"/>
      <c r="AI31" s="27"/>
      <c r="AJ31" s="27"/>
      <c r="AK31" s="27"/>
      <c r="AL31" s="27"/>
      <c r="AM31" s="27"/>
      <c r="AN31" s="27"/>
      <c r="AO31" s="27"/>
      <c r="AP31" s="27"/>
      <c r="AQ31" s="27"/>
      <c r="AR31" s="27"/>
      <c r="AS31" s="27"/>
      <c r="AT31" s="27"/>
      <c r="AU31" s="27"/>
      <c r="AV31" s="27"/>
      <c r="AW31" s="37"/>
    </row>
    <row r="32" spans="1:49" ht="30" thickBot="1" x14ac:dyDescent="0.3">
      <c r="A32" s="13" t="s">
        <v>2</v>
      </c>
      <c r="B32" s="144" t="s">
        <v>37</v>
      </c>
      <c r="C32" s="144"/>
      <c r="D32" s="144"/>
      <c r="E32" s="144"/>
      <c r="F32" s="144"/>
      <c r="G32" s="144"/>
      <c r="H32" s="144"/>
      <c r="I32" s="144"/>
      <c r="J32" s="144"/>
      <c r="K32" s="144"/>
      <c r="L32" s="144"/>
      <c r="M32" s="144"/>
      <c r="N32" s="144"/>
      <c r="O32" s="144"/>
      <c r="P32" s="144"/>
      <c r="Q32" s="144"/>
      <c r="R32" s="144"/>
      <c r="S32" s="144"/>
      <c r="T32" s="144"/>
      <c r="U32" s="144"/>
      <c r="V32" s="144"/>
      <c r="W32" s="144"/>
      <c r="X32" s="144"/>
      <c r="Y32" s="144"/>
      <c r="Z32" s="144"/>
      <c r="AA32" s="144"/>
      <c r="AB32" s="144"/>
      <c r="AC32" s="144"/>
      <c r="AD32" s="144"/>
      <c r="AE32" s="144"/>
      <c r="AF32" s="144"/>
      <c r="AG32" s="4"/>
      <c r="AH32" s="144" t="s">
        <v>38</v>
      </c>
      <c r="AI32" s="144"/>
      <c r="AJ32" s="144"/>
      <c r="AK32" s="144"/>
      <c r="AL32" s="144"/>
      <c r="AM32" s="144"/>
      <c r="AN32" s="144"/>
      <c r="AO32" s="144"/>
      <c r="AP32" s="144"/>
      <c r="AQ32" s="144"/>
      <c r="AR32" s="144"/>
      <c r="AS32" s="144"/>
      <c r="AT32" s="144"/>
      <c r="AU32" s="144"/>
      <c r="AV32" s="144"/>
      <c r="AW32" s="144"/>
    </row>
    <row r="33" spans="1:49" ht="20.100000000000001" customHeight="1" thickTop="1" thickBot="1" x14ac:dyDescent="0.3">
      <c r="A33" s="14">
        <v>3</v>
      </c>
      <c r="B33" s="15">
        <f>DATE(A$3,A33,1)</f>
        <v>44621</v>
      </c>
      <c r="C33" s="15">
        <f>B33+1</f>
        <v>44622</v>
      </c>
      <c r="D33" s="15">
        <f t="shared" ref="D33:I33" si="4">C33+1</f>
        <v>44623</v>
      </c>
      <c r="E33" s="15">
        <f t="shared" si="4"/>
        <v>44624</v>
      </c>
      <c r="F33" s="15">
        <f t="shared" si="4"/>
        <v>44625</v>
      </c>
      <c r="G33" s="15">
        <f t="shared" si="4"/>
        <v>44626</v>
      </c>
      <c r="H33" s="15">
        <f t="shared" si="4"/>
        <v>44627</v>
      </c>
      <c r="I33" s="15">
        <f t="shared" si="4"/>
        <v>44628</v>
      </c>
      <c r="J33" s="15">
        <f t="shared" ref="J33" si="5">I33+1</f>
        <v>44629</v>
      </c>
      <c r="K33" s="15">
        <f t="shared" ref="K33" si="6">J33+1</f>
        <v>44630</v>
      </c>
      <c r="L33" s="15">
        <f t="shared" ref="L33" si="7">K33+1</f>
        <v>44631</v>
      </c>
      <c r="M33" s="15">
        <f t="shared" ref="M33" si="8">L33+1</f>
        <v>44632</v>
      </c>
      <c r="N33" s="15">
        <f t="shared" ref="N33" si="9">M33+1</f>
        <v>44633</v>
      </c>
      <c r="O33" s="15">
        <f t="shared" ref="O33" si="10">N33+1</f>
        <v>44634</v>
      </c>
      <c r="P33" s="15">
        <f t="shared" ref="P33" si="11">O33+1</f>
        <v>44635</v>
      </c>
      <c r="Q33" s="15">
        <f t="shared" ref="Q33" si="12">P33+1</f>
        <v>44636</v>
      </c>
      <c r="R33" s="15">
        <f t="shared" ref="R33" si="13">Q33+1</f>
        <v>44637</v>
      </c>
      <c r="S33" s="15">
        <f t="shared" ref="S33" si="14">R33+1</f>
        <v>44638</v>
      </c>
      <c r="T33" s="15">
        <f t="shared" ref="T33" si="15">S33+1</f>
        <v>44639</v>
      </c>
      <c r="U33" s="15">
        <f t="shared" ref="U33" si="16">T33+1</f>
        <v>44640</v>
      </c>
      <c r="V33" s="15">
        <f t="shared" ref="V33" si="17">U33+1</f>
        <v>44641</v>
      </c>
      <c r="W33" s="15">
        <f t="shared" ref="W33" si="18">V33+1</f>
        <v>44642</v>
      </c>
      <c r="X33" s="15">
        <f t="shared" ref="X33" si="19">W33+1</f>
        <v>44643</v>
      </c>
      <c r="Y33" s="15">
        <f t="shared" ref="Y33" si="20">X33+1</f>
        <v>44644</v>
      </c>
      <c r="Z33" s="15">
        <f t="shared" ref="Z33" si="21">Y33+1</f>
        <v>44645</v>
      </c>
      <c r="AA33" s="15">
        <f t="shared" ref="AA33" si="22">Z33+1</f>
        <v>44646</v>
      </c>
      <c r="AB33" s="15">
        <f t="shared" ref="AB33" si="23">AA33+1</f>
        <v>44647</v>
      </c>
      <c r="AC33" s="15">
        <f t="shared" ref="AC33" si="24">AB33+1</f>
        <v>44648</v>
      </c>
      <c r="AD33" s="15">
        <f t="shared" ref="AD33" si="25">AC33+1</f>
        <v>44649</v>
      </c>
      <c r="AE33" s="15">
        <f t="shared" ref="AE33" si="26">AD33+1</f>
        <v>44650</v>
      </c>
      <c r="AF33" s="15">
        <f t="shared" ref="AF33" si="27">AE33+1</f>
        <v>44651</v>
      </c>
      <c r="AG33" s="4"/>
      <c r="AH33" s="14">
        <v>3</v>
      </c>
      <c r="AI33" s="141" t="s">
        <v>29</v>
      </c>
      <c r="AJ33" s="4"/>
      <c r="AK33" s="4"/>
      <c r="AL33" s="4"/>
      <c r="AM33" s="4"/>
      <c r="AN33" s="4"/>
      <c r="AO33" s="4"/>
      <c r="AP33" s="4"/>
      <c r="AQ33" s="4"/>
      <c r="AR33" s="4"/>
      <c r="AS33" s="4"/>
      <c r="AT33" s="4"/>
      <c r="AU33" s="4"/>
      <c r="AV33" s="4"/>
      <c r="AW33" s="10"/>
    </row>
    <row r="34" spans="1:49" ht="20.100000000000001" customHeight="1" x14ac:dyDescent="0.25">
      <c r="A34" s="29" t="s">
        <v>39</v>
      </c>
      <c r="B34" s="28" t="s">
        <v>40</v>
      </c>
      <c r="C34" s="28" t="s">
        <v>41</v>
      </c>
      <c r="D34" s="28" t="s">
        <v>42</v>
      </c>
      <c r="E34" s="28" t="s">
        <v>43</v>
      </c>
      <c r="F34" s="28" t="s">
        <v>44</v>
      </c>
      <c r="G34" s="28" t="s">
        <v>45</v>
      </c>
      <c r="H34" s="28" t="s">
        <v>46</v>
      </c>
      <c r="I34" s="28" t="s">
        <v>47</v>
      </c>
      <c r="J34" s="28" t="s">
        <v>48</v>
      </c>
      <c r="K34" s="28" t="s">
        <v>49</v>
      </c>
      <c r="L34" s="28" t="s">
        <v>50</v>
      </c>
      <c r="M34" s="28" t="s">
        <v>51</v>
      </c>
      <c r="N34" s="28" t="s">
        <v>52</v>
      </c>
      <c r="O34" s="28" t="s">
        <v>53</v>
      </c>
      <c r="P34" s="28" t="s">
        <v>54</v>
      </c>
      <c r="Q34" s="28" t="s">
        <v>55</v>
      </c>
      <c r="R34" s="28" t="s">
        <v>56</v>
      </c>
      <c r="S34" s="28" t="s">
        <v>57</v>
      </c>
      <c r="T34" s="28" t="s">
        <v>58</v>
      </c>
      <c r="U34" s="28" t="s">
        <v>59</v>
      </c>
      <c r="V34" s="28" t="s">
        <v>60</v>
      </c>
      <c r="W34" s="28" t="s">
        <v>61</v>
      </c>
      <c r="X34" s="28" t="s">
        <v>62</v>
      </c>
      <c r="Y34" s="28" t="s">
        <v>63</v>
      </c>
      <c r="Z34" s="28" t="s">
        <v>64</v>
      </c>
      <c r="AA34" s="28" t="s">
        <v>65</v>
      </c>
      <c r="AB34" s="28" t="s">
        <v>66</v>
      </c>
      <c r="AC34" s="28" t="s">
        <v>67</v>
      </c>
      <c r="AD34" s="30" t="s">
        <v>68</v>
      </c>
      <c r="AE34" s="30" t="s">
        <v>69</v>
      </c>
      <c r="AF34" s="30" t="s">
        <v>70</v>
      </c>
      <c r="AG34" s="4"/>
      <c r="AH34" s="29" t="s">
        <v>39</v>
      </c>
      <c r="AI34" s="93" t="s">
        <v>28</v>
      </c>
      <c r="AJ34" s="94" t="s">
        <v>30</v>
      </c>
      <c r="AK34" s="92" t="s">
        <v>29</v>
      </c>
      <c r="AL34" s="95" t="s">
        <v>32</v>
      </c>
      <c r="AM34" s="96" t="s">
        <v>35</v>
      </c>
      <c r="AN34" s="97" t="s">
        <v>99</v>
      </c>
      <c r="AO34" s="98" t="s">
        <v>103</v>
      </c>
      <c r="AP34" s="99" t="s">
        <v>101</v>
      </c>
      <c r="AQ34" s="100" t="s">
        <v>102</v>
      </c>
      <c r="AR34" s="101" t="s">
        <v>100</v>
      </c>
      <c r="AS34" s="19" t="s">
        <v>71</v>
      </c>
      <c r="AW34" s="1"/>
    </row>
    <row r="35" spans="1:49" ht="20.100000000000001" customHeight="1" x14ac:dyDescent="0.25">
      <c r="A35" s="20" t="s">
        <v>25</v>
      </c>
      <c r="B35" s="22" t="s">
        <v>72</v>
      </c>
      <c r="C35" s="22" t="s">
        <v>72</v>
      </c>
      <c r="D35" s="22"/>
      <c r="E35" s="22"/>
      <c r="F35" s="22"/>
      <c r="G35" s="22"/>
      <c r="H35" s="22"/>
      <c r="I35" s="22"/>
      <c r="J35" s="22"/>
      <c r="K35" s="142" t="s">
        <v>29</v>
      </c>
      <c r="L35" s="139"/>
      <c r="M35" s="139"/>
      <c r="N35" s="139"/>
      <c r="O35" s="139"/>
      <c r="P35" s="139"/>
      <c r="Q35" s="139"/>
      <c r="R35" s="139"/>
      <c r="S35" s="139"/>
      <c r="T35" s="139"/>
      <c r="U35" s="139"/>
      <c r="V35" s="139"/>
      <c r="W35" s="139"/>
      <c r="X35" s="139"/>
      <c r="Y35" s="139"/>
      <c r="Z35" s="139"/>
      <c r="AA35" s="139"/>
      <c r="AB35" s="139"/>
      <c r="AC35" s="139"/>
      <c r="AD35" s="139"/>
      <c r="AE35" s="139"/>
      <c r="AF35" s="139"/>
      <c r="AG35" s="4"/>
      <c r="AH35" s="20" t="s">
        <v>25</v>
      </c>
      <c r="AI35" s="23"/>
      <c r="AJ35" s="23"/>
      <c r="AK35" s="23"/>
      <c r="AL35" s="23"/>
      <c r="AM35" s="23"/>
      <c r="AN35" s="23"/>
      <c r="AO35" s="23"/>
      <c r="AP35" s="23"/>
      <c r="AQ35" s="23"/>
      <c r="AR35" s="23"/>
      <c r="AS35" s="24">
        <f>AK35+AN35+AO35+AR35</f>
        <v>0</v>
      </c>
      <c r="AW35" s="1"/>
    </row>
    <row r="36" spans="1:49" ht="20.100000000000001" customHeight="1" x14ac:dyDescent="0.25">
      <c r="A36" s="20" t="s">
        <v>12</v>
      </c>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4"/>
      <c r="AH36" s="20" t="s">
        <v>12</v>
      </c>
      <c r="AI36" s="25"/>
      <c r="AJ36" s="25"/>
      <c r="AK36" s="25"/>
      <c r="AL36" s="25"/>
      <c r="AM36" s="25"/>
      <c r="AN36" s="25"/>
      <c r="AO36" s="25"/>
      <c r="AP36" s="25"/>
      <c r="AQ36" s="25"/>
      <c r="AR36" s="25"/>
      <c r="AS36" s="24">
        <f t="shared" ref="AS36:AS42" si="28">AK36+AN36+AO36+AR36</f>
        <v>0</v>
      </c>
      <c r="AW36" s="1"/>
    </row>
    <row r="37" spans="1:49" ht="20.100000000000001" customHeight="1" x14ac:dyDescent="0.25">
      <c r="A37" s="20" t="s">
        <v>115</v>
      </c>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4"/>
      <c r="AH37" s="20" t="s">
        <v>115</v>
      </c>
      <c r="AI37" s="23"/>
      <c r="AJ37" s="23"/>
      <c r="AK37" s="23"/>
      <c r="AL37" s="23"/>
      <c r="AM37" s="23"/>
      <c r="AN37" s="23"/>
      <c r="AO37" s="23"/>
      <c r="AP37" s="23"/>
      <c r="AQ37" s="23"/>
      <c r="AR37" s="23"/>
      <c r="AS37" s="24">
        <f t="shared" si="28"/>
        <v>0</v>
      </c>
      <c r="AW37" s="1"/>
    </row>
    <row r="38" spans="1:49" ht="20.100000000000001" customHeight="1" x14ac:dyDescent="0.25">
      <c r="A38" s="20" t="s">
        <v>15</v>
      </c>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4"/>
      <c r="AH38" s="20" t="s">
        <v>15</v>
      </c>
      <c r="AI38" s="25"/>
      <c r="AJ38" s="25"/>
      <c r="AK38" s="25"/>
      <c r="AL38" s="25"/>
      <c r="AM38" s="25"/>
      <c r="AN38" s="25"/>
      <c r="AO38" s="25"/>
      <c r="AP38" s="25"/>
      <c r="AQ38" s="25"/>
      <c r="AR38" s="25"/>
      <c r="AS38" s="24">
        <f t="shared" si="28"/>
        <v>0</v>
      </c>
      <c r="AW38" s="1"/>
    </row>
    <row r="39" spans="1:49" ht="20.100000000000001" customHeight="1" x14ac:dyDescent="0.25">
      <c r="A39" s="20" t="s">
        <v>74</v>
      </c>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H39" s="20" t="s">
        <v>74</v>
      </c>
      <c r="AI39" s="23"/>
      <c r="AJ39" s="23"/>
      <c r="AK39" s="23"/>
      <c r="AL39" s="23"/>
      <c r="AM39" s="23"/>
      <c r="AN39" s="23"/>
      <c r="AO39" s="23"/>
      <c r="AP39" s="23"/>
      <c r="AQ39" s="23"/>
      <c r="AR39" s="23"/>
      <c r="AS39" s="24">
        <f t="shared" si="28"/>
        <v>0</v>
      </c>
      <c r="AW39" s="1"/>
    </row>
    <row r="40" spans="1:49" s="4" customFormat="1" ht="20.100000000000001" customHeight="1" x14ac:dyDescent="0.25">
      <c r="A40" s="20" t="s">
        <v>13</v>
      </c>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H40" s="20" t="s">
        <v>13</v>
      </c>
      <c r="AI40" s="25"/>
      <c r="AJ40" s="25"/>
      <c r="AK40" s="25"/>
      <c r="AL40" s="25"/>
      <c r="AM40" s="25"/>
      <c r="AN40" s="25"/>
      <c r="AO40" s="25"/>
      <c r="AP40" s="25"/>
      <c r="AQ40" s="25"/>
      <c r="AR40" s="25"/>
      <c r="AS40" s="24">
        <f t="shared" si="28"/>
        <v>0</v>
      </c>
    </row>
    <row r="41" spans="1:49" s="12" customFormat="1" ht="20.100000000000001" customHeight="1" x14ac:dyDescent="0.25">
      <c r="A41" s="20" t="s">
        <v>14</v>
      </c>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H41" s="20" t="s">
        <v>14</v>
      </c>
      <c r="AI41" s="25"/>
      <c r="AJ41" s="25"/>
      <c r="AK41" s="25"/>
      <c r="AL41" s="25"/>
      <c r="AM41" s="25"/>
      <c r="AN41" s="25"/>
      <c r="AO41" s="25"/>
      <c r="AP41" s="25"/>
      <c r="AQ41" s="25"/>
      <c r="AR41" s="25"/>
      <c r="AS41" s="24">
        <f t="shared" si="28"/>
        <v>0</v>
      </c>
    </row>
    <row r="42" spans="1:49" ht="20.100000000000001" customHeight="1" thickBot="1" x14ac:dyDescent="0.3">
      <c r="A42" s="20"/>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13"/>
      <c r="AH42" s="20"/>
      <c r="AI42" s="25"/>
      <c r="AJ42" s="25"/>
      <c r="AK42" s="25"/>
      <c r="AL42" s="25"/>
      <c r="AM42" s="25"/>
      <c r="AN42" s="25"/>
      <c r="AO42" s="25"/>
      <c r="AP42" s="25"/>
      <c r="AQ42" s="25"/>
      <c r="AR42" s="25"/>
      <c r="AS42" s="24">
        <f t="shared" si="28"/>
        <v>0</v>
      </c>
      <c r="AW42" s="1"/>
    </row>
    <row r="43" spans="1:49" ht="20.100000000000001" customHeight="1" thickTop="1" thickBot="1" x14ac:dyDescent="0.3">
      <c r="A43" s="36"/>
      <c r="B43" s="136"/>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08"/>
      <c r="AH43" s="36"/>
      <c r="AI43" s="137"/>
      <c r="AJ43" s="137"/>
      <c r="AK43" s="137"/>
      <c r="AL43" s="137"/>
      <c r="AM43" s="137"/>
      <c r="AN43" s="137"/>
      <c r="AO43" s="137"/>
      <c r="AP43" s="137"/>
      <c r="AQ43" s="137"/>
      <c r="AR43" s="137"/>
      <c r="AS43" s="138"/>
      <c r="AW43" s="1"/>
    </row>
    <row r="44" spans="1:49" ht="15.6" thickTop="1" thickBot="1" x14ac:dyDescent="0.35">
      <c r="A44" s="2" t="s">
        <v>27</v>
      </c>
      <c r="B44" s="69" t="s">
        <v>28</v>
      </c>
      <c r="C44" s="3" t="s">
        <v>29</v>
      </c>
      <c r="D44" s="5"/>
      <c r="E44" s="71" t="s">
        <v>32</v>
      </c>
      <c r="F44" s="6" t="s">
        <v>112</v>
      </c>
      <c r="G44" s="5"/>
      <c r="H44" s="5"/>
      <c r="I44" s="72" t="s">
        <v>35</v>
      </c>
      <c r="J44" s="6" t="s">
        <v>36</v>
      </c>
      <c r="K44" s="6"/>
      <c r="L44" s="73" t="s">
        <v>99</v>
      </c>
      <c r="M44" s="8" t="s">
        <v>93</v>
      </c>
      <c r="N44" s="8"/>
      <c r="O44" s="4"/>
      <c r="P44" s="74" t="s">
        <v>103</v>
      </c>
      <c r="Q44" s="5" t="s">
        <v>113</v>
      </c>
      <c r="R44" s="5"/>
      <c r="S44" s="5"/>
      <c r="T44" s="75" t="s">
        <v>101</v>
      </c>
      <c r="U44" s="9" t="s">
        <v>94</v>
      </c>
      <c r="V44" s="9"/>
      <c r="W44" s="76" t="s">
        <v>102</v>
      </c>
      <c r="X44" s="9" t="s">
        <v>114</v>
      </c>
      <c r="Y44" s="9"/>
      <c r="Z44" s="77" t="s">
        <v>100</v>
      </c>
      <c r="AA44" s="9" t="s">
        <v>24</v>
      </c>
      <c r="AB44" s="4"/>
      <c r="AC44" s="4"/>
      <c r="AD44" s="4"/>
      <c r="AE44" s="4"/>
      <c r="AF44" s="4"/>
      <c r="AG44" s="4"/>
      <c r="AH44" s="11"/>
      <c r="AI44" s="12"/>
      <c r="AJ44" s="12"/>
      <c r="AK44" s="12"/>
      <c r="AL44" s="12"/>
      <c r="AM44" s="12"/>
      <c r="AN44" s="12"/>
      <c r="AO44" s="12"/>
      <c r="AP44" s="12"/>
      <c r="AQ44" s="12"/>
      <c r="AR44" s="12"/>
      <c r="AS44" s="12"/>
      <c r="AT44" s="12"/>
      <c r="AU44" s="12"/>
      <c r="AV44" s="12"/>
    </row>
    <row r="45" spans="1:49" x14ac:dyDescent="0.25">
      <c r="A45" s="84"/>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4"/>
    </row>
    <row r="46" spans="1:49" ht="20.100000000000001" customHeight="1" thickBot="1" x14ac:dyDescent="0.3">
      <c r="A46" s="13" t="s">
        <v>3</v>
      </c>
      <c r="B46" s="144" t="s">
        <v>37</v>
      </c>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4"/>
      <c r="AH46" s="144" t="s">
        <v>38</v>
      </c>
      <c r="AI46" s="144"/>
      <c r="AJ46" s="144"/>
      <c r="AK46" s="144"/>
      <c r="AL46" s="144"/>
      <c r="AM46" s="144"/>
      <c r="AN46" s="144"/>
      <c r="AO46" s="144"/>
      <c r="AP46" s="144"/>
      <c r="AQ46" s="144"/>
      <c r="AR46" s="144"/>
      <c r="AS46" s="144"/>
      <c r="AT46" s="144"/>
      <c r="AU46" s="144"/>
      <c r="AV46" s="144"/>
      <c r="AW46" s="144"/>
    </row>
    <row r="47" spans="1:49" ht="20.100000000000001" customHeight="1" thickTop="1" thickBot="1" x14ac:dyDescent="0.3">
      <c r="A47" s="14">
        <v>4</v>
      </c>
      <c r="B47" s="15">
        <f>DATE(A$3,A47,1)</f>
        <v>44652</v>
      </c>
      <c r="C47" s="15">
        <f>B47+1</f>
        <v>44653</v>
      </c>
      <c r="D47" s="15">
        <f t="shared" ref="D47:AE47" si="29">C47+1</f>
        <v>44654</v>
      </c>
      <c r="E47" s="15">
        <f t="shared" si="29"/>
        <v>44655</v>
      </c>
      <c r="F47" s="15">
        <f t="shared" si="29"/>
        <v>44656</v>
      </c>
      <c r="G47" s="15">
        <f t="shared" si="29"/>
        <v>44657</v>
      </c>
      <c r="H47" s="15">
        <f t="shared" si="29"/>
        <v>44658</v>
      </c>
      <c r="I47" s="15">
        <f t="shared" si="29"/>
        <v>44659</v>
      </c>
      <c r="J47" s="15">
        <f t="shared" si="29"/>
        <v>44660</v>
      </c>
      <c r="K47" s="15">
        <f t="shared" si="29"/>
        <v>44661</v>
      </c>
      <c r="L47" s="15">
        <f t="shared" si="29"/>
        <v>44662</v>
      </c>
      <c r="M47" s="15">
        <f t="shared" si="29"/>
        <v>44663</v>
      </c>
      <c r="N47" s="15">
        <f t="shared" si="29"/>
        <v>44664</v>
      </c>
      <c r="O47" s="15">
        <f t="shared" si="29"/>
        <v>44665</v>
      </c>
      <c r="P47" s="15">
        <f t="shared" si="29"/>
        <v>44666</v>
      </c>
      <c r="Q47" s="15">
        <f t="shared" si="29"/>
        <v>44667</v>
      </c>
      <c r="R47" s="15">
        <f t="shared" si="29"/>
        <v>44668</v>
      </c>
      <c r="S47" s="15">
        <f t="shared" si="29"/>
        <v>44669</v>
      </c>
      <c r="T47" s="15">
        <f t="shared" si="29"/>
        <v>44670</v>
      </c>
      <c r="U47" s="15">
        <f t="shared" si="29"/>
        <v>44671</v>
      </c>
      <c r="V47" s="15">
        <f t="shared" si="29"/>
        <v>44672</v>
      </c>
      <c r="W47" s="15">
        <f t="shared" si="29"/>
        <v>44673</v>
      </c>
      <c r="X47" s="15">
        <f t="shared" si="29"/>
        <v>44674</v>
      </c>
      <c r="Y47" s="15">
        <f t="shared" si="29"/>
        <v>44675</v>
      </c>
      <c r="Z47" s="15">
        <f t="shared" si="29"/>
        <v>44676</v>
      </c>
      <c r="AA47" s="15">
        <f t="shared" si="29"/>
        <v>44677</v>
      </c>
      <c r="AB47" s="15">
        <f t="shared" si="29"/>
        <v>44678</v>
      </c>
      <c r="AC47" s="15">
        <f t="shared" si="29"/>
        <v>44679</v>
      </c>
      <c r="AD47" s="15">
        <f t="shared" si="29"/>
        <v>44680</v>
      </c>
      <c r="AE47" s="15">
        <f t="shared" si="29"/>
        <v>44681</v>
      </c>
      <c r="AF47" s="15"/>
      <c r="AG47" s="4"/>
      <c r="AH47" s="14">
        <v>4</v>
      </c>
      <c r="AI47" s="4"/>
      <c r="AJ47" s="4"/>
      <c r="AK47" s="4"/>
      <c r="AL47" s="4"/>
      <c r="AM47" s="4"/>
      <c r="AN47" s="4"/>
      <c r="AO47" s="4"/>
      <c r="AP47" s="4"/>
      <c r="AQ47" s="4"/>
      <c r="AR47" s="4"/>
      <c r="AS47" s="4"/>
      <c r="AT47" s="4"/>
      <c r="AU47" s="4"/>
      <c r="AV47" s="4"/>
      <c r="AW47" s="10"/>
    </row>
    <row r="48" spans="1:49" ht="20.100000000000001" customHeight="1" x14ac:dyDescent="0.25">
      <c r="A48" s="29" t="s">
        <v>39</v>
      </c>
      <c r="B48" s="28" t="s">
        <v>40</v>
      </c>
      <c r="C48" s="28" t="s">
        <v>41</v>
      </c>
      <c r="D48" s="28" t="s">
        <v>42</v>
      </c>
      <c r="E48" s="28" t="s">
        <v>43</v>
      </c>
      <c r="F48" s="28" t="s">
        <v>44</v>
      </c>
      <c r="G48" s="28" t="s">
        <v>45</v>
      </c>
      <c r="H48" s="28" t="s">
        <v>46</v>
      </c>
      <c r="I48" s="28" t="s">
        <v>47</v>
      </c>
      <c r="J48" s="28" t="s">
        <v>48</v>
      </c>
      <c r="K48" s="28" t="s">
        <v>49</v>
      </c>
      <c r="L48" s="28" t="s">
        <v>50</v>
      </c>
      <c r="M48" s="28" t="s">
        <v>51</v>
      </c>
      <c r="N48" s="28" t="s">
        <v>52</v>
      </c>
      <c r="O48" s="28" t="s">
        <v>53</v>
      </c>
      <c r="P48" s="28" t="s">
        <v>54</v>
      </c>
      <c r="Q48" s="28" t="s">
        <v>55</v>
      </c>
      <c r="R48" s="28" t="s">
        <v>56</v>
      </c>
      <c r="S48" s="28" t="s">
        <v>57</v>
      </c>
      <c r="T48" s="28" t="s">
        <v>58</v>
      </c>
      <c r="U48" s="28" t="s">
        <v>59</v>
      </c>
      <c r="V48" s="28" t="s">
        <v>60</v>
      </c>
      <c r="W48" s="28" t="s">
        <v>61</v>
      </c>
      <c r="X48" s="28" t="s">
        <v>62</v>
      </c>
      <c r="Y48" s="28" t="s">
        <v>63</v>
      </c>
      <c r="Z48" s="28" t="s">
        <v>64</v>
      </c>
      <c r="AA48" s="28" t="s">
        <v>65</v>
      </c>
      <c r="AB48" s="28" t="s">
        <v>66</v>
      </c>
      <c r="AC48" s="28" t="s">
        <v>67</v>
      </c>
      <c r="AD48" s="30" t="s">
        <v>68</v>
      </c>
      <c r="AE48" s="30" t="s">
        <v>69</v>
      </c>
      <c r="AF48" s="27" t="s">
        <v>70</v>
      </c>
      <c r="AG48" s="4"/>
      <c r="AH48" s="29" t="s">
        <v>39</v>
      </c>
      <c r="AI48" s="93" t="s">
        <v>28</v>
      </c>
      <c r="AJ48" s="94" t="s">
        <v>30</v>
      </c>
      <c r="AK48" s="92" t="s">
        <v>29</v>
      </c>
      <c r="AL48" s="95" t="s">
        <v>32</v>
      </c>
      <c r="AM48" s="96" t="s">
        <v>35</v>
      </c>
      <c r="AN48" s="97" t="s">
        <v>99</v>
      </c>
      <c r="AO48" s="98" t="s">
        <v>103</v>
      </c>
      <c r="AP48" s="99" t="s">
        <v>101</v>
      </c>
      <c r="AQ48" s="100" t="s">
        <v>102</v>
      </c>
      <c r="AR48" s="101" t="s">
        <v>100</v>
      </c>
      <c r="AS48" s="19" t="s">
        <v>71</v>
      </c>
      <c r="AW48" s="1"/>
    </row>
    <row r="49" spans="1:49" ht="20.100000000000001" customHeight="1" x14ac:dyDescent="0.25">
      <c r="A49" s="20" t="s">
        <v>25</v>
      </c>
      <c r="B49" s="139"/>
      <c r="C49" s="139"/>
      <c r="D49" s="139"/>
      <c r="E49" s="139"/>
      <c r="F49" s="139"/>
      <c r="G49" s="139"/>
      <c r="H49" s="139"/>
      <c r="I49" s="139"/>
      <c r="J49" s="139"/>
      <c r="K49" s="139"/>
      <c r="L49" s="139"/>
      <c r="M49" s="139"/>
      <c r="N49" s="139"/>
      <c r="O49" s="139"/>
      <c r="P49" s="22"/>
      <c r="Q49" s="22"/>
      <c r="R49" s="22"/>
      <c r="S49" s="22"/>
      <c r="T49" s="22"/>
      <c r="U49" s="22"/>
      <c r="V49" s="22"/>
      <c r="W49" s="22"/>
      <c r="X49" s="22"/>
      <c r="Y49" s="22"/>
      <c r="Z49" s="22"/>
      <c r="AA49" s="22"/>
      <c r="AB49" s="22"/>
      <c r="AC49" s="22"/>
      <c r="AD49" s="22"/>
      <c r="AE49" s="22"/>
      <c r="AF49" s="22"/>
      <c r="AG49" s="4"/>
      <c r="AH49" s="20" t="s">
        <v>25</v>
      </c>
      <c r="AI49" s="23"/>
      <c r="AJ49" s="23"/>
      <c r="AK49" s="23"/>
      <c r="AL49" s="23"/>
      <c r="AM49" s="23"/>
      <c r="AN49" s="23"/>
      <c r="AO49" s="23"/>
      <c r="AP49" s="23"/>
      <c r="AQ49" s="23"/>
      <c r="AR49" s="23"/>
      <c r="AS49" s="24">
        <f t="shared" ref="AS49:AS56" si="30">AK49+AN49+AO49+AR49</f>
        <v>0</v>
      </c>
      <c r="AW49" s="1"/>
    </row>
    <row r="50" spans="1:49" ht="20.100000000000001" customHeight="1" x14ac:dyDescent="0.25">
      <c r="A50" s="20" t="s">
        <v>12</v>
      </c>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4"/>
      <c r="AH50" s="20" t="s">
        <v>12</v>
      </c>
      <c r="AI50" s="25"/>
      <c r="AJ50" s="25"/>
      <c r="AK50" s="25"/>
      <c r="AL50" s="25"/>
      <c r="AM50" s="25"/>
      <c r="AN50" s="25"/>
      <c r="AO50" s="25"/>
      <c r="AP50" s="25"/>
      <c r="AQ50" s="25"/>
      <c r="AR50" s="25"/>
      <c r="AS50" s="24">
        <f t="shared" si="30"/>
        <v>0</v>
      </c>
      <c r="AW50" s="1"/>
    </row>
    <row r="51" spans="1:49" ht="20.100000000000001" customHeight="1" x14ac:dyDescent="0.25">
      <c r="A51" s="20" t="s">
        <v>115</v>
      </c>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4"/>
      <c r="AH51" s="20" t="s">
        <v>115</v>
      </c>
      <c r="AI51" s="23"/>
      <c r="AJ51" s="23"/>
      <c r="AK51" s="23"/>
      <c r="AL51" s="23"/>
      <c r="AM51" s="23"/>
      <c r="AN51" s="23"/>
      <c r="AO51" s="23"/>
      <c r="AP51" s="23"/>
      <c r="AQ51" s="23"/>
      <c r="AR51" s="23"/>
      <c r="AS51" s="24">
        <f t="shared" si="30"/>
        <v>0</v>
      </c>
      <c r="AW51" s="1"/>
    </row>
    <row r="52" spans="1:49" ht="20.100000000000001" customHeight="1" x14ac:dyDescent="0.25">
      <c r="A52" s="20" t="s">
        <v>15</v>
      </c>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H52" s="20" t="s">
        <v>15</v>
      </c>
      <c r="AI52" s="25"/>
      <c r="AJ52" s="25"/>
      <c r="AK52" s="25"/>
      <c r="AL52" s="25"/>
      <c r="AM52" s="25"/>
      <c r="AN52" s="25"/>
      <c r="AO52" s="25"/>
      <c r="AP52" s="25"/>
      <c r="AQ52" s="25"/>
      <c r="AR52" s="25"/>
      <c r="AS52" s="24">
        <f t="shared" si="30"/>
        <v>0</v>
      </c>
      <c r="AW52" s="1"/>
    </row>
    <row r="53" spans="1:49" s="4" customFormat="1" ht="20.100000000000001" customHeight="1" x14ac:dyDescent="0.25">
      <c r="A53" s="20" t="s">
        <v>74</v>
      </c>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H53" s="20" t="s">
        <v>74</v>
      </c>
      <c r="AI53" s="23"/>
      <c r="AJ53" s="23"/>
      <c r="AK53" s="23"/>
      <c r="AL53" s="23"/>
      <c r="AM53" s="23"/>
      <c r="AN53" s="23"/>
      <c r="AO53" s="23"/>
      <c r="AP53" s="23"/>
      <c r="AQ53" s="23"/>
      <c r="AR53" s="23"/>
      <c r="AS53" s="24">
        <f t="shared" si="30"/>
        <v>0</v>
      </c>
      <c r="AT53" s="1"/>
      <c r="AU53" s="1"/>
      <c r="AV53" s="1"/>
      <c r="AW53" s="1"/>
    </row>
    <row r="54" spans="1:49" s="12" customFormat="1" ht="20.100000000000001" customHeight="1" x14ac:dyDescent="0.25">
      <c r="A54" s="20" t="s">
        <v>13</v>
      </c>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H54" s="20" t="s">
        <v>13</v>
      </c>
      <c r="AI54" s="25"/>
      <c r="AJ54" s="25"/>
      <c r="AK54" s="25"/>
      <c r="AL54" s="25"/>
      <c r="AM54" s="25"/>
      <c r="AN54" s="25"/>
      <c r="AO54" s="25"/>
      <c r="AP54" s="25"/>
      <c r="AQ54" s="25"/>
      <c r="AR54" s="25"/>
      <c r="AS54" s="24">
        <f t="shared" si="30"/>
        <v>0</v>
      </c>
      <c r="AT54" s="4"/>
      <c r="AU54" s="4"/>
      <c r="AV54" s="4"/>
      <c r="AW54" s="4"/>
    </row>
    <row r="55" spans="1:49" s="12" customFormat="1" ht="20.100000000000001" customHeight="1" x14ac:dyDescent="0.25">
      <c r="A55" s="20" t="s">
        <v>14</v>
      </c>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H55" s="20" t="s">
        <v>14</v>
      </c>
      <c r="AI55" s="25"/>
      <c r="AJ55" s="25"/>
      <c r="AK55" s="25"/>
      <c r="AL55" s="25"/>
      <c r="AM55" s="25"/>
      <c r="AN55" s="25"/>
      <c r="AO55" s="25"/>
      <c r="AP55" s="25"/>
      <c r="AQ55" s="25"/>
      <c r="AR55" s="25"/>
      <c r="AS55" s="24">
        <f t="shared" si="30"/>
        <v>0</v>
      </c>
    </row>
    <row r="56" spans="1:49" ht="20.100000000000001" customHeight="1" thickBot="1" x14ac:dyDescent="0.3">
      <c r="A56" s="20"/>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13"/>
      <c r="AH56" s="20"/>
      <c r="AI56" s="25"/>
      <c r="AJ56" s="25"/>
      <c r="AK56" s="25"/>
      <c r="AL56" s="25"/>
      <c r="AM56" s="25"/>
      <c r="AN56" s="25"/>
      <c r="AO56" s="25"/>
      <c r="AP56" s="25"/>
      <c r="AQ56" s="25"/>
      <c r="AR56" s="25"/>
      <c r="AS56" s="24">
        <f t="shared" si="30"/>
        <v>0</v>
      </c>
      <c r="AT56" s="12"/>
      <c r="AU56" s="12"/>
      <c r="AV56" s="12"/>
    </row>
    <row r="57" spans="1:49" ht="20.100000000000001" customHeight="1" thickTop="1" thickBot="1" x14ac:dyDescent="0.3">
      <c r="A57" s="36"/>
      <c r="B57" s="136"/>
      <c r="C57" s="136"/>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08"/>
      <c r="AH57" s="36"/>
      <c r="AI57" s="137"/>
      <c r="AJ57" s="137"/>
      <c r="AK57" s="137"/>
      <c r="AL57" s="137"/>
      <c r="AM57" s="137"/>
      <c r="AN57" s="137"/>
      <c r="AO57" s="137"/>
      <c r="AP57" s="137"/>
      <c r="AQ57" s="137"/>
      <c r="AR57" s="137"/>
      <c r="AS57" s="138"/>
      <c r="AT57" s="12"/>
      <c r="AU57" s="12"/>
      <c r="AV57" s="12"/>
    </row>
    <row r="58" spans="1:49" ht="15.6" thickTop="1" thickBot="1" x14ac:dyDescent="0.35">
      <c r="A58" s="2" t="s">
        <v>27</v>
      </c>
      <c r="B58" s="69" t="s">
        <v>28</v>
      </c>
      <c r="C58" s="3" t="s">
        <v>29</v>
      </c>
      <c r="D58" s="5"/>
      <c r="E58" s="71" t="s">
        <v>32</v>
      </c>
      <c r="F58" s="6" t="s">
        <v>112</v>
      </c>
      <c r="G58" s="5"/>
      <c r="H58" s="5"/>
      <c r="I58" s="72" t="s">
        <v>35</v>
      </c>
      <c r="J58" s="6" t="s">
        <v>36</v>
      </c>
      <c r="K58" s="6"/>
      <c r="L58" s="73" t="s">
        <v>99</v>
      </c>
      <c r="M58" s="8" t="s">
        <v>93</v>
      </c>
      <c r="N58" s="8"/>
      <c r="O58" s="4"/>
      <c r="P58" s="74" t="s">
        <v>103</v>
      </c>
      <c r="Q58" s="5" t="s">
        <v>113</v>
      </c>
      <c r="R58" s="5"/>
      <c r="S58" s="5"/>
      <c r="T58" s="75" t="s">
        <v>101</v>
      </c>
      <c r="U58" s="9" t="s">
        <v>94</v>
      </c>
      <c r="V58" s="9"/>
      <c r="W58" s="76" t="s">
        <v>102</v>
      </c>
      <c r="X58" s="9" t="s">
        <v>114</v>
      </c>
      <c r="Y58" s="9"/>
      <c r="Z58" s="77" t="s">
        <v>100</v>
      </c>
      <c r="AA58" s="9" t="s">
        <v>24</v>
      </c>
      <c r="AB58" s="4"/>
      <c r="AC58" s="4"/>
      <c r="AD58" s="4"/>
      <c r="AE58" s="4"/>
      <c r="AF58" s="4"/>
      <c r="AG58" s="4"/>
      <c r="AH58" s="11"/>
      <c r="AI58" s="12"/>
      <c r="AJ58" s="12"/>
      <c r="AK58" s="12"/>
      <c r="AL58" s="12"/>
      <c r="AM58" s="12"/>
      <c r="AN58" s="12"/>
      <c r="AO58" s="12"/>
      <c r="AP58" s="12"/>
      <c r="AQ58" s="12"/>
      <c r="AR58" s="12"/>
      <c r="AS58" s="12"/>
      <c r="AT58" s="12"/>
      <c r="AU58" s="12"/>
      <c r="AV58" s="12"/>
    </row>
    <row r="59" spans="1:49" x14ac:dyDescent="0.25">
      <c r="A59" s="84"/>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4"/>
      <c r="AH59" s="11"/>
      <c r="AI59" s="12"/>
      <c r="AJ59" s="12"/>
      <c r="AK59" s="12"/>
      <c r="AL59" s="12"/>
      <c r="AM59" s="12"/>
      <c r="AN59" s="12"/>
      <c r="AO59" s="12"/>
      <c r="AP59" s="12"/>
      <c r="AQ59" s="12"/>
      <c r="AR59" s="12"/>
      <c r="AS59" s="12"/>
      <c r="AT59" s="12"/>
      <c r="AU59" s="12"/>
      <c r="AV59" s="12"/>
    </row>
    <row r="60" spans="1:49" ht="20.100000000000001" customHeight="1" thickBot="1" x14ac:dyDescent="0.3">
      <c r="A60" s="13" t="s">
        <v>4</v>
      </c>
      <c r="B60" s="144" t="s">
        <v>37</v>
      </c>
      <c r="C60" s="144"/>
      <c r="D60" s="144"/>
      <c r="E60" s="144"/>
      <c r="F60" s="144"/>
      <c r="G60" s="144"/>
      <c r="H60" s="144"/>
      <c r="I60" s="144"/>
      <c r="J60" s="144"/>
      <c r="K60" s="144"/>
      <c r="L60" s="144"/>
      <c r="M60" s="144"/>
      <c r="N60" s="144"/>
      <c r="O60" s="144"/>
      <c r="P60" s="144"/>
      <c r="Q60" s="144"/>
      <c r="R60" s="144"/>
      <c r="S60" s="144"/>
      <c r="T60" s="144"/>
      <c r="U60" s="144"/>
      <c r="V60" s="144"/>
      <c r="W60" s="144"/>
      <c r="X60" s="144"/>
      <c r="Y60" s="144"/>
      <c r="Z60" s="144"/>
      <c r="AA60" s="144"/>
      <c r="AB60" s="144"/>
      <c r="AC60" s="144"/>
      <c r="AD60" s="144"/>
      <c r="AE60" s="144"/>
      <c r="AF60" s="144"/>
      <c r="AG60" s="4"/>
      <c r="AH60" s="144" t="s">
        <v>38</v>
      </c>
      <c r="AI60" s="144"/>
      <c r="AJ60" s="144"/>
      <c r="AK60" s="144"/>
      <c r="AL60" s="144"/>
      <c r="AM60" s="144"/>
      <c r="AN60" s="144"/>
      <c r="AO60" s="144"/>
      <c r="AP60" s="144"/>
      <c r="AQ60" s="144"/>
      <c r="AR60" s="144"/>
      <c r="AS60" s="144"/>
      <c r="AT60" s="144"/>
      <c r="AU60" s="144"/>
      <c r="AV60" s="144"/>
      <c r="AW60" s="144"/>
    </row>
    <row r="61" spans="1:49" ht="20.100000000000001" customHeight="1" thickTop="1" thickBot="1" x14ac:dyDescent="0.3">
      <c r="A61" s="14">
        <v>5</v>
      </c>
      <c r="B61" s="15">
        <f>DATE(A$3,A61,1)</f>
        <v>44682</v>
      </c>
      <c r="C61" s="15">
        <f>B61+1</f>
        <v>44683</v>
      </c>
      <c r="D61" s="15">
        <f t="shared" ref="D61:AF61" si="31">C61+1</f>
        <v>44684</v>
      </c>
      <c r="E61" s="15">
        <f t="shared" si="31"/>
        <v>44685</v>
      </c>
      <c r="F61" s="15">
        <f t="shared" si="31"/>
        <v>44686</v>
      </c>
      <c r="G61" s="15">
        <f t="shared" si="31"/>
        <v>44687</v>
      </c>
      <c r="H61" s="15">
        <f t="shared" si="31"/>
        <v>44688</v>
      </c>
      <c r="I61" s="15">
        <f t="shared" si="31"/>
        <v>44689</v>
      </c>
      <c r="J61" s="15">
        <f t="shared" si="31"/>
        <v>44690</v>
      </c>
      <c r="K61" s="15">
        <f t="shared" si="31"/>
        <v>44691</v>
      </c>
      <c r="L61" s="15">
        <f t="shared" si="31"/>
        <v>44692</v>
      </c>
      <c r="M61" s="15">
        <f t="shared" si="31"/>
        <v>44693</v>
      </c>
      <c r="N61" s="15">
        <f t="shared" si="31"/>
        <v>44694</v>
      </c>
      <c r="O61" s="15">
        <f t="shared" si="31"/>
        <v>44695</v>
      </c>
      <c r="P61" s="15">
        <f t="shared" si="31"/>
        <v>44696</v>
      </c>
      <c r="Q61" s="15">
        <f t="shared" si="31"/>
        <v>44697</v>
      </c>
      <c r="R61" s="15">
        <f t="shared" si="31"/>
        <v>44698</v>
      </c>
      <c r="S61" s="15">
        <f t="shared" si="31"/>
        <v>44699</v>
      </c>
      <c r="T61" s="15">
        <f t="shared" si="31"/>
        <v>44700</v>
      </c>
      <c r="U61" s="15">
        <f t="shared" si="31"/>
        <v>44701</v>
      </c>
      <c r="V61" s="15">
        <f t="shared" si="31"/>
        <v>44702</v>
      </c>
      <c r="W61" s="15">
        <f t="shared" si="31"/>
        <v>44703</v>
      </c>
      <c r="X61" s="15">
        <f t="shared" si="31"/>
        <v>44704</v>
      </c>
      <c r="Y61" s="15">
        <f t="shared" si="31"/>
        <v>44705</v>
      </c>
      <c r="Z61" s="15">
        <f t="shared" si="31"/>
        <v>44706</v>
      </c>
      <c r="AA61" s="15">
        <f t="shared" si="31"/>
        <v>44707</v>
      </c>
      <c r="AB61" s="15">
        <f t="shared" si="31"/>
        <v>44708</v>
      </c>
      <c r="AC61" s="15">
        <f t="shared" si="31"/>
        <v>44709</v>
      </c>
      <c r="AD61" s="15">
        <f t="shared" si="31"/>
        <v>44710</v>
      </c>
      <c r="AE61" s="15">
        <f t="shared" si="31"/>
        <v>44711</v>
      </c>
      <c r="AF61" s="15">
        <f t="shared" si="31"/>
        <v>44712</v>
      </c>
      <c r="AG61" s="4"/>
      <c r="AH61" s="14">
        <v>5</v>
      </c>
      <c r="AI61" s="4"/>
      <c r="AJ61" s="4"/>
      <c r="AK61" s="4"/>
      <c r="AL61" s="4"/>
      <c r="AM61" s="4"/>
      <c r="AN61" s="4"/>
      <c r="AO61" s="4"/>
      <c r="AP61" s="4"/>
      <c r="AQ61" s="4"/>
      <c r="AR61" s="4"/>
      <c r="AS61" s="4"/>
      <c r="AT61" s="4"/>
      <c r="AU61" s="4"/>
      <c r="AV61" s="4"/>
      <c r="AW61" s="10"/>
    </row>
    <row r="62" spans="1:49" ht="20.100000000000001" customHeight="1" x14ac:dyDescent="0.25">
      <c r="A62" s="29" t="s">
        <v>39</v>
      </c>
      <c r="B62" s="28" t="s">
        <v>40</v>
      </c>
      <c r="C62" s="28" t="s">
        <v>41</v>
      </c>
      <c r="D62" s="28" t="s">
        <v>42</v>
      </c>
      <c r="E62" s="28" t="s">
        <v>43</v>
      </c>
      <c r="F62" s="28" t="s">
        <v>44</v>
      </c>
      <c r="G62" s="28" t="s">
        <v>45</v>
      </c>
      <c r="H62" s="28" t="s">
        <v>46</v>
      </c>
      <c r="I62" s="28" t="s">
        <v>47</v>
      </c>
      <c r="J62" s="28" t="s">
        <v>48</v>
      </c>
      <c r="K62" s="28" t="s">
        <v>49</v>
      </c>
      <c r="L62" s="28" t="s">
        <v>50</v>
      </c>
      <c r="M62" s="28" t="s">
        <v>51</v>
      </c>
      <c r="N62" s="28" t="s">
        <v>52</v>
      </c>
      <c r="O62" s="28" t="s">
        <v>53</v>
      </c>
      <c r="P62" s="28" t="s">
        <v>54</v>
      </c>
      <c r="Q62" s="28" t="s">
        <v>55</v>
      </c>
      <c r="R62" s="28" t="s">
        <v>56</v>
      </c>
      <c r="S62" s="28" t="s">
        <v>57</v>
      </c>
      <c r="T62" s="28" t="s">
        <v>58</v>
      </c>
      <c r="U62" s="28" t="s">
        <v>59</v>
      </c>
      <c r="V62" s="28" t="s">
        <v>60</v>
      </c>
      <c r="W62" s="28" t="s">
        <v>61</v>
      </c>
      <c r="X62" s="28" t="s">
        <v>62</v>
      </c>
      <c r="Y62" s="28" t="s">
        <v>63</v>
      </c>
      <c r="Z62" s="28" t="s">
        <v>64</v>
      </c>
      <c r="AA62" s="28" t="s">
        <v>65</v>
      </c>
      <c r="AB62" s="28" t="s">
        <v>66</v>
      </c>
      <c r="AC62" s="28" t="s">
        <v>67</v>
      </c>
      <c r="AD62" s="30" t="s">
        <v>68</v>
      </c>
      <c r="AE62" s="30" t="s">
        <v>69</v>
      </c>
      <c r="AF62" s="30" t="s">
        <v>70</v>
      </c>
      <c r="AG62" s="4"/>
      <c r="AH62" s="29" t="s">
        <v>39</v>
      </c>
      <c r="AI62" s="93" t="s">
        <v>28</v>
      </c>
      <c r="AJ62" s="94" t="s">
        <v>30</v>
      </c>
      <c r="AK62" s="92" t="s">
        <v>29</v>
      </c>
      <c r="AL62" s="95" t="s">
        <v>32</v>
      </c>
      <c r="AM62" s="96" t="s">
        <v>35</v>
      </c>
      <c r="AN62" s="97" t="s">
        <v>99</v>
      </c>
      <c r="AO62" s="98" t="s">
        <v>103</v>
      </c>
      <c r="AP62" s="99" t="s">
        <v>101</v>
      </c>
      <c r="AQ62" s="100" t="s">
        <v>102</v>
      </c>
      <c r="AR62" s="101" t="s">
        <v>100</v>
      </c>
      <c r="AS62" s="19" t="s">
        <v>71</v>
      </c>
      <c r="AW62" s="1"/>
    </row>
    <row r="63" spans="1:49" ht="20.100000000000001" customHeight="1" x14ac:dyDescent="0.25">
      <c r="A63" s="20" t="s">
        <v>25</v>
      </c>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4"/>
      <c r="AH63" s="20" t="s">
        <v>25</v>
      </c>
      <c r="AI63" s="23"/>
      <c r="AJ63" s="23"/>
      <c r="AK63" s="23"/>
      <c r="AL63" s="23"/>
      <c r="AM63" s="23"/>
      <c r="AN63" s="23"/>
      <c r="AO63" s="23"/>
      <c r="AP63" s="23"/>
      <c r="AQ63" s="23"/>
      <c r="AR63" s="23"/>
      <c r="AS63" s="24">
        <f>AK63+AN63+AO63+AR63</f>
        <v>0</v>
      </c>
      <c r="AW63" s="1"/>
    </row>
    <row r="64" spans="1:49" ht="20.100000000000001" customHeight="1" x14ac:dyDescent="0.25">
      <c r="A64" s="20" t="s">
        <v>12</v>
      </c>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4"/>
      <c r="AH64" s="20" t="s">
        <v>12</v>
      </c>
      <c r="AI64" s="25"/>
      <c r="AJ64" s="25"/>
      <c r="AK64" s="25"/>
      <c r="AL64" s="25"/>
      <c r="AM64" s="25"/>
      <c r="AN64" s="25"/>
      <c r="AO64" s="25"/>
      <c r="AP64" s="25"/>
      <c r="AQ64" s="25"/>
      <c r="AR64" s="25"/>
      <c r="AS64" s="24">
        <f t="shared" ref="AS64:AS70" si="32">AK64+AN64+AO64+AR64</f>
        <v>0</v>
      </c>
      <c r="AW64" s="1"/>
    </row>
    <row r="65" spans="1:49" ht="20.100000000000001" customHeight="1" x14ac:dyDescent="0.25">
      <c r="A65" s="20" t="s">
        <v>115</v>
      </c>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4"/>
      <c r="AH65" s="20" t="s">
        <v>115</v>
      </c>
      <c r="AI65" s="23"/>
      <c r="AJ65" s="23"/>
      <c r="AK65" s="23"/>
      <c r="AL65" s="23"/>
      <c r="AM65" s="23"/>
      <c r="AN65" s="23"/>
      <c r="AO65" s="23"/>
      <c r="AP65" s="23"/>
      <c r="AQ65" s="23"/>
      <c r="AR65" s="23"/>
      <c r="AS65" s="24">
        <f t="shared" si="32"/>
        <v>0</v>
      </c>
      <c r="AW65" s="1"/>
    </row>
    <row r="66" spans="1:49" ht="20.100000000000001" customHeight="1" x14ac:dyDescent="0.25">
      <c r="A66" s="20" t="s">
        <v>15</v>
      </c>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H66" s="20" t="s">
        <v>15</v>
      </c>
      <c r="AI66" s="25"/>
      <c r="AJ66" s="25"/>
      <c r="AK66" s="25"/>
      <c r="AL66" s="25"/>
      <c r="AM66" s="25"/>
      <c r="AN66" s="25"/>
      <c r="AO66" s="25"/>
      <c r="AP66" s="25"/>
      <c r="AQ66" s="25"/>
      <c r="AR66" s="25"/>
      <c r="AS66" s="24">
        <f t="shared" si="32"/>
        <v>0</v>
      </c>
      <c r="AW66" s="1"/>
    </row>
    <row r="67" spans="1:49" s="4" customFormat="1" ht="20.100000000000001" customHeight="1" x14ac:dyDescent="0.25">
      <c r="A67" s="20" t="s">
        <v>74</v>
      </c>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H67" s="20" t="s">
        <v>74</v>
      </c>
      <c r="AI67" s="23"/>
      <c r="AJ67" s="23"/>
      <c r="AK67" s="23"/>
      <c r="AL67" s="23"/>
      <c r="AM67" s="23"/>
      <c r="AN67" s="23"/>
      <c r="AO67" s="23"/>
      <c r="AP67" s="23"/>
      <c r="AQ67" s="23"/>
      <c r="AR67" s="23"/>
      <c r="AS67" s="24">
        <f t="shared" si="32"/>
        <v>0</v>
      </c>
    </row>
    <row r="68" spans="1:49" s="12" customFormat="1" ht="20.100000000000001" customHeight="1" x14ac:dyDescent="0.25">
      <c r="A68" s="20" t="s">
        <v>13</v>
      </c>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H68" s="20" t="s">
        <v>13</v>
      </c>
      <c r="AI68" s="25"/>
      <c r="AJ68" s="25"/>
      <c r="AK68" s="25"/>
      <c r="AL68" s="25"/>
      <c r="AM68" s="25"/>
      <c r="AN68" s="25"/>
      <c r="AO68" s="25"/>
      <c r="AP68" s="25"/>
      <c r="AQ68" s="25"/>
      <c r="AR68" s="25"/>
      <c r="AS68" s="24">
        <f t="shared" si="32"/>
        <v>0</v>
      </c>
    </row>
    <row r="69" spans="1:49" s="12" customFormat="1" ht="20.100000000000001" customHeight="1" x14ac:dyDescent="0.25">
      <c r="A69" s="20" t="s">
        <v>14</v>
      </c>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H69" s="20" t="s">
        <v>14</v>
      </c>
      <c r="AI69" s="25"/>
      <c r="AJ69" s="25"/>
      <c r="AK69" s="25"/>
      <c r="AL69" s="25"/>
      <c r="AM69" s="25"/>
      <c r="AN69" s="25"/>
      <c r="AO69" s="25"/>
      <c r="AP69" s="25"/>
      <c r="AQ69" s="25"/>
      <c r="AR69" s="25"/>
      <c r="AS69" s="24">
        <f t="shared" si="32"/>
        <v>0</v>
      </c>
    </row>
    <row r="70" spans="1:49" ht="20.100000000000001" customHeight="1" thickBot="1" x14ac:dyDescent="0.3">
      <c r="A70" s="20"/>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13"/>
      <c r="AH70" s="20"/>
      <c r="AI70" s="25"/>
      <c r="AJ70" s="25"/>
      <c r="AK70" s="25"/>
      <c r="AL70" s="25"/>
      <c r="AM70" s="25"/>
      <c r="AN70" s="25"/>
      <c r="AO70" s="25"/>
      <c r="AP70" s="25"/>
      <c r="AQ70" s="25"/>
      <c r="AR70" s="25"/>
      <c r="AS70" s="24">
        <f t="shared" si="32"/>
        <v>0</v>
      </c>
      <c r="AW70" s="1"/>
    </row>
    <row r="71" spans="1:49" ht="20.100000000000001" customHeight="1" thickTop="1" x14ac:dyDescent="0.25">
      <c r="AG71" s="4"/>
      <c r="AH71" s="4"/>
      <c r="AI71" s="4"/>
      <c r="AJ71" s="4"/>
      <c r="AK71" s="4"/>
      <c r="AL71" s="4"/>
      <c r="AM71" s="4"/>
      <c r="AN71" s="4"/>
      <c r="AO71" s="4"/>
      <c r="AP71" s="4"/>
      <c r="AQ71" s="4"/>
      <c r="AR71" s="4"/>
      <c r="AS71" s="4"/>
      <c r="AT71" s="4"/>
      <c r="AU71" s="4"/>
      <c r="AV71" s="4"/>
      <c r="AW71" s="10"/>
    </row>
    <row r="72" spans="1:49" ht="15" thickBot="1" x14ac:dyDescent="0.35">
      <c r="A72" s="2" t="s">
        <v>27</v>
      </c>
      <c r="B72" s="69" t="s">
        <v>28</v>
      </c>
      <c r="C72" s="3" t="s">
        <v>29</v>
      </c>
      <c r="D72" s="4"/>
      <c r="E72" s="70" t="s">
        <v>30</v>
      </c>
      <c r="F72" s="5" t="s">
        <v>31</v>
      </c>
      <c r="G72" s="5"/>
      <c r="H72" s="71" t="s">
        <v>32</v>
      </c>
      <c r="I72" s="6" t="s">
        <v>112</v>
      </c>
      <c r="J72" s="5"/>
      <c r="K72" s="7" t="s">
        <v>33</v>
      </c>
      <c r="L72" s="5" t="s">
        <v>34</v>
      </c>
      <c r="M72" s="5"/>
      <c r="N72" s="72" t="s">
        <v>35</v>
      </c>
      <c r="O72" s="6" t="s">
        <v>36</v>
      </c>
      <c r="P72" s="6"/>
      <c r="Q72" s="73" t="s">
        <v>99</v>
      </c>
      <c r="R72" s="8" t="s">
        <v>93</v>
      </c>
      <c r="S72" s="8"/>
      <c r="T72" s="4"/>
      <c r="U72" s="74" t="s">
        <v>103</v>
      </c>
      <c r="V72" s="5" t="s">
        <v>113</v>
      </c>
      <c r="W72" s="5"/>
      <c r="X72" s="5"/>
      <c r="Y72" s="75" t="s">
        <v>101</v>
      </c>
      <c r="Z72" s="9" t="s">
        <v>94</v>
      </c>
      <c r="AA72" s="9"/>
      <c r="AB72" s="76" t="s">
        <v>102</v>
      </c>
      <c r="AC72" s="9" t="s">
        <v>114</v>
      </c>
      <c r="AD72" s="9"/>
      <c r="AE72" s="77" t="s">
        <v>100</v>
      </c>
      <c r="AF72" s="9" t="s">
        <v>24</v>
      </c>
      <c r="AG72" s="4"/>
      <c r="AH72" s="4"/>
      <c r="AI72" s="4"/>
      <c r="AJ72" s="4"/>
      <c r="AK72" s="4"/>
      <c r="AL72" s="4"/>
      <c r="AM72" s="4"/>
      <c r="AN72" s="4"/>
      <c r="AO72" s="4"/>
      <c r="AP72" s="4"/>
      <c r="AQ72" s="4"/>
      <c r="AR72" s="4"/>
      <c r="AS72" s="4"/>
      <c r="AT72" s="4"/>
      <c r="AU72" s="4"/>
      <c r="AV72" s="4"/>
      <c r="AW72" s="10"/>
    </row>
    <row r="73" spans="1:49" ht="20.100000000000001" customHeight="1" x14ac:dyDescent="0.25">
      <c r="A73" s="84"/>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4"/>
      <c r="AH73" s="11"/>
      <c r="AI73" s="12"/>
      <c r="AJ73" s="12"/>
      <c r="AK73" s="12"/>
      <c r="AL73" s="12"/>
      <c r="AM73" s="12"/>
      <c r="AN73" s="12"/>
      <c r="AO73" s="12"/>
      <c r="AP73" s="12"/>
      <c r="AQ73" s="12"/>
      <c r="AR73" s="12"/>
      <c r="AS73" s="12"/>
      <c r="AT73" s="12"/>
      <c r="AU73" s="12"/>
      <c r="AV73" s="12"/>
    </row>
    <row r="74" spans="1:49" ht="20.100000000000001" customHeight="1" thickBot="1" x14ac:dyDescent="0.3">
      <c r="A74" s="13" t="s">
        <v>5</v>
      </c>
      <c r="B74" s="144" t="s">
        <v>37</v>
      </c>
      <c r="C74" s="144"/>
      <c r="D74" s="144"/>
      <c r="E74" s="144"/>
      <c r="F74" s="144"/>
      <c r="G74" s="144"/>
      <c r="H74" s="144"/>
      <c r="I74" s="144"/>
      <c r="J74" s="144"/>
      <c r="K74" s="144"/>
      <c r="L74" s="144"/>
      <c r="M74" s="144"/>
      <c r="N74" s="144"/>
      <c r="O74" s="144"/>
      <c r="P74" s="144"/>
      <c r="Q74" s="144"/>
      <c r="R74" s="144"/>
      <c r="S74" s="144"/>
      <c r="T74" s="144"/>
      <c r="U74" s="144"/>
      <c r="V74" s="144"/>
      <c r="W74" s="144"/>
      <c r="X74" s="144"/>
      <c r="Y74" s="144"/>
      <c r="Z74" s="144"/>
      <c r="AA74" s="144"/>
      <c r="AB74" s="144"/>
      <c r="AC74" s="144"/>
      <c r="AD74" s="144"/>
      <c r="AE74" s="144"/>
      <c r="AF74" s="144"/>
      <c r="AG74" s="4"/>
      <c r="AH74" s="144" t="s">
        <v>38</v>
      </c>
      <c r="AI74" s="144"/>
      <c r="AJ74" s="144"/>
      <c r="AK74" s="144"/>
      <c r="AL74" s="144"/>
      <c r="AM74" s="144"/>
      <c r="AN74" s="144"/>
      <c r="AO74" s="144"/>
      <c r="AP74" s="144"/>
      <c r="AQ74" s="144"/>
      <c r="AR74" s="144"/>
      <c r="AS74" s="144"/>
      <c r="AT74" s="144"/>
      <c r="AU74" s="144"/>
      <c r="AV74" s="144"/>
      <c r="AW74" s="144"/>
    </row>
    <row r="75" spans="1:49" ht="20.100000000000001" customHeight="1" thickTop="1" thickBot="1" x14ac:dyDescent="0.3">
      <c r="A75" s="14">
        <v>6</v>
      </c>
      <c r="B75" s="15">
        <f>DATE(A$3,A75,1)</f>
        <v>44713</v>
      </c>
      <c r="C75" s="15">
        <f>B75+1</f>
        <v>44714</v>
      </c>
      <c r="D75" s="15">
        <f t="shared" ref="D75:AE75" si="33">C75+1</f>
        <v>44715</v>
      </c>
      <c r="E75" s="15">
        <f t="shared" si="33"/>
        <v>44716</v>
      </c>
      <c r="F75" s="15">
        <f t="shared" si="33"/>
        <v>44717</v>
      </c>
      <c r="G75" s="15">
        <f t="shared" si="33"/>
        <v>44718</v>
      </c>
      <c r="H75" s="15">
        <f t="shared" si="33"/>
        <v>44719</v>
      </c>
      <c r="I75" s="15">
        <f t="shared" si="33"/>
        <v>44720</v>
      </c>
      <c r="J75" s="15">
        <f t="shared" si="33"/>
        <v>44721</v>
      </c>
      <c r="K75" s="15">
        <f t="shared" si="33"/>
        <v>44722</v>
      </c>
      <c r="L75" s="15">
        <f t="shared" si="33"/>
        <v>44723</v>
      </c>
      <c r="M75" s="15">
        <f t="shared" si="33"/>
        <v>44724</v>
      </c>
      <c r="N75" s="15">
        <f t="shared" si="33"/>
        <v>44725</v>
      </c>
      <c r="O75" s="15">
        <f t="shared" si="33"/>
        <v>44726</v>
      </c>
      <c r="P75" s="15">
        <f t="shared" si="33"/>
        <v>44727</v>
      </c>
      <c r="Q75" s="15">
        <f t="shared" si="33"/>
        <v>44728</v>
      </c>
      <c r="R75" s="15">
        <f t="shared" si="33"/>
        <v>44729</v>
      </c>
      <c r="S75" s="15">
        <f t="shared" si="33"/>
        <v>44730</v>
      </c>
      <c r="T75" s="15">
        <f t="shared" si="33"/>
        <v>44731</v>
      </c>
      <c r="U75" s="15">
        <f t="shared" si="33"/>
        <v>44732</v>
      </c>
      <c r="V75" s="15">
        <f t="shared" si="33"/>
        <v>44733</v>
      </c>
      <c r="W75" s="15">
        <f t="shared" si="33"/>
        <v>44734</v>
      </c>
      <c r="X75" s="15">
        <f t="shared" si="33"/>
        <v>44735</v>
      </c>
      <c r="Y75" s="15">
        <f t="shared" si="33"/>
        <v>44736</v>
      </c>
      <c r="Z75" s="15">
        <f t="shared" si="33"/>
        <v>44737</v>
      </c>
      <c r="AA75" s="15">
        <f t="shared" si="33"/>
        <v>44738</v>
      </c>
      <c r="AB75" s="15">
        <f t="shared" si="33"/>
        <v>44739</v>
      </c>
      <c r="AC75" s="15">
        <f t="shared" si="33"/>
        <v>44740</v>
      </c>
      <c r="AD75" s="15">
        <f t="shared" si="33"/>
        <v>44741</v>
      </c>
      <c r="AE75" s="15">
        <f t="shared" si="33"/>
        <v>44742</v>
      </c>
      <c r="AF75" s="15"/>
      <c r="AG75" s="4"/>
      <c r="AH75" s="14">
        <v>6</v>
      </c>
      <c r="AI75" s="4"/>
      <c r="AJ75" s="4"/>
      <c r="AK75" s="4"/>
      <c r="AL75" s="4"/>
      <c r="AM75" s="4"/>
      <c r="AN75" s="4"/>
      <c r="AO75" s="4"/>
      <c r="AP75" s="4"/>
      <c r="AQ75" s="4"/>
      <c r="AR75" s="4"/>
      <c r="AS75" s="4"/>
      <c r="AT75" s="4"/>
      <c r="AU75" s="4"/>
      <c r="AV75" s="4"/>
      <c r="AW75" s="10"/>
    </row>
    <row r="76" spans="1:49" ht="20.100000000000001" customHeight="1" x14ac:dyDescent="0.25">
      <c r="A76" s="29" t="s">
        <v>39</v>
      </c>
      <c r="B76" s="28" t="s">
        <v>40</v>
      </c>
      <c r="C76" s="28" t="s">
        <v>41</v>
      </c>
      <c r="D76" s="28" t="s">
        <v>42</v>
      </c>
      <c r="E76" s="28" t="s">
        <v>43</v>
      </c>
      <c r="F76" s="28" t="s">
        <v>44</v>
      </c>
      <c r="G76" s="28" t="s">
        <v>45</v>
      </c>
      <c r="H76" s="28" t="s">
        <v>46</v>
      </c>
      <c r="I76" s="28" t="s">
        <v>47</v>
      </c>
      <c r="J76" s="28" t="s">
        <v>48</v>
      </c>
      <c r="K76" s="28" t="s">
        <v>49</v>
      </c>
      <c r="L76" s="28" t="s">
        <v>50</v>
      </c>
      <c r="M76" s="28" t="s">
        <v>51</v>
      </c>
      <c r="N76" s="28" t="s">
        <v>52</v>
      </c>
      <c r="O76" s="28" t="s">
        <v>53</v>
      </c>
      <c r="P76" s="28" t="s">
        <v>54</v>
      </c>
      <c r="Q76" s="28" t="s">
        <v>55</v>
      </c>
      <c r="R76" s="28" t="s">
        <v>56</v>
      </c>
      <c r="S76" s="28" t="s">
        <v>57</v>
      </c>
      <c r="T76" s="28" t="s">
        <v>58</v>
      </c>
      <c r="U76" s="28" t="s">
        <v>59</v>
      </c>
      <c r="V76" s="28" t="s">
        <v>60</v>
      </c>
      <c r="W76" s="28" t="s">
        <v>61</v>
      </c>
      <c r="X76" s="28" t="s">
        <v>62</v>
      </c>
      <c r="Y76" s="28" t="s">
        <v>63</v>
      </c>
      <c r="Z76" s="28" t="s">
        <v>64</v>
      </c>
      <c r="AA76" s="28" t="s">
        <v>65</v>
      </c>
      <c r="AB76" s="28" t="s">
        <v>66</v>
      </c>
      <c r="AC76" s="28" t="s">
        <v>67</v>
      </c>
      <c r="AD76" s="30" t="s">
        <v>68</v>
      </c>
      <c r="AE76" s="30" t="s">
        <v>69</v>
      </c>
      <c r="AF76" s="27" t="s">
        <v>70</v>
      </c>
      <c r="AG76" s="4"/>
      <c r="AH76" s="29" t="s">
        <v>39</v>
      </c>
      <c r="AI76" s="93" t="s">
        <v>28</v>
      </c>
      <c r="AJ76" s="94" t="s">
        <v>30</v>
      </c>
      <c r="AK76" s="92" t="s">
        <v>29</v>
      </c>
      <c r="AL76" s="95" t="s">
        <v>32</v>
      </c>
      <c r="AM76" s="96" t="s">
        <v>35</v>
      </c>
      <c r="AN76" s="97" t="s">
        <v>99</v>
      </c>
      <c r="AO76" s="98" t="s">
        <v>103</v>
      </c>
      <c r="AP76" s="99" t="s">
        <v>101</v>
      </c>
      <c r="AQ76" s="100" t="s">
        <v>102</v>
      </c>
      <c r="AR76" s="101" t="s">
        <v>100</v>
      </c>
      <c r="AS76" s="19" t="s">
        <v>71</v>
      </c>
      <c r="AW76" s="1"/>
    </row>
    <row r="77" spans="1:49" ht="20.100000000000001" customHeight="1" x14ac:dyDescent="0.25">
      <c r="A77" s="20" t="s">
        <v>25</v>
      </c>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4"/>
      <c r="AH77" s="20" t="s">
        <v>25</v>
      </c>
      <c r="AI77" s="23"/>
      <c r="AJ77" s="23"/>
      <c r="AK77" s="23"/>
      <c r="AL77" s="23"/>
      <c r="AM77" s="23"/>
      <c r="AN77" s="23"/>
      <c r="AO77" s="23"/>
      <c r="AP77" s="23"/>
      <c r="AQ77" s="23"/>
      <c r="AR77" s="23"/>
      <c r="AS77" s="24">
        <f>AK77+AN77+AO77+AR77</f>
        <v>0</v>
      </c>
      <c r="AW77" s="1"/>
    </row>
    <row r="78" spans="1:49" ht="20.100000000000001" customHeight="1" x14ac:dyDescent="0.25">
      <c r="A78" s="20" t="s">
        <v>12</v>
      </c>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4"/>
      <c r="AH78" s="20" t="s">
        <v>12</v>
      </c>
      <c r="AI78" s="25"/>
      <c r="AJ78" s="25"/>
      <c r="AK78" s="25"/>
      <c r="AL78" s="25"/>
      <c r="AM78" s="25"/>
      <c r="AN78" s="25"/>
      <c r="AO78" s="25"/>
      <c r="AP78" s="25"/>
      <c r="AQ78" s="25"/>
      <c r="AR78" s="25"/>
      <c r="AS78" s="24">
        <f t="shared" ref="AS78:AS84" si="34">AK78+AN78+AO78+AR78</f>
        <v>0</v>
      </c>
      <c r="AW78" s="1"/>
    </row>
    <row r="79" spans="1:49" x14ac:dyDescent="0.25">
      <c r="A79" s="20" t="s">
        <v>115</v>
      </c>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H79" s="20" t="s">
        <v>115</v>
      </c>
      <c r="AI79" s="23"/>
      <c r="AJ79" s="23"/>
      <c r="AK79" s="23"/>
      <c r="AL79" s="23"/>
      <c r="AM79" s="23"/>
      <c r="AN79" s="23"/>
      <c r="AO79" s="23"/>
      <c r="AP79" s="23"/>
      <c r="AQ79" s="23"/>
      <c r="AR79" s="23"/>
      <c r="AS79" s="24">
        <f t="shared" si="34"/>
        <v>0</v>
      </c>
      <c r="AW79" s="1"/>
    </row>
    <row r="80" spans="1:49" s="4" customFormat="1" ht="13.2" x14ac:dyDescent="0.25">
      <c r="A80" s="20" t="s">
        <v>15</v>
      </c>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H80" s="20" t="s">
        <v>15</v>
      </c>
      <c r="AI80" s="25"/>
      <c r="AJ80" s="25"/>
      <c r="AK80" s="25"/>
      <c r="AL80" s="25"/>
      <c r="AM80" s="25"/>
      <c r="AN80" s="25"/>
      <c r="AO80" s="25"/>
      <c r="AP80" s="25"/>
      <c r="AQ80" s="25"/>
      <c r="AR80" s="25"/>
      <c r="AS80" s="24">
        <f t="shared" si="34"/>
        <v>0</v>
      </c>
    </row>
    <row r="81" spans="1:49" s="12" customFormat="1" ht="32.25" customHeight="1" x14ac:dyDescent="0.25">
      <c r="A81" s="20" t="s">
        <v>74</v>
      </c>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H81" s="20" t="s">
        <v>74</v>
      </c>
      <c r="AI81" s="23"/>
      <c r="AJ81" s="23"/>
      <c r="AK81" s="23"/>
      <c r="AL81" s="23"/>
      <c r="AM81" s="23"/>
      <c r="AN81" s="23"/>
      <c r="AO81" s="23"/>
      <c r="AP81" s="23"/>
      <c r="AQ81" s="23"/>
      <c r="AR81" s="23"/>
      <c r="AS81" s="24">
        <f t="shared" si="34"/>
        <v>0</v>
      </c>
    </row>
    <row r="82" spans="1:49" ht="30" thickBot="1" x14ac:dyDescent="0.3">
      <c r="A82" s="20" t="s">
        <v>13</v>
      </c>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13"/>
      <c r="AH82" s="20" t="s">
        <v>13</v>
      </c>
      <c r="AI82" s="25"/>
      <c r="AJ82" s="25"/>
      <c r="AK82" s="25"/>
      <c r="AL82" s="25"/>
      <c r="AM82" s="25"/>
      <c r="AN82" s="25"/>
      <c r="AO82" s="25"/>
      <c r="AP82" s="25"/>
      <c r="AQ82" s="25"/>
      <c r="AR82" s="25"/>
      <c r="AS82" s="24">
        <f t="shared" si="34"/>
        <v>0</v>
      </c>
      <c r="AW82" s="1"/>
    </row>
    <row r="83" spans="1:49" ht="20.100000000000001" customHeight="1" thickTop="1" x14ac:dyDescent="0.25">
      <c r="A83" s="20" t="s">
        <v>14</v>
      </c>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4"/>
      <c r="AH83" s="20" t="s">
        <v>14</v>
      </c>
      <c r="AI83" s="25"/>
      <c r="AJ83" s="25"/>
      <c r="AK83" s="25"/>
      <c r="AL83" s="25"/>
      <c r="AM83" s="25"/>
      <c r="AN83" s="25"/>
      <c r="AO83" s="25"/>
      <c r="AP83" s="25"/>
      <c r="AQ83" s="25"/>
      <c r="AR83" s="25"/>
      <c r="AS83" s="24">
        <f t="shared" si="34"/>
        <v>0</v>
      </c>
      <c r="AW83" s="1"/>
    </row>
    <row r="84" spans="1:49" x14ac:dyDescent="0.25">
      <c r="A84" s="20"/>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4"/>
      <c r="AH84" s="20"/>
      <c r="AI84" s="25"/>
      <c r="AJ84" s="25"/>
      <c r="AK84" s="25"/>
      <c r="AL84" s="25"/>
      <c r="AM84" s="25"/>
      <c r="AN84" s="25"/>
      <c r="AO84" s="25"/>
      <c r="AP84" s="25"/>
      <c r="AQ84" s="25"/>
      <c r="AR84" s="25"/>
      <c r="AS84" s="24">
        <f t="shared" si="34"/>
        <v>0</v>
      </c>
      <c r="AW84" s="1"/>
    </row>
    <row r="85" spans="1:49" ht="20.100000000000001" customHeight="1" x14ac:dyDescent="0.25">
      <c r="AG85" s="4"/>
      <c r="AH85" s="4"/>
      <c r="AI85" s="4"/>
      <c r="AJ85" s="4"/>
      <c r="AK85" s="4"/>
      <c r="AL85" s="4"/>
      <c r="AM85" s="4"/>
      <c r="AN85" s="4"/>
      <c r="AO85" s="4"/>
      <c r="AP85" s="4"/>
      <c r="AQ85" s="4"/>
      <c r="AR85" s="4"/>
      <c r="AS85" s="4"/>
      <c r="AT85" s="4"/>
      <c r="AU85" s="4"/>
      <c r="AV85" s="4"/>
      <c r="AW85" s="10"/>
    </row>
    <row r="86" spans="1:49" ht="20.100000000000001" customHeight="1" thickBot="1" x14ac:dyDescent="0.35">
      <c r="A86" s="2" t="s">
        <v>27</v>
      </c>
      <c r="B86" s="69" t="s">
        <v>28</v>
      </c>
      <c r="C86" s="3" t="s">
        <v>29</v>
      </c>
      <c r="D86" s="5"/>
      <c r="E86" s="71" t="s">
        <v>32</v>
      </c>
      <c r="F86" s="6" t="s">
        <v>112</v>
      </c>
      <c r="G86" s="5"/>
      <c r="H86" s="5"/>
      <c r="I86" s="72" t="s">
        <v>35</v>
      </c>
      <c r="J86" s="6" t="s">
        <v>36</v>
      </c>
      <c r="K86" s="6"/>
      <c r="L86" s="73" t="s">
        <v>99</v>
      </c>
      <c r="M86" s="8" t="s">
        <v>93</v>
      </c>
      <c r="N86" s="8"/>
      <c r="O86" s="4"/>
      <c r="P86" s="74" t="s">
        <v>103</v>
      </c>
      <c r="Q86" s="5" t="s">
        <v>113</v>
      </c>
      <c r="R86" s="5"/>
      <c r="S86" s="5"/>
      <c r="T86" s="75" t="s">
        <v>101</v>
      </c>
      <c r="U86" s="9" t="s">
        <v>94</v>
      </c>
      <c r="V86" s="9"/>
      <c r="W86" s="76" t="s">
        <v>102</v>
      </c>
      <c r="X86" s="9" t="s">
        <v>114</v>
      </c>
      <c r="Y86" s="9"/>
      <c r="Z86" s="77" t="s">
        <v>100</v>
      </c>
      <c r="AA86" s="9" t="s">
        <v>24</v>
      </c>
      <c r="AB86" s="4"/>
      <c r="AC86" s="4"/>
      <c r="AD86" s="4"/>
      <c r="AE86" s="4"/>
      <c r="AF86" s="4"/>
      <c r="AG86" s="4"/>
      <c r="AH86" s="4"/>
      <c r="AI86" s="4"/>
      <c r="AJ86" s="4"/>
      <c r="AK86" s="4"/>
      <c r="AL86" s="4"/>
      <c r="AM86" s="4"/>
      <c r="AN86" s="4"/>
      <c r="AO86" s="4"/>
      <c r="AP86" s="4"/>
      <c r="AQ86" s="4"/>
      <c r="AR86" s="4"/>
      <c r="AS86" s="4"/>
      <c r="AT86" s="4"/>
      <c r="AU86" s="4"/>
      <c r="AV86" s="4"/>
      <c r="AW86" s="10"/>
    </row>
    <row r="87" spans="1:49" ht="20.100000000000001" customHeight="1" x14ac:dyDescent="0.25">
      <c r="A87" s="84"/>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4"/>
      <c r="AH87" s="11"/>
      <c r="AI87" s="12"/>
      <c r="AJ87" s="12"/>
      <c r="AK87" s="12"/>
      <c r="AL87" s="12"/>
      <c r="AM87" s="12"/>
      <c r="AN87" s="12"/>
      <c r="AO87" s="12"/>
      <c r="AP87" s="12"/>
      <c r="AQ87" s="12"/>
      <c r="AR87" s="12"/>
      <c r="AS87" s="12"/>
      <c r="AT87" s="12"/>
      <c r="AU87" s="12"/>
      <c r="AV87" s="12"/>
    </row>
    <row r="88" spans="1:49" ht="20.100000000000001" customHeight="1" thickBot="1" x14ac:dyDescent="0.3">
      <c r="A88" s="13" t="s">
        <v>6</v>
      </c>
      <c r="B88" s="144" t="s">
        <v>37</v>
      </c>
      <c r="C88" s="144"/>
      <c r="D88" s="144"/>
      <c r="E88" s="144"/>
      <c r="F88" s="144"/>
      <c r="G88" s="144"/>
      <c r="H88" s="144"/>
      <c r="I88" s="144"/>
      <c r="J88" s="144"/>
      <c r="K88" s="144"/>
      <c r="L88" s="144"/>
      <c r="M88" s="144"/>
      <c r="N88" s="144"/>
      <c r="O88" s="144"/>
      <c r="P88" s="144"/>
      <c r="Q88" s="144"/>
      <c r="R88" s="144"/>
      <c r="S88" s="144"/>
      <c r="T88" s="144"/>
      <c r="U88" s="144"/>
      <c r="V88" s="144"/>
      <c r="W88" s="144"/>
      <c r="X88" s="144"/>
      <c r="Y88" s="144"/>
      <c r="Z88" s="144"/>
      <c r="AA88" s="144"/>
      <c r="AB88" s="144"/>
      <c r="AC88" s="144"/>
      <c r="AD88" s="144"/>
      <c r="AE88" s="144"/>
      <c r="AF88" s="144"/>
      <c r="AG88" s="4"/>
      <c r="AH88" s="144" t="s">
        <v>38</v>
      </c>
      <c r="AI88" s="144"/>
      <c r="AJ88" s="144"/>
      <c r="AK88" s="144"/>
      <c r="AL88" s="144"/>
      <c r="AM88" s="144"/>
      <c r="AN88" s="144"/>
      <c r="AO88" s="144"/>
      <c r="AP88" s="144"/>
      <c r="AQ88" s="144"/>
      <c r="AR88" s="144"/>
      <c r="AS88" s="144"/>
      <c r="AT88" s="144"/>
      <c r="AU88" s="144"/>
      <c r="AV88" s="144"/>
      <c r="AW88" s="144"/>
    </row>
    <row r="89" spans="1:49" ht="20.100000000000001" customHeight="1" thickTop="1" thickBot="1" x14ac:dyDescent="0.3">
      <c r="A89" s="14">
        <v>7</v>
      </c>
      <c r="B89" s="15">
        <f>DATE(A$3,A89,1)</f>
        <v>44743</v>
      </c>
      <c r="C89" s="15">
        <f>B89+1</f>
        <v>44744</v>
      </c>
      <c r="D89" s="15">
        <f t="shared" ref="D89:AF89" si="35">C89+1</f>
        <v>44745</v>
      </c>
      <c r="E89" s="15">
        <f t="shared" si="35"/>
        <v>44746</v>
      </c>
      <c r="F89" s="15">
        <f t="shared" si="35"/>
        <v>44747</v>
      </c>
      <c r="G89" s="15">
        <f t="shared" si="35"/>
        <v>44748</v>
      </c>
      <c r="H89" s="15">
        <f t="shared" si="35"/>
        <v>44749</v>
      </c>
      <c r="I89" s="15">
        <f t="shared" si="35"/>
        <v>44750</v>
      </c>
      <c r="J89" s="15">
        <f t="shared" si="35"/>
        <v>44751</v>
      </c>
      <c r="K89" s="15">
        <f t="shared" si="35"/>
        <v>44752</v>
      </c>
      <c r="L89" s="15">
        <f t="shared" si="35"/>
        <v>44753</v>
      </c>
      <c r="M89" s="15">
        <f t="shared" si="35"/>
        <v>44754</v>
      </c>
      <c r="N89" s="15">
        <f t="shared" si="35"/>
        <v>44755</v>
      </c>
      <c r="O89" s="15">
        <f t="shared" si="35"/>
        <v>44756</v>
      </c>
      <c r="P89" s="15">
        <f t="shared" si="35"/>
        <v>44757</v>
      </c>
      <c r="Q89" s="15">
        <f t="shared" si="35"/>
        <v>44758</v>
      </c>
      <c r="R89" s="15">
        <f t="shared" si="35"/>
        <v>44759</v>
      </c>
      <c r="S89" s="15">
        <f t="shared" si="35"/>
        <v>44760</v>
      </c>
      <c r="T89" s="15">
        <f t="shared" si="35"/>
        <v>44761</v>
      </c>
      <c r="U89" s="15">
        <f t="shared" si="35"/>
        <v>44762</v>
      </c>
      <c r="V89" s="15">
        <f t="shared" si="35"/>
        <v>44763</v>
      </c>
      <c r="W89" s="15">
        <f t="shared" si="35"/>
        <v>44764</v>
      </c>
      <c r="X89" s="15">
        <f t="shared" si="35"/>
        <v>44765</v>
      </c>
      <c r="Y89" s="15">
        <f t="shared" si="35"/>
        <v>44766</v>
      </c>
      <c r="Z89" s="15">
        <f t="shared" si="35"/>
        <v>44767</v>
      </c>
      <c r="AA89" s="15">
        <f t="shared" si="35"/>
        <v>44768</v>
      </c>
      <c r="AB89" s="15">
        <f t="shared" si="35"/>
        <v>44769</v>
      </c>
      <c r="AC89" s="15">
        <f t="shared" si="35"/>
        <v>44770</v>
      </c>
      <c r="AD89" s="15">
        <f t="shared" si="35"/>
        <v>44771</v>
      </c>
      <c r="AE89" s="15">
        <f t="shared" si="35"/>
        <v>44772</v>
      </c>
      <c r="AF89" s="15">
        <f t="shared" si="35"/>
        <v>44773</v>
      </c>
      <c r="AG89" s="4"/>
      <c r="AH89" s="14">
        <v>7</v>
      </c>
      <c r="AI89" s="4"/>
      <c r="AJ89" s="4"/>
      <c r="AK89" s="4"/>
      <c r="AL89" s="4"/>
      <c r="AM89" s="4"/>
      <c r="AN89" s="4"/>
      <c r="AO89" s="4"/>
      <c r="AP89" s="4"/>
      <c r="AQ89" s="4"/>
      <c r="AR89" s="4"/>
      <c r="AS89" s="4"/>
      <c r="AT89" s="4"/>
      <c r="AU89" s="4"/>
      <c r="AV89" s="4"/>
      <c r="AW89" s="10"/>
    </row>
    <row r="90" spans="1:49" ht="20.100000000000001" customHeight="1" x14ac:dyDescent="0.25">
      <c r="A90" s="29" t="s">
        <v>39</v>
      </c>
      <c r="B90" s="28" t="s">
        <v>40</v>
      </c>
      <c r="C90" s="28" t="s">
        <v>41</v>
      </c>
      <c r="D90" s="28" t="s">
        <v>42</v>
      </c>
      <c r="E90" s="28" t="s">
        <v>43</v>
      </c>
      <c r="F90" s="28" t="s">
        <v>44</v>
      </c>
      <c r="G90" s="28" t="s">
        <v>45</v>
      </c>
      <c r="H90" s="28" t="s">
        <v>46</v>
      </c>
      <c r="I90" s="28" t="s">
        <v>47</v>
      </c>
      <c r="J90" s="28" t="s">
        <v>48</v>
      </c>
      <c r="K90" s="28" t="s">
        <v>49</v>
      </c>
      <c r="L90" s="28" t="s">
        <v>50</v>
      </c>
      <c r="M90" s="28" t="s">
        <v>51</v>
      </c>
      <c r="N90" s="28" t="s">
        <v>52</v>
      </c>
      <c r="O90" s="28" t="s">
        <v>53</v>
      </c>
      <c r="P90" s="28" t="s">
        <v>54</v>
      </c>
      <c r="Q90" s="28" t="s">
        <v>55</v>
      </c>
      <c r="R90" s="28" t="s">
        <v>56</v>
      </c>
      <c r="S90" s="28" t="s">
        <v>57</v>
      </c>
      <c r="T90" s="28" t="s">
        <v>58</v>
      </c>
      <c r="U90" s="28" t="s">
        <v>59</v>
      </c>
      <c r="V90" s="28" t="s">
        <v>60</v>
      </c>
      <c r="W90" s="28" t="s">
        <v>61</v>
      </c>
      <c r="X90" s="28" t="s">
        <v>62</v>
      </c>
      <c r="Y90" s="28" t="s">
        <v>63</v>
      </c>
      <c r="Z90" s="28" t="s">
        <v>64</v>
      </c>
      <c r="AA90" s="28" t="s">
        <v>65</v>
      </c>
      <c r="AB90" s="28" t="s">
        <v>66</v>
      </c>
      <c r="AC90" s="28" t="s">
        <v>67</v>
      </c>
      <c r="AD90" s="30" t="s">
        <v>68</v>
      </c>
      <c r="AE90" s="30" t="s">
        <v>69</v>
      </c>
      <c r="AF90" s="30" t="s">
        <v>70</v>
      </c>
      <c r="AG90" s="4"/>
      <c r="AH90" s="29" t="s">
        <v>39</v>
      </c>
      <c r="AI90" s="93" t="s">
        <v>28</v>
      </c>
      <c r="AJ90" s="94" t="s">
        <v>30</v>
      </c>
      <c r="AK90" s="92" t="s">
        <v>29</v>
      </c>
      <c r="AL90" s="95" t="s">
        <v>32</v>
      </c>
      <c r="AM90" s="96" t="s">
        <v>35</v>
      </c>
      <c r="AN90" s="97" t="s">
        <v>99</v>
      </c>
      <c r="AO90" s="98" t="s">
        <v>103</v>
      </c>
      <c r="AP90" s="99" t="s">
        <v>101</v>
      </c>
      <c r="AQ90" s="100" t="s">
        <v>102</v>
      </c>
      <c r="AR90" s="101" t="s">
        <v>100</v>
      </c>
      <c r="AS90" s="19" t="s">
        <v>71</v>
      </c>
      <c r="AW90" s="1"/>
    </row>
    <row r="91" spans="1:49" x14ac:dyDescent="0.25">
      <c r="A91" s="20" t="s">
        <v>25</v>
      </c>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H91" s="20" t="s">
        <v>25</v>
      </c>
      <c r="AI91" s="23"/>
      <c r="AJ91" s="23"/>
      <c r="AK91" s="23"/>
      <c r="AL91" s="23"/>
      <c r="AM91" s="23"/>
      <c r="AN91" s="23"/>
      <c r="AO91" s="23"/>
      <c r="AP91" s="23"/>
      <c r="AQ91" s="23"/>
      <c r="AR91" s="23"/>
      <c r="AS91" s="24">
        <f>AK91+AN91+AO91+AR91</f>
        <v>0</v>
      </c>
      <c r="AW91" s="1"/>
    </row>
    <row r="92" spans="1:49" s="4" customFormat="1" ht="13.2" x14ac:dyDescent="0.25">
      <c r="A92" s="20" t="s">
        <v>12</v>
      </c>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H92" s="20" t="s">
        <v>12</v>
      </c>
      <c r="AI92" s="25"/>
      <c r="AJ92" s="25"/>
      <c r="AK92" s="25"/>
      <c r="AL92" s="25"/>
      <c r="AM92" s="25"/>
      <c r="AN92" s="25"/>
      <c r="AO92" s="25"/>
      <c r="AP92" s="25"/>
      <c r="AQ92" s="25"/>
      <c r="AR92" s="25"/>
      <c r="AS92" s="24">
        <f t="shared" ref="AS92:AS98" si="36">AK92+AN92+AO92+AR92</f>
        <v>0</v>
      </c>
    </row>
    <row r="93" spans="1:49" s="12" customFormat="1" ht="32.25" customHeight="1" x14ac:dyDescent="0.25">
      <c r="A93" s="20" t="s">
        <v>115</v>
      </c>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H93" s="20" t="s">
        <v>115</v>
      </c>
      <c r="AI93" s="23"/>
      <c r="AJ93" s="23"/>
      <c r="AK93" s="23"/>
      <c r="AL93" s="23"/>
      <c r="AM93" s="23"/>
      <c r="AN93" s="23"/>
      <c r="AO93" s="23"/>
      <c r="AP93" s="23"/>
      <c r="AQ93" s="23"/>
      <c r="AR93" s="23"/>
      <c r="AS93" s="24">
        <f t="shared" si="36"/>
        <v>0</v>
      </c>
    </row>
    <row r="94" spans="1:49" ht="30" thickBot="1" x14ac:dyDescent="0.3">
      <c r="A94" s="20" t="s">
        <v>15</v>
      </c>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13"/>
      <c r="AH94" s="20" t="s">
        <v>15</v>
      </c>
      <c r="AI94" s="25"/>
      <c r="AJ94" s="25"/>
      <c r="AK94" s="25"/>
      <c r="AL94" s="25"/>
      <c r="AM94" s="25"/>
      <c r="AN94" s="25"/>
      <c r="AO94" s="25"/>
      <c r="AP94" s="25"/>
      <c r="AQ94" s="25"/>
      <c r="AR94" s="25"/>
      <c r="AS94" s="24">
        <f t="shared" si="36"/>
        <v>0</v>
      </c>
      <c r="AW94" s="1"/>
    </row>
    <row r="95" spans="1:49" ht="14.4" thickTop="1" x14ac:dyDescent="0.25">
      <c r="A95" s="20" t="s">
        <v>74</v>
      </c>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4"/>
      <c r="AH95" s="20" t="s">
        <v>74</v>
      </c>
      <c r="AI95" s="23"/>
      <c r="AJ95" s="23"/>
      <c r="AK95" s="23"/>
      <c r="AL95" s="23"/>
      <c r="AM95" s="23"/>
      <c r="AN95" s="23"/>
      <c r="AO95" s="23"/>
      <c r="AP95" s="23"/>
      <c r="AQ95" s="23"/>
      <c r="AR95" s="23"/>
      <c r="AS95" s="24">
        <f t="shared" si="36"/>
        <v>0</v>
      </c>
      <c r="AW95" s="1"/>
    </row>
    <row r="96" spans="1:49" x14ac:dyDescent="0.25">
      <c r="A96" s="20" t="s">
        <v>13</v>
      </c>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4"/>
      <c r="AH96" s="20" t="s">
        <v>13</v>
      </c>
      <c r="AI96" s="25"/>
      <c r="AJ96" s="25"/>
      <c r="AK96" s="25"/>
      <c r="AL96" s="25"/>
      <c r="AM96" s="25"/>
      <c r="AN96" s="25"/>
      <c r="AO96" s="25"/>
      <c r="AP96" s="25"/>
      <c r="AQ96" s="25"/>
      <c r="AR96" s="25"/>
      <c r="AS96" s="24">
        <f t="shared" si="36"/>
        <v>0</v>
      </c>
      <c r="AW96" s="1"/>
    </row>
    <row r="97" spans="1:49" ht="20.100000000000001" customHeight="1" x14ac:dyDescent="0.25">
      <c r="A97" s="20" t="s">
        <v>14</v>
      </c>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4"/>
      <c r="AH97" s="20" t="s">
        <v>14</v>
      </c>
      <c r="AI97" s="25"/>
      <c r="AJ97" s="25"/>
      <c r="AK97" s="25"/>
      <c r="AL97" s="25"/>
      <c r="AM97" s="25"/>
      <c r="AN97" s="25"/>
      <c r="AO97" s="25"/>
      <c r="AP97" s="25"/>
      <c r="AQ97" s="25"/>
      <c r="AR97" s="25"/>
      <c r="AS97" s="24">
        <f t="shared" si="36"/>
        <v>0</v>
      </c>
      <c r="AW97" s="1"/>
    </row>
    <row r="98" spans="1:49" ht="20.100000000000001" customHeight="1" x14ac:dyDescent="0.25">
      <c r="A98" s="20"/>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4"/>
      <c r="AH98" s="20"/>
      <c r="AI98" s="25"/>
      <c r="AJ98" s="25"/>
      <c r="AK98" s="25"/>
      <c r="AL98" s="25"/>
      <c r="AM98" s="25"/>
      <c r="AN98" s="25"/>
      <c r="AO98" s="25"/>
      <c r="AP98" s="25"/>
      <c r="AQ98" s="25"/>
      <c r="AR98" s="25"/>
      <c r="AS98" s="24">
        <f t="shared" si="36"/>
        <v>0</v>
      </c>
      <c r="AW98" s="1"/>
    </row>
    <row r="99" spans="1:49" ht="20.100000000000001" customHeight="1" x14ac:dyDescent="0.25">
      <c r="AG99" s="4"/>
      <c r="AH99" s="4"/>
      <c r="AI99" s="4"/>
      <c r="AJ99" s="4"/>
      <c r="AK99" s="4"/>
      <c r="AL99" s="4"/>
      <c r="AM99" s="4"/>
      <c r="AN99" s="4"/>
      <c r="AO99" s="4"/>
      <c r="AP99" s="4"/>
      <c r="AQ99" s="4"/>
      <c r="AR99" s="4"/>
      <c r="AS99" s="4"/>
      <c r="AT99" s="4"/>
      <c r="AU99" s="4"/>
      <c r="AV99" s="4"/>
      <c r="AW99" s="10"/>
    </row>
    <row r="100" spans="1:49" ht="20.100000000000001" customHeight="1" thickBot="1" x14ac:dyDescent="0.35">
      <c r="A100" s="2" t="s">
        <v>27</v>
      </c>
      <c r="B100" s="69" t="s">
        <v>28</v>
      </c>
      <c r="C100" s="3" t="s">
        <v>29</v>
      </c>
      <c r="D100" s="5"/>
      <c r="E100" s="71" t="s">
        <v>32</v>
      </c>
      <c r="F100" s="6" t="s">
        <v>112</v>
      </c>
      <c r="G100" s="5"/>
      <c r="H100" s="5"/>
      <c r="I100" s="72" t="s">
        <v>35</v>
      </c>
      <c r="J100" s="6" t="s">
        <v>36</v>
      </c>
      <c r="K100" s="6"/>
      <c r="L100" s="73" t="s">
        <v>99</v>
      </c>
      <c r="M100" s="8" t="s">
        <v>93</v>
      </c>
      <c r="N100" s="8"/>
      <c r="O100" s="4"/>
      <c r="P100" s="74" t="s">
        <v>103</v>
      </c>
      <c r="Q100" s="5" t="s">
        <v>113</v>
      </c>
      <c r="R100" s="5"/>
      <c r="S100" s="5"/>
      <c r="T100" s="75" t="s">
        <v>101</v>
      </c>
      <c r="U100" s="9" t="s">
        <v>94</v>
      </c>
      <c r="V100" s="9"/>
      <c r="W100" s="76" t="s">
        <v>102</v>
      </c>
      <c r="X100" s="9" t="s">
        <v>114</v>
      </c>
      <c r="Y100" s="9"/>
      <c r="Z100" s="77" t="s">
        <v>100</v>
      </c>
      <c r="AA100" s="9" t="s">
        <v>24</v>
      </c>
      <c r="AB100" s="4"/>
      <c r="AC100" s="4"/>
      <c r="AD100" s="4"/>
      <c r="AE100" s="4"/>
      <c r="AF100" s="4"/>
      <c r="AG100" s="4"/>
      <c r="AH100" s="4"/>
      <c r="AI100" s="4"/>
      <c r="AJ100" s="4"/>
      <c r="AK100" s="4"/>
      <c r="AL100" s="4"/>
      <c r="AM100" s="4"/>
      <c r="AN100" s="4"/>
      <c r="AO100" s="4"/>
      <c r="AP100" s="4"/>
      <c r="AQ100" s="4"/>
      <c r="AR100" s="4"/>
      <c r="AS100" s="4"/>
      <c r="AT100" s="4"/>
      <c r="AU100" s="4"/>
      <c r="AV100" s="4"/>
      <c r="AW100" s="10"/>
    </row>
    <row r="101" spans="1:49" ht="20.100000000000001" customHeight="1" x14ac:dyDescent="0.25">
      <c r="A101" s="84"/>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4"/>
      <c r="AH101" s="11"/>
      <c r="AI101" s="12"/>
      <c r="AJ101" s="12"/>
      <c r="AK101" s="12"/>
      <c r="AL101" s="12"/>
      <c r="AM101" s="12"/>
      <c r="AN101" s="12"/>
      <c r="AO101" s="12"/>
      <c r="AP101" s="12"/>
      <c r="AQ101" s="12"/>
      <c r="AR101" s="12"/>
      <c r="AS101" s="12"/>
      <c r="AT101" s="12"/>
      <c r="AU101" s="12"/>
      <c r="AV101" s="12"/>
    </row>
    <row r="102" spans="1:49" ht="20.100000000000001" customHeight="1" thickBot="1" x14ac:dyDescent="0.3">
      <c r="A102" s="13" t="s">
        <v>7</v>
      </c>
      <c r="B102" s="144" t="s">
        <v>37</v>
      </c>
      <c r="C102" s="144"/>
      <c r="D102" s="144"/>
      <c r="E102" s="144"/>
      <c r="F102" s="144"/>
      <c r="G102" s="144"/>
      <c r="H102" s="144"/>
      <c r="I102" s="144"/>
      <c r="J102" s="144"/>
      <c r="K102" s="144"/>
      <c r="L102" s="144"/>
      <c r="M102" s="144"/>
      <c r="N102" s="144"/>
      <c r="O102" s="144"/>
      <c r="P102" s="144"/>
      <c r="Q102" s="144"/>
      <c r="R102" s="144"/>
      <c r="S102" s="144"/>
      <c r="T102" s="144"/>
      <c r="U102" s="144"/>
      <c r="V102" s="144"/>
      <c r="W102" s="144"/>
      <c r="X102" s="144"/>
      <c r="Y102" s="144"/>
      <c r="Z102" s="144"/>
      <c r="AA102" s="144"/>
      <c r="AB102" s="144"/>
      <c r="AC102" s="144"/>
      <c r="AD102" s="144"/>
      <c r="AE102" s="144"/>
      <c r="AF102" s="144"/>
      <c r="AG102" s="4"/>
      <c r="AH102" s="144" t="s">
        <v>38</v>
      </c>
      <c r="AI102" s="144"/>
      <c r="AJ102" s="144"/>
      <c r="AK102" s="144"/>
      <c r="AL102" s="144"/>
      <c r="AM102" s="144"/>
      <c r="AN102" s="144"/>
      <c r="AO102" s="144"/>
      <c r="AP102" s="144"/>
      <c r="AQ102" s="144"/>
      <c r="AR102" s="144"/>
      <c r="AS102" s="144"/>
      <c r="AT102" s="144"/>
      <c r="AU102" s="144"/>
      <c r="AV102" s="144"/>
      <c r="AW102" s="144"/>
    </row>
    <row r="103" spans="1:49" ht="15" thickTop="1" thickBot="1" x14ac:dyDescent="0.3">
      <c r="A103" s="14">
        <v>8</v>
      </c>
      <c r="B103" s="15">
        <f>DATE(A$3,A103,1)</f>
        <v>44774</v>
      </c>
      <c r="C103" s="15">
        <f>B103+1</f>
        <v>44775</v>
      </c>
      <c r="D103" s="15">
        <f t="shared" ref="D103:AF103" si="37">C103+1</f>
        <v>44776</v>
      </c>
      <c r="E103" s="15">
        <f t="shared" si="37"/>
        <v>44777</v>
      </c>
      <c r="F103" s="15">
        <f t="shared" si="37"/>
        <v>44778</v>
      </c>
      <c r="G103" s="15">
        <f t="shared" si="37"/>
        <v>44779</v>
      </c>
      <c r="H103" s="15">
        <f t="shared" si="37"/>
        <v>44780</v>
      </c>
      <c r="I103" s="15">
        <f t="shared" si="37"/>
        <v>44781</v>
      </c>
      <c r="J103" s="15">
        <f t="shared" si="37"/>
        <v>44782</v>
      </c>
      <c r="K103" s="15">
        <f t="shared" si="37"/>
        <v>44783</v>
      </c>
      <c r="L103" s="15">
        <f t="shared" si="37"/>
        <v>44784</v>
      </c>
      <c r="M103" s="15">
        <f t="shared" si="37"/>
        <v>44785</v>
      </c>
      <c r="N103" s="15">
        <f t="shared" si="37"/>
        <v>44786</v>
      </c>
      <c r="O103" s="15">
        <f t="shared" si="37"/>
        <v>44787</v>
      </c>
      <c r="P103" s="15">
        <f t="shared" si="37"/>
        <v>44788</v>
      </c>
      <c r="Q103" s="15">
        <f t="shared" si="37"/>
        <v>44789</v>
      </c>
      <c r="R103" s="15">
        <f t="shared" si="37"/>
        <v>44790</v>
      </c>
      <c r="S103" s="15">
        <f t="shared" si="37"/>
        <v>44791</v>
      </c>
      <c r="T103" s="15">
        <f t="shared" si="37"/>
        <v>44792</v>
      </c>
      <c r="U103" s="15">
        <f t="shared" si="37"/>
        <v>44793</v>
      </c>
      <c r="V103" s="15">
        <f t="shared" si="37"/>
        <v>44794</v>
      </c>
      <c r="W103" s="15">
        <f t="shared" si="37"/>
        <v>44795</v>
      </c>
      <c r="X103" s="15">
        <f t="shared" si="37"/>
        <v>44796</v>
      </c>
      <c r="Y103" s="15">
        <f t="shared" si="37"/>
        <v>44797</v>
      </c>
      <c r="Z103" s="15">
        <f t="shared" si="37"/>
        <v>44798</v>
      </c>
      <c r="AA103" s="15">
        <f t="shared" si="37"/>
        <v>44799</v>
      </c>
      <c r="AB103" s="15">
        <f t="shared" si="37"/>
        <v>44800</v>
      </c>
      <c r="AC103" s="15">
        <f t="shared" si="37"/>
        <v>44801</v>
      </c>
      <c r="AD103" s="15">
        <f t="shared" si="37"/>
        <v>44802</v>
      </c>
      <c r="AE103" s="15">
        <f t="shared" si="37"/>
        <v>44803</v>
      </c>
      <c r="AF103" s="15">
        <f t="shared" si="37"/>
        <v>44804</v>
      </c>
      <c r="AH103" s="14">
        <v>8</v>
      </c>
      <c r="AI103" s="4"/>
      <c r="AJ103" s="4"/>
      <c r="AK103" s="4"/>
      <c r="AL103" s="4"/>
      <c r="AM103" s="4"/>
      <c r="AN103" s="4"/>
      <c r="AO103" s="4"/>
      <c r="AP103" s="4"/>
      <c r="AQ103" s="4"/>
      <c r="AR103" s="4"/>
      <c r="AS103" s="4"/>
      <c r="AT103" s="4"/>
      <c r="AU103" s="4"/>
      <c r="AV103" s="4"/>
      <c r="AW103" s="10"/>
    </row>
    <row r="104" spans="1:49" s="4" customFormat="1" ht="14.4" x14ac:dyDescent="0.25">
      <c r="A104" s="29" t="s">
        <v>39</v>
      </c>
      <c r="B104" s="28" t="s">
        <v>40</v>
      </c>
      <c r="C104" s="28" t="s">
        <v>41</v>
      </c>
      <c r="D104" s="28" t="s">
        <v>42</v>
      </c>
      <c r="E104" s="28" t="s">
        <v>43</v>
      </c>
      <c r="F104" s="28" t="s">
        <v>44</v>
      </c>
      <c r="G104" s="28" t="s">
        <v>45</v>
      </c>
      <c r="H104" s="28" t="s">
        <v>46</v>
      </c>
      <c r="I104" s="28" t="s">
        <v>47</v>
      </c>
      <c r="J104" s="28" t="s">
        <v>48</v>
      </c>
      <c r="K104" s="28" t="s">
        <v>49</v>
      </c>
      <c r="L104" s="28" t="s">
        <v>50</v>
      </c>
      <c r="M104" s="28" t="s">
        <v>51</v>
      </c>
      <c r="N104" s="28" t="s">
        <v>52</v>
      </c>
      <c r="O104" s="28" t="s">
        <v>53</v>
      </c>
      <c r="P104" s="28" t="s">
        <v>54</v>
      </c>
      <c r="Q104" s="28" t="s">
        <v>55</v>
      </c>
      <c r="R104" s="28" t="s">
        <v>56</v>
      </c>
      <c r="S104" s="28" t="s">
        <v>57</v>
      </c>
      <c r="T104" s="28" t="s">
        <v>58</v>
      </c>
      <c r="U104" s="28" t="s">
        <v>59</v>
      </c>
      <c r="V104" s="28" t="s">
        <v>60</v>
      </c>
      <c r="W104" s="28" t="s">
        <v>61</v>
      </c>
      <c r="X104" s="28" t="s">
        <v>62</v>
      </c>
      <c r="Y104" s="28" t="s">
        <v>63</v>
      </c>
      <c r="Z104" s="28" t="s">
        <v>64</v>
      </c>
      <c r="AA104" s="28" t="s">
        <v>65</v>
      </c>
      <c r="AB104" s="28" t="s">
        <v>66</v>
      </c>
      <c r="AC104" s="28" t="s">
        <v>67</v>
      </c>
      <c r="AD104" s="30" t="s">
        <v>68</v>
      </c>
      <c r="AE104" s="30" t="s">
        <v>69</v>
      </c>
      <c r="AF104" s="30" t="s">
        <v>70</v>
      </c>
      <c r="AH104" s="29" t="s">
        <v>39</v>
      </c>
      <c r="AI104" s="93" t="s">
        <v>28</v>
      </c>
      <c r="AJ104" s="94" t="s">
        <v>30</v>
      </c>
      <c r="AK104" s="92" t="s">
        <v>29</v>
      </c>
      <c r="AL104" s="95" t="s">
        <v>32</v>
      </c>
      <c r="AM104" s="96" t="s">
        <v>35</v>
      </c>
      <c r="AN104" s="97" t="s">
        <v>99</v>
      </c>
      <c r="AO104" s="98" t="s">
        <v>103</v>
      </c>
      <c r="AP104" s="99" t="s">
        <v>101</v>
      </c>
      <c r="AQ104" s="100" t="s">
        <v>102</v>
      </c>
      <c r="AR104" s="101" t="s">
        <v>100</v>
      </c>
      <c r="AS104" s="19" t="s">
        <v>71</v>
      </c>
    </row>
    <row r="105" spans="1:49" s="12" customFormat="1" ht="32.25" customHeight="1" x14ac:dyDescent="0.25">
      <c r="A105" s="20" t="s">
        <v>25</v>
      </c>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H105" s="20" t="s">
        <v>25</v>
      </c>
      <c r="AI105" s="23"/>
      <c r="AJ105" s="23"/>
      <c r="AK105" s="23"/>
      <c r="AL105" s="23"/>
      <c r="AM105" s="23"/>
      <c r="AN105" s="23"/>
      <c r="AO105" s="23"/>
      <c r="AP105" s="23"/>
      <c r="AQ105" s="23"/>
      <c r="AR105" s="23"/>
      <c r="AS105" s="24">
        <f>AK105+AN105+AO105+AR105</f>
        <v>0</v>
      </c>
    </row>
    <row r="106" spans="1:49" ht="30" thickBot="1" x14ac:dyDescent="0.3">
      <c r="A106" s="20" t="s">
        <v>12</v>
      </c>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13"/>
      <c r="AH106" s="20" t="s">
        <v>12</v>
      </c>
      <c r="AI106" s="25"/>
      <c r="AJ106" s="25"/>
      <c r="AK106" s="25"/>
      <c r="AL106" s="25"/>
      <c r="AM106" s="25"/>
      <c r="AN106" s="25"/>
      <c r="AO106" s="25"/>
      <c r="AP106" s="25"/>
      <c r="AQ106" s="25"/>
      <c r="AR106" s="25"/>
      <c r="AS106" s="24">
        <f t="shared" ref="AS106:AS112" si="38">AK106+AN106+AO106+AR106</f>
        <v>0</v>
      </c>
      <c r="AW106" s="1"/>
    </row>
    <row r="107" spans="1:49" ht="14.4" thickTop="1" x14ac:dyDescent="0.25">
      <c r="A107" s="20" t="s">
        <v>115</v>
      </c>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H107" s="20" t="s">
        <v>115</v>
      </c>
      <c r="AI107" s="23"/>
      <c r="AJ107" s="23"/>
      <c r="AK107" s="23"/>
      <c r="AL107" s="23"/>
      <c r="AM107" s="23"/>
      <c r="AN107" s="23"/>
      <c r="AO107" s="23"/>
      <c r="AP107" s="23"/>
      <c r="AQ107" s="23"/>
      <c r="AR107" s="23"/>
      <c r="AS107" s="24">
        <f t="shared" si="38"/>
        <v>0</v>
      </c>
      <c r="AW107" s="1"/>
    </row>
    <row r="108" spans="1:49" x14ac:dyDescent="0.25">
      <c r="A108" s="20" t="s">
        <v>15</v>
      </c>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4"/>
      <c r="AH108" s="20" t="s">
        <v>15</v>
      </c>
      <c r="AI108" s="25"/>
      <c r="AJ108" s="25"/>
      <c r="AK108" s="25"/>
      <c r="AL108" s="25"/>
      <c r="AM108" s="25"/>
      <c r="AN108" s="25"/>
      <c r="AO108" s="25"/>
      <c r="AP108" s="25"/>
      <c r="AQ108" s="25"/>
      <c r="AR108" s="25"/>
      <c r="AS108" s="24">
        <f t="shared" si="38"/>
        <v>0</v>
      </c>
      <c r="AW108" s="1"/>
    </row>
    <row r="109" spans="1:49" ht="20.100000000000001" customHeight="1" x14ac:dyDescent="0.25">
      <c r="A109" s="20" t="s">
        <v>74</v>
      </c>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4"/>
      <c r="AH109" s="20" t="s">
        <v>74</v>
      </c>
      <c r="AI109" s="23"/>
      <c r="AJ109" s="23"/>
      <c r="AK109" s="23"/>
      <c r="AL109" s="23"/>
      <c r="AM109" s="23"/>
      <c r="AN109" s="23"/>
      <c r="AO109" s="23"/>
      <c r="AP109" s="23"/>
      <c r="AQ109" s="23"/>
      <c r="AR109" s="23"/>
      <c r="AS109" s="24">
        <f t="shared" si="38"/>
        <v>0</v>
      </c>
      <c r="AW109" s="1"/>
    </row>
    <row r="110" spans="1:49" ht="20.100000000000001" customHeight="1" x14ac:dyDescent="0.25">
      <c r="A110" s="20" t="s">
        <v>13</v>
      </c>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4"/>
      <c r="AH110" s="20" t="s">
        <v>13</v>
      </c>
      <c r="AI110" s="25"/>
      <c r="AJ110" s="25"/>
      <c r="AK110" s="25"/>
      <c r="AL110" s="25"/>
      <c r="AM110" s="25"/>
      <c r="AN110" s="25"/>
      <c r="AO110" s="25"/>
      <c r="AP110" s="25"/>
      <c r="AQ110" s="25"/>
      <c r="AR110" s="25"/>
      <c r="AS110" s="24">
        <f t="shared" si="38"/>
        <v>0</v>
      </c>
      <c r="AW110" s="1"/>
    </row>
    <row r="111" spans="1:49" ht="20.100000000000001" customHeight="1" x14ac:dyDescent="0.25">
      <c r="A111" s="20" t="s">
        <v>14</v>
      </c>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4"/>
      <c r="AH111" s="20" t="s">
        <v>14</v>
      </c>
      <c r="AI111" s="25"/>
      <c r="AJ111" s="25"/>
      <c r="AK111" s="25"/>
      <c r="AL111" s="25"/>
      <c r="AM111" s="25"/>
      <c r="AN111" s="25"/>
      <c r="AO111" s="25"/>
      <c r="AP111" s="25"/>
      <c r="AQ111" s="25"/>
      <c r="AR111" s="25"/>
      <c r="AS111" s="24">
        <f t="shared" si="38"/>
        <v>0</v>
      </c>
      <c r="AW111" s="1"/>
    </row>
    <row r="112" spans="1:49" ht="20.100000000000001" customHeight="1" x14ac:dyDescent="0.25">
      <c r="A112" s="20"/>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4"/>
      <c r="AH112" s="20"/>
      <c r="AI112" s="25"/>
      <c r="AJ112" s="25"/>
      <c r="AK112" s="25"/>
      <c r="AL112" s="25"/>
      <c r="AM112" s="25"/>
      <c r="AN112" s="25"/>
      <c r="AO112" s="25"/>
      <c r="AP112" s="25"/>
      <c r="AQ112" s="25"/>
      <c r="AR112" s="25"/>
      <c r="AS112" s="24">
        <f t="shared" si="38"/>
        <v>0</v>
      </c>
      <c r="AW112" s="1"/>
    </row>
    <row r="113" spans="1:49" ht="20.100000000000001" customHeight="1" x14ac:dyDescent="0.25">
      <c r="AG113" s="4"/>
      <c r="AH113" s="4"/>
      <c r="AI113" s="4"/>
      <c r="AJ113" s="4"/>
      <c r="AK113" s="4"/>
      <c r="AL113" s="4"/>
      <c r="AM113" s="4"/>
      <c r="AN113" s="4"/>
      <c r="AO113" s="4"/>
      <c r="AP113" s="4"/>
      <c r="AQ113" s="4"/>
      <c r="AR113" s="4"/>
      <c r="AS113" s="4"/>
      <c r="AT113" s="4"/>
      <c r="AU113" s="4"/>
      <c r="AV113" s="4"/>
      <c r="AW113" s="10"/>
    </row>
    <row r="114" spans="1:49" ht="20.100000000000001" customHeight="1" thickBot="1" x14ac:dyDescent="0.35">
      <c r="A114" s="2" t="s">
        <v>27</v>
      </c>
      <c r="B114" s="69" t="s">
        <v>28</v>
      </c>
      <c r="C114" s="3" t="s">
        <v>29</v>
      </c>
      <c r="D114" s="5"/>
      <c r="E114" s="71" t="s">
        <v>32</v>
      </c>
      <c r="F114" s="6" t="s">
        <v>112</v>
      </c>
      <c r="G114" s="5"/>
      <c r="H114" s="5"/>
      <c r="I114" s="72" t="s">
        <v>35</v>
      </c>
      <c r="J114" s="6" t="s">
        <v>36</v>
      </c>
      <c r="K114" s="6"/>
      <c r="L114" s="73" t="s">
        <v>99</v>
      </c>
      <c r="M114" s="8" t="s">
        <v>93</v>
      </c>
      <c r="N114" s="8"/>
      <c r="O114" s="4"/>
      <c r="P114" s="74" t="s">
        <v>103</v>
      </c>
      <c r="Q114" s="5" t="s">
        <v>113</v>
      </c>
      <c r="R114" s="5"/>
      <c r="S114" s="5"/>
      <c r="T114" s="75" t="s">
        <v>101</v>
      </c>
      <c r="U114" s="9" t="s">
        <v>94</v>
      </c>
      <c r="V114" s="9"/>
      <c r="W114" s="76" t="s">
        <v>102</v>
      </c>
      <c r="X114" s="9" t="s">
        <v>114</v>
      </c>
      <c r="Y114" s="9"/>
      <c r="Z114" s="77" t="s">
        <v>100</v>
      </c>
      <c r="AA114" s="9" t="s">
        <v>24</v>
      </c>
      <c r="AB114" s="4"/>
      <c r="AC114" s="4"/>
      <c r="AD114" s="4"/>
      <c r="AE114" s="4"/>
      <c r="AF114" s="4"/>
      <c r="AG114" s="4"/>
      <c r="AH114" s="4"/>
      <c r="AI114" s="4"/>
      <c r="AJ114" s="4"/>
      <c r="AK114" s="4"/>
      <c r="AL114" s="4"/>
      <c r="AM114" s="4"/>
      <c r="AN114" s="4"/>
      <c r="AO114" s="4"/>
      <c r="AP114" s="4"/>
      <c r="AQ114" s="4"/>
      <c r="AR114" s="4"/>
      <c r="AS114" s="4"/>
      <c r="AT114" s="4"/>
      <c r="AU114" s="4"/>
      <c r="AV114" s="4"/>
      <c r="AW114" s="10"/>
    </row>
    <row r="115" spans="1:49" x14ac:dyDescent="0.25">
      <c r="A115" s="84"/>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H115" s="11"/>
      <c r="AI115" s="12"/>
      <c r="AJ115" s="12"/>
      <c r="AK115" s="12"/>
      <c r="AL115" s="12"/>
      <c r="AM115" s="12"/>
      <c r="AN115" s="12"/>
      <c r="AO115" s="12"/>
      <c r="AP115" s="12"/>
      <c r="AQ115" s="12"/>
      <c r="AR115" s="12"/>
      <c r="AS115" s="12"/>
      <c r="AT115" s="12"/>
      <c r="AU115" s="12"/>
      <c r="AV115" s="12"/>
    </row>
    <row r="116" spans="1:49" s="4" customFormat="1" ht="30" thickBot="1" x14ac:dyDescent="0.3">
      <c r="A116" s="13" t="s">
        <v>8</v>
      </c>
      <c r="B116" s="144" t="s">
        <v>37</v>
      </c>
      <c r="C116" s="144"/>
      <c r="D116" s="144"/>
      <c r="E116" s="144"/>
      <c r="F116" s="144"/>
      <c r="G116" s="144"/>
      <c r="H116" s="144"/>
      <c r="I116" s="144"/>
      <c r="J116" s="144"/>
      <c r="K116" s="144"/>
      <c r="L116" s="144"/>
      <c r="M116" s="144"/>
      <c r="N116" s="144"/>
      <c r="O116" s="144"/>
      <c r="P116" s="144"/>
      <c r="Q116" s="144"/>
      <c r="R116" s="144"/>
      <c r="S116" s="144"/>
      <c r="T116" s="144"/>
      <c r="U116" s="144"/>
      <c r="V116" s="144"/>
      <c r="W116" s="144"/>
      <c r="X116" s="144"/>
      <c r="Y116" s="144"/>
      <c r="Z116" s="144"/>
      <c r="AA116" s="144"/>
      <c r="AB116" s="144"/>
      <c r="AC116" s="144"/>
      <c r="AD116" s="144"/>
      <c r="AE116" s="144"/>
      <c r="AF116" s="144"/>
      <c r="AH116" s="144" t="s">
        <v>38</v>
      </c>
      <c r="AI116" s="144"/>
      <c r="AJ116" s="144"/>
      <c r="AK116" s="144"/>
      <c r="AL116" s="144"/>
      <c r="AM116" s="144"/>
      <c r="AN116" s="144"/>
      <c r="AO116" s="144"/>
      <c r="AP116" s="144"/>
      <c r="AQ116" s="144"/>
      <c r="AR116" s="144"/>
      <c r="AS116" s="144"/>
      <c r="AT116" s="144"/>
      <c r="AU116" s="144"/>
      <c r="AV116" s="144"/>
      <c r="AW116" s="144"/>
    </row>
    <row r="117" spans="1:49" s="12" customFormat="1" ht="32.25" customHeight="1" thickTop="1" thickBot="1" x14ac:dyDescent="0.3">
      <c r="A117" s="31">
        <v>9</v>
      </c>
      <c r="B117" s="15">
        <f>DATE(A$3,A117,1)</f>
        <v>44805</v>
      </c>
      <c r="C117" s="15">
        <f>B117+1</f>
        <v>44806</v>
      </c>
      <c r="D117" s="15">
        <f t="shared" ref="D117:AE117" si="39">C117+1</f>
        <v>44807</v>
      </c>
      <c r="E117" s="15">
        <f t="shared" si="39"/>
        <v>44808</v>
      </c>
      <c r="F117" s="15">
        <f t="shared" si="39"/>
        <v>44809</v>
      </c>
      <c r="G117" s="15">
        <f t="shared" si="39"/>
        <v>44810</v>
      </c>
      <c r="H117" s="15">
        <f t="shared" si="39"/>
        <v>44811</v>
      </c>
      <c r="I117" s="15">
        <f t="shared" si="39"/>
        <v>44812</v>
      </c>
      <c r="J117" s="15">
        <f t="shared" si="39"/>
        <v>44813</v>
      </c>
      <c r="K117" s="15">
        <f t="shared" si="39"/>
        <v>44814</v>
      </c>
      <c r="L117" s="15">
        <f t="shared" si="39"/>
        <v>44815</v>
      </c>
      <c r="M117" s="15">
        <f t="shared" si="39"/>
        <v>44816</v>
      </c>
      <c r="N117" s="15">
        <f t="shared" si="39"/>
        <v>44817</v>
      </c>
      <c r="O117" s="15">
        <f t="shared" si="39"/>
        <v>44818</v>
      </c>
      <c r="P117" s="15">
        <f t="shared" si="39"/>
        <v>44819</v>
      </c>
      <c r="Q117" s="15">
        <f t="shared" si="39"/>
        <v>44820</v>
      </c>
      <c r="R117" s="15">
        <f t="shared" si="39"/>
        <v>44821</v>
      </c>
      <c r="S117" s="15">
        <f t="shared" si="39"/>
        <v>44822</v>
      </c>
      <c r="T117" s="15">
        <f t="shared" si="39"/>
        <v>44823</v>
      </c>
      <c r="U117" s="15">
        <f t="shared" si="39"/>
        <v>44824</v>
      </c>
      <c r="V117" s="15">
        <f t="shared" si="39"/>
        <v>44825</v>
      </c>
      <c r="W117" s="15">
        <f t="shared" si="39"/>
        <v>44826</v>
      </c>
      <c r="X117" s="15">
        <f t="shared" si="39"/>
        <v>44827</v>
      </c>
      <c r="Y117" s="15">
        <f t="shared" si="39"/>
        <v>44828</v>
      </c>
      <c r="Z117" s="15">
        <f t="shared" si="39"/>
        <v>44829</v>
      </c>
      <c r="AA117" s="15">
        <f t="shared" si="39"/>
        <v>44830</v>
      </c>
      <c r="AB117" s="15">
        <f t="shared" si="39"/>
        <v>44831</v>
      </c>
      <c r="AC117" s="15">
        <f t="shared" si="39"/>
        <v>44832</v>
      </c>
      <c r="AD117" s="15">
        <f t="shared" si="39"/>
        <v>44833</v>
      </c>
      <c r="AE117" s="15">
        <f t="shared" si="39"/>
        <v>44834</v>
      </c>
      <c r="AF117" s="15"/>
      <c r="AH117" s="31">
        <v>9</v>
      </c>
      <c r="AI117" s="1"/>
      <c r="AJ117" s="1"/>
      <c r="AK117" s="1"/>
      <c r="AL117" s="1"/>
      <c r="AM117" s="1"/>
      <c r="AN117" s="1"/>
      <c r="AO117" s="1"/>
      <c r="AP117" s="1"/>
      <c r="AQ117" s="1"/>
      <c r="AR117" s="1"/>
      <c r="AS117" s="1"/>
      <c r="AT117" s="1"/>
      <c r="AU117" s="1"/>
      <c r="AV117" s="1"/>
    </row>
    <row r="118" spans="1:49" ht="30" thickBot="1" x14ac:dyDescent="0.3">
      <c r="A118" s="29" t="s">
        <v>39</v>
      </c>
      <c r="B118" s="28" t="s">
        <v>40</v>
      </c>
      <c r="C118" s="28" t="s">
        <v>41</v>
      </c>
      <c r="D118" s="28" t="s">
        <v>42</v>
      </c>
      <c r="E118" s="28" t="s">
        <v>43</v>
      </c>
      <c r="F118" s="28" t="s">
        <v>44</v>
      </c>
      <c r="G118" s="28" t="s">
        <v>45</v>
      </c>
      <c r="H118" s="28" t="s">
        <v>46</v>
      </c>
      <c r="I118" s="28" t="s">
        <v>47</v>
      </c>
      <c r="J118" s="28" t="s">
        <v>48</v>
      </c>
      <c r="K118" s="28" t="s">
        <v>49</v>
      </c>
      <c r="L118" s="28" t="s">
        <v>50</v>
      </c>
      <c r="M118" s="28" t="s">
        <v>51</v>
      </c>
      <c r="N118" s="28" t="s">
        <v>52</v>
      </c>
      <c r="O118" s="28" t="s">
        <v>53</v>
      </c>
      <c r="P118" s="28" t="s">
        <v>54</v>
      </c>
      <c r="Q118" s="28" t="s">
        <v>55</v>
      </c>
      <c r="R118" s="28" t="s">
        <v>56</v>
      </c>
      <c r="S118" s="28" t="s">
        <v>57</v>
      </c>
      <c r="T118" s="28" t="s">
        <v>58</v>
      </c>
      <c r="U118" s="28" t="s">
        <v>59</v>
      </c>
      <c r="V118" s="28" t="s">
        <v>60</v>
      </c>
      <c r="W118" s="28" t="s">
        <v>61</v>
      </c>
      <c r="X118" s="28" t="s">
        <v>62</v>
      </c>
      <c r="Y118" s="28" t="s">
        <v>63</v>
      </c>
      <c r="Z118" s="28" t="s">
        <v>64</v>
      </c>
      <c r="AA118" s="28" t="s">
        <v>65</v>
      </c>
      <c r="AB118" s="28" t="s">
        <v>66</v>
      </c>
      <c r="AC118" s="28" t="s">
        <v>67</v>
      </c>
      <c r="AD118" s="30" t="s">
        <v>68</v>
      </c>
      <c r="AE118" s="30" t="s">
        <v>69</v>
      </c>
      <c r="AF118" s="27" t="s">
        <v>70</v>
      </c>
      <c r="AG118" s="13"/>
      <c r="AH118" s="29" t="s">
        <v>39</v>
      </c>
      <c r="AI118" s="93" t="s">
        <v>28</v>
      </c>
      <c r="AJ118" s="94" t="s">
        <v>30</v>
      </c>
      <c r="AK118" s="92" t="s">
        <v>29</v>
      </c>
      <c r="AL118" s="95" t="s">
        <v>32</v>
      </c>
      <c r="AM118" s="96" t="s">
        <v>35</v>
      </c>
      <c r="AN118" s="97" t="s">
        <v>99</v>
      </c>
      <c r="AO118" s="98" t="s">
        <v>103</v>
      </c>
      <c r="AP118" s="99" t="s">
        <v>101</v>
      </c>
      <c r="AQ118" s="100" t="s">
        <v>102</v>
      </c>
      <c r="AR118" s="101" t="s">
        <v>100</v>
      </c>
      <c r="AS118" s="19" t="s">
        <v>71</v>
      </c>
      <c r="AW118" s="1"/>
    </row>
    <row r="119" spans="1:49" ht="14.4" thickTop="1" x14ac:dyDescent="0.25">
      <c r="A119" s="20" t="s">
        <v>25</v>
      </c>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4"/>
      <c r="AH119" s="20" t="s">
        <v>25</v>
      </c>
      <c r="AI119" s="23"/>
      <c r="AJ119" s="23"/>
      <c r="AK119" s="23"/>
      <c r="AL119" s="23"/>
      <c r="AM119" s="23"/>
      <c r="AN119" s="23"/>
      <c r="AO119" s="23"/>
      <c r="AP119" s="23"/>
      <c r="AQ119" s="23"/>
      <c r="AR119" s="23"/>
      <c r="AS119" s="24">
        <f>AK119+AN119+AO119+AR119</f>
        <v>0</v>
      </c>
      <c r="AW119" s="1"/>
    </row>
    <row r="120" spans="1:49" x14ac:dyDescent="0.25">
      <c r="A120" s="20" t="s">
        <v>12</v>
      </c>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4"/>
      <c r="AH120" s="20" t="s">
        <v>12</v>
      </c>
      <c r="AI120" s="25"/>
      <c r="AJ120" s="25"/>
      <c r="AK120" s="25"/>
      <c r="AL120" s="25"/>
      <c r="AM120" s="25"/>
      <c r="AN120" s="25"/>
      <c r="AO120" s="25"/>
      <c r="AP120" s="25"/>
      <c r="AQ120" s="25"/>
      <c r="AR120" s="25"/>
      <c r="AS120" s="24">
        <f t="shared" ref="AS120:AS126" si="40">AK120+AN120+AO120+AR120</f>
        <v>0</v>
      </c>
      <c r="AW120" s="1"/>
    </row>
    <row r="121" spans="1:49" ht="20.100000000000001" customHeight="1" x14ac:dyDescent="0.25">
      <c r="A121" s="20" t="s">
        <v>115</v>
      </c>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4"/>
      <c r="AH121" s="20" t="s">
        <v>115</v>
      </c>
      <c r="AI121" s="23"/>
      <c r="AJ121" s="23"/>
      <c r="AK121" s="23"/>
      <c r="AL121" s="23"/>
      <c r="AM121" s="23"/>
      <c r="AN121" s="23"/>
      <c r="AO121" s="23"/>
      <c r="AP121" s="23"/>
      <c r="AQ121" s="23"/>
      <c r="AR121" s="23"/>
      <c r="AS121" s="24">
        <f t="shared" si="40"/>
        <v>0</v>
      </c>
      <c r="AW121" s="1"/>
    </row>
    <row r="122" spans="1:49" ht="20.100000000000001" customHeight="1" x14ac:dyDescent="0.25">
      <c r="A122" s="20" t="s">
        <v>15</v>
      </c>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4"/>
      <c r="AH122" s="20" t="s">
        <v>15</v>
      </c>
      <c r="AI122" s="25"/>
      <c r="AJ122" s="25"/>
      <c r="AK122" s="25"/>
      <c r="AL122" s="25"/>
      <c r="AM122" s="25"/>
      <c r="AN122" s="25"/>
      <c r="AO122" s="25"/>
      <c r="AP122" s="25"/>
      <c r="AQ122" s="25"/>
      <c r="AR122" s="25"/>
      <c r="AS122" s="24">
        <f t="shared" si="40"/>
        <v>0</v>
      </c>
      <c r="AW122" s="1"/>
    </row>
    <row r="123" spans="1:49" ht="20.100000000000001" customHeight="1" x14ac:dyDescent="0.25">
      <c r="A123" s="20" t="s">
        <v>74</v>
      </c>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4"/>
      <c r="AH123" s="20" t="s">
        <v>74</v>
      </c>
      <c r="AI123" s="23"/>
      <c r="AJ123" s="23"/>
      <c r="AK123" s="23"/>
      <c r="AL123" s="23"/>
      <c r="AM123" s="23"/>
      <c r="AN123" s="23"/>
      <c r="AO123" s="23"/>
      <c r="AP123" s="23"/>
      <c r="AQ123" s="23"/>
      <c r="AR123" s="23"/>
      <c r="AS123" s="24">
        <f t="shared" si="40"/>
        <v>0</v>
      </c>
      <c r="AW123" s="1"/>
    </row>
    <row r="124" spans="1:49" ht="20.100000000000001" customHeight="1" x14ac:dyDescent="0.25">
      <c r="A124" s="20" t="s">
        <v>13</v>
      </c>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4"/>
      <c r="AH124" s="20" t="s">
        <v>13</v>
      </c>
      <c r="AI124" s="25"/>
      <c r="AJ124" s="25"/>
      <c r="AK124" s="25"/>
      <c r="AL124" s="25"/>
      <c r="AM124" s="25"/>
      <c r="AN124" s="25"/>
      <c r="AO124" s="25"/>
      <c r="AP124" s="25"/>
      <c r="AQ124" s="25"/>
      <c r="AR124" s="25"/>
      <c r="AS124" s="24">
        <f t="shared" si="40"/>
        <v>0</v>
      </c>
      <c r="AW124" s="1"/>
    </row>
    <row r="125" spans="1:49" ht="20.100000000000001" customHeight="1" x14ac:dyDescent="0.25">
      <c r="A125" s="20" t="s">
        <v>14</v>
      </c>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4"/>
      <c r="AH125" s="20" t="s">
        <v>14</v>
      </c>
      <c r="AI125" s="25"/>
      <c r="AJ125" s="25"/>
      <c r="AK125" s="25"/>
      <c r="AL125" s="25"/>
      <c r="AM125" s="25"/>
      <c r="AN125" s="25"/>
      <c r="AO125" s="25"/>
      <c r="AP125" s="25"/>
      <c r="AQ125" s="25"/>
      <c r="AR125" s="25"/>
      <c r="AS125" s="24">
        <f t="shared" si="40"/>
        <v>0</v>
      </c>
      <c r="AW125" s="1"/>
    </row>
    <row r="126" spans="1:49" ht="20.100000000000001" customHeight="1" x14ac:dyDescent="0.25">
      <c r="A126" s="20"/>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4"/>
      <c r="AH126" s="20"/>
      <c r="AI126" s="25"/>
      <c r="AJ126" s="25"/>
      <c r="AK126" s="25"/>
      <c r="AL126" s="25"/>
      <c r="AM126" s="25"/>
      <c r="AN126" s="25"/>
      <c r="AO126" s="25"/>
      <c r="AP126" s="25"/>
      <c r="AQ126" s="25"/>
      <c r="AR126" s="25"/>
      <c r="AS126" s="24">
        <f t="shared" si="40"/>
        <v>0</v>
      </c>
      <c r="AW126" s="1"/>
    </row>
    <row r="127" spans="1:49" x14ac:dyDescent="0.25">
      <c r="AH127" s="4"/>
      <c r="AI127" s="4"/>
      <c r="AJ127" s="4"/>
      <c r="AK127" s="4"/>
      <c r="AL127" s="4"/>
      <c r="AM127" s="4"/>
      <c r="AN127" s="4"/>
      <c r="AO127" s="4"/>
      <c r="AP127" s="4"/>
      <c r="AQ127" s="4"/>
      <c r="AR127" s="4"/>
      <c r="AS127" s="4"/>
      <c r="AT127" s="4"/>
      <c r="AU127" s="4"/>
      <c r="AV127" s="4"/>
      <c r="AW127" s="10"/>
    </row>
    <row r="128" spans="1:49" s="4" customFormat="1" ht="15" thickBot="1" x14ac:dyDescent="0.35">
      <c r="A128" s="2" t="s">
        <v>27</v>
      </c>
      <c r="B128" s="69" t="s">
        <v>28</v>
      </c>
      <c r="C128" s="3" t="s">
        <v>29</v>
      </c>
      <c r="D128" s="5"/>
      <c r="E128" s="71" t="s">
        <v>32</v>
      </c>
      <c r="F128" s="6" t="s">
        <v>112</v>
      </c>
      <c r="G128" s="5"/>
      <c r="H128" s="5"/>
      <c r="I128" s="72" t="s">
        <v>35</v>
      </c>
      <c r="J128" s="6" t="s">
        <v>36</v>
      </c>
      <c r="K128" s="6"/>
      <c r="L128" s="73" t="s">
        <v>99</v>
      </c>
      <c r="M128" s="8" t="s">
        <v>93</v>
      </c>
      <c r="N128" s="8"/>
      <c r="P128" s="74" t="s">
        <v>103</v>
      </c>
      <c r="Q128" s="5" t="s">
        <v>113</v>
      </c>
      <c r="R128" s="5"/>
      <c r="S128" s="5"/>
      <c r="T128" s="75" t="s">
        <v>101</v>
      </c>
      <c r="U128" s="9" t="s">
        <v>94</v>
      </c>
      <c r="V128" s="9"/>
      <c r="W128" s="76" t="s">
        <v>102</v>
      </c>
      <c r="X128" s="9" t="s">
        <v>114</v>
      </c>
      <c r="Y128" s="9"/>
      <c r="Z128" s="77" t="s">
        <v>100</v>
      </c>
      <c r="AA128" s="9" t="s">
        <v>24</v>
      </c>
      <c r="AW128" s="10"/>
    </row>
    <row r="129" spans="1:49" s="12" customFormat="1" ht="32.25" customHeight="1" x14ac:dyDescent="0.25">
      <c r="A129" s="84"/>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H129" s="11"/>
    </row>
    <row r="130" spans="1:49" ht="30" thickBot="1" x14ac:dyDescent="0.3">
      <c r="A130" s="13" t="s">
        <v>9</v>
      </c>
      <c r="B130" s="144" t="s">
        <v>37</v>
      </c>
      <c r="C130" s="144"/>
      <c r="D130" s="144"/>
      <c r="E130" s="144"/>
      <c r="F130" s="144"/>
      <c r="G130" s="144"/>
      <c r="H130" s="144"/>
      <c r="I130" s="144"/>
      <c r="J130" s="144"/>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3"/>
      <c r="AH130" s="144" t="s">
        <v>38</v>
      </c>
      <c r="AI130" s="144"/>
      <c r="AJ130" s="144"/>
      <c r="AK130" s="144"/>
      <c r="AL130" s="144"/>
      <c r="AM130" s="144"/>
      <c r="AN130" s="144"/>
      <c r="AO130" s="144"/>
      <c r="AP130" s="144"/>
      <c r="AQ130" s="144"/>
      <c r="AR130" s="144"/>
      <c r="AS130" s="144"/>
      <c r="AT130" s="144"/>
      <c r="AU130" s="144"/>
      <c r="AV130" s="144"/>
      <c r="AW130" s="144"/>
    </row>
    <row r="131" spans="1:49" ht="15" thickTop="1" thickBot="1" x14ac:dyDescent="0.3">
      <c r="A131" s="14">
        <v>10</v>
      </c>
      <c r="B131" s="15">
        <f>DATE(A$3,A131,1)</f>
        <v>44835</v>
      </c>
      <c r="C131" s="15">
        <f>B131+1</f>
        <v>44836</v>
      </c>
      <c r="D131" s="15">
        <f t="shared" ref="D131:AF131" si="41">C131+1</f>
        <v>44837</v>
      </c>
      <c r="E131" s="15">
        <f t="shared" si="41"/>
        <v>44838</v>
      </c>
      <c r="F131" s="15">
        <f t="shared" si="41"/>
        <v>44839</v>
      </c>
      <c r="G131" s="15">
        <f t="shared" si="41"/>
        <v>44840</v>
      </c>
      <c r="H131" s="15">
        <f t="shared" si="41"/>
        <v>44841</v>
      </c>
      <c r="I131" s="15">
        <f t="shared" si="41"/>
        <v>44842</v>
      </c>
      <c r="J131" s="15">
        <f t="shared" si="41"/>
        <v>44843</v>
      </c>
      <c r="K131" s="15">
        <f t="shared" si="41"/>
        <v>44844</v>
      </c>
      <c r="L131" s="15">
        <f t="shared" si="41"/>
        <v>44845</v>
      </c>
      <c r="M131" s="15">
        <f t="shared" si="41"/>
        <v>44846</v>
      </c>
      <c r="N131" s="15">
        <f t="shared" si="41"/>
        <v>44847</v>
      </c>
      <c r="O131" s="15">
        <f t="shared" si="41"/>
        <v>44848</v>
      </c>
      <c r="P131" s="15">
        <f t="shared" si="41"/>
        <v>44849</v>
      </c>
      <c r="Q131" s="15">
        <f t="shared" si="41"/>
        <v>44850</v>
      </c>
      <c r="R131" s="15">
        <f t="shared" si="41"/>
        <v>44851</v>
      </c>
      <c r="S131" s="15">
        <f t="shared" si="41"/>
        <v>44852</v>
      </c>
      <c r="T131" s="15">
        <f t="shared" si="41"/>
        <v>44853</v>
      </c>
      <c r="U131" s="15">
        <f t="shared" si="41"/>
        <v>44854</v>
      </c>
      <c r="V131" s="15">
        <f t="shared" si="41"/>
        <v>44855</v>
      </c>
      <c r="W131" s="15">
        <f t="shared" si="41"/>
        <v>44856</v>
      </c>
      <c r="X131" s="15">
        <f t="shared" si="41"/>
        <v>44857</v>
      </c>
      <c r="Y131" s="15">
        <f t="shared" si="41"/>
        <v>44858</v>
      </c>
      <c r="Z131" s="15">
        <f t="shared" si="41"/>
        <v>44859</v>
      </c>
      <c r="AA131" s="15">
        <f t="shared" si="41"/>
        <v>44860</v>
      </c>
      <c r="AB131" s="15">
        <f t="shared" si="41"/>
        <v>44861</v>
      </c>
      <c r="AC131" s="15">
        <f t="shared" si="41"/>
        <v>44862</v>
      </c>
      <c r="AD131" s="15">
        <f t="shared" si="41"/>
        <v>44863</v>
      </c>
      <c r="AE131" s="15">
        <f t="shared" si="41"/>
        <v>44864</v>
      </c>
      <c r="AF131" s="15">
        <f t="shared" si="41"/>
        <v>44865</v>
      </c>
      <c r="AG131" s="4"/>
      <c r="AH131" s="14">
        <v>10</v>
      </c>
      <c r="AI131" s="4"/>
      <c r="AJ131" s="4"/>
      <c r="AK131" s="4"/>
      <c r="AL131" s="4"/>
      <c r="AM131" s="4"/>
      <c r="AN131" s="4"/>
      <c r="AO131" s="4"/>
      <c r="AP131" s="4"/>
      <c r="AQ131" s="4"/>
      <c r="AR131" s="4"/>
      <c r="AS131" s="4"/>
      <c r="AT131" s="4"/>
      <c r="AU131" s="4"/>
      <c r="AV131" s="4"/>
      <c r="AW131" s="10"/>
    </row>
    <row r="132" spans="1:49" ht="14.4" x14ac:dyDescent="0.25">
      <c r="A132" s="29" t="s">
        <v>39</v>
      </c>
      <c r="B132" s="28" t="s">
        <v>40</v>
      </c>
      <c r="C132" s="28" t="s">
        <v>41</v>
      </c>
      <c r="D132" s="28" t="s">
        <v>42</v>
      </c>
      <c r="E132" s="28" t="s">
        <v>43</v>
      </c>
      <c r="F132" s="28" t="s">
        <v>44</v>
      </c>
      <c r="G132" s="28" t="s">
        <v>45</v>
      </c>
      <c r="H132" s="28" t="s">
        <v>46</v>
      </c>
      <c r="I132" s="28" t="s">
        <v>47</v>
      </c>
      <c r="J132" s="28" t="s">
        <v>48</v>
      </c>
      <c r="K132" s="28" t="s">
        <v>49</v>
      </c>
      <c r="L132" s="28" t="s">
        <v>50</v>
      </c>
      <c r="M132" s="28" t="s">
        <v>51</v>
      </c>
      <c r="N132" s="28" t="s">
        <v>52</v>
      </c>
      <c r="O132" s="28" t="s">
        <v>53</v>
      </c>
      <c r="P132" s="28" t="s">
        <v>54</v>
      </c>
      <c r="Q132" s="28" t="s">
        <v>55</v>
      </c>
      <c r="R132" s="28" t="s">
        <v>56</v>
      </c>
      <c r="S132" s="28" t="s">
        <v>57</v>
      </c>
      <c r="T132" s="28" t="s">
        <v>58</v>
      </c>
      <c r="U132" s="28" t="s">
        <v>59</v>
      </c>
      <c r="V132" s="28" t="s">
        <v>60</v>
      </c>
      <c r="W132" s="28" t="s">
        <v>61</v>
      </c>
      <c r="X132" s="28" t="s">
        <v>62</v>
      </c>
      <c r="Y132" s="28" t="s">
        <v>63</v>
      </c>
      <c r="Z132" s="28" t="s">
        <v>64</v>
      </c>
      <c r="AA132" s="28" t="s">
        <v>65</v>
      </c>
      <c r="AB132" s="28" t="s">
        <v>66</v>
      </c>
      <c r="AC132" s="28" t="s">
        <v>67</v>
      </c>
      <c r="AD132" s="30" t="s">
        <v>68</v>
      </c>
      <c r="AE132" s="30" t="s">
        <v>69</v>
      </c>
      <c r="AF132" s="30" t="s">
        <v>70</v>
      </c>
      <c r="AG132" s="4"/>
      <c r="AH132" s="29" t="s">
        <v>39</v>
      </c>
      <c r="AI132" s="93" t="s">
        <v>28</v>
      </c>
      <c r="AJ132" s="94" t="s">
        <v>30</v>
      </c>
      <c r="AK132" s="92" t="s">
        <v>29</v>
      </c>
      <c r="AL132" s="95" t="s">
        <v>32</v>
      </c>
      <c r="AM132" s="96" t="s">
        <v>35</v>
      </c>
      <c r="AN132" s="97" t="s">
        <v>99</v>
      </c>
      <c r="AO132" s="98" t="s">
        <v>103</v>
      </c>
      <c r="AP132" s="99" t="s">
        <v>101</v>
      </c>
      <c r="AQ132" s="100" t="s">
        <v>102</v>
      </c>
      <c r="AR132" s="101" t="s">
        <v>100</v>
      </c>
      <c r="AS132" s="19" t="s">
        <v>71</v>
      </c>
      <c r="AW132" s="1"/>
    </row>
    <row r="133" spans="1:49" ht="20.100000000000001" customHeight="1" x14ac:dyDescent="0.25">
      <c r="A133" s="20" t="s">
        <v>25</v>
      </c>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4"/>
      <c r="AH133" s="20" t="s">
        <v>25</v>
      </c>
      <c r="AI133" s="23"/>
      <c r="AJ133" s="23"/>
      <c r="AK133" s="23"/>
      <c r="AL133" s="23"/>
      <c r="AM133" s="23"/>
      <c r="AN133" s="23"/>
      <c r="AO133" s="23"/>
      <c r="AP133" s="23"/>
      <c r="AQ133" s="23"/>
      <c r="AR133" s="23"/>
      <c r="AS133" s="24">
        <f>AK133+AN133+AO133+AR133</f>
        <v>0</v>
      </c>
      <c r="AW133" s="1"/>
    </row>
    <row r="134" spans="1:49" ht="20.100000000000001" customHeight="1" x14ac:dyDescent="0.25">
      <c r="A134" s="20" t="s">
        <v>12</v>
      </c>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4"/>
      <c r="AH134" s="20" t="s">
        <v>12</v>
      </c>
      <c r="AI134" s="25"/>
      <c r="AJ134" s="25"/>
      <c r="AK134" s="25"/>
      <c r="AL134" s="25"/>
      <c r="AM134" s="25"/>
      <c r="AN134" s="25"/>
      <c r="AO134" s="25"/>
      <c r="AP134" s="25"/>
      <c r="AQ134" s="25"/>
      <c r="AR134" s="25"/>
      <c r="AS134" s="24">
        <f t="shared" ref="AS134:AS140" si="42">AK134+AN134+AO134+AR134</f>
        <v>0</v>
      </c>
      <c r="AW134" s="1"/>
    </row>
    <row r="135" spans="1:49" ht="20.100000000000001" customHeight="1" x14ac:dyDescent="0.25">
      <c r="A135" s="20" t="s">
        <v>115</v>
      </c>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4"/>
      <c r="AH135" s="20" t="s">
        <v>115</v>
      </c>
      <c r="AI135" s="23"/>
      <c r="AJ135" s="23"/>
      <c r="AK135" s="23"/>
      <c r="AL135" s="23"/>
      <c r="AM135" s="23"/>
      <c r="AN135" s="23"/>
      <c r="AO135" s="23"/>
      <c r="AP135" s="23"/>
      <c r="AQ135" s="23"/>
      <c r="AR135" s="23"/>
      <c r="AS135" s="24">
        <f t="shared" si="42"/>
        <v>0</v>
      </c>
      <c r="AW135" s="1"/>
    </row>
    <row r="136" spans="1:49" ht="20.100000000000001" customHeight="1" x14ac:dyDescent="0.25">
      <c r="A136" s="20" t="s">
        <v>15</v>
      </c>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4"/>
      <c r="AH136" s="20" t="s">
        <v>15</v>
      </c>
      <c r="AI136" s="25"/>
      <c r="AJ136" s="25"/>
      <c r="AK136" s="25"/>
      <c r="AL136" s="25"/>
      <c r="AM136" s="25"/>
      <c r="AN136" s="25"/>
      <c r="AO136" s="25"/>
      <c r="AP136" s="25"/>
      <c r="AQ136" s="25"/>
      <c r="AR136" s="25"/>
      <c r="AS136" s="24">
        <f t="shared" si="42"/>
        <v>0</v>
      </c>
      <c r="AW136" s="1"/>
    </row>
    <row r="137" spans="1:49" ht="20.100000000000001" customHeight="1" x14ac:dyDescent="0.25">
      <c r="A137" s="20" t="s">
        <v>74</v>
      </c>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4"/>
      <c r="AH137" s="20" t="s">
        <v>74</v>
      </c>
      <c r="AI137" s="23"/>
      <c r="AJ137" s="23"/>
      <c r="AK137" s="23"/>
      <c r="AL137" s="23"/>
      <c r="AM137" s="23"/>
      <c r="AN137" s="23"/>
      <c r="AO137" s="23"/>
      <c r="AP137" s="23"/>
      <c r="AQ137" s="23"/>
      <c r="AR137" s="23"/>
      <c r="AS137" s="24">
        <f t="shared" si="42"/>
        <v>0</v>
      </c>
      <c r="AW137" s="1"/>
    </row>
    <row r="138" spans="1:49" ht="20.100000000000001" customHeight="1" x14ac:dyDescent="0.25">
      <c r="A138" s="20" t="s">
        <v>13</v>
      </c>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4"/>
      <c r="AH138" s="20" t="s">
        <v>13</v>
      </c>
      <c r="AI138" s="25"/>
      <c r="AJ138" s="25"/>
      <c r="AK138" s="25"/>
      <c r="AL138" s="25"/>
      <c r="AM138" s="25"/>
      <c r="AN138" s="25"/>
      <c r="AO138" s="25"/>
      <c r="AP138" s="25"/>
      <c r="AQ138" s="25"/>
      <c r="AR138" s="25"/>
      <c r="AS138" s="24">
        <f t="shared" si="42"/>
        <v>0</v>
      </c>
      <c r="AW138" s="1"/>
    </row>
    <row r="139" spans="1:49" x14ac:dyDescent="0.25">
      <c r="A139" s="20" t="s">
        <v>14</v>
      </c>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H139" s="20" t="s">
        <v>14</v>
      </c>
      <c r="AI139" s="25"/>
      <c r="AJ139" s="25"/>
      <c r="AK139" s="25"/>
      <c r="AL139" s="25"/>
      <c r="AM139" s="25"/>
      <c r="AN139" s="25"/>
      <c r="AO139" s="25"/>
      <c r="AP139" s="25"/>
      <c r="AQ139" s="25"/>
      <c r="AR139" s="25"/>
      <c r="AS139" s="24">
        <f t="shared" si="42"/>
        <v>0</v>
      </c>
      <c r="AW139" s="1"/>
    </row>
    <row r="140" spans="1:49" s="4" customFormat="1" ht="13.2" x14ac:dyDescent="0.25">
      <c r="A140" s="20"/>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H140" s="20"/>
      <c r="AI140" s="25"/>
      <c r="AJ140" s="25"/>
      <c r="AK140" s="25"/>
      <c r="AL140" s="25"/>
      <c r="AM140" s="25"/>
      <c r="AN140" s="25"/>
      <c r="AO140" s="25"/>
      <c r="AP140" s="25"/>
      <c r="AQ140" s="25"/>
      <c r="AR140" s="25"/>
      <c r="AS140" s="24">
        <f t="shared" si="42"/>
        <v>0</v>
      </c>
    </row>
    <row r="141" spans="1:49" s="12" customFormat="1" ht="32.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H141" s="4"/>
      <c r="AI141" s="4"/>
      <c r="AJ141" s="4"/>
      <c r="AK141" s="4"/>
      <c r="AL141" s="4"/>
      <c r="AM141" s="4"/>
      <c r="AN141" s="4"/>
      <c r="AO141" s="4"/>
      <c r="AP141" s="4"/>
      <c r="AQ141" s="4"/>
      <c r="AR141" s="4"/>
      <c r="AS141" s="4"/>
      <c r="AT141" s="4"/>
      <c r="AU141" s="4"/>
      <c r="AV141" s="4"/>
      <c r="AW141" s="10"/>
    </row>
    <row r="142" spans="1:49" ht="30" thickBot="1" x14ac:dyDescent="0.35">
      <c r="A142" s="2" t="s">
        <v>27</v>
      </c>
      <c r="B142" s="69" t="s">
        <v>28</v>
      </c>
      <c r="C142" s="3" t="s">
        <v>29</v>
      </c>
      <c r="D142" s="5"/>
      <c r="E142" s="71" t="s">
        <v>32</v>
      </c>
      <c r="F142" s="6" t="s">
        <v>112</v>
      </c>
      <c r="G142" s="5"/>
      <c r="H142" s="5"/>
      <c r="I142" s="72" t="s">
        <v>35</v>
      </c>
      <c r="J142" s="6" t="s">
        <v>36</v>
      </c>
      <c r="K142" s="6"/>
      <c r="L142" s="73" t="s">
        <v>99</v>
      </c>
      <c r="M142" s="8" t="s">
        <v>93</v>
      </c>
      <c r="N142" s="8"/>
      <c r="O142" s="4"/>
      <c r="P142" s="74" t="s">
        <v>103</v>
      </c>
      <c r="Q142" s="5" t="s">
        <v>113</v>
      </c>
      <c r="R142" s="5"/>
      <c r="S142" s="5"/>
      <c r="T142" s="75" t="s">
        <v>101</v>
      </c>
      <c r="U142" s="9" t="s">
        <v>94</v>
      </c>
      <c r="V142" s="9"/>
      <c r="W142" s="76" t="s">
        <v>102</v>
      </c>
      <c r="X142" s="9" t="s">
        <v>114</v>
      </c>
      <c r="Y142" s="9"/>
      <c r="Z142" s="77" t="s">
        <v>100</v>
      </c>
      <c r="AA142" s="9" t="s">
        <v>24</v>
      </c>
      <c r="AB142" s="4"/>
      <c r="AC142" s="4"/>
      <c r="AD142" s="4"/>
      <c r="AE142" s="4"/>
      <c r="AF142" s="4"/>
      <c r="AG142" s="13"/>
      <c r="AH142" s="4"/>
      <c r="AI142" s="4"/>
      <c r="AJ142" s="4"/>
      <c r="AK142" s="4"/>
      <c r="AL142" s="4"/>
      <c r="AM142" s="4"/>
      <c r="AN142" s="4"/>
      <c r="AO142" s="4"/>
      <c r="AP142" s="4"/>
      <c r="AQ142" s="4"/>
      <c r="AR142" s="4"/>
      <c r="AS142" s="4"/>
      <c r="AT142" s="4"/>
      <c r="AU142" s="4"/>
      <c r="AV142" s="4"/>
      <c r="AW142" s="10"/>
    </row>
    <row r="143" spans="1:49" x14ac:dyDescent="0.25">
      <c r="A143" s="84"/>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4"/>
      <c r="AH143" s="11"/>
      <c r="AI143" s="12"/>
      <c r="AJ143" s="12"/>
      <c r="AK143" s="12"/>
      <c r="AL143" s="12"/>
      <c r="AM143" s="12"/>
      <c r="AN143" s="12"/>
      <c r="AO143" s="12"/>
      <c r="AP143" s="12"/>
      <c r="AQ143" s="12"/>
      <c r="AR143" s="12"/>
      <c r="AS143" s="12"/>
      <c r="AT143" s="12"/>
      <c r="AU143" s="12"/>
      <c r="AV143" s="12"/>
    </row>
    <row r="144" spans="1:49" ht="30" thickBot="1" x14ac:dyDescent="0.3">
      <c r="A144" s="13" t="s">
        <v>10</v>
      </c>
      <c r="B144" s="144" t="s">
        <v>37</v>
      </c>
      <c r="C144" s="144"/>
      <c r="D144" s="144"/>
      <c r="E144" s="144"/>
      <c r="F144" s="144"/>
      <c r="G144" s="144"/>
      <c r="H144" s="144"/>
      <c r="I144" s="144"/>
      <c r="J144" s="144"/>
      <c r="K144" s="144"/>
      <c r="L144" s="144"/>
      <c r="M144" s="144"/>
      <c r="N144" s="144"/>
      <c r="O144" s="144"/>
      <c r="P144" s="144"/>
      <c r="Q144" s="144"/>
      <c r="R144" s="144"/>
      <c r="S144" s="144"/>
      <c r="T144" s="144"/>
      <c r="U144" s="144"/>
      <c r="V144" s="144"/>
      <c r="W144" s="144"/>
      <c r="X144" s="144"/>
      <c r="Y144" s="144"/>
      <c r="Z144" s="144"/>
      <c r="AA144" s="144"/>
      <c r="AB144" s="144"/>
      <c r="AC144" s="144"/>
      <c r="AD144" s="144"/>
      <c r="AE144" s="144"/>
      <c r="AF144" s="144"/>
      <c r="AG144" s="4"/>
      <c r="AH144" s="144" t="s">
        <v>38</v>
      </c>
      <c r="AI144" s="144"/>
      <c r="AJ144" s="144"/>
      <c r="AK144" s="144"/>
      <c r="AL144" s="144"/>
      <c r="AM144" s="144"/>
      <c r="AN144" s="144"/>
      <c r="AO144" s="144"/>
      <c r="AP144" s="144"/>
      <c r="AQ144" s="144"/>
      <c r="AR144" s="144"/>
      <c r="AS144" s="144"/>
      <c r="AT144" s="144"/>
      <c r="AU144" s="144"/>
      <c r="AV144" s="144"/>
      <c r="AW144" s="144"/>
    </row>
    <row r="145" spans="1:49" ht="20.100000000000001" customHeight="1" thickTop="1" thickBot="1" x14ac:dyDescent="0.3">
      <c r="A145" s="14">
        <v>11</v>
      </c>
      <c r="B145" s="15">
        <f>DATE(A$3,A145,1)</f>
        <v>44866</v>
      </c>
      <c r="C145" s="15">
        <f>B145+1</f>
        <v>44867</v>
      </c>
      <c r="D145" s="15">
        <f t="shared" ref="D145:AE145" si="43">C145+1</f>
        <v>44868</v>
      </c>
      <c r="E145" s="15">
        <f t="shared" si="43"/>
        <v>44869</v>
      </c>
      <c r="F145" s="15">
        <f t="shared" si="43"/>
        <v>44870</v>
      </c>
      <c r="G145" s="15">
        <f t="shared" si="43"/>
        <v>44871</v>
      </c>
      <c r="H145" s="15">
        <f t="shared" si="43"/>
        <v>44872</v>
      </c>
      <c r="I145" s="15">
        <f t="shared" si="43"/>
        <v>44873</v>
      </c>
      <c r="J145" s="15">
        <f t="shared" si="43"/>
        <v>44874</v>
      </c>
      <c r="K145" s="15">
        <f t="shared" si="43"/>
        <v>44875</v>
      </c>
      <c r="L145" s="15">
        <f t="shared" si="43"/>
        <v>44876</v>
      </c>
      <c r="M145" s="15">
        <f t="shared" si="43"/>
        <v>44877</v>
      </c>
      <c r="N145" s="15">
        <f t="shared" si="43"/>
        <v>44878</v>
      </c>
      <c r="O145" s="15">
        <f t="shared" si="43"/>
        <v>44879</v>
      </c>
      <c r="P145" s="15">
        <f t="shared" si="43"/>
        <v>44880</v>
      </c>
      <c r="Q145" s="15">
        <f t="shared" si="43"/>
        <v>44881</v>
      </c>
      <c r="R145" s="15">
        <f t="shared" si="43"/>
        <v>44882</v>
      </c>
      <c r="S145" s="15">
        <f t="shared" si="43"/>
        <v>44883</v>
      </c>
      <c r="T145" s="15">
        <f t="shared" si="43"/>
        <v>44884</v>
      </c>
      <c r="U145" s="15">
        <f t="shared" si="43"/>
        <v>44885</v>
      </c>
      <c r="V145" s="15">
        <f t="shared" si="43"/>
        <v>44886</v>
      </c>
      <c r="W145" s="15">
        <f t="shared" si="43"/>
        <v>44887</v>
      </c>
      <c r="X145" s="15">
        <f t="shared" si="43"/>
        <v>44888</v>
      </c>
      <c r="Y145" s="15">
        <f t="shared" si="43"/>
        <v>44889</v>
      </c>
      <c r="Z145" s="15">
        <f t="shared" si="43"/>
        <v>44890</v>
      </c>
      <c r="AA145" s="15">
        <f t="shared" si="43"/>
        <v>44891</v>
      </c>
      <c r="AB145" s="15">
        <f t="shared" si="43"/>
        <v>44892</v>
      </c>
      <c r="AC145" s="15">
        <f t="shared" si="43"/>
        <v>44893</v>
      </c>
      <c r="AD145" s="15">
        <f t="shared" si="43"/>
        <v>44894</v>
      </c>
      <c r="AE145" s="15">
        <f t="shared" si="43"/>
        <v>44895</v>
      </c>
      <c r="AF145" s="15"/>
      <c r="AG145" s="4"/>
      <c r="AH145" s="14">
        <v>11</v>
      </c>
      <c r="AI145" s="4"/>
      <c r="AJ145" s="4"/>
      <c r="AK145" s="4"/>
      <c r="AL145" s="4"/>
      <c r="AM145" s="4"/>
      <c r="AN145" s="4"/>
      <c r="AO145" s="4"/>
      <c r="AP145" s="4"/>
      <c r="AQ145" s="4"/>
      <c r="AR145" s="4"/>
      <c r="AS145" s="4"/>
      <c r="AT145" s="4"/>
      <c r="AU145" s="4"/>
      <c r="AV145" s="4"/>
      <c r="AW145" s="10"/>
    </row>
    <row r="146" spans="1:49" ht="20.100000000000001" customHeight="1" x14ac:dyDescent="0.25">
      <c r="A146" s="29" t="s">
        <v>39</v>
      </c>
      <c r="B146" s="28" t="s">
        <v>40</v>
      </c>
      <c r="C146" s="28" t="s">
        <v>41</v>
      </c>
      <c r="D146" s="28" t="s">
        <v>42</v>
      </c>
      <c r="E146" s="28" t="s">
        <v>43</v>
      </c>
      <c r="F146" s="28" t="s">
        <v>44</v>
      </c>
      <c r="G146" s="28" t="s">
        <v>45</v>
      </c>
      <c r="H146" s="28" t="s">
        <v>46</v>
      </c>
      <c r="I146" s="28" t="s">
        <v>47</v>
      </c>
      <c r="J146" s="28" t="s">
        <v>48</v>
      </c>
      <c r="K146" s="28" t="s">
        <v>49</v>
      </c>
      <c r="L146" s="28" t="s">
        <v>50</v>
      </c>
      <c r="M146" s="28" t="s">
        <v>51</v>
      </c>
      <c r="N146" s="28" t="s">
        <v>52</v>
      </c>
      <c r="O146" s="28" t="s">
        <v>53</v>
      </c>
      <c r="P146" s="28" t="s">
        <v>54</v>
      </c>
      <c r="Q146" s="28" t="s">
        <v>55</v>
      </c>
      <c r="R146" s="28" t="s">
        <v>56</v>
      </c>
      <c r="S146" s="28" t="s">
        <v>57</v>
      </c>
      <c r="T146" s="28" t="s">
        <v>58</v>
      </c>
      <c r="U146" s="28" t="s">
        <v>59</v>
      </c>
      <c r="V146" s="28" t="s">
        <v>60</v>
      </c>
      <c r="W146" s="28" t="s">
        <v>61</v>
      </c>
      <c r="X146" s="28" t="s">
        <v>62</v>
      </c>
      <c r="Y146" s="28" t="s">
        <v>63</v>
      </c>
      <c r="Z146" s="28" t="s">
        <v>64</v>
      </c>
      <c r="AA146" s="28" t="s">
        <v>65</v>
      </c>
      <c r="AB146" s="28" t="s">
        <v>66</v>
      </c>
      <c r="AC146" s="28" t="s">
        <v>67</v>
      </c>
      <c r="AD146" s="30" t="s">
        <v>68</v>
      </c>
      <c r="AE146" s="30" t="s">
        <v>69</v>
      </c>
      <c r="AF146" s="27" t="s">
        <v>70</v>
      </c>
      <c r="AG146" s="4"/>
      <c r="AH146" s="29" t="s">
        <v>39</v>
      </c>
      <c r="AI146" s="93" t="s">
        <v>29</v>
      </c>
      <c r="AJ146" s="95" t="s">
        <v>32</v>
      </c>
      <c r="AK146" s="96" t="s">
        <v>35</v>
      </c>
      <c r="AL146" s="97" t="s">
        <v>99</v>
      </c>
      <c r="AM146" s="98" t="s">
        <v>103</v>
      </c>
      <c r="AN146" s="99" t="s">
        <v>101</v>
      </c>
      <c r="AO146" s="100" t="s">
        <v>102</v>
      </c>
      <c r="AP146" s="101" t="s">
        <v>100</v>
      </c>
      <c r="AQ146" s="19" t="s">
        <v>71</v>
      </c>
      <c r="AW146" s="1"/>
    </row>
    <row r="147" spans="1:49" ht="20.100000000000001" customHeight="1" x14ac:dyDescent="0.25">
      <c r="A147" s="20" t="s">
        <v>25</v>
      </c>
      <c r="B147" s="80"/>
      <c r="C147" s="22"/>
      <c r="D147" s="22"/>
      <c r="E147" s="22"/>
      <c r="F147" s="78"/>
      <c r="G147" s="78"/>
      <c r="H147" s="22"/>
      <c r="I147" s="22"/>
      <c r="J147" s="22"/>
      <c r="K147" s="22"/>
      <c r="L147" s="80"/>
      <c r="M147" s="78"/>
      <c r="N147" s="78"/>
      <c r="O147" s="22"/>
      <c r="P147" s="22"/>
      <c r="Q147" s="22"/>
      <c r="R147" s="22" t="s">
        <v>29</v>
      </c>
      <c r="S147" s="22"/>
      <c r="T147" s="78"/>
      <c r="U147" s="78"/>
      <c r="V147" s="22"/>
      <c r="W147" s="22"/>
      <c r="X147" s="22"/>
      <c r="Y147" s="22"/>
      <c r="Z147" s="22"/>
      <c r="AA147" s="78"/>
      <c r="AB147" s="78"/>
      <c r="AC147" s="22"/>
      <c r="AD147" s="22"/>
      <c r="AE147" s="22"/>
      <c r="AF147" s="22"/>
      <c r="AG147" s="4"/>
      <c r="AH147" s="20" t="s">
        <v>25</v>
      </c>
      <c r="AI147" s="23">
        <f>COUNTIF(Novembre55[[#This Row],[1]:[30]],#REF!)</f>
        <v>0</v>
      </c>
      <c r="AJ147" s="23">
        <f>COUNTIF(Novembre55[[#This Row],[1]:[30]],AJ$6)</f>
        <v>0</v>
      </c>
      <c r="AK147" s="23">
        <f>COUNTIF(Novembre55[[#This Row],[1]:[30]],AK$6)/2</f>
        <v>0</v>
      </c>
      <c r="AL147" s="23">
        <f>SUM(AJ147:AK147)</f>
        <v>0</v>
      </c>
      <c r="AM147" s="23">
        <f>COUNTIF(Novembre55[[#This Row],[1]:[30]],AM$6)</f>
        <v>0</v>
      </c>
      <c r="AN147" s="23">
        <f>COUNTIF(Novembre55[[#This Row],[1]:[30]],AN$6)</f>
        <v>0</v>
      </c>
      <c r="AO147" s="23">
        <f>COUNTIF(Novembre55[[#This Row],[1]:[30]],AO$6)/2</f>
        <v>0</v>
      </c>
      <c r="AP147" s="23">
        <f>SUM(AN147:AO147)</f>
        <v>0</v>
      </c>
      <c r="AQ147" s="24"/>
      <c r="AW147" s="1"/>
    </row>
    <row r="148" spans="1:49" ht="20.100000000000001" customHeight="1" x14ac:dyDescent="0.25">
      <c r="A148" s="20" t="s">
        <v>12</v>
      </c>
      <c r="B148" s="80"/>
      <c r="C148" s="22"/>
      <c r="D148" s="22"/>
      <c r="E148" s="22" t="s">
        <v>100</v>
      </c>
      <c r="F148" s="78"/>
      <c r="G148" s="78"/>
      <c r="H148" s="22"/>
      <c r="I148" s="22"/>
      <c r="J148" s="22"/>
      <c r="K148" s="22"/>
      <c r="L148" s="80"/>
      <c r="M148" s="78"/>
      <c r="N148" s="78"/>
      <c r="O148" s="22"/>
      <c r="P148" s="22"/>
      <c r="Q148" s="22"/>
      <c r="R148" s="22"/>
      <c r="S148" s="22" t="s">
        <v>100</v>
      </c>
      <c r="T148" s="78"/>
      <c r="U148" s="78"/>
      <c r="V148" s="22"/>
      <c r="W148" s="22"/>
      <c r="X148" s="22"/>
      <c r="Y148" s="22"/>
      <c r="Z148" s="22" t="s">
        <v>100</v>
      </c>
      <c r="AA148" s="78"/>
      <c r="AB148" s="78"/>
      <c r="AC148" s="22"/>
      <c r="AD148" s="22"/>
      <c r="AE148" s="22"/>
      <c r="AF148" s="22"/>
      <c r="AG148" s="4"/>
      <c r="AH148" s="20" t="s">
        <v>12</v>
      </c>
      <c r="AI148" s="25">
        <f>COUNTIF(Novembre55[[#This Row],[1]:[30]],#REF!)</f>
        <v>0</v>
      </c>
      <c r="AJ148" s="25">
        <f>COUNTIF(Novembre55[[#This Row],[1]:[30]],AJ$6)</f>
        <v>0</v>
      </c>
      <c r="AK148" s="25">
        <f>COUNTIF(Novembre55[[#This Row],[1]:[30]],AK$6)/2</f>
        <v>0</v>
      </c>
      <c r="AL148" s="25">
        <f t="shared" ref="AL148:AL152" si="44">SUM(AJ148:AK148)</f>
        <v>0</v>
      </c>
      <c r="AM148" s="25">
        <f>COUNTIF(Novembre55[[#This Row],[1]:[30]],AM$6)</f>
        <v>0</v>
      </c>
      <c r="AN148" s="25">
        <f>COUNTIF(Novembre55[[#This Row],[1]:[30]],AN$6)</f>
        <v>0</v>
      </c>
      <c r="AO148" s="25">
        <f>COUNTIF(Novembre55[[#This Row],[1]:[30]],AO$6)/2</f>
        <v>0</v>
      </c>
      <c r="AP148" s="25">
        <f t="shared" ref="AP148:AP152" si="45">SUM(AN148:AO148)</f>
        <v>0</v>
      </c>
      <c r="AQ148" s="24"/>
      <c r="AW148" s="1"/>
    </row>
    <row r="149" spans="1:49" ht="20.100000000000001" customHeight="1" x14ac:dyDescent="0.25">
      <c r="A149" s="20" t="s">
        <v>115</v>
      </c>
      <c r="B149" s="80"/>
      <c r="C149" s="22"/>
      <c r="D149" s="22"/>
      <c r="E149" s="22"/>
      <c r="F149" s="78"/>
      <c r="G149" s="78"/>
      <c r="H149" s="22"/>
      <c r="I149" s="22"/>
      <c r="J149" s="22"/>
      <c r="K149" s="22"/>
      <c r="L149" s="80"/>
      <c r="M149" s="78"/>
      <c r="N149" s="78"/>
      <c r="O149" s="22"/>
      <c r="P149" s="22"/>
      <c r="Q149" s="22"/>
      <c r="R149" s="22"/>
      <c r="S149" s="22"/>
      <c r="T149" s="78"/>
      <c r="U149" s="78"/>
      <c r="V149" s="22"/>
      <c r="W149" s="22"/>
      <c r="X149" s="22"/>
      <c r="Y149" s="22"/>
      <c r="Z149" s="22"/>
      <c r="AA149" s="78"/>
      <c r="AB149" s="78"/>
      <c r="AC149" s="22"/>
      <c r="AD149" s="22"/>
      <c r="AE149" s="22"/>
      <c r="AF149" s="22"/>
      <c r="AG149" s="4"/>
      <c r="AH149" s="20" t="s">
        <v>115</v>
      </c>
      <c r="AI149" s="23">
        <f>COUNTIF(Novembre55[[#This Row],[1]:[30]],#REF!)</f>
        <v>0</v>
      </c>
      <c r="AJ149" s="23">
        <f>COUNTIF(Novembre55[[#This Row],[1]:[30]],AJ$6)</f>
        <v>0</v>
      </c>
      <c r="AK149" s="23">
        <f>COUNTIF(Novembre55[[#This Row],[1]:[30]],AK$6)/2</f>
        <v>0</v>
      </c>
      <c r="AL149" s="23">
        <f t="shared" si="44"/>
        <v>0</v>
      </c>
      <c r="AM149" s="23">
        <f>COUNTIF(Novembre55[[#This Row],[1]:[30]],AM$6)</f>
        <v>0</v>
      </c>
      <c r="AN149" s="23">
        <f>COUNTIF(Novembre55[[#This Row],[1]:[30]],AN$6)</f>
        <v>0</v>
      </c>
      <c r="AO149" s="23">
        <f>COUNTIF(Novembre55[[#This Row],[1]:[30]],AO$6)/2</f>
        <v>0</v>
      </c>
      <c r="AP149" s="23">
        <f t="shared" si="45"/>
        <v>0</v>
      </c>
      <c r="AQ149" s="24"/>
      <c r="AW149" s="1"/>
    </row>
    <row r="150" spans="1:49" ht="20.100000000000001" customHeight="1" x14ac:dyDescent="0.25">
      <c r="A150" s="20" t="s">
        <v>15</v>
      </c>
      <c r="B150" s="80"/>
      <c r="C150" s="22"/>
      <c r="D150" s="22"/>
      <c r="E150" s="22"/>
      <c r="F150" s="78"/>
      <c r="G150" s="78"/>
      <c r="H150" s="22"/>
      <c r="I150" s="22"/>
      <c r="J150" s="22"/>
      <c r="K150" s="22"/>
      <c r="L150" s="80"/>
      <c r="M150" s="78"/>
      <c r="N150" s="78"/>
      <c r="O150" s="22"/>
      <c r="P150" s="22"/>
      <c r="Q150" s="22"/>
      <c r="R150" s="22"/>
      <c r="S150" s="22"/>
      <c r="T150" s="78"/>
      <c r="U150" s="78"/>
      <c r="V150" s="22"/>
      <c r="W150" s="22"/>
      <c r="X150" s="22"/>
      <c r="Y150" s="22"/>
      <c r="Z150" s="22"/>
      <c r="AA150" s="78"/>
      <c r="AB150" s="78"/>
      <c r="AC150" s="22"/>
      <c r="AD150" s="22"/>
      <c r="AE150" s="22"/>
      <c r="AF150" s="22"/>
      <c r="AG150" s="4"/>
      <c r="AH150" s="20" t="s">
        <v>15</v>
      </c>
      <c r="AI150" s="25">
        <f>COUNTIF(Novembre55[[#This Row],[1]:[30]],#REF!)</f>
        <v>0</v>
      </c>
      <c r="AJ150" s="25">
        <f>COUNTIF(Novembre55[[#This Row],[1]:[30]],AJ$6)</f>
        <v>0</v>
      </c>
      <c r="AK150" s="25">
        <f>COUNTIF(Novembre55[[#This Row],[1]:[30]],AK$6)/2</f>
        <v>0</v>
      </c>
      <c r="AL150" s="25">
        <f t="shared" si="44"/>
        <v>0</v>
      </c>
      <c r="AM150" s="25">
        <f>COUNTIF(Novembre55[[#This Row],[1]:[30]],AM$6)</f>
        <v>0</v>
      </c>
      <c r="AN150" s="25">
        <f>COUNTIF(Novembre55[[#This Row],[1]:[30]],AN$6)</f>
        <v>0</v>
      </c>
      <c r="AO150" s="25">
        <f>COUNTIF(Novembre55[[#This Row],[1]:[30]],AO$6)/2</f>
        <v>0</v>
      </c>
      <c r="AP150" s="25">
        <f t="shared" si="45"/>
        <v>0</v>
      </c>
      <c r="AQ150" s="24"/>
      <c r="AW150" s="1"/>
    </row>
    <row r="151" spans="1:49" ht="20.100000000000001" customHeight="1" x14ac:dyDescent="0.25">
      <c r="A151" s="20" t="s">
        <v>74</v>
      </c>
      <c r="B151" s="80"/>
      <c r="C151" s="22"/>
      <c r="D151" s="22"/>
      <c r="E151" s="22"/>
      <c r="F151" s="78"/>
      <c r="G151" s="78"/>
      <c r="H151" s="22"/>
      <c r="I151" s="22"/>
      <c r="J151" s="22"/>
      <c r="K151" s="22"/>
      <c r="L151" s="80"/>
      <c r="M151" s="78"/>
      <c r="N151" s="78"/>
      <c r="O151" s="22"/>
      <c r="P151" s="22"/>
      <c r="Q151" s="22"/>
      <c r="R151" s="22"/>
      <c r="S151" s="22"/>
      <c r="T151" s="78"/>
      <c r="U151" s="78"/>
      <c r="V151" s="22"/>
      <c r="W151" s="22"/>
      <c r="X151" s="22"/>
      <c r="Y151" s="22"/>
      <c r="Z151" s="22"/>
      <c r="AA151" s="78"/>
      <c r="AB151" s="78"/>
      <c r="AC151" s="22"/>
      <c r="AD151" s="22"/>
      <c r="AE151" s="22"/>
      <c r="AF151" s="22"/>
      <c r="AH151" s="20" t="s">
        <v>74</v>
      </c>
      <c r="AI151" s="23">
        <f>COUNTIF(Novembre55[[#This Row],[1]:[30]],#REF!)</f>
        <v>0</v>
      </c>
      <c r="AJ151" s="23">
        <f>COUNTIF(Novembre55[[#This Row],[1]:[30]],AJ$6)</f>
        <v>0</v>
      </c>
      <c r="AK151" s="23">
        <f>COUNTIF(Novembre55[[#This Row],[1]:[30]],AK$6)/2</f>
        <v>0</v>
      </c>
      <c r="AL151" s="23">
        <f t="shared" si="44"/>
        <v>0</v>
      </c>
      <c r="AM151" s="23">
        <f>COUNTIF(Novembre55[[#This Row],[1]:[30]],AM$6)</f>
        <v>0</v>
      </c>
      <c r="AN151" s="23">
        <f>COUNTIF(Novembre55[[#This Row],[1]:[30]],AN$6)</f>
        <v>0</v>
      </c>
      <c r="AO151" s="23">
        <f>COUNTIF(Novembre55[[#This Row],[1]:[30]],AO$6)/2</f>
        <v>0</v>
      </c>
      <c r="AP151" s="23">
        <f t="shared" si="45"/>
        <v>0</v>
      </c>
      <c r="AQ151" s="24"/>
      <c r="AW151" s="1"/>
    </row>
    <row r="152" spans="1:49" ht="20.100000000000001" customHeight="1" x14ac:dyDescent="0.25">
      <c r="A152" s="20" t="s">
        <v>13</v>
      </c>
      <c r="B152" s="80"/>
      <c r="C152" s="22"/>
      <c r="D152" s="22"/>
      <c r="E152" s="22"/>
      <c r="F152" s="78"/>
      <c r="G152" s="78"/>
      <c r="H152" s="22"/>
      <c r="I152" s="22"/>
      <c r="J152" s="22"/>
      <c r="K152" s="22"/>
      <c r="L152" s="80"/>
      <c r="M152" s="78"/>
      <c r="N152" s="78"/>
      <c r="O152" s="22"/>
      <c r="P152" s="22"/>
      <c r="Q152" s="22"/>
      <c r="R152" s="22"/>
      <c r="S152" s="22"/>
      <c r="T152" s="78"/>
      <c r="U152" s="78"/>
      <c r="V152" s="22"/>
      <c r="W152" s="22"/>
      <c r="X152" s="22"/>
      <c r="Y152" s="22"/>
      <c r="Z152" s="22"/>
      <c r="AA152" s="78"/>
      <c r="AB152" s="78"/>
      <c r="AC152" s="22"/>
      <c r="AD152" s="22"/>
      <c r="AE152" s="22"/>
      <c r="AF152" s="22"/>
      <c r="AH152" s="20" t="s">
        <v>13</v>
      </c>
      <c r="AI152" s="25">
        <f>COUNTIF(Novembre55[[#This Row],[1]:[30]],#REF!)</f>
        <v>0</v>
      </c>
      <c r="AJ152" s="25">
        <f>COUNTIF(Novembre55[[#This Row],[1]:[30]],AJ$6)</f>
        <v>0</v>
      </c>
      <c r="AK152" s="25">
        <f>COUNTIF(Novembre55[[#This Row],[1]:[30]],AK$6)/2</f>
        <v>0</v>
      </c>
      <c r="AL152" s="25">
        <f t="shared" si="44"/>
        <v>0</v>
      </c>
      <c r="AM152" s="25">
        <f>COUNTIF(Novembre55[[#This Row],[1]:[30]],AM$6)</f>
        <v>0</v>
      </c>
      <c r="AN152" s="25">
        <f>COUNTIF(Novembre55[[#This Row],[1]:[30]],AN$6)</f>
        <v>0</v>
      </c>
      <c r="AO152" s="25">
        <f>COUNTIF(Novembre55[[#This Row],[1]:[30]],AO$6)/2</f>
        <v>0</v>
      </c>
      <c r="AP152" s="25">
        <f t="shared" si="45"/>
        <v>0</v>
      </c>
      <c r="AQ152" s="24"/>
      <c r="AW152" s="1"/>
    </row>
    <row r="153" spans="1:49" ht="20.100000000000001" customHeight="1" x14ac:dyDescent="0.25">
      <c r="A153" s="20" t="s">
        <v>14</v>
      </c>
      <c r="B153" s="80"/>
      <c r="C153" s="22"/>
      <c r="D153" s="22"/>
      <c r="E153" s="22"/>
      <c r="F153" s="78"/>
      <c r="G153" s="78"/>
      <c r="H153" s="22"/>
      <c r="I153" s="22"/>
      <c r="J153" s="22" t="s">
        <v>100</v>
      </c>
      <c r="K153" s="22"/>
      <c r="L153" s="80"/>
      <c r="M153" s="78"/>
      <c r="N153" s="78"/>
      <c r="O153" s="22"/>
      <c r="P153" s="22"/>
      <c r="Q153" s="22"/>
      <c r="R153" s="22"/>
      <c r="S153" s="22"/>
      <c r="T153" s="78"/>
      <c r="U153" s="78"/>
      <c r="V153" s="22"/>
      <c r="W153" s="22"/>
      <c r="X153" s="22" t="s">
        <v>100</v>
      </c>
      <c r="Y153" s="22"/>
      <c r="Z153" s="22"/>
      <c r="AA153" s="78"/>
      <c r="AB153" s="78"/>
      <c r="AC153" s="22"/>
      <c r="AD153" s="22"/>
      <c r="AE153" s="22"/>
      <c r="AF153" s="22"/>
      <c r="AH153" s="20" t="s">
        <v>14</v>
      </c>
      <c r="AI153" s="25">
        <f>COUNTIF(Novembre55[[#This Row],[1]:[30]],#REF!)</f>
        <v>0</v>
      </c>
      <c r="AJ153" s="25">
        <f>COUNTIF(Novembre55[[#This Row],[1]:[30]],AJ$6)</f>
        <v>0</v>
      </c>
      <c r="AK153" s="25">
        <f>COUNTIF(Novembre55[[#This Row],[1]:[30]],AK$6)/2</f>
        <v>0</v>
      </c>
      <c r="AL153" s="25">
        <f t="shared" ref="AL153:AL154" si="46">SUM(AJ153:AK153)</f>
        <v>0</v>
      </c>
      <c r="AM153" s="25">
        <f>COUNTIF(Novembre55[[#This Row],[1]:[30]],AM$6)</f>
        <v>0</v>
      </c>
      <c r="AN153" s="25">
        <f>COUNTIF(Novembre55[[#This Row],[1]:[30]],AN$6)</f>
        <v>0</v>
      </c>
      <c r="AO153" s="25">
        <f>COUNTIF(Novembre55[[#This Row],[1]:[30]],AO$6)/2</f>
        <v>0</v>
      </c>
      <c r="AP153" s="25">
        <f t="shared" ref="AP153:AP154" si="47">SUM(AN153:AO153)</f>
        <v>0</v>
      </c>
      <c r="AQ153" s="24"/>
      <c r="AW153" s="1"/>
    </row>
    <row r="154" spans="1:49" ht="20.100000000000001" customHeight="1" x14ac:dyDescent="0.25">
      <c r="A154" s="20"/>
      <c r="B154" s="80"/>
      <c r="C154" s="22"/>
      <c r="D154" s="22"/>
      <c r="E154" s="22"/>
      <c r="F154" s="78"/>
      <c r="G154" s="78"/>
      <c r="H154" s="22"/>
      <c r="I154" s="22"/>
      <c r="J154" s="22"/>
      <c r="K154" s="22"/>
      <c r="L154" s="80"/>
      <c r="M154" s="78"/>
      <c r="N154" s="78"/>
      <c r="O154" s="22"/>
      <c r="P154" s="22"/>
      <c r="Q154" s="22"/>
      <c r="R154" s="22"/>
      <c r="S154" s="22"/>
      <c r="T154" s="78"/>
      <c r="U154" s="78"/>
      <c r="V154" s="22"/>
      <c r="W154" s="22"/>
      <c r="X154" s="22"/>
      <c r="Y154" s="22"/>
      <c r="Z154" s="22"/>
      <c r="AA154" s="78"/>
      <c r="AB154" s="78"/>
      <c r="AC154" s="22"/>
      <c r="AD154" s="22"/>
      <c r="AE154" s="22"/>
      <c r="AF154" s="22"/>
      <c r="AH154" s="20"/>
      <c r="AI154" s="25">
        <f>COUNTIF(Novembre55[[#This Row],[1]:[30]],#REF!)</f>
        <v>0</v>
      </c>
      <c r="AJ154" s="25">
        <f>COUNTIF(Novembre55[[#This Row],[1]:[30]],AJ$6)</f>
        <v>0</v>
      </c>
      <c r="AK154" s="25">
        <f>COUNTIF(Novembre55[[#This Row],[1]:[30]],AK$6)/2</f>
        <v>0</v>
      </c>
      <c r="AL154" s="25">
        <f t="shared" si="46"/>
        <v>0</v>
      </c>
      <c r="AM154" s="25">
        <f>COUNTIF(Novembre55[[#This Row],[1]:[30]],AM$6)</f>
        <v>0</v>
      </c>
      <c r="AN154" s="25">
        <f>COUNTIF(Novembre55[[#This Row],[1]:[30]],AN$6)</f>
        <v>0</v>
      </c>
      <c r="AO154" s="25">
        <f>COUNTIF(Novembre55[[#This Row],[1]:[30]],AO$6)/2</f>
        <v>0</v>
      </c>
      <c r="AP154" s="25">
        <f t="shared" si="47"/>
        <v>0</v>
      </c>
      <c r="AQ154" s="24"/>
      <c r="AW154" s="1"/>
    </row>
    <row r="155" spans="1:49" ht="20.100000000000001" customHeight="1" x14ac:dyDescent="0.25">
      <c r="AH155" s="4"/>
      <c r="AI155" s="4"/>
      <c r="AJ155" s="4"/>
      <c r="AK155" s="4"/>
      <c r="AL155" s="4"/>
      <c r="AM155" s="4"/>
      <c r="AN155" s="4"/>
      <c r="AO155" s="4"/>
      <c r="AP155" s="4"/>
      <c r="AQ155" s="4"/>
      <c r="AR155" s="4"/>
      <c r="AS155" s="4"/>
      <c r="AT155" s="4"/>
      <c r="AU155" s="4"/>
      <c r="AV155" s="4"/>
      <c r="AW155" s="10"/>
    </row>
    <row r="156" spans="1:49" ht="15" thickBot="1" x14ac:dyDescent="0.35">
      <c r="A156" s="2" t="s">
        <v>27</v>
      </c>
      <c r="B156" s="69" t="s">
        <v>28</v>
      </c>
      <c r="C156" s="3" t="s">
        <v>29</v>
      </c>
      <c r="D156" s="5"/>
      <c r="E156" s="71" t="s">
        <v>32</v>
      </c>
      <c r="F156" s="6" t="s">
        <v>112</v>
      </c>
      <c r="G156" s="5"/>
      <c r="H156" s="5"/>
      <c r="I156" s="72" t="s">
        <v>35</v>
      </c>
      <c r="J156" s="6" t="s">
        <v>36</v>
      </c>
      <c r="K156" s="6"/>
      <c r="L156" s="73" t="s">
        <v>99</v>
      </c>
      <c r="M156" s="8" t="s">
        <v>93</v>
      </c>
      <c r="N156" s="8"/>
      <c r="O156" s="4"/>
      <c r="P156" s="74" t="s">
        <v>103</v>
      </c>
      <c r="Q156" s="5" t="s">
        <v>113</v>
      </c>
      <c r="R156" s="5"/>
      <c r="S156" s="5"/>
      <c r="T156" s="75" t="s">
        <v>101</v>
      </c>
      <c r="U156" s="9" t="s">
        <v>94</v>
      </c>
      <c r="V156" s="9"/>
      <c r="W156" s="76" t="s">
        <v>102</v>
      </c>
      <c r="X156" s="9" t="s">
        <v>114</v>
      </c>
      <c r="Y156" s="9"/>
      <c r="Z156" s="77" t="s">
        <v>100</v>
      </c>
      <c r="AA156" s="9" t="s">
        <v>24</v>
      </c>
      <c r="AB156" s="4"/>
      <c r="AC156" s="4"/>
      <c r="AD156" s="4"/>
      <c r="AE156" s="4"/>
      <c r="AF156" s="4"/>
      <c r="AH156" s="4"/>
      <c r="AI156" s="4"/>
      <c r="AJ156" s="4"/>
      <c r="AK156" s="4"/>
      <c r="AL156" s="4"/>
      <c r="AM156" s="4"/>
      <c r="AN156" s="4"/>
      <c r="AO156" s="4"/>
      <c r="AP156" s="4"/>
      <c r="AQ156" s="4"/>
      <c r="AR156" s="4"/>
      <c r="AS156" s="4"/>
      <c r="AT156" s="4"/>
      <c r="AU156" s="4"/>
      <c r="AV156" s="4"/>
      <c r="AW156" s="10"/>
    </row>
    <row r="157" spans="1:49" x14ac:dyDescent="0.25">
      <c r="A157" s="84"/>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H157" s="11"/>
      <c r="AI157" s="12"/>
      <c r="AJ157" s="12"/>
      <c r="AK157" s="12"/>
      <c r="AL157" s="12"/>
      <c r="AM157" s="12"/>
      <c r="AN157" s="12"/>
      <c r="AO157" s="12"/>
      <c r="AP157" s="12"/>
      <c r="AQ157" s="12"/>
      <c r="AR157" s="12"/>
      <c r="AS157" s="12"/>
      <c r="AT157" s="12"/>
      <c r="AU157" s="12"/>
      <c r="AV157" s="12"/>
    </row>
    <row r="158" spans="1:49" ht="30" thickBot="1" x14ac:dyDescent="0.3">
      <c r="A158" s="13" t="s">
        <v>11</v>
      </c>
      <c r="B158" s="144" t="s">
        <v>37</v>
      </c>
      <c r="C158" s="144"/>
      <c r="D158" s="144"/>
      <c r="E158" s="144"/>
      <c r="F158" s="144"/>
      <c r="G158" s="144"/>
      <c r="H158" s="144"/>
      <c r="I158" s="144"/>
      <c r="J158" s="144"/>
      <c r="K158" s="144"/>
      <c r="L158" s="144"/>
      <c r="M158" s="144"/>
      <c r="N158" s="144"/>
      <c r="O158" s="144"/>
      <c r="P158" s="144"/>
      <c r="Q158" s="144"/>
      <c r="R158" s="144"/>
      <c r="S158" s="144"/>
      <c r="T158" s="144"/>
      <c r="U158" s="144"/>
      <c r="V158" s="144"/>
      <c r="W158" s="144"/>
      <c r="X158" s="144"/>
      <c r="Y158" s="144"/>
      <c r="Z158" s="144"/>
      <c r="AA158" s="144"/>
      <c r="AB158" s="144"/>
      <c r="AC158" s="144"/>
      <c r="AD158" s="144"/>
      <c r="AE158" s="144"/>
      <c r="AF158" s="144"/>
      <c r="AH158" s="144" t="s">
        <v>38</v>
      </c>
      <c r="AI158" s="144"/>
      <c r="AJ158" s="144"/>
      <c r="AK158" s="144"/>
      <c r="AL158" s="144"/>
      <c r="AM158" s="144"/>
      <c r="AN158" s="144"/>
      <c r="AO158" s="144"/>
      <c r="AP158" s="144"/>
      <c r="AQ158" s="144"/>
      <c r="AR158" s="144"/>
      <c r="AS158" s="144"/>
      <c r="AT158" s="144"/>
      <c r="AU158" s="144"/>
      <c r="AV158" s="144"/>
      <c r="AW158" s="144"/>
    </row>
    <row r="159" spans="1:49" ht="15" thickTop="1" thickBot="1" x14ac:dyDescent="0.3">
      <c r="A159" s="14">
        <v>12</v>
      </c>
      <c r="B159" s="15">
        <f>DATE(A$3,A159,1)</f>
        <v>44896</v>
      </c>
      <c r="C159" s="15">
        <f>B159+1</f>
        <v>44897</v>
      </c>
      <c r="D159" s="15">
        <f t="shared" ref="D159:AF159" si="48">C159+1</f>
        <v>44898</v>
      </c>
      <c r="E159" s="15">
        <f t="shared" si="48"/>
        <v>44899</v>
      </c>
      <c r="F159" s="15">
        <f t="shared" si="48"/>
        <v>44900</v>
      </c>
      <c r="G159" s="15">
        <f t="shared" si="48"/>
        <v>44901</v>
      </c>
      <c r="H159" s="15">
        <f t="shared" si="48"/>
        <v>44902</v>
      </c>
      <c r="I159" s="15">
        <f t="shared" si="48"/>
        <v>44903</v>
      </c>
      <c r="J159" s="15">
        <f t="shared" si="48"/>
        <v>44904</v>
      </c>
      <c r="K159" s="15">
        <f t="shared" si="48"/>
        <v>44905</v>
      </c>
      <c r="L159" s="15">
        <f t="shared" si="48"/>
        <v>44906</v>
      </c>
      <c r="M159" s="15">
        <f t="shared" si="48"/>
        <v>44907</v>
      </c>
      <c r="N159" s="15">
        <f t="shared" si="48"/>
        <v>44908</v>
      </c>
      <c r="O159" s="15">
        <f t="shared" si="48"/>
        <v>44909</v>
      </c>
      <c r="P159" s="15">
        <f t="shared" si="48"/>
        <v>44910</v>
      </c>
      <c r="Q159" s="15">
        <f t="shared" si="48"/>
        <v>44911</v>
      </c>
      <c r="R159" s="15">
        <f t="shared" si="48"/>
        <v>44912</v>
      </c>
      <c r="S159" s="15">
        <f t="shared" si="48"/>
        <v>44913</v>
      </c>
      <c r="T159" s="15">
        <f t="shared" si="48"/>
        <v>44914</v>
      </c>
      <c r="U159" s="15">
        <f t="shared" si="48"/>
        <v>44915</v>
      </c>
      <c r="V159" s="15">
        <f t="shared" si="48"/>
        <v>44916</v>
      </c>
      <c r="W159" s="15">
        <f t="shared" si="48"/>
        <v>44917</v>
      </c>
      <c r="X159" s="15">
        <f t="shared" si="48"/>
        <v>44918</v>
      </c>
      <c r="Y159" s="15">
        <f t="shared" si="48"/>
        <v>44919</v>
      </c>
      <c r="Z159" s="15">
        <f t="shared" si="48"/>
        <v>44920</v>
      </c>
      <c r="AA159" s="15">
        <f t="shared" si="48"/>
        <v>44921</v>
      </c>
      <c r="AB159" s="15">
        <f t="shared" si="48"/>
        <v>44922</v>
      </c>
      <c r="AC159" s="15">
        <f t="shared" si="48"/>
        <v>44923</v>
      </c>
      <c r="AD159" s="15">
        <f t="shared" si="48"/>
        <v>44924</v>
      </c>
      <c r="AE159" s="15">
        <f t="shared" si="48"/>
        <v>44925</v>
      </c>
      <c r="AF159" s="15">
        <f t="shared" si="48"/>
        <v>44926</v>
      </c>
      <c r="AH159" s="14">
        <v>12</v>
      </c>
      <c r="AI159" s="4"/>
      <c r="AJ159" s="4"/>
      <c r="AK159" s="4"/>
      <c r="AL159" s="4"/>
      <c r="AM159" s="4"/>
      <c r="AN159" s="4"/>
      <c r="AO159" s="4"/>
      <c r="AP159" s="4"/>
      <c r="AQ159" s="4"/>
      <c r="AR159" s="4"/>
      <c r="AS159" s="4"/>
      <c r="AT159" s="4"/>
      <c r="AU159" s="4"/>
      <c r="AV159" s="4"/>
      <c r="AW159" s="10"/>
    </row>
    <row r="160" spans="1:49" ht="14.4" x14ac:dyDescent="0.25">
      <c r="A160" s="29" t="s">
        <v>39</v>
      </c>
      <c r="B160" s="28" t="s">
        <v>40</v>
      </c>
      <c r="C160" s="28" t="s">
        <v>41</v>
      </c>
      <c r="D160" s="28" t="s">
        <v>42</v>
      </c>
      <c r="E160" s="28" t="s">
        <v>43</v>
      </c>
      <c r="F160" s="28" t="s">
        <v>44</v>
      </c>
      <c r="G160" s="28" t="s">
        <v>45</v>
      </c>
      <c r="H160" s="28" t="s">
        <v>46</v>
      </c>
      <c r="I160" s="28" t="s">
        <v>47</v>
      </c>
      <c r="J160" s="28" t="s">
        <v>48</v>
      </c>
      <c r="K160" s="28" t="s">
        <v>49</v>
      </c>
      <c r="L160" s="28" t="s">
        <v>50</v>
      </c>
      <c r="M160" s="28" t="s">
        <v>51</v>
      </c>
      <c r="N160" s="28" t="s">
        <v>52</v>
      </c>
      <c r="O160" s="28" t="s">
        <v>53</v>
      </c>
      <c r="P160" s="28" t="s">
        <v>54</v>
      </c>
      <c r="Q160" s="28" t="s">
        <v>55</v>
      </c>
      <c r="R160" s="28" t="s">
        <v>56</v>
      </c>
      <c r="S160" s="28" t="s">
        <v>57</v>
      </c>
      <c r="T160" s="28" t="s">
        <v>58</v>
      </c>
      <c r="U160" s="28" t="s">
        <v>59</v>
      </c>
      <c r="V160" s="28" t="s">
        <v>60</v>
      </c>
      <c r="W160" s="28" t="s">
        <v>61</v>
      </c>
      <c r="X160" s="28" t="s">
        <v>62</v>
      </c>
      <c r="Y160" s="28" t="s">
        <v>63</v>
      </c>
      <c r="Z160" s="28" t="s">
        <v>64</v>
      </c>
      <c r="AA160" s="28" t="s">
        <v>65</v>
      </c>
      <c r="AB160" s="28" t="s">
        <v>66</v>
      </c>
      <c r="AC160" s="28" t="s">
        <v>67</v>
      </c>
      <c r="AD160" s="30" t="s">
        <v>68</v>
      </c>
      <c r="AE160" s="30" t="s">
        <v>69</v>
      </c>
      <c r="AF160" s="30" t="s">
        <v>70</v>
      </c>
      <c r="AH160" s="29" t="s">
        <v>39</v>
      </c>
      <c r="AI160" s="93" t="s">
        <v>29</v>
      </c>
      <c r="AJ160" s="95" t="s">
        <v>32</v>
      </c>
      <c r="AK160" s="96" t="s">
        <v>35</v>
      </c>
      <c r="AL160" s="97" t="s">
        <v>99</v>
      </c>
      <c r="AM160" s="98" t="s">
        <v>103</v>
      </c>
      <c r="AN160" s="99" t="s">
        <v>101</v>
      </c>
      <c r="AO160" s="100" t="s">
        <v>102</v>
      </c>
      <c r="AP160" s="101" t="s">
        <v>100</v>
      </c>
      <c r="AQ160" s="19" t="s">
        <v>71</v>
      </c>
      <c r="AW160" s="1"/>
    </row>
    <row r="161" spans="1:49" x14ac:dyDescent="0.25">
      <c r="A161" s="20" t="s">
        <v>25</v>
      </c>
      <c r="B161" s="82"/>
      <c r="C161" s="22"/>
      <c r="D161" s="78"/>
      <c r="E161" s="78"/>
      <c r="F161" s="22"/>
      <c r="G161" s="22"/>
      <c r="H161" s="22"/>
      <c r="I161" s="22"/>
      <c r="J161" s="22"/>
      <c r="K161" s="78"/>
      <c r="L161" s="78"/>
      <c r="M161" s="22"/>
      <c r="N161" s="22"/>
      <c r="O161" s="22"/>
      <c r="P161" s="22"/>
      <c r="Q161" s="22"/>
      <c r="R161" s="78"/>
      <c r="S161" s="78"/>
      <c r="T161" s="22"/>
      <c r="U161" s="22"/>
      <c r="V161" s="22"/>
      <c r="W161" s="22"/>
      <c r="X161" s="22"/>
      <c r="Y161" s="78"/>
      <c r="Z161" s="78"/>
      <c r="AA161" s="80"/>
      <c r="AB161" s="22"/>
      <c r="AC161" s="22"/>
      <c r="AD161" s="22"/>
      <c r="AE161" s="22"/>
      <c r="AF161" s="78"/>
      <c r="AH161" s="20" t="s">
        <v>25</v>
      </c>
      <c r="AI161" s="25">
        <f>COUNTIF(Décembre56[[#This Row],[1]:[30]],_1_57[[#Headers],[CP]])</f>
        <v>0</v>
      </c>
      <c r="AJ161" s="23">
        <f>COUNTIF(Décembre56[[#This Row],[1]:[30]],AJ$6)</f>
        <v>0</v>
      </c>
      <c r="AK161" s="23">
        <f>COUNTIF(Décembre56[[#This Row],[1]:[30]],AK$6)/2</f>
        <v>0</v>
      </c>
      <c r="AL161" s="23">
        <f>SUM(AJ161:AK161)</f>
        <v>0</v>
      </c>
      <c r="AM161" s="23">
        <f>COUNTIF(Décembre56[[#This Row],[1]:[30]],AM$6)</f>
        <v>0</v>
      </c>
      <c r="AN161" s="23">
        <f>COUNTIF(Décembre56[[#This Row],[1]:[30]],AN$6)</f>
        <v>0</v>
      </c>
      <c r="AO161" s="23">
        <f>COUNTIF(Décembre56[[#This Row],[1]:[30]],AO$6)/2</f>
        <v>0</v>
      </c>
      <c r="AP161" s="23">
        <f>SUM(AN161:AO161)</f>
        <v>0</v>
      </c>
      <c r="AQ161" s="24"/>
      <c r="AW161" s="1"/>
    </row>
    <row r="162" spans="1:49" x14ac:dyDescent="0.25">
      <c r="A162" s="20" t="s">
        <v>12</v>
      </c>
      <c r="B162" s="82"/>
      <c r="C162" s="22" t="s">
        <v>100</v>
      </c>
      <c r="D162" s="78"/>
      <c r="E162" s="78"/>
      <c r="F162" s="22"/>
      <c r="G162" s="22"/>
      <c r="H162" s="22"/>
      <c r="I162" s="22"/>
      <c r="J162" s="22" t="s">
        <v>100</v>
      </c>
      <c r="K162" s="78"/>
      <c r="L162" s="78"/>
      <c r="M162" s="22"/>
      <c r="N162" s="22"/>
      <c r="O162" s="22"/>
      <c r="P162" s="22"/>
      <c r="Q162" s="22" t="s">
        <v>100</v>
      </c>
      <c r="R162" s="78"/>
      <c r="S162" s="78"/>
      <c r="T162" s="22"/>
      <c r="U162" s="22"/>
      <c r="V162" s="22"/>
      <c r="W162" s="22"/>
      <c r="X162" s="22" t="s">
        <v>100</v>
      </c>
      <c r="Y162" s="78"/>
      <c r="Z162" s="78"/>
      <c r="AA162" s="80"/>
      <c r="AB162" s="22"/>
      <c r="AC162" s="22"/>
      <c r="AD162" s="22"/>
      <c r="AE162" s="22" t="s">
        <v>100</v>
      </c>
      <c r="AF162" s="78"/>
      <c r="AH162" s="20" t="s">
        <v>12</v>
      </c>
      <c r="AI162" s="25">
        <f>COUNTIF(Décembre56[[#This Row],[1]:[30]],#REF!)</f>
        <v>0</v>
      </c>
      <c r="AJ162" s="23">
        <f>COUNTIF(Décembre56[[#This Row],[1]:[30]],AJ$6)</f>
        <v>0</v>
      </c>
      <c r="AK162" s="23">
        <f>COUNTIF(Décembre56[[#This Row],[1]:[30]],AK$6)/2</f>
        <v>0</v>
      </c>
      <c r="AL162" s="25">
        <f t="shared" ref="AL162:AL168" si="49">SUM(AJ162:AK162)</f>
        <v>0</v>
      </c>
      <c r="AM162" s="23">
        <f>COUNTIF(Décembre56[[#This Row],[1]:[30]],AM$6)</f>
        <v>0</v>
      </c>
      <c r="AN162" s="23">
        <f>COUNTIF(Décembre56[[#This Row],[1]:[30]],AN$6)</f>
        <v>0</v>
      </c>
      <c r="AO162" s="23">
        <f>COUNTIF(Décembre56[[#This Row],[1]:[30]],AO$6)/2</f>
        <v>0</v>
      </c>
      <c r="AP162" s="25">
        <f t="shared" ref="AP162:AP168" si="50">SUM(AN162:AO162)</f>
        <v>0</v>
      </c>
      <c r="AQ162" s="24"/>
      <c r="AW162" s="1"/>
    </row>
    <row r="163" spans="1:49" x14ac:dyDescent="0.25">
      <c r="A163" s="20" t="s">
        <v>115</v>
      </c>
      <c r="B163" s="82"/>
      <c r="C163" s="22"/>
      <c r="D163" s="78"/>
      <c r="E163" s="78"/>
      <c r="F163" s="22"/>
      <c r="G163" s="22"/>
      <c r="H163" s="22"/>
      <c r="I163" s="22"/>
      <c r="J163" s="22"/>
      <c r="K163" s="78"/>
      <c r="L163" s="78"/>
      <c r="M163" s="22"/>
      <c r="N163" s="22"/>
      <c r="O163" s="22"/>
      <c r="P163" s="22"/>
      <c r="Q163" s="22"/>
      <c r="R163" s="78"/>
      <c r="S163" s="78"/>
      <c r="T163" s="22"/>
      <c r="U163" s="22"/>
      <c r="V163" s="22"/>
      <c r="W163" s="22"/>
      <c r="X163" s="22"/>
      <c r="Y163" s="78"/>
      <c r="Z163" s="78"/>
      <c r="AA163" s="80"/>
      <c r="AB163" s="22"/>
      <c r="AC163" s="22"/>
      <c r="AD163" s="22"/>
      <c r="AE163" s="22"/>
      <c r="AF163" s="78"/>
      <c r="AH163" s="20" t="s">
        <v>115</v>
      </c>
      <c r="AI163" s="25">
        <f>COUNTIF(Décembre56[[#This Row],[1]:[30]],#REF!)</f>
        <v>0</v>
      </c>
      <c r="AJ163" s="23">
        <f>COUNTIF(Décembre56[[#This Row],[1]:[30]],AJ$6)</f>
        <v>0</v>
      </c>
      <c r="AK163" s="23">
        <f>COUNTIF(Décembre56[[#This Row],[1]:[30]],AK$6)/2</f>
        <v>0</v>
      </c>
      <c r="AL163" s="23">
        <f t="shared" si="49"/>
        <v>0</v>
      </c>
      <c r="AM163" s="23">
        <f>COUNTIF(Décembre56[[#This Row],[1]:[30]],AM$6)</f>
        <v>0</v>
      </c>
      <c r="AN163" s="23">
        <f>COUNTIF(Décembre56[[#This Row],[1]:[30]],AN$6)</f>
        <v>0</v>
      </c>
      <c r="AO163" s="23">
        <f>COUNTIF(Décembre56[[#This Row],[1]:[30]],AO$6)/2</f>
        <v>0</v>
      </c>
      <c r="AP163" s="23">
        <f t="shared" si="50"/>
        <v>0</v>
      </c>
      <c r="AQ163" s="24"/>
      <c r="AW163" s="1"/>
    </row>
    <row r="164" spans="1:49" x14ac:dyDescent="0.25">
      <c r="A164" s="20" t="s">
        <v>15</v>
      </c>
      <c r="B164" s="82"/>
      <c r="C164" s="22"/>
      <c r="D164" s="78"/>
      <c r="E164" s="78"/>
      <c r="F164" s="22"/>
      <c r="G164" s="22"/>
      <c r="H164" s="22"/>
      <c r="I164" s="22"/>
      <c r="J164" s="22"/>
      <c r="K164" s="78"/>
      <c r="L164" s="78"/>
      <c r="M164" s="22"/>
      <c r="N164" s="22"/>
      <c r="O164" s="22"/>
      <c r="P164" s="22"/>
      <c r="Q164" s="22"/>
      <c r="R164" s="78"/>
      <c r="S164" s="78"/>
      <c r="T164" s="22"/>
      <c r="U164" s="22"/>
      <c r="V164" s="22"/>
      <c r="W164" s="22"/>
      <c r="X164" s="22"/>
      <c r="Y164" s="78"/>
      <c r="Z164" s="78"/>
      <c r="AA164" s="80"/>
      <c r="AB164" s="22"/>
      <c r="AC164" s="22"/>
      <c r="AD164" s="22"/>
      <c r="AE164" s="22"/>
      <c r="AF164" s="78"/>
      <c r="AH164" s="20" t="s">
        <v>15</v>
      </c>
      <c r="AI164" s="25">
        <f>COUNTIF(Décembre56[[#This Row],[1]:[30]],#REF!)</f>
        <v>0</v>
      </c>
      <c r="AJ164" s="23">
        <f>COUNTIF(Décembre56[[#This Row],[1]:[30]],AJ$6)</f>
        <v>0</v>
      </c>
      <c r="AK164" s="23">
        <f>COUNTIF(Décembre56[[#This Row],[1]:[30]],AK$6)/2</f>
        <v>0</v>
      </c>
      <c r="AL164" s="25">
        <f t="shared" si="49"/>
        <v>0</v>
      </c>
      <c r="AM164" s="23">
        <f>COUNTIF(Décembre56[[#This Row],[1]:[30]],AM$6)</f>
        <v>0</v>
      </c>
      <c r="AN164" s="23">
        <f>COUNTIF(Décembre56[[#This Row],[1]:[30]],AN$6)</f>
        <v>0</v>
      </c>
      <c r="AO164" s="23">
        <f>COUNTIF(Décembre56[[#This Row],[1]:[30]],AO$6)/2</f>
        <v>0</v>
      </c>
      <c r="AP164" s="25">
        <f t="shared" si="50"/>
        <v>0</v>
      </c>
      <c r="AQ164" s="24"/>
      <c r="AW164" s="1"/>
    </row>
    <row r="165" spans="1:49" x14ac:dyDescent="0.25">
      <c r="A165" s="20" t="s">
        <v>74</v>
      </c>
      <c r="B165" s="82"/>
      <c r="C165" s="22"/>
      <c r="D165" s="78"/>
      <c r="E165" s="78"/>
      <c r="F165" s="22"/>
      <c r="G165" s="22"/>
      <c r="H165" s="22"/>
      <c r="I165" s="22"/>
      <c r="J165" s="22"/>
      <c r="K165" s="78"/>
      <c r="L165" s="78"/>
      <c r="M165" s="22"/>
      <c r="N165" s="22"/>
      <c r="O165" s="22"/>
      <c r="P165" s="22"/>
      <c r="Q165" s="22"/>
      <c r="R165" s="78"/>
      <c r="S165" s="78"/>
      <c r="T165" s="22"/>
      <c r="U165" s="22"/>
      <c r="V165" s="22"/>
      <c r="W165" s="22"/>
      <c r="X165" s="22"/>
      <c r="Y165" s="78"/>
      <c r="Z165" s="78"/>
      <c r="AA165" s="80"/>
      <c r="AB165" s="22"/>
      <c r="AC165" s="22"/>
      <c r="AD165" s="22"/>
      <c r="AE165" s="22"/>
      <c r="AF165" s="78"/>
      <c r="AH165" s="20" t="s">
        <v>74</v>
      </c>
      <c r="AI165" s="25">
        <f>COUNTIF(Décembre56[[#This Row],[1]:[30]],#REF!)</f>
        <v>0</v>
      </c>
      <c r="AJ165" s="23">
        <f>COUNTIF(Décembre56[[#This Row],[1]:[30]],AJ$6)</f>
        <v>0</v>
      </c>
      <c r="AK165" s="23">
        <f>COUNTIF(Décembre56[[#This Row],[1]:[30]],AK$6)/2</f>
        <v>0</v>
      </c>
      <c r="AL165" s="23">
        <f t="shared" si="49"/>
        <v>0</v>
      </c>
      <c r="AM165" s="23">
        <f>COUNTIF(Décembre56[[#This Row],[1]:[30]],AM$6)</f>
        <v>0</v>
      </c>
      <c r="AN165" s="23">
        <f>COUNTIF(Décembre56[[#This Row],[1]:[30]],AN$6)</f>
        <v>0</v>
      </c>
      <c r="AO165" s="23">
        <f>COUNTIF(Décembre56[[#This Row],[1]:[30]],AO$6)/2</f>
        <v>0</v>
      </c>
      <c r="AP165" s="23">
        <f t="shared" si="50"/>
        <v>0</v>
      </c>
      <c r="AQ165" s="24"/>
      <c r="AW165" s="1"/>
    </row>
    <row r="166" spans="1:49" x14ac:dyDescent="0.25">
      <c r="A166" s="20" t="s">
        <v>13</v>
      </c>
      <c r="B166" s="82"/>
      <c r="C166" s="22"/>
      <c r="D166" s="78"/>
      <c r="E166" s="78"/>
      <c r="F166" s="22"/>
      <c r="G166" s="22"/>
      <c r="H166" s="22"/>
      <c r="I166" s="22"/>
      <c r="J166" s="22"/>
      <c r="K166" s="78"/>
      <c r="L166" s="78"/>
      <c r="M166" s="22"/>
      <c r="N166" s="22"/>
      <c r="O166" s="22"/>
      <c r="P166" s="22"/>
      <c r="Q166" s="22"/>
      <c r="R166" s="78"/>
      <c r="S166" s="78"/>
      <c r="T166" s="22"/>
      <c r="U166" s="22"/>
      <c r="V166" s="22"/>
      <c r="W166" s="22"/>
      <c r="X166" s="22"/>
      <c r="Y166" s="78"/>
      <c r="Z166" s="78"/>
      <c r="AA166" s="80"/>
      <c r="AB166" s="22"/>
      <c r="AC166" s="22"/>
      <c r="AD166" s="22"/>
      <c r="AE166" s="22"/>
      <c r="AF166" s="78"/>
      <c r="AH166" s="20" t="s">
        <v>13</v>
      </c>
      <c r="AI166" s="25">
        <f>COUNTIF(Décembre56[[#This Row],[1]:[30]],#REF!)</f>
        <v>0</v>
      </c>
      <c r="AJ166" s="23">
        <f>COUNTIF(Décembre56[[#This Row],[1]:[30]],AJ$6)</f>
        <v>0</v>
      </c>
      <c r="AK166" s="23">
        <f>COUNTIF(Décembre56[[#This Row],[1]:[30]],AK$6)/2</f>
        <v>0</v>
      </c>
      <c r="AL166" s="25">
        <f t="shared" si="49"/>
        <v>0</v>
      </c>
      <c r="AM166" s="23">
        <f>COUNTIF(Décembre56[[#This Row],[1]:[30]],AM$6)</f>
        <v>0</v>
      </c>
      <c r="AN166" s="23">
        <f>COUNTIF(Décembre56[[#This Row],[1]:[30]],AN$6)</f>
        <v>0</v>
      </c>
      <c r="AO166" s="23">
        <f>COUNTIF(Décembre56[[#This Row],[1]:[30]],AO$6)/2</f>
        <v>0</v>
      </c>
      <c r="AP166" s="25">
        <f t="shared" si="50"/>
        <v>0</v>
      </c>
      <c r="AQ166" s="24"/>
      <c r="AW166" s="1"/>
    </row>
    <row r="167" spans="1:49" x14ac:dyDescent="0.25">
      <c r="A167" s="20" t="s">
        <v>14</v>
      </c>
      <c r="B167" s="82"/>
      <c r="C167" s="22"/>
      <c r="D167" s="78"/>
      <c r="E167" s="78"/>
      <c r="F167" s="22"/>
      <c r="G167" s="22"/>
      <c r="H167" s="22" t="s">
        <v>100</v>
      </c>
      <c r="I167" s="22"/>
      <c r="J167" s="22"/>
      <c r="K167" s="78"/>
      <c r="L167" s="78"/>
      <c r="M167" s="22"/>
      <c r="N167" s="22"/>
      <c r="O167" s="22"/>
      <c r="P167" s="22"/>
      <c r="Q167" s="22"/>
      <c r="R167" s="78"/>
      <c r="S167" s="78"/>
      <c r="T167" s="22"/>
      <c r="U167" s="22"/>
      <c r="V167" s="22" t="s">
        <v>100</v>
      </c>
      <c r="W167" s="22"/>
      <c r="X167" s="22"/>
      <c r="Y167" s="78"/>
      <c r="Z167" s="78"/>
      <c r="AA167" s="80"/>
      <c r="AB167" s="22"/>
      <c r="AC167" s="22"/>
      <c r="AD167" s="22"/>
      <c r="AE167" s="22"/>
      <c r="AF167" s="78"/>
      <c r="AH167" s="20" t="s">
        <v>14</v>
      </c>
      <c r="AI167" s="25">
        <f>COUNTIF(Décembre56[[#This Row],[1]:[30]],#REF!)</f>
        <v>0</v>
      </c>
      <c r="AJ167" s="23">
        <f>COUNTIF(Décembre56[[#This Row],[1]:[30]],AJ$6)</f>
        <v>0</v>
      </c>
      <c r="AK167" s="23">
        <f>COUNTIF(Décembre56[[#This Row],[1]:[30]],AK$6)/2</f>
        <v>0</v>
      </c>
      <c r="AL167" s="25">
        <f t="shared" si="49"/>
        <v>0</v>
      </c>
      <c r="AM167" s="23">
        <f>COUNTIF(Décembre56[[#This Row],[1]:[30]],AM$6)</f>
        <v>0</v>
      </c>
      <c r="AN167" s="23">
        <f>COUNTIF(Décembre56[[#This Row],[1]:[30]],AN$6)</f>
        <v>0</v>
      </c>
      <c r="AO167" s="23">
        <f>COUNTIF(Décembre56[[#This Row],[1]:[30]],AO$6)/2</f>
        <v>0</v>
      </c>
      <c r="AP167" s="25">
        <f t="shared" si="50"/>
        <v>0</v>
      </c>
      <c r="AQ167" s="24"/>
      <c r="AW167" s="1"/>
    </row>
    <row r="168" spans="1:49" x14ac:dyDescent="0.25">
      <c r="A168" s="20"/>
      <c r="B168" s="83"/>
      <c r="C168" s="26"/>
      <c r="D168" s="79"/>
      <c r="E168" s="79"/>
      <c r="F168" s="26"/>
      <c r="G168" s="26"/>
      <c r="H168" s="26"/>
      <c r="I168" s="26"/>
      <c r="J168" s="26"/>
      <c r="K168" s="79"/>
      <c r="L168" s="79"/>
      <c r="M168" s="26"/>
      <c r="N168" s="26"/>
      <c r="O168" s="26"/>
      <c r="P168" s="26"/>
      <c r="Q168" s="26"/>
      <c r="R168" s="79"/>
      <c r="S168" s="79"/>
      <c r="T168" s="26"/>
      <c r="U168" s="26"/>
      <c r="V168" s="26"/>
      <c r="W168" s="26"/>
      <c r="X168" s="26"/>
      <c r="Y168" s="79"/>
      <c r="Z168" s="79"/>
      <c r="AA168" s="81"/>
      <c r="AB168" s="26"/>
      <c r="AC168" s="26"/>
      <c r="AD168" s="26"/>
      <c r="AE168" s="26"/>
      <c r="AF168" s="79"/>
      <c r="AH168" s="20"/>
      <c r="AI168" s="25">
        <f>COUNTIF(Décembre56[[#This Row],[1]:[30]],#REF!)</f>
        <v>0</v>
      </c>
      <c r="AJ168" s="23">
        <f>COUNTIF(Décembre56[[#This Row],[1]:[30]],AJ$6)</f>
        <v>0</v>
      </c>
      <c r="AK168" s="23">
        <f>COUNTIF(Décembre56[[#This Row],[1]:[30]],AK$6)/2</f>
        <v>0</v>
      </c>
      <c r="AL168" s="25">
        <f t="shared" si="49"/>
        <v>0</v>
      </c>
      <c r="AM168" s="23">
        <f>COUNTIF(Décembre56[[#This Row],[1]:[30]],AM$6)</f>
        <v>0</v>
      </c>
      <c r="AN168" s="23">
        <f>COUNTIF(Décembre56[[#This Row],[1]:[30]],AN$6)</f>
        <v>0</v>
      </c>
      <c r="AO168" s="23">
        <f>COUNTIF(Décembre56[[#This Row],[1]:[30]],AO$6)/2</f>
        <v>0</v>
      </c>
      <c r="AP168" s="25">
        <f t="shared" si="50"/>
        <v>0</v>
      </c>
      <c r="AQ168" s="24"/>
      <c r="AW168" s="1"/>
    </row>
    <row r="169" spans="1:49" x14ac:dyDescent="0.25">
      <c r="AH169" s="4"/>
      <c r="AI169" s="4"/>
      <c r="AJ169" s="4"/>
      <c r="AK169" s="4"/>
      <c r="AL169" s="4"/>
      <c r="AM169" s="4"/>
      <c r="AN169" s="4"/>
      <c r="AO169" s="4"/>
      <c r="AP169" s="4"/>
      <c r="AQ169" s="4"/>
      <c r="AW169" s="1"/>
    </row>
    <row r="170" spans="1:49" ht="15" thickBot="1" x14ac:dyDescent="0.35">
      <c r="A170" s="2" t="s">
        <v>27</v>
      </c>
      <c r="B170" s="69" t="s">
        <v>28</v>
      </c>
      <c r="C170" s="3" t="s">
        <v>29</v>
      </c>
      <c r="D170" s="5"/>
      <c r="E170" s="71" t="s">
        <v>32</v>
      </c>
      <c r="F170" s="6" t="s">
        <v>112</v>
      </c>
      <c r="G170" s="5"/>
      <c r="H170" s="5"/>
      <c r="I170" s="72" t="s">
        <v>35</v>
      </c>
      <c r="J170" s="6" t="s">
        <v>36</v>
      </c>
      <c r="K170" s="6"/>
      <c r="L170" s="73" t="s">
        <v>99</v>
      </c>
      <c r="M170" s="8" t="s">
        <v>93</v>
      </c>
      <c r="N170" s="8"/>
      <c r="O170" s="4"/>
      <c r="P170" s="74" t="s">
        <v>103</v>
      </c>
      <c r="Q170" s="5" t="s">
        <v>113</v>
      </c>
      <c r="R170" s="5"/>
      <c r="S170" s="5"/>
      <c r="T170" s="75" t="s">
        <v>101</v>
      </c>
      <c r="U170" s="9" t="s">
        <v>94</v>
      </c>
      <c r="V170" s="9"/>
      <c r="W170" s="76" t="s">
        <v>102</v>
      </c>
      <c r="X170" s="9" t="s">
        <v>114</v>
      </c>
      <c r="Y170" s="9"/>
      <c r="Z170" s="77" t="s">
        <v>100</v>
      </c>
      <c r="AA170" s="9" t="s">
        <v>24</v>
      </c>
      <c r="AB170" s="4"/>
      <c r="AC170" s="4"/>
      <c r="AD170" s="4"/>
      <c r="AE170" s="4"/>
      <c r="AF170" s="4"/>
    </row>
  </sheetData>
  <mergeCells count="26">
    <mergeCell ref="B32:AF32"/>
    <mergeCell ref="AH32:AW32"/>
    <mergeCell ref="A1:AW1"/>
    <mergeCell ref="B4:AF4"/>
    <mergeCell ref="AH4:AW4"/>
    <mergeCell ref="B18:AF18"/>
    <mergeCell ref="AH18:AW18"/>
    <mergeCell ref="B3:F3"/>
    <mergeCell ref="B46:AF46"/>
    <mergeCell ref="AH46:AW46"/>
    <mergeCell ref="B60:AF60"/>
    <mergeCell ref="AH60:AW60"/>
    <mergeCell ref="B74:AF74"/>
    <mergeCell ref="AH74:AW74"/>
    <mergeCell ref="B88:AF88"/>
    <mergeCell ref="AH88:AW88"/>
    <mergeCell ref="B102:AF102"/>
    <mergeCell ref="AH102:AW102"/>
    <mergeCell ref="B116:AF116"/>
    <mergeCell ref="AH116:AW116"/>
    <mergeCell ref="B130:AF130"/>
    <mergeCell ref="AH130:AW130"/>
    <mergeCell ref="B144:AF144"/>
    <mergeCell ref="AH144:AW144"/>
    <mergeCell ref="B158:AF158"/>
    <mergeCell ref="AH158:AW158"/>
  </mergeCells>
  <dataValidations count="7">
    <dataValidation allowBlank="1" showErrorMessage="1" prompt="Les jours du mois dans cette ligne sont générés automatiquement. Entrez l’absence et le motif d’absence d’un employé dans chaque colonne pour chaque jour du mois. Un champ vide indique qu’il n’y a pas eu d’absence" sqref="B6 B20 B34"/>
    <dataValidation allowBlank="1" showErrorMessage="1" sqref="A18 B90:AF90 A144:A146 A116:A118 A30:C30 A44:C44 B76:AF76 H72:I72 A86:C86 A100:C100 A114:C114 B48:AF48 B62:AF62 B104:AF104 B118:AF118 B132:AF132 B146:AF146 A58:C58 E156:F156 E2:F2 A2:C2 B144:AF144 A158:A160 B158:AF158 A170:C170 AN6:AP6 T156:AA156 E16:F16 T16:AA16 A142:C142 E30:F30 T30:AA30 E142:F142 E44:F44 T44:AA44 A72:C72 E72 Y72:AF72 T142:AA142 E58:F58 T58:AA58 A156:C156 E86:F86 T86:AA86 AI6:AL6 E100:F100 T100:AA100 A130:A132 B130:AF130 E114:F114 T114:AA114 B116:AF116 AI20:AN20 A128:C128 I142:N142 I156:N156 T2:AA2 AI34:AN34 AI48:AN48 AI62:AN62 AI76:AN76 AI90:AN90 AI104:AN104 AI118:AN118 AI132:AN132 I2:N2 AP20:AR20 B160:AF160 A16:C16 I16:N16 I30:N30 I44:N44 N72:S72 I58:N58 I86:N86 I100:N100 I114:N114 E128:F128 T128:AA128 I128:N128 AH131 AP34:AR34 AP48:AR48 AP62:AR62 AP76:AR76 AP90:AR90 AP104:AR104 AP118:AR118 AP132:AR132 AN160:AP160 AN146:AP146 A46:A48 B46:AF46 A60:A62 B60:AF60 A74:A76 B74:AF74 A88:A90 B88:AF88 A102:A104 B102:AF102 E170:F170 T170:AA170 I170:N170 AI146:AL146 AI160:AL160"/>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20 A34"/>
    <dataValidation allowBlank="1" showErrorMessage="1" prompt="Mois de ce calendrier des absences. Mettez à jour l’année dans la cellule AH4. Suivez les totaux mensuels dans la dernière cellule du tableau. Entrez les noms des employés dans la colonne B du tableau" sqref="A32"/>
    <dataValidation type="list" allowBlank="1" showInputMessage="1" showErrorMessage="1" sqref="B3">
      <formula1>Mois</formula1>
    </dataValidation>
    <dataValidation type="list" allowBlank="1" showInputMessage="1" showErrorMessage="1" sqref="A3">
      <formula1>Annee</formula1>
    </dataValidation>
    <dataValidation type="list" allowBlank="1" showInputMessage="1" showErrorMessage="1" sqref="A161:A168 AH161:AH168 A147:A154 AH147:AH154 A133:A140 AH133:AH140 A119:A126 AH119:AH126 A105:A112 AH105:AH112 A91:A98 AH91:AH98 A77:A84 AH77:AH84 A63:A70 AH63:AH70 A49:A56 AH49:AH56 A35:A42 AH35:AH42 A21:A28 AH21:AH28 A7:A14 AH7:AH14">
      <formula1>Noms</formula1>
    </dataValidation>
  </dataValidations>
  <pageMargins left="0.7" right="0.7" top="0.75" bottom="0.75" header="0.3" footer="0.3"/>
  <pageSetup paperSize="9" orientation="portrait" r:id="rId1"/>
  <drawing r:id="rId2"/>
  <tableParts count="24">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R15"/>
  <sheetViews>
    <sheetView workbookViewId="0"/>
  </sheetViews>
  <sheetFormatPr baseColWidth="10" defaultRowHeight="14.4" x14ac:dyDescent="0.3"/>
  <cols>
    <col min="3" max="3" width="7.44140625" customWidth="1"/>
    <col min="4" max="4" width="13.88671875" customWidth="1"/>
    <col min="6" max="6" width="7.44140625" customWidth="1"/>
    <col min="10" max="10" width="7.44140625" customWidth="1"/>
    <col min="13" max="13" width="7.44140625" customWidth="1"/>
    <col min="15" max="15" width="7.44140625" customWidth="1"/>
  </cols>
  <sheetData>
    <row r="1" spans="1:18" x14ac:dyDescent="0.3">
      <c r="A1" s="65" t="s">
        <v>139</v>
      </c>
      <c r="J1" s="109" t="s">
        <v>133</v>
      </c>
    </row>
    <row r="3" spans="1:18" x14ac:dyDescent="0.3">
      <c r="B3" s="111" t="s">
        <v>140</v>
      </c>
      <c r="D3" s="111" t="s">
        <v>130</v>
      </c>
      <c r="E3" s="112"/>
      <c r="G3" s="115" t="s">
        <v>108</v>
      </c>
      <c r="I3" s="115" t="s">
        <v>20</v>
      </c>
      <c r="J3" s="116" t="s">
        <v>21</v>
      </c>
      <c r="K3" s="117"/>
      <c r="M3" s="109" t="s">
        <v>135</v>
      </c>
      <c r="N3" s="109" t="s">
        <v>136</v>
      </c>
      <c r="P3" s="115" t="s">
        <v>124</v>
      </c>
      <c r="R3" s="115" t="s">
        <v>134</v>
      </c>
    </row>
    <row r="4" spans="1:18" x14ac:dyDescent="0.3">
      <c r="B4" s="114">
        <v>2022</v>
      </c>
      <c r="D4" s="113">
        <v>44562</v>
      </c>
      <c r="E4" s="114" t="s">
        <v>131</v>
      </c>
      <c r="G4" s="112" t="s">
        <v>0</v>
      </c>
      <c r="I4" s="112" t="s">
        <v>25</v>
      </c>
      <c r="J4" s="112" t="s">
        <v>17</v>
      </c>
      <c r="K4" s="112" t="s">
        <v>26</v>
      </c>
      <c r="M4" s="69" t="s">
        <v>111</v>
      </c>
      <c r="N4" s="119" t="s">
        <v>29</v>
      </c>
      <c r="P4" s="112" t="s">
        <v>125</v>
      </c>
      <c r="R4" s="112" t="s">
        <v>98</v>
      </c>
    </row>
    <row r="5" spans="1:18" x14ac:dyDescent="0.3">
      <c r="B5" s="114">
        <v>2023</v>
      </c>
      <c r="D5" s="113">
        <v>44668</v>
      </c>
      <c r="E5" s="114"/>
      <c r="G5" s="112" t="s">
        <v>1</v>
      </c>
      <c r="I5" s="112" t="s">
        <v>12</v>
      </c>
      <c r="J5" s="112" t="s">
        <v>19</v>
      </c>
      <c r="K5" s="112" t="s">
        <v>22</v>
      </c>
      <c r="M5" s="70" t="s">
        <v>31</v>
      </c>
      <c r="N5" s="120" t="s">
        <v>30</v>
      </c>
      <c r="P5" s="112" t="s">
        <v>25</v>
      </c>
      <c r="R5" s="112" t="s">
        <v>96</v>
      </c>
    </row>
    <row r="6" spans="1:18" x14ac:dyDescent="0.3">
      <c r="B6" s="114">
        <v>2024</v>
      </c>
      <c r="D6" s="113">
        <v>44669</v>
      </c>
      <c r="E6" s="114"/>
      <c r="G6" s="112" t="s">
        <v>2</v>
      </c>
      <c r="I6" s="112" t="s">
        <v>16</v>
      </c>
      <c r="J6" s="112" t="s">
        <v>17</v>
      </c>
      <c r="K6" s="112" t="s">
        <v>26</v>
      </c>
      <c r="M6" s="104" t="s">
        <v>126</v>
      </c>
      <c r="N6" s="121" t="s">
        <v>128</v>
      </c>
      <c r="P6" s="112"/>
      <c r="R6" s="112" t="s">
        <v>97</v>
      </c>
    </row>
    <row r="7" spans="1:18" x14ac:dyDescent="0.3">
      <c r="B7" s="114">
        <v>2025</v>
      </c>
      <c r="D7" s="113">
        <v>44774</v>
      </c>
      <c r="E7" s="114"/>
      <c r="G7" s="112" t="s">
        <v>3</v>
      </c>
      <c r="I7" s="112" t="s">
        <v>15</v>
      </c>
      <c r="J7" s="112" t="s">
        <v>18</v>
      </c>
      <c r="K7" s="112" t="s">
        <v>26</v>
      </c>
      <c r="M7" s="105" t="s">
        <v>127</v>
      </c>
      <c r="N7" s="122" t="s">
        <v>129</v>
      </c>
      <c r="P7" s="112"/>
      <c r="R7" s="112" t="s">
        <v>141</v>
      </c>
    </row>
    <row r="8" spans="1:18" x14ac:dyDescent="0.3">
      <c r="B8" s="114">
        <v>2026</v>
      </c>
      <c r="D8" s="113">
        <v>44781</v>
      </c>
      <c r="E8" s="114"/>
      <c r="G8" s="112" t="s">
        <v>4</v>
      </c>
      <c r="I8" s="112" t="s">
        <v>74</v>
      </c>
      <c r="J8" s="112" t="s">
        <v>18</v>
      </c>
      <c r="K8" s="112" t="s">
        <v>26</v>
      </c>
      <c r="M8" s="71" t="s">
        <v>92</v>
      </c>
      <c r="N8" s="123" t="s">
        <v>32</v>
      </c>
      <c r="P8" s="112"/>
      <c r="R8" s="112"/>
    </row>
    <row r="9" spans="1:18" x14ac:dyDescent="0.3">
      <c r="B9" s="114">
        <v>2027</v>
      </c>
      <c r="D9" s="113">
        <v>44707</v>
      </c>
      <c r="E9" s="114"/>
      <c r="G9" s="112" t="s">
        <v>5</v>
      </c>
      <c r="I9" s="112" t="s">
        <v>75</v>
      </c>
      <c r="J9" s="112" t="s">
        <v>17</v>
      </c>
      <c r="K9" s="112" t="s">
        <v>26</v>
      </c>
      <c r="M9" s="72" t="s">
        <v>36</v>
      </c>
      <c r="N9" s="124" t="s">
        <v>35</v>
      </c>
      <c r="P9" s="112"/>
      <c r="R9" s="112"/>
    </row>
    <row r="10" spans="1:18" x14ac:dyDescent="0.3">
      <c r="B10" s="114">
        <v>2028</v>
      </c>
      <c r="D10" s="113">
        <v>44718</v>
      </c>
      <c r="E10" s="114"/>
      <c r="G10" s="112" t="s">
        <v>6</v>
      </c>
      <c r="I10" s="112" t="s">
        <v>13</v>
      </c>
      <c r="J10" s="112" t="s">
        <v>19</v>
      </c>
      <c r="K10" s="112" t="s">
        <v>22</v>
      </c>
      <c r="M10" s="73" t="s">
        <v>93</v>
      </c>
      <c r="N10" s="125" t="s">
        <v>99</v>
      </c>
      <c r="P10" s="112"/>
      <c r="R10" s="112"/>
    </row>
    <row r="11" spans="1:18" x14ac:dyDescent="0.3">
      <c r="B11" s="114">
        <v>2029</v>
      </c>
      <c r="D11" s="113">
        <v>44756</v>
      </c>
      <c r="E11" s="114" t="s">
        <v>137</v>
      </c>
      <c r="G11" s="112" t="s">
        <v>7</v>
      </c>
      <c r="I11" s="112" t="s">
        <v>14</v>
      </c>
      <c r="J11" s="112" t="s">
        <v>19</v>
      </c>
      <c r="K11" s="112" t="s">
        <v>23</v>
      </c>
      <c r="M11" s="74" t="s">
        <v>110</v>
      </c>
      <c r="N11" s="126" t="s">
        <v>103</v>
      </c>
      <c r="P11" s="112"/>
      <c r="R11" s="112"/>
    </row>
    <row r="12" spans="1:18" x14ac:dyDescent="0.3">
      <c r="B12" s="114">
        <v>2030</v>
      </c>
      <c r="D12" s="113">
        <v>44788</v>
      </c>
      <c r="E12" s="114" t="s">
        <v>138</v>
      </c>
      <c r="G12" s="112" t="s">
        <v>8</v>
      </c>
      <c r="I12" s="112"/>
      <c r="J12" s="112"/>
      <c r="K12" s="112"/>
      <c r="M12" s="75" t="s">
        <v>94</v>
      </c>
      <c r="N12" s="110" t="s">
        <v>101</v>
      </c>
      <c r="P12" s="112"/>
      <c r="R12" s="112"/>
    </row>
    <row r="13" spans="1:18" x14ac:dyDescent="0.3">
      <c r="B13" s="114">
        <v>2031</v>
      </c>
      <c r="D13" s="113">
        <v>44866</v>
      </c>
      <c r="E13" s="114"/>
      <c r="G13" s="112" t="s">
        <v>9</v>
      </c>
      <c r="I13" s="112"/>
      <c r="J13" s="112"/>
      <c r="K13" s="112"/>
      <c r="M13" s="76" t="s">
        <v>95</v>
      </c>
      <c r="N13" s="127" t="s">
        <v>102</v>
      </c>
      <c r="P13" s="112"/>
      <c r="R13" s="112"/>
    </row>
    <row r="14" spans="1:18" x14ac:dyDescent="0.3">
      <c r="B14" s="114">
        <v>2032</v>
      </c>
      <c r="D14" s="113">
        <v>44876</v>
      </c>
      <c r="E14" s="114"/>
      <c r="G14" s="112" t="s">
        <v>10</v>
      </c>
      <c r="I14" s="112"/>
      <c r="J14" s="112"/>
      <c r="K14" s="112"/>
      <c r="M14" s="77" t="s">
        <v>24</v>
      </c>
      <c r="N14" s="128" t="s">
        <v>100</v>
      </c>
      <c r="P14" s="112"/>
      <c r="R14" s="112"/>
    </row>
    <row r="15" spans="1:18" x14ac:dyDescent="0.3">
      <c r="B15" s="114">
        <v>2033</v>
      </c>
      <c r="D15" s="113">
        <v>44920</v>
      </c>
      <c r="E15" s="114" t="s">
        <v>132</v>
      </c>
      <c r="G15" s="112" t="s">
        <v>11</v>
      </c>
      <c r="I15" s="112"/>
      <c r="J15" s="112"/>
      <c r="K15" s="112"/>
      <c r="P15" s="112"/>
      <c r="R15" s="112"/>
    </row>
  </sheetData>
  <autoFilter ref="G3:G15"/>
  <phoneticPr fontId="4" type="noConversion"/>
  <hyperlinks>
    <hyperlink ref="A1" r:id="rId1"/>
  </hyperlinks>
  <pageMargins left="0.7" right="0.7" top="0.75" bottom="0.75" header="0.3" footer="0.3"/>
  <pageSetup paperSize="9" orientation="portrait" horizontalDpi="0" verticalDpi="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R51"/>
  <sheetViews>
    <sheetView showGridLines="0" tabSelected="1" workbookViewId="0">
      <selection activeCell="G13" sqref="G13"/>
    </sheetView>
  </sheetViews>
  <sheetFormatPr baseColWidth="10" defaultColWidth="17.88671875" defaultRowHeight="13.8" x14ac:dyDescent="0.25"/>
  <cols>
    <col min="1" max="1" width="3.88671875" style="51" bestFit="1" customWidth="1"/>
    <col min="2" max="2" width="17.109375" style="50" bestFit="1" customWidth="1"/>
    <col min="3" max="3" width="7.6640625" style="51" customWidth="1"/>
    <col min="4" max="4" width="18.44140625" style="51" hidden="1" customWidth="1"/>
    <col min="5" max="5" width="20.6640625" style="51" bestFit="1" customWidth="1"/>
    <col min="6" max="6" width="8" style="51" hidden="1" customWidth="1"/>
    <col min="7" max="8" width="12.109375" style="52" bestFit="1" customWidth="1"/>
    <col min="9" max="9" width="13.44140625" style="51" bestFit="1" customWidth="1"/>
    <col min="10" max="10" width="41.5546875" style="51" bestFit="1" customWidth="1"/>
    <col min="11" max="11" width="12.6640625" style="51" bestFit="1" customWidth="1"/>
    <col min="12" max="12" width="13.33203125" style="51" bestFit="1" customWidth="1"/>
    <col min="13" max="13" width="17.33203125" style="52" customWidth="1"/>
    <col min="14" max="14" width="22.44140625" style="51" bestFit="1" customWidth="1"/>
    <col min="15" max="15" width="1.44140625" style="51" customWidth="1"/>
    <col min="16" max="16384" width="17.88671875" style="51"/>
  </cols>
  <sheetData>
    <row r="1" spans="1:18" x14ac:dyDescent="0.25">
      <c r="A1" s="38" t="s">
        <v>76</v>
      </c>
      <c r="B1" s="39" t="s">
        <v>77</v>
      </c>
      <c r="C1" s="38" t="s">
        <v>78</v>
      </c>
      <c r="D1" s="38" t="s">
        <v>79</v>
      </c>
      <c r="E1" s="38" t="s">
        <v>80</v>
      </c>
      <c r="F1" s="40" t="s">
        <v>81</v>
      </c>
      <c r="G1" s="41" t="s">
        <v>82</v>
      </c>
      <c r="H1" s="41" t="s">
        <v>83</v>
      </c>
      <c r="I1" s="38" t="s">
        <v>84</v>
      </c>
      <c r="J1" s="38" t="s">
        <v>85</v>
      </c>
      <c r="K1" s="38" t="s">
        <v>86</v>
      </c>
      <c r="L1" s="38" t="s">
        <v>87</v>
      </c>
      <c r="M1" s="41" t="s">
        <v>88</v>
      </c>
      <c r="N1" s="38" t="s">
        <v>89</v>
      </c>
    </row>
    <row r="2" spans="1:18" x14ac:dyDescent="0.25">
      <c r="A2" s="129">
        <v>1</v>
      </c>
      <c r="B2" s="42">
        <v>44879</v>
      </c>
      <c r="C2" s="131" t="s">
        <v>29</v>
      </c>
      <c r="D2" s="43"/>
      <c r="E2" s="131" t="s">
        <v>25</v>
      </c>
      <c r="F2" s="43"/>
      <c r="G2" s="132">
        <v>44631</v>
      </c>
      <c r="H2" s="132">
        <v>44665</v>
      </c>
      <c r="I2" s="43"/>
      <c r="J2" s="131" t="s">
        <v>25</v>
      </c>
      <c r="K2" s="43">
        <f>NETWORKDAYS.INTL(G2,H2)</f>
        <v>25</v>
      </c>
      <c r="L2" s="133" t="s">
        <v>141</v>
      </c>
      <c r="M2" s="130" t="s">
        <v>142</v>
      </c>
      <c r="N2" s="131" t="s">
        <v>125</v>
      </c>
    </row>
    <row r="3" spans="1:18" x14ac:dyDescent="0.25">
      <c r="A3" s="129">
        <v>2</v>
      </c>
      <c r="B3" s="129"/>
      <c r="C3" s="143"/>
      <c r="D3" s="143"/>
      <c r="E3" s="143"/>
      <c r="F3" s="143"/>
      <c r="G3" s="143"/>
      <c r="H3" s="143"/>
      <c r="I3" s="143"/>
      <c r="J3" s="131"/>
      <c r="K3" s="43">
        <f t="shared" ref="K3:K51" si="0">NETWORKDAYS.INTL(G3,H3)</f>
        <v>0</v>
      </c>
      <c r="L3" s="133"/>
      <c r="M3" s="49"/>
      <c r="N3" s="49"/>
    </row>
    <row r="4" spans="1:18" x14ac:dyDescent="0.25">
      <c r="A4" s="129">
        <v>3</v>
      </c>
      <c r="B4" s="42"/>
      <c r="C4" s="43"/>
      <c r="D4" s="43"/>
      <c r="E4" s="43"/>
      <c r="F4" s="43"/>
      <c r="G4" s="44"/>
      <c r="H4" s="44"/>
      <c r="I4" s="43"/>
      <c r="J4" s="131"/>
      <c r="K4" s="43">
        <f t="shared" si="0"/>
        <v>0</v>
      </c>
      <c r="L4" s="133"/>
      <c r="M4" s="48"/>
      <c r="N4" s="43"/>
    </row>
    <row r="5" spans="1:18" x14ac:dyDescent="0.25">
      <c r="A5" s="129">
        <v>4</v>
      </c>
      <c r="B5" s="42"/>
      <c r="C5" s="43"/>
      <c r="D5" s="43"/>
      <c r="E5" s="43"/>
      <c r="F5" s="43"/>
      <c r="G5" s="44"/>
      <c r="H5" s="44"/>
      <c r="I5" s="43"/>
      <c r="J5" s="131"/>
      <c r="K5" s="43">
        <f t="shared" si="0"/>
        <v>0</v>
      </c>
      <c r="L5" s="133"/>
      <c r="M5" s="48"/>
      <c r="N5" s="43"/>
      <c r="R5" s="51" t="s">
        <v>96</v>
      </c>
    </row>
    <row r="6" spans="1:18" x14ac:dyDescent="0.25">
      <c r="A6" s="129">
        <v>5</v>
      </c>
      <c r="B6" s="42"/>
      <c r="C6" s="43"/>
      <c r="D6" s="43"/>
      <c r="E6" s="43"/>
      <c r="F6" s="43"/>
      <c r="G6" s="44"/>
      <c r="H6" s="48"/>
      <c r="I6" s="43"/>
      <c r="J6" s="131"/>
      <c r="K6" s="43">
        <f t="shared" si="0"/>
        <v>0</v>
      </c>
      <c r="L6" s="133"/>
      <c r="M6" s="48"/>
      <c r="N6" s="43"/>
      <c r="R6" s="51" t="s">
        <v>97</v>
      </c>
    </row>
    <row r="7" spans="1:18" x14ac:dyDescent="0.25">
      <c r="A7" s="129">
        <v>6</v>
      </c>
      <c r="B7" s="42"/>
      <c r="C7" s="49"/>
      <c r="D7" s="43"/>
      <c r="E7" s="49"/>
      <c r="F7" s="43"/>
      <c r="G7" s="44"/>
      <c r="H7" s="48"/>
      <c r="I7" s="49"/>
      <c r="J7" s="131"/>
      <c r="K7" s="43">
        <f t="shared" si="0"/>
        <v>0</v>
      </c>
      <c r="L7" s="133"/>
      <c r="M7" s="48"/>
      <c r="N7" s="43"/>
    </row>
    <row r="8" spans="1:18" x14ac:dyDescent="0.25">
      <c r="A8" s="129">
        <v>7</v>
      </c>
      <c r="B8" s="42"/>
      <c r="C8" s="49"/>
      <c r="D8" s="43"/>
      <c r="E8" s="49"/>
      <c r="F8" s="43"/>
      <c r="G8" s="44"/>
      <c r="H8" s="48"/>
      <c r="I8" s="49"/>
      <c r="J8" s="131"/>
      <c r="K8" s="43">
        <f t="shared" si="0"/>
        <v>0</v>
      </c>
      <c r="L8" s="133"/>
      <c r="M8" s="48"/>
      <c r="N8" s="43"/>
    </row>
    <row r="9" spans="1:18" x14ac:dyDescent="0.25">
      <c r="A9" s="129">
        <v>8</v>
      </c>
      <c r="B9" s="42"/>
      <c r="C9" s="49"/>
      <c r="D9" s="43"/>
      <c r="E9" s="49"/>
      <c r="F9" s="43"/>
      <c r="G9" s="48"/>
      <c r="H9" s="48"/>
      <c r="I9" s="49"/>
      <c r="J9" s="131"/>
      <c r="K9" s="43">
        <f t="shared" si="0"/>
        <v>0</v>
      </c>
      <c r="L9" s="133"/>
      <c r="M9" s="48"/>
      <c r="N9" s="43"/>
    </row>
    <row r="10" spans="1:18" x14ac:dyDescent="0.25">
      <c r="A10" s="129">
        <v>9</v>
      </c>
      <c r="B10" s="42"/>
      <c r="C10" s="49"/>
      <c r="D10" s="43"/>
      <c r="E10" s="49"/>
      <c r="F10" s="43"/>
      <c r="G10" s="48"/>
      <c r="H10" s="48"/>
      <c r="I10" s="49"/>
      <c r="J10" s="131"/>
      <c r="K10" s="43">
        <f t="shared" si="0"/>
        <v>0</v>
      </c>
      <c r="L10" s="133"/>
      <c r="M10" s="48"/>
      <c r="N10" s="43"/>
    </row>
    <row r="11" spans="1:18" x14ac:dyDescent="0.25">
      <c r="A11" s="129">
        <v>10</v>
      </c>
      <c r="B11" s="42"/>
      <c r="C11" s="49"/>
      <c r="D11" s="43"/>
      <c r="E11" s="49"/>
      <c r="F11" s="43"/>
      <c r="G11" s="48"/>
      <c r="H11" s="48"/>
      <c r="I11" s="49"/>
      <c r="J11" s="131"/>
      <c r="K11" s="43">
        <f t="shared" si="0"/>
        <v>0</v>
      </c>
      <c r="L11" s="133"/>
      <c r="M11" s="48"/>
      <c r="N11" s="43"/>
    </row>
    <row r="12" spans="1:18" x14ac:dyDescent="0.25">
      <c r="A12" s="129">
        <v>11</v>
      </c>
      <c r="B12" s="42"/>
      <c r="C12" s="49"/>
      <c r="D12" s="43"/>
      <c r="E12" s="49"/>
      <c r="F12" s="43"/>
      <c r="G12" s="48"/>
      <c r="H12" s="48"/>
      <c r="I12" s="49"/>
      <c r="J12" s="131"/>
      <c r="K12" s="43">
        <f t="shared" si="0"/>
        <v>0</v>
      </c>
      <c r="L12" s="133"/>
      <c r="M12" s="48"/>
      <c r="N12" s="43"/>
    </row>
    <row r="13" spans="1:18" x14ac:dyDescent="0.25">
      <c r="A13" s="129">
        <v>12</v>
      </c>
      <c r="B13" s="42"/>
      <c r="C13" s="49"/>
      <c r="D13" s="43"/>
      <c r="E13" s="49"/>
      <c r="F13" s="43"/>
      <c r="G13" s="48"/>
      <c r="H13" s="48"/>
      <c r="I13" s="49"/>
      <c r="J13" s="131"/>
      <c r="K13" s="43">
        <f t="shared" si="0"/>
        <v>0</v>
      </c>
      <c r="L13" s="133"/>
      <c r="M13" s="48"/>
      <c r="N13" s="43"/>
    </row>
    <row r="14" spans="1:18" x14ac:dyDescent="0.25">
      <c r="A14" s="129">
        <v>13</v>
      </c>
      <c r="B14" s="42"/>
      <c r="C14" s="49"/>
      <c r="D14" s="43"/>
      <c r="E14" s="49"/>
      <c r="F14" s="43"/>
      <c r="G14" s="48"/>
      <c r="H14" s="48"/>
      <c r="I14" s="49"/>
      <c r="J14" s="131"/>
      <c r="K14" s="43">
        <f t="shared" si="0"/>
        <v>0</v>
      </c>
      <c r="L14" s="133"/>
      <c r="M14" s="48"/>
      <c r="N14" s="43"/>
    </row>
    <row r="15" spans="1:18" x14ac:dyDescent="0.25">
      <c r="A15" s="129">
        <v>14</v>
      </c>
      <c r="B15" s="42"/>
      <c r="C15" s="49"/>
      <c r="D15" s="43" t="e">
        <f>VLOOKUP(C15,[3]Personnel!$C$10:$D$18,2,FALSE)</f>
        <v>#N/A</v>
      </c>
      <c r="E15" s="49"/>
      <c r="F15" s="43" t="e">
        <f>VLOOKUP(E15,[3]Personnel!$A$2:$C$7,3,FALSE)</f>
        <v>#N/A</v>
      </c>
      <c r="G15" s="48"/>
      <c r="H15" s="48"/>
      <c r="I15" s="49"/>
      <c r="J15" s="131"/>
      <c r="K15" s="43">
        <f t="shared" si="0"/>
        <v>0</v>
      </c>
      <c r="L15" s="133"/>
      <c r="M15" s="48"/>
      <c r="N15" s="43"/>
    </row>
    <row r="16" spans="1:18" x14ac:dyDescent="0.25">
      <c r="A16" s="129">
        <v>15</v>
      </c>
      <c r="B16" s="42"/>
      <c r="C16" s="49"/>
      <c r="D16" s="43" t="e">
        <f>VLOOKUP(C16,[3]Personnel!$C$10:$D$18,2,FALSE)</f>
        <v>#N/A</v>
      </c>
      <c r="E16" s="49"/>
      <c r="F16" s="43" t="e">
        <f>VLOOKUP(E16,[3]Personnel!$A$2:$C$7,3,FALSE)</f>
        <v>#N/A</v>
      </c>
      <c r="G16" s="48"/>
      <c r="H16" s="48"/>
      <c r="I16" s="49"/>
      <c r="J16" s="131"/>
      <c r="K16" s="43">
        <f t="shared" si="0"/>
        <v>0</v>
      </c>
      <c r="L16" s="133"/>
      <c r="M16" s="48"/>
      <c r="N16" s="43"/>
    </row>
    <row r="17" spans="1:16" x14ac:dyDescent="0.25">
      <c r="A17" s="129">
        <v>16</v>
      </c>
      <c r="B17" s="42"/>
      <c r="C17" s="49"/>
      <c r="D17" s="43" t="e">
        <f>VLOOKUP(C17,[3]Personnel!$C$10:$D$18,2,FALSE)</f>
        <v>#N/A</v>
      </c>
      <c r="E17" s="49"/>
      <c r="F17" s="43" t="e">
        <f>VLOOKUP(E17,[3]Personnel!$A$2:$C$7,3,FALSE)</f>
        <v>#N/A</v>
      </c>
      <c r="G17" s="48"/>
      <c r="H17" s="48"/>
      <c r="I17" s="49"/>
      <c r="J17" s="131"/>
      <c r="K17" s="43">
        <f t="shared" si="0"/>
        <v>0</v>
      </c>
      <c r="L17" s="133"/>
      <c r="M17" s="48"/>
      <c r="N17" s="43"/>
      <c r="P17" s="51" t="s">
        <v>90</v>
      </c>
    </row>
    <row r="18" spans="1:16" x14ac:dyDescent="0.25">
      <c r="A18" s="129">
        <v>17</v>
      </c>
      <c r="B18" s="42"/>
      <c r="C18" s="49"/>
      <c r="D18" s="43" t="e">
        <f>VLOOKUP(C18,[3]Personnel!$C$10:$D$18,2,FALSE)</f>
        <v>#N/A</v>
      </c>
      <c r="E18" s="49"/>
      <c r="F18" s="43" t="e">
        <f>VLOOKUP(E18,[3]Personnel!$A$2:$C$7,3,FALSE)</f>
        <v>#N/A</v>
      </c>
      <c r="G18" s="48"/>
      <c r="H18" s="48"/>
      <c r="I18" s="49"/>
      <c r="J18" s="131"/>
      <c r="K18" s="43">
        <f t="shared" si="0"/>
        <v>0</v>
      </c>
      <c r="L18" s="133"/>
      <c r="M18" s="48"/>
      <c r="N18" s="43"/>
    </row>
    <row r="19" spans="1:16" x14ac:dyDescent="0.25">
      <c r="A19" s="129">
        <v>18</v>
      </c>
      <c r="B19" s="42"/>
      <c r="C19" s="49"/>
      <c r="D19" s="43" t="e">
        <f>VLOOKUP(C19,[3]Personnel!$C$10:$D$18,2,FALSE)</f>
        <v>#N/A</v>
      </c>
      <c r="E19" s="49"/>
      <c r="F19" s="43" t="e">
        <f>VLOOKUP(E19,[3]Personnel!$A$2:$C$7,3,FALSE)</f>
        <v>#N/A</v>
      </c>
      <c r="G19" s="48"/>
      <c r="H19" s="48"/>
      <c r="I19" s="49"/>
      <c r="J19" s="131"/>
      <c r="K19" s="43">
        <f t="shared" si="0"/>
        <v>0</v>
      </c>
      <c r="L19" s="133"/>
      <c r="M19" s="48"/>
      <c r="N19" s="43"/>
    </row>
    <row r="20" spans="1:16" x14ac:dyDescent="0.25">
      <c r="A20" s="129">
        <v>19</v>
      </c>
      <c r="B20" s="42"/>
      <c r="C20" s="49"/>
      <c r="D20" s="43" t="e">
        <f>VLOOKUP(C20,[3]Personnel!$C$10:$D$18,2,FALSE)</f>
        <v>#N/A</v>
      </c>
      <c r="E20" s="49"/>
      <c r="F20" s="43" t="e">
        <f>VLOOKUP(E20,[3]Personnel!$A$2:$C$7,3,FALSE)</f>
        <v>#N/A</v>
      </c>
      <c r="G20" s="48"/>
      <c r="H20" s="48"/>
      <c r="I20" s="49"/>
      <c r="J20" s="131"/>
      <c r="K20" s="43">
        <f t="shared" si="0"/>
        <v>0</v>
      </c>
      <c r="L20" s="133"/>
      <c r="M20" s="48"/>
      <c r="N20" s="43"/>
    </row>
    <row r="21" spans="1:16" x14ac:dyDescent="0.25">
      <c r="A21" s="129">
        <v>20</v>
      </c>
      <c r="B21" s="42"/>
      <c r="C21" s="49"/>
      <c r="D21" s="43" t="e">
        <f>VLOOKUP(C21,[3]Personnel!$C$10:$D$18,2,FALSE)</f>
        <v>#N/A</v>
      </c>
      <c r="E21" s="49"/>
      <c r="F21" s="43" t="e">
        <f>VLOOKUP(E21,[3]Personnel!$A$2:$C$7,3,FALSE)</f>
        <v>#N/A</v>
      </c>
      <c r="G21" s="48"/>
      <c r="H21" s="48"/>
      <c r="I21" s="49"/>
      <c r="J21" s="131"/>
      <c r="K21" s="43">
        <f t="shared" si="0"/>
        <v>0</v>
      </c>
      <c r="L21" s="133"/>
      <c r="M21" s="48"/>
      <c r="N21" s="43"/>
    </row>
    <row r="22" spans="1:16" x14ac:dyDescent="0.25">
      <c r="A22" s="129">
        <v>21</v>
      </c>
      <c r="B22" s="42"/>
      <c r="C22" s="49"/>
      <c r="D22" s="43" t="e">
        <f>VLOOKUP(C22,[3]Personnel!$C$10:$D$18,2,FALSE)</f>
        <v>#N/A</v>
      </c>
      <c r="E22" s="49"/>
      <c r="F22" s="43" t="e">
        <f>VLOOKUP(E22,[3]Personnel!$A$2:$C$7,3,FALSE)</f>
        <v>#N/A</v>
      </c>
      <c r="G22" s="48"/>
      <c r="H22" s="48"/>
      <c r="I22" s="49"/>
      <c r="J22" s="131"/>
      <c r="K22" s="43">
        <f t="shared" si="0"/>
        <v>0</v>
      </c>
      <c r="L22" s="133"/>
      <c r="M22" s="48"/>
      <c r="N22" s="43"/>
    </row>
    <row r="23" spans="1:16" x14ac:dyDescent="0.25">
      <c r="A23" s="129">
        <v>22</v>
      </c>
      <c r="B23" s="42"/>
      <c r="C23" s="49"/>
      <c r="D23" s="43" t="e">
        <f>VLOOKUP(C23,[3]Personnel!$C$10:$D$18,2,FALSE)</f>
        <v>#N/A</v>
      </c>
      <c r="E23" s="49"/>
      <c r="F23" s="43" t="e">
        <f>VLOOKUP(E23,[3]Personnel!$A$2:$C$7,3,FALSE)</f>
        <v>#N/A</v>
      </c>
      <c r="G23" s="48"/>
      <c r="H23" s="48"/>
      <c r="I23" s="49"/>
      <c r="J23" s="131"/>
      <c r="K23" s="43">
        <f t="shared" si="0"/>
        <v>0</v>
      </c>
      <c r="L23" s="133"/>
      <c r="M23" s="48"/>
      <c r="N23" s="43"/>
    </row>
    <row r="24" spans="1:16" x14ac:dyDescent="0.25">
      <c r="A24" s="129">
        <v>23</v>
      </c>
      <c r="B24" s="42"/>
      <c r="C24" s="49"/>
      <c r="D24" s="43" t="e">
        <f>VLOOKUP(C24,[3]Personnel!$C$10:$D$18,2,FALSE)</f>
        <v>#N/A</v>
      </c>
      <c r="E24" s="49"/>
      <c r="F24" s="43" t="e">
        <f>VLOOKUP(E24,[3]Personnel!$A$2:$C$7,3,FALSE)</f>
        <v>#N/A</v>
      </c>
      <c r="G24" s="48"/>
      <c r="H24" s="48"/>
      <c r="I24" s="49"/>
      <c r="J24" s="131"/>
      <c r="K24" s="43">
        <f t="shared" si="0"/>
        <v>0</v>
      </c>
      <c r="L24" s="133"/>
      <c r="M24" s="48"/>
      <c r="N24" s="43"/>
    </row>
    <row r="25" spans="1:16" x14ac:dyDescent="0.25">
      <c r="A25" s="129">
        <v>24</v>
      </c>
      <c r="B25" s="42"/>
      <c r="C25" s="49"/>
      <c r="D25" s="43" t="e">
        <f>VLOOKUP(C25,[3]Personnel!$C$10:$D$18,2,FALSE)</f>
        <v>#N/A</v>
      </c>
      <c r="E25" s="49"/>
      <c r="F25" s="43" t="e">
        <f>VLOOKUP(E25,[3]Personnel!$A$2:$C$7,3,FALSE)</f>
        <v>#N/A</v>
      </c>
      <c r="G25" s="48"/>
      <c r="H25" s="48"/>
      <c r="I25" s="49"/>
      <c r="J25" s="131"/>
      <c r="K25" s="43">
        <f t="shared" si="0"/>
        <v>0</v>
      </c>
      <c r="L25" s="133"/>
      <c r="M25" s="48"/>
      <c r="N25" s="43"/>
    </row>
    <row r="26" spans="1:16" x14ac:dyDescent="0.25">
      <c r="A26" s="129">
        <v>25</v>
      </c>
      <c r="B26" s="42"/>
      <c r="C26" s="49"/>
      <c r="D26" s="43" t="e">
        <f>VLOOKUP(C26,[3]Personnel!$C$10:$D$18,2,FALSE)</f>
        <v>#N/A</v>
      </c>
      <c r="E26" s="49"/>
      <c r="F26" s="43" t="e">
        <f>VLOOKUP(E26,[3]Personnel!$A$2:$C$7,3,FALSE)</f>
        <v>#N/A</v>
      </c>
      <c r="G26" s="48"/>
      <c r="H26" s="48"/>
      <c r="I26" s="49"/>
      <c r="J26" s="131"/>
      <c r="K26" s="43">
        <f t="shared" si="0"/>
        <v>0</v>
      </c>
      <c r="L26" s="133"/>
      <c r="M26" s="48"/>
      <c r="N26" s="43"/>
    </row>
    <row r="27" spans="1:16" x14ac:dyDescent="0.25">
      <c r="A27" s="129">
        <v>26</v>
      </c>
      <c r="B27" s="42"/>
      <c r="C27" s="49"/>
      <c r="D27" s="43" t="e">
        <f>VLOOKUP(C27,[3]Personnel!$C$10:$D$18,2,FALSE)</f>
        <v>#N/A</v>
      </c>
      <c r="E27" s="49"/>
      <c r="F27" s="43" t="e">
        <f>VLOOKUP(E27,[3]Personnel!$A$2:$C$7,3,FALSE)</f>
        <v>#N/A</v>
      </c>
      <c r="G27" s="48"/>
      <c r="H27" s="48"/>
      <c r="I27" s="49"/>
      <c r="J27" s="131"/>
      <c r="K27" s="43">
        <f t="shared" si="0"/>
        <v>0</v>
      </c>
      <c r="L27" s="133"/>
      <c r="M27" s="48"/>
      <c r="N27" s="43"/>
    </row>
    <row r="28" spans="1:16" x14ac:dyDescent="0.25">
      <c r="A28" s="129">
        <v>27</v>
      </c>
      <c r="B28" s="42"/>
      <c r="C28" s="49"/>
      <c r="D28" s="43" t="e">
        <f>VLOOKUP(C28,[3]Personnel!$C$10:$D$18,2,FALSE)</f>
        <v>#N/A</v>
      </c>
      <c r="E28" s="49"/>
      <c r="F28" s="43" t="e">
        <f>VLOOKUP(E28,[3]Personnel!$A$2:$C$7,3,FALSE)</f>
        <v>#N/A</v>
      </c>
      <c r="G28" s="48"/>
      <c r="H28" s="48"/>
      <c r="I28" s="49"/>
      <c r="J28" s="131"/>
      <c r="K28" s="43">
        <f t="shared" si="0"/>
        <v>0</v>
      </c>
      <c r="L28" s="133"/>
      <c r="M28" s="48"/>
      <c r="N28" s="43"/>
    </row>
    <row r="29" spans="1:16" x14ac:dyDescent="0.25">
      <c r="A29" s="129">
        <v>28</v>
      </c>
      <c r="B29" s="42"/>
      <c r="C29" s="49"/>
      <c r="D29" s="43" t="e">
        <f>VLOOKUP(C29,[3]Personnel!$C$10:$D$18,2,FALSE)</f>
        <v>#N/A</v>
      </c>
      <c r="E29" s="49"/>
      <c r="F29" s="43" t="e">
        <f>VLOOKUP(E29,[3]Personnel!$A$2:$C$7,3,FALSE)</f>
        <v>#N/A</v>
      </c>
      <c r="G29" s="48"/>
      <c r="H29" s="48"/>
      <c r="I29" s="49"/>
      <c r="J29" s="131"/>
      <c r="K29" s="43">
        <f t="shared" si="0"/>
        <v>0</v>
      </c>
      <c r="L29" s="133"/>
      <c r="M29" s="48"/>
      <c r="N29" s="43"/>
    </row>
    <row r="30" spans="1:16" x14ac:dyDescent="0.25">
      <c r="A30" s="129">
        <v>29</v>
      </c>
      <c r="B30" s="42"/>
      <c r="C30" s="49"/>
      <c r="D30" s="43" t="e">
        <f>VLOOKUP(C30,[3]Personnel!$C$10:$D$18,2,FALSE)</f>
        <v>#N/A</v>
      </c>
      <c r="E30" s="49"/>
      <c r="F30" s="43" t="e">
        <f>VLOOKUP(E30,[3]Personnel!$A$2:$C$7,3,FALSE)</f>
        <v>#N/A</v>
      </c>
      <c r="G30" s="48"/>
      <c r="H30" s="48"/>
      <c r="I30" s="49"/>
      <c r="J30" s="131"/>
      <c r="K30" s="43">
        <f t="shared" si="0"/>
        <v>0</v>
      </c>
      <c r="L30" s="133"/>
      <c r="M30" s="48"/>
      <c r="N30" s="43"/>
    </row>
    <row r="31" spans="1:16" x14ac:dyDescent="0.25">
      <c r="A31" s="129">
        <v>30</v>
      </c>
      <c r="B31" s="42"/>
      <c r="C31" s="49"/>
      <c r="D31" s="43" t="e">
        <f>VLOOKUP(C31,[3]Personnel!$C$10:$D$18,2,FALSE)</f>
        <v>#N/A</v>
      </c>
      <c r="E31" s="49"/>
      <c r="F31" s="43" t="e">
        <f>VLOOKUP(E31,[3]Personnel!$A$2:$C$7,3,FALSE)</f>
        <v>#N/A</v>
      </c>
      <c r="G31" s="48"/>
      <c r="H31" s="48"/>
      <c r="I31" s="49"/>
      <c r="J31" s="131"/>
      <c r="K31" s="43">
        <f t="shared" si="0"/>
        <v>0</v>
      </c>
      <c r="L31" s="133"/>
      <c r="M31" s="48"/>
      <c r="N31" s="43"/>
    </row>
    <row r="32" spans="1:16" x14ac:dyDescent="0.25">
      <c r="A32" s="129">
        <v>31</v>
      </c>
      <c r="B32" s="42"/>
      <c r="C32" s="49"/>
      <c r="D32" s="43" t="e">
        <f>VLOOKUP(C32,[3]Personnel!$C$10:$D$18,2,FALSE)</f>
        <v>#N/A</v>
      </c>
      <c r="E32" s="49"/>
      <c r="F32" s="43" t="e">
        <f>VLOOKUP(E32,[3]Personnel!$A$2:$C$7,3,FALSE)</f>
        <v>#N/A</v>
      </c>
      <c r="G32" s="48"/>
      <c r="H32" s="48"/>
      <c r="I32" s="49"/>
      <c r="J32" s="131"/>
      <c r="K32" s="43">
        <f t="shared" si="0"/>
        <v>0</v>
      </c>
      <c r="L32" s="133"/>
      <c r="M32" s="48"/>
      <c r="N32" s="43"/>
    </row>
    <row r="33" spans="1:14" x14ac:dyDescent="0.25">
      <c r="A33" s="129">
        <v>32</v>
      </c>
      <c r="B33" s="42"/>
      <c r="C33" s="49"/>
      <c r="D33" s="43" t="e">
        <f>VLOOKUP(C33,[3]Personnel!$C$10:$D$18,2,FALSE)</f>
        <v>#N/A</v>
      </c>
      <c r="E33" s="49"/>
      <c r="F33" s="43" t="e">
        <f>VLOOKUP(E33,[3]Personnel!$A$2:$C$7,3,FALSE)</f>
        <v>#N/A</v>
      </c>
      <c r="G33" s="48"/>
      <c r="H33" s="48"/>
      <c r="I33" s="49"/>
      <c r="J33" s="131"/>
      <c r="K33" s="140" t="s">
        <v>29</v>
      </c>
      <c r="L33" s="133"/>
      <c r="M33" s="48"/>
      <c r="N33" s="43"/>
    </row>
    <row r="34" spans="1:14" x14ac:dyDescent="0.25">
      <c r="A34" s="129">
        <v>33</v>
      </c>
      <c r="B34" s="42"/>
      <c r="C34" s="49"/>
      <c r="D34" s="43" t="e">
        <f>VLOOKUP(C34,[3]Personnel!$C$10:$D$18,2,FALSE)</f>
        <v>#N/A</v>
      </c>
      <c r="E34" s="49"/>
      <c r="F34" s="43" t="e">
        <f>VLOOKUP(E34,[3]Personnel!$A$2:$C$7,3,FALSE)</f>
        <v>#N/A</v>
      </c>
      <c r="G34" s="48"/>
      <c r="H34" s="48"/>
      <c r="I34" s="49"/>
      <c r="J34" s="131"/>
      <c r="K34" s="43">
        <f t="shared" si="0"/>
        <v>0</v>
      </c>
      <c r="L34" s="133"/>
      <c r="M34" s="48"/>
      <c r="N34" s="43"/>
    </row>
    <row r="35" spans="1:14" x14ac:dyDescent="0.25">
      <c r="A35" s="129">
        <v>34</v>
      </c>
      <c r="B35" s="42"/>
      <c r="C35" s="49"/>
      <c r="D35" s="43" t="e">
        <f>VLOOKUP(C35,[3]Personnel!$C$10:$D$18,2,FALSE)</f>
        <v>#N/A</v>
      </c>
      <c r="E35" s="49"/>
      <c r="F35" s="43" t="e">
        <f>VLOOKUP(E35,[3]Personnel!$A$2:$C$7,3,FALSE)</f>
        <v>#N/A</v>
      </c>
      <c r="G35" s="48"/>
      <c r="H35" s="48"/>
      <c r="I35" s="49"/>
      <c r="J35" s="131"/>
      <c r="K35" s="43">
        <f t="shared" si="0"/>
        <v>0</v>
      </c>
      <c r="L35" s="133"/>
      <c r="M35" s="48"/>
      <c r="N35" s="43"/>
    </row>
    <row r="36" spans="1:14" x14ac:dyDescent="0.25">
      <c r="A36" s="129">
        <v>35</v>
      </c>
      <c r="B36" s="42"/>
      <c r="C36" s="49"/>
      <c r="D36" s="43" t="e">
        <f>VLOOKUP(C36,[3]Personnel!$C$10:$D$18,2,FALSE)</f>
        <v>#N/A</v>
      </c>
      <c r="E36" s="49"/>
      <c r="F36" s="43" t="e">
        <f>VLOOKUP(E36,[3]Personnel!$A$2:$C$7,3,FALSE)</f>
        <v>#N/A</v>
      </c>
      <c r="G36" s="48"/>
      <c r="H36" s="48"/>
      <c r="I36" s="49"/>
      <c r="J36" s="131"/>
      <c r="K36" s="43">
        <f t="shared" si="0"/>
        <v>0</v>
      </c>
      <c r="L36" s="133"/>
      <c r="M36" s="48"/>
      <c r="N36" s="43"/>
    </row>
    <row r="37" spans="1:14" x14ac:dyDescent="0.25">
      <c r="A37" s="129">
        <v>36</v>
      </c>
      <c r="B37" s="42"/>
      <c r="C37" s="49"/>
      <c r="D37" s="43" t="e">
        <f>VLOOKUP(C37,[3]Personnel!$C$10:$D$18,2,FALSE)</f>
        <v>#N/A</v>
      </c>
      <c r="E37" s="49"/>
      <c r="F37" s="43" t="e">
        <f>VLOOKUP(E37,[3]Personnel!$A$2:$C$7,3,FALSE)</f>
        <v>#N/A</v>
      </c>
      <c r="G37" s="48"/>
      <c r="H37" s="48"/>
      <c r="I37" s="49"/>
      <c r="J37" s="131"/>
      <c r="K37" s="43">
        <f t="shared" si="0"/>
        <v>0</v>
      </c>
      <c r="L37" s="133"/>
      <c r="M37" s="48"/>
      <c r="N37" s="43"/>
    </row>
    <row r="38" spans="1:14" x14ac:dyDescent="0.25">
      <c r="A38" s="129">
        <v>37</v>
      </c>
      <c r="B38" s="42"/>
      <c r="C38" s="49"/>
      <c r="D38" s="43" t="e">
        <f>VLOOKUP(C38,[3]Personnel!$C$10:$D$18,2,FALSE)</f>
        <v>#N/A</v>
      </c>
      <c r="E38" s="49"/>
      <c r="F38" s="43" t="e">
        <f>VLOOKUP(E38,[3]Personnel!$A$2:$C$7,3,FALSE)</f>
        <v>#N/A</v>
      </c>
      <c r="G38" s="48"/>
      <c r="H38" s="48"/>
      <c r="I38" s="49"/>
      <c r="J38" s="131"/>
      <c r="K38" s="43">
        <f t="shared" si="0"/>
        <v>0</v>
      </c>
      <c r="L38" s="133"/>
      <c r="M38" s="48"/>
      <c r="N38" s="43"/>
    </row>
    <row r="39" spans="1:14" x14ac:dyDescent="0.25">
      <c r="A39" s="129">
        <v>38</v>
      </c>
      <c r="B39" s="42"/>
      <c r="C39" s="49"/>
      <c r="D39" s="43" t="e">
        <f>VLOOKUP(C39,[3]Personnel!$C$10:$D$18,2,FALSE)</f>
        <v>#N/A</v>
      </c>
      <c r="E39" s="49"/>
      <c r="F39" s="43" t="e">
        <f>VLOOKUP(E39,[3]Personnel!$A$2:$C$7,3,FALSE)</f>
        <v>#N/A</v>
      </c>
      <c r="G39" s="48"/>
      <c r="H39" s="48"/>
      <c r="I39" s="49"/>
      <c r="J39" s="131"/>
      <c r="K39" s="43">
        <f t="shared" si="0"/>
        <v>0</v>
      </c>
      <c r="L39" s="133"/>
      <c r="M39" s="48"/>
      <c r="N39" s="43"/>
    </row>
    <row r="40" spans="1:14" x14ac:dyDescent="0.25">
      <c r="A40" s="129">
        <v>39</v>
      </c>
      <c r="B40" s="42"/>
      <c r="C40" s="49"/>
      <c r="D40" s="43" t="e">
        <f>VLOOKUP(C40,[3]Personnel!$C$10:$D$18,2,FALSE)</f>
        <v>#N/A</v>
      </c>
      <c r="E40" s="49"/>
      <c r="F40" s="43" t="e">
        <f>VLOOKUP(E40,[3]Personnel!$A$2:$C$7,3,FALSE)</f>
        <v>#N/A</v>
      </c>
      <c r="G40" s="48"/>
      <c r="H40" s="48"/>
      <c r="I40" s="49"/>
      <c r="J40" s="131"/>
      <c r="K40" s="43">
        <f t="shared" si="0"/>
        <v>0</v>
      </c>
      <c r="L40" s="133"/>
      <c r="M40" s="48"/>
      <c r="N40" s="43"/>
    </row>
    <row r="41" spans="1:14" x14ac:dyDescent="0.25">
      <c r="A41" s="129">
        <v>40</v>
      </c>
      <c r="B41" s="42"/>
      <c r="C41" s="49"/>
      <c r="D41" s="43" t="e">
        <f>VLOOKUP(C41,[3]Personnel!$C$10:$D$18,2,FALSE)</f>
        <v>#N/A</v>
      </c>
      <c r="E41" s="49"/>
      <c r="F41" s="43" t="e">
        <f>VLOOKUP(E41,[3]Personnel!$A$2:$C$7,3,FALSE)</f>
        <v>#N/A</v>
      </c>
      <c r="G41" s="48"/>
      <c r="H41" s="48"/>
      <c r="I41" s="49"/>
      <c r="J41" s="131"/>
      <c r="K41" s="43">
        <f t="shared" si="0"/>
        <v>0</v>
      </c>
      <c r="L41" s="133"/>
      <c r="M41" s="48"/>
      <c r="N41" s="43"/>
    </row>
    <row r="42" spans="1:14" x14ac:dyDescent="0.25">
      <c r="A42" s="129">
        <v>41</v>
      </c>
      <c r="B42" s="42"/>
      <c r="C42" s="49"/>
      <c r="D42" s="43" t="e">
        <f>VLOOKUP(C42,[3]Personnel!$C$10:$D$18,2,FALSE)</f>
        <v>#N/A</v>
      </c>
      <c r="E42" s="49"/>
      <c r="F42" s="43" t="e">
        <f>VLOOKUP(E42,[3]Personnel!$A$2:$C$7,3,FALSE)</f>
        <v>#N/A</v>
      </c>
      <c r="G42" s="48"/>
      <c r="H42" s="48"/>
      <c r="I42" s="49"/>
      <c r="J42" s="131"/>
      <c r="K42" s="43">
        <f t="shared" si="0"/>
        <v>0</v>
      </c>
      <c r="L42" s="133"/>
      <c r="M42" s="48"/>
      <c r="N42" s="43"/>
    </row>
    <row r="43" spans="1:14" x14ac:dyDescent="0.25">
      <c r="A43" s="129">
        <v>42</v>
      </c>
      <c r="B43" s="42"/>
      <c r="C43" s="49"/>
      <c r="D43" s="43" t="e">
        <f>VLOOKUP(C43,[3]Personnel!$C$10:$D$18,2,FALSE)</f>
        <v>#N/A</v>
      </c>
      <c r="E43" s="49"/>
      <c r="F43" s="43" t="e">
        <f>VLOOKUP(E43,[3]Personnel!$A$2:$C$7,3,FALSE)</f>
        <v>#N/A</v>
      </c>
      <c r="G43" s="48"/>
      <c r="H43" s="48"/>
      <c r="I43" s="49"/>
      <c r="J43" s="131"/>
      <c r="K43" s="43">
        <f t="shared" si="0"/>
        <v>0</v>
      </c>
      <c r="L43" s="133"/>
      <c r="M43" s="48"/>
      <c r="N43" s="43"/>
    </row>
    <row r="44" spans="1:14" x14ac:dyDescent="0.25">
      <c r="A44" s="129">
        <v>43</v>
      </c>
      <c r="B44" s="42"/>
      <c r="C44" s="49"/>
      <c r="D44" s="43" t="e">
        <f>VLOOKUP(C44,[3]Personnel!$C$10:$D$18,2,FALSE)</f>
        <v>#N/A</v>
      </c>
      <c r="E44" s="49"/>
      <c r="F44" s="43" t="e">
        <f>VLOOKUP(E44,[3]Personnel!$A$2:$C$7,3,FALSE)</f>
        <v>#N/A</v>
      </c>
      <c r="G44" s="48"/>
      <c r="H44" s="48"/>
      <c r="I44" s="49"/>
      <c r="J44" s="131"/>
      <c r="K44" s="43">
        <f t="shared" si="0"/>
        <v>0</v>
      </c>
      <c r="L44" s="133"/>
      <c r="M44" s="48"/>
      <c r="N44" s="43"/>
    </row>
    <row r="45" spans="1:14" x14ac:dyDescent="0.25">
      <c r="A45" s="129">
        <v>44</v>
      </c>
      <c r="B45" s="42"/>
      <c r="C45" s="49"/>
      <c r="D45" s="43" t="e">
        <f>VLOOKUP(C45,[3]Personnel!$C$10:$D$18,2,FALSE)</f>
        <v>#N/A</v>
      </c>
      <c r="E45" s="49"/>
      <c r="F45" s="43" t="e">
        <f>VLOOKUP(E45,[3]Personnel!$A$2:$C$7,3,FALSE)</f>
        <v>#N/A</v>
      </c>
      <c r="G45" s="48"/>
      <c r="H45" s="48"/>
      <c r="I45" s="49"/>
      <c r="J45" s="131"/>
      <c r="K45" s="43">
        <f t="shared" si="0"/>
        <v>0</v>
      </c>
      <c r="L45" s="133"/>
      <c r="M45" s="48"/>
      <c r="N45" s="43"/>
    </row>
    <row r="46" spans="1:14" x14ac:dyDescent="0.25">
      <c r="A46" s="129">
        <v>45</v>
      </c>
      <c r="B46" s="42"/>
      <c r="C46" s="49"/>
      <c r="D46" s="43" t="e">
        <f>VLOOKUP(C46,[3]Personnel!$C$10:$D$18,2,FALSE)</f>
        <v>#N/A</v>
      </c>
      <c r="E46" s="49"/>
      <c r="F46" s="43" t="e">
        <f>VLOOKUP(E46,[3]Personnel!$A$2:$C$7,3,FALSE)</f>
        <v>#N/A</v>
      </c>
      <c r="G46" s="48"/>
      <c r="H46" s="48"/>
      <c r="I46" s="49"/>
      <c r="J46" s="131"/>
      <c r="K46" s="43">
        <f t="shared" si="0"/>
        <v>0</v>
      </c>
      <c r="L46" s="133"/>
      <c r="M46" s="48"/>
      <c r="N46" s="43"/>
    </row>
    <row r="47" spans="1:14" x14ac:dyDescent="0.25">
      <c r="A47" s="129">
        <v>46</v>
      </c>
      <c r="B47" s="42"/>
      <c r="C47" s="49"/>
      <c r="D47" s="43" t="e">
        <f>VLOOKUP(C47,[3]Personnel!$C$10:$D$18,2,FALSE)</f>
        <v>#N/A</v>
      </c>
      <c r="E47" s="49"/>
      <c r="F47" s="43" t="e">
        <f>VLOOKUP(E47,[3]Personnel!$A$2:$C$7,3,FALSE)</f>
        <v>#N/A</v>
      </c>
      <c r="G47" s="48"/>
      <c r="H47" s="48"/>
      <c r="I47" s="49"/>
      <c r="J47" s="131"/>
      <c r="K47" s="43">
        <f t="shared" si="0"/>
        <v>0</v>
      </c>
      <c r="L47" s="133"/>
      <c r="M47" s="48"/>
      <c r="N47" s="43"/>
    </row>
    <row r="48" spans="1:14" x14ac:dyDescent="0.25">
      <c r="A48" s="129">
        <v>47</v>
      </c>
      <c r="B48" s="42"/>
      <c r="C48" s="49"/>
      <c r="D48" s="43" t="e">
        <f>VLOOKUP(C48,[3]Personnel!$C$10:$D$18,2,FALSE)</f>
        <v>#N/A</v>
      </c>
      <c r="E48" s="49"/>
      <c r="F48" s="43" t="e">
        <f>VLOOKUP(E48,[3]Personnel!$A$2:$C$7,3,FALSE)</f>
        <v>#N/A</v>
      </c>
      <c r="G48" s="48"/>
      <c r="H48" s="48"/>
      <c r="I48" s="49"/>
      <c r="J48" s="131"/>
      <c r="K48" s="43">
        <f t="shared" si="0"/>
        <v>0</v>
      </c>
      <c r="L48" s="133"/>
      <c r="M48" s="48"/>
      <c r="N48" s="43"/>
    </row>
    <row r="49" spans="1:14" x14ac:dyDescent="0.25">
      <c r="A49" s="129">
        <v>48</v>
      </c>
      <c r="B49" s="42"/>
      <c r="C49" s="49"/>
      <c r="D49" s="43" t="e">
        <f>VLOOKUP(C49,[3]Personnel!$C$10:$D$18,2,FALSE)</f>
        <v>#N/A</v>
      </c>
      <c r="E49" s="49"/>
      <c r="F49" s="43" t="e">
        <f>VLOOKUP(E49,[3]Personnel!$A$2:$C$7,3,FALSE)</f>
        <v>#N/A</v>
      </c>
      <c r="G49" s="48"/>
      <c r="H49" s="48"/>
      <c r="I49" s="49"/>
      <c r="J49" s="131"/>
      <c r="K49" s="43">
        <f t="shared" si="0"/>
        <v>0</v>
      </c>
      <c r="L49" s="133"/>
      <c r="M49" s="48"/>
      <c r="N49" s="43"/>
    </row>
    <row r="50" spans="1:14" x14ac:dyDescent="0.25">
      <c r="A50" s="129">
        <v>49</v>
      </c>
      <c r="B50" s="42"/>
      <c r="C50" s="49"/>
      <c r="D50" s="43" t="e">
        <f>VLOOKUP(C50,[3]Personnel!$C$10:$D$18,2,FALSE)</f>
        <v>#N/A</v>
      </c>
      <c r="E50" s="49"/>
      <c r="F50" s="43" t="e">
        <f>VLOOKUP(E50,[3]Personnel!$A$2:$C$7,3,FALSE)</f>
        <v>#N/A</v>
      </c>
      <c r="G50" s="48"/>
      <c r="H50" s="48"/>
      <c r="I50" s="49"/>
      <c r="J50" s="131"/>
      <c r="K50" s="43">
        <f t="shared" si="0"/>
        <v>0</v>
      </c>
      <c r="L50" s="133"/>
      <c r="M50" s="48"/>
      <c r="N50" s="43"/>
    </row>
    <row r="51" spans="1:14" x14ac:dyDescent="0.25">
      <c r="A51" s="129">
        <v>50</v>
      </c>
      <c r="B51" s="42"/>
      <c r="C51" s="49"/>
      <c r="D51" s="43" t="e">
        <f>VLOOKUP(C51,[3]Personnel!$C$10:$D$18,2,FALSE)</f>
        <v>#N/A</v>
      </c>
      <c r="E51" s="49"/>
      <c r="F51" s="43" t="e">
        <f>VLOOKUP(E51,[3]Personnel!$A$2:$C$7,3,FALSE)</f>
        <v>#N/A</v>
      </c>
      <c r="G51" s="48"/>
      <c r="H51" s="48"/>
      <c r="I51" s="49"/>
      <c r="J51" s="131"/>
      <c r="K51" s="43">
        <f t="shared" si="0"/>
        <v>0</v>
      </c>
      <c r="L51" s="133"/>
      <c r="M51" s="48"/>
      <c r="N51" s="43"/>
    </row>
  </sheetData>
  <conditionalFormatting sqref="A2:B2 G4:H5 I4:I6 F4:F51 E4:E6 A4:B51 M3:N3 G6:G8 E2:J2 A3:I3 K2:L51 J3:J51">
    <cfRule type="expression" dxfId="11" priority="11">
      <formula>$M2="refusée"</formula>
    </cfRule>
    <cfRule type="expression" dxfId="10" priority="12">
      <formula>$M2="acceptée"</formula>
    </cfRule>
  </conditionalFormatting>
  <conditionalFormatting sqref="C2:D2 C5:C6 D4:D51">
    <cfRule type="expression" dxfId="9" priority="9">
      <formula>$M2="refusée"</formula>
    </cfRule>
    <cfRule type="expression" dxfId="8" priority="10">
      <formula>$M2="acceptée"</formula>
    </cfRule>
  </conditionalFormatting>
  <conditionalFormatting sqref="N2 N4:N51">
    <cfRule type="expression" dxfId="7" priority="7">
      <formula>$M2="refusée"</formula>
    </cfRule>
    <cfRule type="expression" dxfId="6" priority="8">
      <formula>$M2="acceptée"</formula>
    </cfRule>
  </conditionalFormatting>
  <conditionalFormatting sqref="C4">
    <cfRule type="expression" dxfId="5" priority="1">
      <formula>$M4="refusée"</formula>
    </cfRule>
    <cfRule type="expression" dxfId="4" priority="2">
      <formula>$M4="acceptée"</formula>
    </cfRule>
  </conditionalFormatting>
  <dataValidations count="4">
    <dataValidation type="list" allowBlank="1" showInputMessage="1" showErrorMessage="1" sqref="E2 E4:E51">
      <formula1>Noms</formula1>
    </dataValidation>
    <dataValidation type="list" allowBlank="1" showInputMessage="1" showErrorMessage="1" sqref="C2 C4:C51">
      <formula1>Type</formula1>
    </dataValidation>
    <dataValidation type="list" allowBlank="1" showInputMessage="1" showErrorMessage="1" sqref="J2:J51 N2:N51">
      <formula1>Valideur</formula1>
    </dataValidation>
    <dataValidation type="list" allowBlank="1" showInputMessage="1" showErrorMessage="1" sqref="L2:L51">
      <formula1>Décision</formula1>
    </dataValidation>
  </dataValidations>
  <pageMargins left="0.7" right="0.7" top="0.75" bottom="0.75" header="0.3" footer="0.3"/>
  <pageSetup paperSize="9"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L51"/>
  <sheetViews>
    <sheetView showGridLines="0" topLeftCell="B1" workbookViewId="0">
      <selection activeCell="F2" sqref="F2"/>
    </sheetView>
  </sheetViews>
  <sheetFormatPr baseColWidth="10" defaultColWidth="17.88671875" defaultRowHeight="13.8" x14ac:dyDescent="0.25"/>
  <cols>
    <col min="1" max="1" width="18.44140625" style="51" hidden="1" customWidth="1"/>
    <col min="2" max="2" width="20.6640625" style="51" bestFit="1" customWidth="1"/>
    <col min="3" max="3" width="8" style="51" hidden="1" customWidth="1"/>
    <col min="4" max="5" width="12.109375" style="52" bestFit="1" customWidth="1"/>
    <col min="6" max="6" width="13.44140625" style="51" bestFit="1" customWidth="1"/>
    <col min="7" max="7" width="12.6640625" style="1" bestFit="1" customWidth="1"/>
    <col min="8" max="8" width="41.5546875" style="1" bestFit="1" customWidth="1"/>
    <col min="9" max="9" width="17.33203125" style="52" customWidth="1"/>
    <col min="10" max="10" width="22.44140625" style="51" bestFit="1" customWidth="1"/>
    <col min="11" max="11" width="1.44140625" style="1" customWidth="1"/>
    <col min="12" max="16384" width="17.88671875" style="1"/>
  </cols>
  <sheetData>
    <row r="1" spans="1:10" x14ac:dyDescent="0.25">
      <c r="A1" s="38" t="s">
        <v>79</v>
      </c>
      <c r="B1" s="38" t="s">
        <v>80</v>
      </c>
      <c r="C1" s="40" t="s">
        <v>81</v>
      </c>
      <c r="D1" s="41" t="s">
        <v>82</v>
      </c>
      <c r="E1" s="41" t="s">
        <v>83</v>
      </c>
      <c r="F1" s="38" t="s">
        <v>91</v>
      </c>
      <c r="G1" s="38" t="s">
        <v>117</v>
      </c>
      <c r="H1" s="38" t="s">
        <v>85</v>
      </c>
      <c r="I1" s="41" t="s">
        <v>88</v>
      </c>
      <c r="J1" s="38" t="s">
        <v>118</v>
      </c>
    </row>
    <row r="2" spans="1:10" x14ac:dyDescent="0.25">
      <c r="A2" s="43"/>
      <c r="B2" s="43"/>
      <c r="C2" s="43"/>
      <c r="D2" s="44"/>
      <c r="E2" s="44"/>
      <c r="F2" s="43"/>
      <c r="G2" s="45">
        <f t="shared" ref="G2:G33" si="0">NETWORKDAYS.INTL(D2,E2)</f>
        <v>0</v>
      </c>
      <c r="H2" s="45"/>
      <c r="I2" s="46"/>
      <c r="J2" s="43"/>
    </row>
    <row r="3" spans="1:10" x14ac:dyDescent="0.25">
      <c r="A3" s="43"/>
      <c r="B3" s="43"/>
      <c r="C3" s="43"/>
      <c r="D3" s="44"/>
      <c r="E3" s="44"/>
      <c r="F3" s="43"/>
      <c r="G3" s="45">
        <f t="shared" si="0"/>
        <v>0</v>
      </c>
      <c r="H3" s="45"/>
      <c r="I3" s="48"/>
      <c r="J3" s="43"/>
    </row>
    <row r="4" spans="1:10" x14ac:dyDescent="0.25">
      <c r="A4" s="43"/>
      <c r="B4" s="43"/>
      <c r="C4" s="43"/>
      <c r="D4" s="44"/>
      <c r="E4" s="44"/>
      <c r="F4" s="43"/>
      <c r="G4" s="45">
        <f t="shared" si="0"/>
        <v>0</v>
      </c>
      <c r="H4" s="45"/>
      <c r="I4" s="48"/>
      <c r="J4" s="43"/>
    </row>
    <row r="5" spans="1:10" x14ac:dyDescent="0.25">
      <c r="A5" s="43"/>
      <c r="B5" s="43"/>
      <c r="C5" s="43"/>
      <c r="D5" s="44"/>
      <c r="E5" s="44"/>
      <c r="F5" s="43"/>
      <c r="G5" s="45">
        <f t="shared" si="0"/>
        <v>0</v>
      </c>
      <c r="H5" s="45"/>
      <c r="I5" s="48"/>
      <c r="J5" s="43"/>
    </row>
    <row r="6" spans="1:10" x14ac:dyDescent="0.25">
      <c r="A6" s="43"/>
      <c r="B6" s="43"/>
      <c r="C6" s="43"/>
      <c r="D6" s="44"/>
      <c r="E6" s="48"/>
      <c r="F6" s="43"/>
      <c r="G6" s="45">
        <f t="shared" si="0"/>
        <v>0</v>
      </c>
      <c r="H6" s="45"/>
      <c r="I6" s="48"/>
      <c r="J6" s="43"/>
    </row>
    <row r="7" spans="1:10" x14ac:dyDescent="0.25">
      <c r="A7" s="43"/>
      <c r="B7" s="49"/>
      <c r="C7" s="43"/>
      <c r="D7" s="48"/>
      <c r="E7" s="48"/>
      <c r="F7" s="49"/>
      <c r="G7" s="45">
        <f t="shared" si="0"/>
        <v>0</v>
      </c>
      <c r="H7" s="45"/>
      <c r="I7" s="48"/>
      <c r="J7" s="43"/>
    </row>
    <row r="8" spans="1:10" x14ac:dyDescent="0.25">
      <c r="A8" s="43"/>
      <c r="B8" s="49"/>
      <c r="C8" s="43"/>
      <c r="D8" s="48"/>
      <c r="E8" s="48"/>
      <c r="F8" s="49"/>
      <c r="G8" s="45">
        <f t="shared" si="0"/>
        <v>0</v>
      </c>
      <c r="H8" s="45"/>
      <c r="I8" s="48"/>
      <c r="J8" s="43"/>
    </row>
    <row r="9" spans="1:10" x14ac:dyDescent="0.25">
      <c r="A9" s="43"/>
      <c r="B9" s="49"/>
      <c r="C9" s="43"/>
      <c r="D9" s="48"/>
      <c r="E9" s="48"/>
      <c r="F9" s="49"/>
      <c r="G9" s="45">
        <f t="shared" si="0"/>
        <v>0</v>
      </c>
      <c r="H9" s="45"/>
      <c r="I9" s="48"/>
      <c r="J9" s="43"/>
    </row>
    <row r="10" spans="1:10" x14ac:dyDescent="0.25">
      <c r="A10" s="43"/>
      <c r="B10" s="49"/>
      <c r="C10" s="43"/>
      <c r="D10" s="48"/>
      <c r="E10" s="48"/>
      <c r="F10" s="49"/>
      <c r="G10" s="45">
        <f t="shared" si="0"/>
        <v>0</v>
      </c>
      <c r="H10" s="45"/>
      <c r="I10" s="48"/>
      <c r="J10" s="43"/>
    </row>
    <row r="11" spans="1:10" x14ac:dyDescent="0.25">
      <c r="A11" s="43"/>
      <c r="B11" s="49"/>
      <c r="C11" s="43"/>
      <c r="D11" s="48"/>
      <c r="E11" s="48"/>
      <c r="F11" s="49"/>
      <c r="G11" s="45">
        <f t="shared" si="0"/>
        <v>0</v>
      </c>
      <c r="H11" s="45"/>
      <c r="I11" s="48"/>
      <c r="J11" s="43"/>
    </row>
    <row r="12" spans="1:10" x14ac:dyDescent="0.25">
      <c r="A12" s="43"/>
      <c r="B12" s="49"/>
      <c r="C12" s="43"/>
      <c r="D12" s="48"/>
      <c r="E12" s="48"/>
      <c r="F12" s="49"/>
      <c r="G12" s="45">
        <f t="shared" si="0"/>
        <v>0</v>
      </c>
      <c r="H12" s="45"/>
      <c r="I12" s="48"/>
      <c r="J12" s="43"/>
    </row>
    <row r="13" spans="1:10" x14ac:dyDescent="0.25">
      <c r="A13" s="43"/>
      <c r="B13" s="49"/>
      <c r="C13" s="43"/>
      <c r="D13" s="48"/>
      <c r="E13" s="48"/>
      <c r="F13" s="49"/>
      <c r="G13" s="45">
        <f t="shared" si="0"/>
        <v>0</v>
      </c>
      <c r="H13" s="45"/>
      <c r="I13" s="48"/>
      <c r="J13" s="43"/>
    </row>
    <row r="14" spans="1:10" x14ac:dyDescent="0.25">
      <c r="A14" s="43"/>
      <c r="B14" s="49"/>
      <c r="C14" s="43"/>
      <c r="D14" s="48"/>
      <c r="E14" s="48"/>
      <c r="F14" s="49"/>
      <c r="G14" s="45">
        <f t="shared" si="0"/>
        <v>0</v>
      </c>
      <c r="H14" s="45"/>
      <c r="I14" s="48"/>
      <c r="J14" s="43"/>
    </row>
    <row r="15" spans="1:10" x14ac:dyDescent="0.25">
      <c r="A15" s="43" t="e">
        <f>VLOOKUP(#REF!,[3]Personnel!$C$10:$D$18,2,FALSE)</f>
        <v>#REF!</v>
      </c>
      <c r="B15" s="49"/>
      <c r="C15" s="43" t="e">
        <f>VLOOKUP(B15,[3]Personnel!$A$2:$C$7,3,FALSE)</f>
        <v>#N/A</v>
      </c>
      <c r="D15" s="48"/>
      <c r="E15" s="48"/>
      <c r="F15" s="49"/>
      <c r="G15" s="45">
        <f t="shared" si="0"/>
        <v>0</v>
      </c>
      <c r="H15" s="45"/>
      <c r="I15" s="48"/>
      <c r="J15" s="43"/>
    </row>
    <row r="16" spans="1:10" x14ac:dyDescent="0.25">
      <c r="A16" s="43" t="e">
        <f>VLOOKUP(#REF!,[3]Personnel!$C$10:$D$18,2,FALSE)</f>
        <v>#REF!</v>
      </c>
      <c r="B16" s="49"/>
      <c r="C16" s="43" t="e">
        <f>VLOOKUP(B16,[3]Personnel!$A$2:$C$7,3,FALSE)</f>
        <v>#N/A</v>
      </c>
      <c r="D16" s="48"/>
      <c r="E16" s="48"/>
      <c r="F16" s="49"/>
      <c r="G16" s="45">
        <f t="shared" si="0"/>
        <v>0</v>
      </c>
      <c r="H16" s="45"/>
      <c r="I16" s="48"/>
      <c r="J16" s="43"/>
    </row>
    <row r="17" spans="1:12" x14ac:dyDescent="0.25">
      <c r="A17" s="43" t="e">
        <f>VLOOKUP(#REF!,[3]Personnel!$C$10:$D$18,2,FALSE)</f>
        <v>#REF!</v>
      </c>
      <c r="B17" s="49"/>
      <c r="C17" s="43" t="e">
        <f>VLOOKUP(B17,[3]Personnel!$A$2:$C$7,3,FALSE)</f>
        <v>#N/A</v>
      </c>
      <c r="D17" s="48"/>
      <c r="E17" s="48"/>
      <c r="F17" s="49"/>
      <c r="G17" s="45">
        <f t="shared" si="0"/>
        <v>0</v>
      </c>
      <c r="H17" s="45"/>
      <c r="I17" s="48"/>
      <c r="J17" s="43"/>
      <c r="L17" s="1" t="s">
        <v>90</v>
      </c>
    </row>
    <row r="18" spans="1:12" x14ac:dyDescent="0.25">
      <c r="A18" s="43" t="e">
        <f>VLOOKUP(#REF!,[3]Personnel!$C$10:$D$18,2,FALSE)</f>
        <v>#REF!</v>
      </c>
      <c r="B18" s="49"/>
      <c r="C18" s="43" t="e">
        <f>VLOOKUP(B18,[3]Personnel!$A$2:$C$7,3,FALSE)</f>
        <v>#N/A</v>
      </c>
      <c r="D18" s="48"/>
      <c r="E18" s="48"/>
      <c r="F18" s="49"/>
      <c r="G18" s="45">
        <f t="shared" si="0"/>
        <v>0</v>
      </c>
      <c r="H18" s="45"/>
      <c r="I18" s="48"/>
      <c r="J18" s="43"/>
    </row>
    <row r="19" spans="1:12" x14ac:dyDescent="0.25">
      <c r="A19" s="43" t="e">
        <f>VLOOKUP(#REF!,[3]Personnel!$C$10:$D$18,2,FALSE)</f>
        <v>#REF!</v>
      </c>
      <c r="B19" s="49"/>
      <c r="C19" s="43" t="e">
        <f>VLOOKUP(B19,[3]Personnel!$A$2:$C$7,3,FALSE)</f>
        <v>#N/A</v>
      </c>
      <c r="D19" s="48"/>
      <c r="E19" s="48"/>
      <c r="F19" s="49"/>
      <c r="G19" s="45">
        <f t="shared" si="0"/>
        <v>0</v>
      </c>
      <c r="H19" s="45"/>
      <c r="I19" s="48"/>
      <c r="J19" s="43"/>
    </row>
    <row r="20" spans="1:12" x14ac:dyDescent="0.25">
      <c r="A20" s="43" t="e">
        <f>VLOOKUP(#REF!,[3]Personnel!$C$10:$D$18,2,FALSE)</f>
        <v>#REF!</v>
      </c>
      <c r="B20" s="49"/>
      <c r="C20" s="43" t="e">
        <f>VLOOKUP(B20,[3]Personnel!$A$2:$C$7,3,FALSE)</f>
        <v>#N/A</v>
      </c>
      <c r="D20" s="48"/>
      <c r="E20" s="48"/>
      <c r="F20" s="49"/>
      <c r="G20" s="45">
        <f t="shared" si="0"/>
        <v>0</v>
      </c>
      <c r="H20" s="45" t="str">
        <f>IFERROR(VLOOKUP(B20,[3]Personnel!$A$2:$D$7,4,FALSE),"")</f>
        <v/>
      </c>
      <c r="I20" s="48"/>
      <c r="J20" s="43"/>
    </row>
    <row r="21" spans="1:12" x14ac:dyDescent="0.25">
      <c r="A21" s="43" t="e">
        <f>VLOOKUP(#REF!,[3]Personnel!$C$10:$D$18,2,FALSE)</f>
        <v>#REF!</v>
      </c>
      <c r="B21" s="49"/>
      <c r="C21" s="43" t="e">
        <f>VLOOKUP(B21,[3]Personnel!$A$2:$C$7,3,FALSE)</f>
        <v>#N/A</v>
      </c>
      <c r="D21" s="48"/>
      <c r="E21" s="48"/>
      <c r="F21" s="49"/>
      <c r="G21" s="45">
        <f t="shared" si="0"/>
        <v>0</v>
      </c>
      <c r="H21" s="45" t="str">
        <f>IFERROR(VLOOKUP(B21,[3]Personnel!$A$2:$D$7,4,FALSE),"")</f>
        <v/>
      </c>
      <c r="I21" s="48"/>
      <c r="J21" s="43"/>
    </row>
    <row r="22" spans="1:12" x14ac:dyDescent="0.25">
      <c r="A22" s="43" t="e">
        <f>VLOOKUP(#REF!,[3]Personnel!$C$10:$D$18,2,FALSE)</f>
        <v>#REF!</v>
      </c>
      <c r="B22" s="49"/>
      <c r="C22" s="43" t="e">
        <f>VLOOKUP(B22,[3]Personnel!$A$2:$C$7,3,FALSE)</f>
        <v>#N/A</v>
      </c>
      <c r="D22" s="48"/>
      <c r="E22" s="48"/>
      <c r="F22" s="49"/>
      <c r="G22" s="45">
        <f t="shared" si="0"/>
        <v>0</v>
      </c>
      <c r="H22" s="45" t="str">
        <f>IFERROR(VLOOKUP(B22,[3]Personnel!$A$2:$D$7,4,FALSE),"")</f>
        <v/>
      </c>
      <c r="I22" s="48"/>
      <c r="J22" s="43"/>
    </row>
    <row r="23" spans="1:12" x14ac:dyDescent="0.25">
      <c r="A23" s="43" t="e">
        <f>VLOOKUP(#REF!,[3]Personnel!$C$10:$D$18,2,FALSE)</f>
        <v>#REF!</v>
      </c>
      <c r="B23" s="49"/>
      <c r="C23" s="43" t="e">
        <f>VLOOKUP(B23,[3]Personnel!$A$2:$C$7,3,FALSE)</f>
        <v>#N/A</v>
      </c>
      <c r="D23" s="48"/>
      <c r="E23" s="48"/>
      <c r="F23" s="49"/>
      <c r="G23" s="45">
        <f t="shared" si="0"/>
        <v>0</v>
      </c>
      <c r="H23" s="45" t="str">
        <f>IFERROR(VLOOKUP(B23,[3]Personnel!$A$2:$D$7,4,FALSE),"")</f>
        <v/>
      </c>
      <c r="I23" s="48"/>
      <c r="J23" s="43"/>
    </row>
    <row r="24" spans="1:12" x14ac:dyDescent="0.25">
      <c r="A24" s="43" t="e">
        <f>VLOOKUP(#REF!,[3]Personnel!$C$10:$D$18,2,FALSE)</f>
        <v>#REF!</v>
      </c>
      <c r="B24" s="49"/>
      <c r="C24" s="43" t="e">
        <f>VLOOKUP(B24,[3]Personnel!$A$2:$C$7,3,FALSE)</f>
        <v>#N/A</v>
      </c>
      <c r="D24" s="48"/>
      <c r="E24" s="48"/>
      <c r="F24" s="49"/>
      <c r="G24" s="45">
        <f t="shared" si="0"/>
        <v>0</v>
      </c>
      <c r="H24" s="45" t="str">
        <f>IFERROR(VLOOKUP(B24,[3]Personnel!$A$2:$D$7,4,FALSE),"")</f>
        <v/>
      </c>
      <c r="I24" s="48"/>
      <c r="J24" s="43"/>
    </row>
    <row r="25" spans="1:12" x14ac:dyDescent="0.25">
      <c r="A25" s="43" t="e">
        <f>VLOOKUP(#REF!,[3]Personnel!$C$10:$D$18,2,FALSE)</f>
        <v>#REF!</v>
      </c>
      <c r="B25" s="49"/>
      <c r="C25" s="43" t="e">
        <f>VLOOKUP(B25,[3]Personnel!$A$2:$C$7,3,FALSE)</f>
        <v>#N/A</v>
      </c>
      <c r="D25" s="48"/>
      <c r="E25" s="48"/>
      <c r="F25" s="49"/>
      <c r="G25" s="45">
        <f t="shared" si="0"/>
        <v>0</v>
      </c>
      <c r="H25" s="45" t="str">
        <f>IFERROR(VLOOKUP(B25,[3]Personnel!$A$2:$D$7,4,FALSE),"")</f>
        <v/>
      </c>
      <c r="I25" s="48"/>
      <c r="J25" s="43"/>
    </row>
    <row r="26" spans="1:12" x14ac:dyDescent="0.25">
      <c r="A26" s="43" t="e">
        <f>VLOOKUP(#REF!,[3]Personnel!$C$10:$D$18,2,FALSE)</f>
        <v>#REF!</v>
      </c>
      <c r="B26" s="49"/>
      <c r="C26" s="43" t="e">
        <f>VLOOKUP(B26,[3]Personnel!$A$2:$C$7,3,FALSE)</f>
        <v>#N/A</v>
      </c>
      <c r="D26" s="48"/>
      <c r="E26" s="48"/>
      <c r="F26" s="49"/>
      <c r="G26" s="45">
        <f t="shared" si="0"/>
        <v>0</v>
      </c>
      <c r="H26" s="45" t="str">
        <f>IFERROR(VLOOKUP(B26,[3]Personnel!$A$2:$D$7,4,FALSE),"")</f>
        <v/>
      </c>
      <c r="I26" s="48"/>
      <c r="J26" s="43"/>
    </row>
    <row r="27" spans="1:12" x14ac:dyDescent="0.25">
      <c r="A27" s="43" t="e">
        <f>VLOOKUP(#REF!,[3]Personnel!$C$10:$D$18,2,FALSE)</f>
        <v>#REF!</v>
      </c>
      <c r="B27" s="49"/>
      <c r="C27" s="43" t="e">
        <f>VLOOKUP(B27,[3]Personnel!$A$2:$C$7,3,FALSE)</f>
        <v>#N/A</v>
      </c>
      <c r="D27" s="48"/>
      <c r="E27" s="48"/>
      <c r="F27" s="49"/>
      <c r="G27" s="45">
        <f t="shared" si="0"/>
        <v>0</v>
      </c>
      <c r="H27" s="45" t="str">
        <f>IFERROR(VLOOKUP(B27,[3]Personnel!$A$2:$D$7,4,FALSE),"")</f>
        <v/>
      </c>
      <c r="I27" s="48"/>
      <c r="J27" s="43"/>
    </row>
    <row r="28" spans="1:12" x14ac:dyDescent="0.25">
      <c r="A28" s="43" t="e">
        <f>VLOOKUP(#REF!,[3]Personnel!$C$10:$D$18,2,FALSE)</f>
        <v>#REF!</v>
      </c>
      <c r="B28" s="49"/>
      <c r="C28" s="43" t="e">
        <f>VLOOKUP(B28,[3]Personnel!$A$2:$C$7,3,FALSE)</f>
        <v>#N/A</v>
      </c>
      <c r="D28" s="48"/>
      <c r="E28" s="48"/>
      <c r="F28" s="49"/>
      <c r="G28" s="45">
        <f t="shared" si="0"/>
        <v>0</v>
      </c>
      <c r="H28" s="45" t="str">
        <f>IFERROR(VLOOKUP(B28,[3]Personnel!$A$2:$D$7,4,FALSE),"")</f>
        <v/>
      </c>
      <c r="I28" s="48"/>
      <c r="J28" s="43"/>
    </row>
    <row r="29" spans="1:12" x14ac:dyDescent="0.25">
      <c r="A29" s="43" t="e">
        <f>VLOOKUP(#REF!,[3]Personnel!$C$10:$D$18,2,FALSE)</f>
        <v>#REF!</v>
      </c>
      <c r="B29" s="49"/>
      <c r="C29" s="43" t="e">
        <f>VLOOKUP(B29,[3]Personnel!$A$2:$C$7,3,FALSE)</f>
        <v>#N/A</v>
      </c>
      <c r="D29" s="48"/>
      <c r="E29" s="48"/>
      <c r="F29" s="49"/>
      <c r="G29" s="45">
        <f t="shared" si="0"/>
        <v>0</v>
      </c>
      <c r="H29" s="45" t="str">
        <f>IFERROR(VLOOKUP(B29,[3]Personnel!$A$2:$D$7,4,FALSE),"")</f>
        <v/>
      </c>
      <c r="I29" s="48"/>
      <c r="J29" s="43"/>
    </row>
    <row r="30" spans="1:12" x14ac:dyDescent="0.25">
      <c r="A30" s="43" t="e">
        <f>VLOOKUP(#REF!,[3]Personnel!$C$10:$D$18,2,FALSE)</f>
        <v>#REF!</v>
      </c>
      <c r="B30" s="49"/>
      <c r="C30" s="43" t="e">
        <f>VLOOKUP(B30,[3]Personnel!$A$2:$C$7,3,FALSE)</f>
        <v>#N/A</v>
      </c>
      <c r="D30" s="48"/>
      <c r="E30" s="48"/>
      <c r="F30" s="49"/>
      <c r="G30" s="45">
        <f t="shared" si="0"/>
        <v>0</v>
      </c>
      <c r="H30" s="45" t="str">
        <f>IFERROR(VLOOKUP(B30,[3]Personnel!$A$2:$D$7,4,FALSE),"")</f>
        <v/>
      </c>
      <c r="I30" s="48"/>
      <c r="J30" s="43"/>
    </row>
    <row r="31" spans="1:12" x14ac:dyDescent="0.25">
      <c r="A31" s="43" t="e">
        <f>VLOOKUP(#REF!,[3]Personnel!$C$10:$D$18,2,FALSE)</f>
        <v>#REF!</v>
      </c>
      <c r="B31" s="49"/>
      <c r="C31" s="43" t="e">
        <f>VLOOKUP(B31,[3]Personnel!$A$2:$C$7,3,FALSE)</f>
        <v>#N/A</v>
      </c>
      <c r="D31" s="48"/>
      <c r="E31" s="48"/>
      <c r="F31" s="49"/>
      <c r="G31" s="45">
        <f t="shared" si="0"/>
        <v>0</v>
      </c>
      <c r="H31" s="45" t="str">
        <f>IFERROR(VLOOKUP(B31,[3]Personnel!$A$2:$D$7,4,FALSE),"")</f>
        <v/>
      </c>
      <c r="I31" s="48"/>
      <c r="J31" s="43"/>
    </row>
    <row r="32" spans="1:12" x14ac:dyDescent="0.25">
      <c r="A32" s="43" t="e">
        <f>VLOOKUP(#REF!,[3]Personnel!$C$10:$D$18,2,FALSE)</f>
        <v>#REF!</v>
      </c>
      <c r="B32" s="49"/>
      <c r="C32" s="43" t="e">
        <f>VLOOKUP(B32,[3]Personnel!$A$2:$C$7,3,FALSE)</f>
        <v>#N/A</v>
      </c>
      <c r="D32" s="48"/>
      <c r="E32" s="48"/>
      <c r="F32" s="49"/>
      <c r="G32" s="45">
        <f t="shared" si="0"/>
        <v>0</v>
      </c>
      <c r="H32" s="45" t="str">
        <f>IFERROR(VLOOKUP(B32,[3]Personnel!$A$2:$D$7,4,FALSE),"")</f>
        <v/>
      </c>
      <c r="I32" s="48"/>
      <c r="J32" s="43"/>
    </row>
    <row r="33" spans="1:10" x14ac:dyDescent="0.25">
      <c r="A33" s="43" t="e">
        <f>VLOOKUP(#REF!,[3]Personnel!$C$10:$D$18,2,FALSE)</f>
        <v>#REF!</v>
      </c>
      <c r="B33" s="49"/>
      <c r="C33" s="43" t="e">
        <f>VLOOKUP(B33,[3]Personnel!$A$2:$C$7,3,FALSE)</f>
        <v>#N/A</v>
      </c>
      <c r="D33" s="48"/>
      <c r="E33" s="48"/>
      <c r="F33" s="49"/>
      <c r="G33" s="45">
        <f t="shared" si="0"/>
        <v>0</v>
      </c>
      <c r="H33" s="45" t="str">
        <f>IFERROR(VLOOKUP(B33,[3]Personnel!$A$2:$D$7,4,FALSE),"")</f>
        <v/>
      </c>
      <c r="I33" s="48"/>
      <c r="J33" s="43"/>
    </row>
    <row r="34" spans="1:10" x14ac:dyDescent="0.25">
      <c r="A34" s="43" t="e">
        <f>VLOOKUP(#REF!,[3]Personnel!$C$10:$D$18,2,FALSE)</f>
        <v>#REF!</v>
      </c>
      <c r="B34" s="49"/>
      <c r="C34" s="43" t="e">
        <f>VLOOKUP(B34,[3]Personnel!$A$2:$C$7,3,FALSE)</f>
        <v>#N/A</v>
      </c>
      <c r="D34" s="48"/>
      <c r="E34" s="48"/>
      <c r="F34" s="49"/>
      <c r="G34" s="45">
        <f t="shared" ref="G34:G51" si="1">NETWORKDAYS.INTL(D34,E34)</f>
        <v>0</v>
      </c>
      <c r="H34" s="45" t="str">
        <f>IFERROR(VLOOKUP(B34,[3]Personnel!$A$2:$D$7,4,FALSE),"")</f>
        <v/>
      </c>
      <c r="I34" s="48"/>
      <c r="J34" s="43"/>
    </row>
    <row r="35" spans="1:10" x14ac:dyDescent="0.25">
      <c r="A35" s="43" t="e">
        <f>VLOOKUP(#REF!,[3]Personnel!$C$10:$D$18,2,FALSE)</f>
        <v>#REF!</v>
      </c>
      <c r="B35" s="49"/>
      <c r="C35" s="43" t="e">
        <f>VLOOKUP(B35,[3]Personnel!$A$2:$C$7,3,FALSE)</f>
        <v>#N/A</v>
      </c>
      <c r="D35" s="48"/>
      <c r="E35" s="48"/>
      <c r="F35" s="49"/>
      <c r="G35" s="45">
        <f t="shared" si="1"/>
        <v>0</v>
      </c>
      <c r="H35" s="45" t="str">
        <f>IFERROR(VLOOKUP(B35,[3]Personnel!$A$2:$D$7,4,FALSE),"")</f>
        <v/>
      </c>
      <c r="I35" s="48"/>
      <c r="J35" s="43"/>
    </row>
    <row r="36" spans="1:10" x14ac:dyDescent="0.25">
      <c r="A36" s="43" t="e">
        <f>VLOOKUP(#REF!,[3]Personnel!$C$10:$D$18,2,FALSE)</f>
        <v>#REF!</v>
      </c>
      <c r="B36" s="49"/>
      <c r="C36" s="43" t="e">
        <f>VLOOKUP(B36,[3]Personnel!$A$2:$C$7,3,FALSE)</f>
        <v>#N/A</v>
      </c>
      <c r="D36" s="48"/>
      <c r="E36" s="48"/>
      <c r="F36" s="49"/>
      <c r="G36" s="45">
        <f t="shared" si="1"/>
        <v>0</v>
      </c>
      <c r="H36" s="45" t="str">
        <f>IFERROR(VLOOKUP(B36,[3]Personnel!$A$2:$D$7,4,FALSE),"")</f>
        <v/>
      </c>
      <c r="I36" s="48"/>
      <c r="J36" s="43"/>
    </row>
    <row r="37" spans="1:10" x14ac:dyDescent="0.25">
      <c r="A37" s="43" t="e">
        <f>VLOOKUP(#REF!,[3]Personnel!$C$10:$D$18,2,FALSE)</f>
        <v>#REF!</v>
      </c>
      <c r="B37" s="49"/>
      <c r="C37" s="43" t="e">
        <f>VLOOKUP(B37,[3]Personnel!$A$2:$C$7,3,FALSE)</f>
        <v>#N/A</v>
      </c>
      <c r="D37" s="48"/>
      <c r="E37" s="48"/>
      <c r="F37" s="49"/>
      <c r="G37" s="45">
        <f t="shared" si="1"/>
        <v>0</v>
      </c>
      <c r="H37" s="45" t="str">
        <f>IFERROR(VLOOKUP(B37,[3]Personnel!$A$2:$D$7,4,FALSE),"")</f>
        <v/>
      </c>
      <c r="I37" s="48"/>
      <c r="J37" s="43"/>
    </row>
    <row r="38" spans="1:10" x14ac:dyDescent="0.25">
      <c r="A38" s="43" t="e">
        <f>VLOOKUP(#REF!,[3]Personnel!$C$10:$D$18,2,FALSE)</f>
        <v>#REF!</v>
      </c>
      <c r="B38" s="49"/>
      <c r="C38" s="43" t="e">
        <f>VLOOKUP(B38,[3]Personnel!$A$2:$C$7,3,FALSE)</f>
        <v>#N/A</v>
      </c>
      <c r="D38" s="48"/>
      <c r="E38" s="48"/>
      <c r="F38" s="49"/>
      <c r="G38" s="45">
        <f t="shared" si="1"/>
        <v>0</v>
      </c>
      <c r="H38" s="45" t="str">
        <f>IFERROR(VLOOKUP(B38,[3]Personnel!$A$2:$D$7,4,FALSE),"")</f>
        <v/>
      </c>
      <c r="I38" s="48"/>
      <c r="J38" s="43"/>
    </row>
    <row r="39" spans="1:10" x14ac:dyDescent="0.25">
      <c r="A39" s="43" t="e">
        <f>VLOOKUP(#REF!,[3]Personnel!$C$10:$D$18,2,FALSE)</f>
        <v>#REF!</v>
      </c>
      <c r="B39" s="49"/>
      <c r="C39" s="43" t="e">
        <f>VLOOKUP(B39,[3]Personnel!$A$2:$C$7,3,FALSE)</f>
        <v>#N/A</v>
      </c>
      <c r="D39" s="48"/>
      <c r="E39" s="48"/>
      <c r="F39" s="49"/>
      <c r="G39" s="45">
        <f t="shared" si="1"/>
        <v>0</v>
      </c>
      <c r="H39" s="45" t="str">
        <f>IFERROR(VLOOKUP(B39,[3]Personnel!$A$2:$D$7,4,FALSE),"")</f>
        <v/>
      </c>
      <c r="I39" s="48"/>
      <c r="J39" s="43"/>
    </row>
    <row r="40" spans="1:10" x14ac:dyDescent="0.25">
      <c r="A40" s="43" t="e">
        <f>VLOOKUP(#REF!,[3]Personnel!$C$10:$D$18,2,FALSE)</f>
        <v>#REF!</v>
      </c>
      <c r="B40" s="49"/>
      <c r="C40" s="43" t="e">
        <f>VLOOKUP(B40,[3]Personnel!$A$2:$C$7,3,FALSE)</f>
        <v>#N/A</v>
      </c>
      <c r="D40" s="48"/>
      <c r="E40" s="48"/>
      <c r="F40" s="49"/>
      <c r="G40" s="45">
        <f t="shared" si="1"/>
        <v>0</v>
      </c>
      <c r="H40" s="45" t="str">
        <f>IFERROR(VLOOKUP(B40,[3]Personnel!$A$2:$D$7,4,FALSE),"")</f>
        <v/>
      </c>
      <c r="I40" s="48"/>
      <c r="J40" s="43"/>
    </row>
    <row r="41" spans="1:10" x14ac:dyDescent="0.25">
      <c r="A41" s="43" t="e">
        <f>VLOOKUP(#REF!,[3]Personnel!$C$10:$D$18,2,FALSE)</f>
        <v>#REF!</v>
      </c>
      <c r="B41" s="49"/>
      <c r="C41" s="43" t="e">
        <f>VLOOKUP(B41,[3]Personnel!$A$2:$C$7,3,FALSE)</f>
        <v>#N/A</v>
      </c>
      <c r="D41" s="48"/>
      <c r="E41" s="48"/>
      <c r="F41" s="49"/>
      <c r="G41" s="45">
        <f t="shared" si="1"/>
        <v>0</v>
      </c>
      <c r="H41" s="45" t="str">
        <f>IFERROR(VLOOKUP(B41,[3]Personnel!$A$2:$D$7,4,FALSE),"")</f>
        <v/>
      </c>
      <c r="I41" s="48"/>
      <c r="J41" s="43"/>
    </row>
    <row r="42" spans="1:10" x14ac:dyDescent="0.25">
      <c r="A42" s="43" t="e">
        <f>VLOOKUP(#REF!,[3]Personnel!$C$10:$D$18,2,FALSE)</f>
        <v>#REF!</v>
      </c>
      <c r="B42" s="49"/>
      <c r="C42" s="43" t="e">
        <f>VLOOKUP(B42,[3]Personnel!$A$2:$C$7,3,FALSE)</f>
        <v>#N/A</v>
      </c>
      <c r="D42" s="48"/>
      <c r="E42" s="48"/>
      <c r="F42" s="49"/>
      <c r="G42" s="45">
        <f t="shared" si="1"/>
        <v>0</v>
      </c>
      <c r="H42" s="45" t="str">
        <f>IFERROR(VLOOKUP(B42,[3]Personnel!$A$2:$D$7,4,FALSE),"")</f>
        <v/>
      </c>
      <c r="I42" s="48"/>
      <c r="J42" s="43"/>
    </row>
    <row r="43" spans="1:10" x14ac:dyDescent="0.25">
      <c r="A43" s="43" t="e">
        <f>VLOOKUP(#REF!,[3]Personnel!$C$10:$D$18,2,FALSE)</f>
        <v>#REF!</v>
      </c>
      <c r="B43" s="49"/>
      <c r="C43" s="43" t="e">
        <f>VLOOKUP(B43,[3]Personnel!$A$2:$C$7,3,FALSE)</f>
        <v>#N/A</v>
      </c>
      <c r="D43" s="48"/>
      <c r="E43" s="48"/>
      <c r="F43" s="49"/>
      <c r="G43" s="45">
        <f t="shared" si="1"/>
        <v>0</v>
      </c>
      <c r="H43" s="45" t="str">
        <f>IFERROR(VLOOKUP(B43,[3]Personnel!$A$2:$D$7,4,FALSE),"")</f>
        <v/>
      </c>
      <c r="I43" s="48"/>
      <c r="J43" s="43"/>
    </row>
    <row r="44" spans="1:10" x14ac:dyDescent="0.25">
      <c r="A44" s="43" t="e">
        <f>VLOOKUP(#REF!,[3]Personnel!$C$10:$D$18,2,FALSE)</f>
        <v>#REF!</v>
      </c>
      <c r="B44" s="49"/>
      <c r="C44" s="43" t="e">
        <f>VLOOKUP(B44,[3]Personnel!$A$2:$C$7,3,FALSE)</f>
        <v>#N/A</v>
      </c>
      <c r="D44" s="48"/>
      <c r="E44" s="48"/>
      <c r="F44" s="49"/>
      <c r="G44" s="45">
        <f t="shared" si="1"/>
        <v>0</v>
      </c>
      <c r="H44" s="45" t="str">
        <f>IFERROR(VLOOKUP(B44,[3]Personnel!$A$2:$D$7,4,FALSE),"")</f>
        <v/>
      </c>
      <c r="I44" s="48"/>
      <c r="J44" s="43"/>
    </row>
    <row r="45" spans="1:10" x14ac:dyDescent="0.25">
      <c r="A45" s="43" t="e">
        <f>VLOOKUP(#REF!,[3]Personnel!$C$10:$D$18,2,FALSE)</f>
        <v>#REF!</v>
      </c>
      <c r="B45" s="49"/>
      <c r="C45" s="43" t="e">
        <f>VLOOKUP(B45,[3]Personnel!$A$2:$C$7,3,FALSE)</f>
        <v>#N/A</v>
      </c>
      <c r="D45" s="48"/>
      <c r="E45" s="48"/>
      <c r="F45" s="49"/>
      <c r="G45" s="45">
        <f t="shared" si="1"/>
        <v>0</v>
      </c>
      <c r="H45" s="45" t="str">
        <f>IFERROR(VLOOKUP(B45,[3]Personnel!$A$2:$D$7,4,FALSE),"")</f>
        <v/>
      </c>
      <c r="I45" s="48"/>
      <c r="J45" s="43"/>
    </row>
    <row r="46" spans="1:10" x14ac:dyDescent="0.25">
      <c r="A46" s="43" t="e">
        <f>VLOOKUP(#REF!,[3]Personnel!$C$10:$D$18,2,FALSE)</f>
        <v>#REF!</v>
      </c>
      <c r="B46" s="49"/>
      <c r="C46" s="43" t="e">
        <f>VLOOKUP(B46,[3]Personnel!$A$2:$C$7,3,FALSE)</f>
        <v>#N/A</v>
      </c>
      <c r="D46" s="48"/>
      <c r="E46" s="48"/>
      <c r="F46" s="49"/>
      <c r="G46" s="45">
        <f t="shared" si="1"/>
        <v>0</v>
      </c>
      <c r="H46" s="45" t="str">
        <f>IFERROR(VLOOKUP(B46,[3]Personnel!$A$2:$D$7,4,FALSE),"")</f>
        <v/>
      </c>
      <c r="I46" s="48"/>
      <c r="J46" s="43"/>
    </row>
    <row r="47" spans="1:10" x14ac:dyDescent="0.25">
      <c r="A47" s="43" t="e">
        <f>VLOOKUP(#REF!,[3]Personnel!$C$10:$D$18,2,FALSE)</f>
        <v>#REF!</v>
      </c>
      <c r="B47" s="49"/>
      <c r="C47" s="43" t="e">
        <f>VLOOKUP(B47,[3]Personnel!$A$2:$C$7,3,FALSE)</f>
        <v>#N/A</v>
      </c>
      <c r="D47" s="48"/>
      <c r="E47" s="48"/>
      <c r="F47" s="49"/>
      <c r="G47" s="45">
        <f t="shared" si="1"/>
        <v>0</v>
      </c>
      <c r="H47" s="45" t="str">
        <f>IFERROR(VLOOKUP(B47,[3]Personnel!$A$2:$D$7,4,FALSE),"")</f>
        <v/>
      </c>
      <c r="I47" s="48"/>
      <c r="J47" s="43"/>
    </row>
    <row r="48" spans="1:10" x14ac:dyDescent="0.25">
      <c r="A48" s="43" t="e">
        <f>VLOOKUP(#REF!,[3]Personnel!$C$10:$D$18,2,FALSE)</f>
        <v>#REF!</v>
      </c>
      <c r="B48" s="49"/>
      <c r="C48" s="43" t="e">
        <f>VLOOKUP(B48,[3]Personnel!$A$2:$C$7,3,FALSE)</f>
        <v>#N/A</v>
      </c>
      <c r="D48" s="48"/>
      <c r="E48" s="48"/>
      <c r="F48" s="49"/>
      <c r="G48" s="45">
        <f t="shared" si="1"/>
        <v>0</v>
      </c>
      <c r="H48" s="45" t="str">
        <f>IFERROR(VLOOKUP(B48,[3]Personnel!$A$2:$D$7,4,FALSE),"")</f>
        <v/>
      </c>
      <c r="I48" s="48"/>
      <c r="J48" s="43"/>
    </row>
    <row r="49" spans="1:10" x14ac:dyDescent="0.25">
      <c r="A49" s="43" t="e">
        <f>VLOOKUP(#REF!,[3]Personnel!$C$10:$D$18,2,FALSE)</f>
        <v>#REF!</v>
      </c>
      <c r="B49" s="49"/>
      <c r="C49" s="43" t="e">
        <f>VLOOKUP(B49,[3]Personnel!$A$2:$C$7,3,FALSE)</f>
        <v>#N/A</v>
      </c>
      <c r="D49" s="48"/>
      <c r="E49" s="48"/>
      <c r="F49" s="49"/>
      <c r="G49" s="45">
        <f t="shared" si="1"/>
        <v>0</v>
      </c>
      <c r="H49" s="45" t="str">
        <f>IFERROR(VLOOKUP(B49,[3]Personnel!$A$2:$D$7,4,FALSE),"")</f>
        <v/>
      </c>
      <c r="I49" s="48"/>
      <c r="J49" s="43"/>
    </row>
    <row r="50" spans="1:10" x14ac:dyDescent="0.25">
      <c r="A50" s="43" t="e">
        <f>VLOOKUP(#REF!,[3]Personnel!$C$10:$D$18,2,FALSE)</f>
        <v>#REF!</v>
      </c>
      <c r="B50" s="49"/>
      <c r="C50" s="43" t="e">
        <f>VLOOKUP(B50,[3]Personnel!$A$2:$C$7,3,FALSE)</f>
        <v>#N/A</v>
      </c>
      <c r="D50" s="48"/>
      <c r="E50" s="48"/>
      <c r="F50" s="49"/>
      <c r="G50" s="45">
        <f t="shared" si="1"/>
        <v>0</v>
      </c>
      <c r="H50" s="45" t="str">
        <f>IFERROR(VLOOKUP(B50,[3]Personnel!$A$2:$D$7,4,FALSE),"")</f>
        <v/>
      </c>
      <c r="I50" s="48"/>
      <c r="J50" s="43"/>
    </row>
    <row r="51" spans="1:10" x14ac:dyDescent="0.25">
      <c r="A51" s="43" t="e">
        <f>VLOOKUP(#REF!,[3]Personnel!$C$10:$D$18,2,FALSE)</f>
        <v>#REF!</v>
      </c>
      <c r="B51" s="49"/>
      <c r="C51" s="43" t="e">
        <f>VLOOKUP(B51,[3]Personnel!$A$2:$C$7,3,FALSE)</f>
        <v>#N/A</v>
      </c>
      <c r="D51" s="48"/>
      <c r="E51" s="48"/>
      <c r="F51" s="49"/>
      <c r="G51" s="45">
        <f t="shared" si="1"/>
        <v>0</v>
      </c>
      <c r="H51" s="45" t="str">
        <f>IFERROR(VLOOKUP(B51,[3]Personnel!$A$2:$D$7,4,FALSE),"")</f>
        <v/>
      </c>
      <c r="I51" s="48"/>
      <c r="J51" s="43"/>
    </row>
  </sheetData>
  <conditionalFormatting sqref="E4:E5 D4:D6 F4:H6 I2 C4:C51 B4:B6 A4:A51 A2:H3 H7:H51 G2:G51">
    <cfRule type="expression" dxfId="3" priority="11">
      <formula>$I2="refusée"</formula>
    </cfRule>
    <cfRule type="expression" dxfId="2" priority="12">
      <formula>$I2="acceptée"</formula>
    </cfRule>
  </conditionalFormatting>
  <conditionalFormatting sqref="J2:J51">
    <cfRule type="expression" dxfId="1" priority="7">
      <formula>$I2="refusée"</formula>
    </cfRule>
    <cfRule type="expression" dxfId="0" priority="8">
      <formula>$I2="acceptée"</formula>
    </cfRule>
  </conditionalFormatting>
  <pageMargins left="0.7" right="0.7" top="0.75" bottom="0.75"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S28"/>
  <sheetViews>
    <sheetView showGridLines="0" workbookViewId="0">
      <selection activeCell="B15" sqref="B15"/>
    </sheetView>
  </sheetViews>
  <sheetFormatPr baseColWidth="10" defaultRowHeight="14.4" x14ac:dyDescent="0.3"/>
  <cols>
    <col min="1" max="1" width="33.109375" bestFit="1" customWidth="1"/>
    <col min="12" max="12" width="1.6640625" customWidth="1"/>
  </cols>
  <sheetData>
    <row r="1" spans="1:19" x14ac:dyDescent="0.3">
      <c r="A1" s="53" t="s">
        <v>104</v>
      </c>
      <c r="B1" s="53" t="str" cm="1">
        <f t="array" aca="1" ref="B1" ca="1">RIGHT(CELL("nomfichier",A1),LEN(CELL("nomfichier",A1))-FIND("]",CELL("nomfichier",A1)))</f>
        <v>Amandine</v>
      </c>
      <c r="C1" s="53" t="s">
        <v>71</v>
      </c>
      <c r="D1" s="53"/>
      <c r="E1" s="53"/>
      <c r="F1" s="53" t="s">
        <v>105</v>
      </c>
      <c r="G1" s="53" t="s">
        <v>106</v>
      </c>
      <c r="H1" s="66"/>
      <c r="I1" s="66"/>
    </row>
    <row r="2" spans="1:19" x14ac:dyDescent="0.3">
      <c r="A2" s="54" t="s">
        <v>107</v>
      </c>
      <c r="B2" s="55"/>
      <c r="C2" s="68"/>
      <c r="D2" s="68"/>
      <c r="E2" s="68"/>
      <c r="F2" s="68"/>
      <c r="G2" s="68"/>
      <c r="H2" s="47"/>
      <c r="I2" s="47"/>
    </row>
    <row r="3" spans="1:19" x14ac:dyDescent="0.3">
      <c r="A3" s="56" t="s">
        <v>112</v>
      </c>
      <c r="B3" s="55"/>
      <c r="C3" s="68"/>
      <c r="D3" s="68"/>
      <c r="E3" s="68"/>
      <c r="F3" s="68"/>
      <c r="G3" s="68"/>
      <c r="H3" s="47"/>
      <c r="I3" s="47"/>
    </row>
    <row r="4" spans="1:19" x14ac:dyDescent="0.3">
      <c r="A4" s="57" t="s">
        <v>71</v>
      </c>
      <c r="B4" s="58"/>
      <c r="C4" s="58">
        <f>SUM(C2:C3)</f>
        <v>0</v>
      </c>
      <c r="D4" s="58"/>
      <c r="E4" s="58"/>
      <c r="F4" s="58">
        <f>SUM(F2:F3)</f>
        <v>0</v>
      </c>
      <c r="G4" s="58">
        <f>SUM(G2:G3)</f>
        <v>0</v>
      </c>
      <c r="H4" s="67"/>
      <c r="I4" s="67"/>
    </row>
    <row r="6" spans="1:19" s="1" customFormat="1" x14ac:dyDescent="0.25">
      <c r="A6" s="59"/>
      <c r="B6" s="85" t="s">
        <v>29</v>
      </c>
      <c r="C6" s="86" t="s">
        <v>32</v>
      </c>
      <c r="D6" s="107" t="s">
        <v>128</v>
      </c>
      <c r="E6" s="106" t="s">
        <v>129</v>
      </c>
      <c r="F6" s="87" t="s">
        <v>35</v>
      </c>
      <c r="G6" s="88" t="s">
        <v>99</v>
      </c>
      <c r="H6" s="89" t="s">
        <v>101</v>
      </c>
      <c r="I6" s="90" t="s">
        <v>102</v>
      </c>
      <c r="J6" s="91" t="s">
        <v>103</v>
      </c>
      <c r="K6" s="60"/>
      <c r="L6" s="47"/>
    </row>
    <row r="7" spans="1:19" ht="28.2" thickBot="1" x14ac:dyDescent="0.35">
      <c r="A7" s="61" t="s">
        <v>108</v>
      </c>
      <c r="B7" s="61" t="s">
        <v>109</v>
      </c>
      <c r="C7" s="61" t="s">
        <v>116</v>
      </c>
      <c r="D7" s="61" t="s">
        <v>116</v>
      </c>
      <c r="E7" s="61" t="s">
        <v>116</v>
      </c>
      <c r="F7" s="61" t="s">
        <v>109</v>
      </c>
      <c r="G7" s="61" t="s">
        <v>109</v>
      </c>
      <c r="H7" s="61" t="s">
        <v>109</v>
      </c>
      <c r="I7" s="61" t="s">
        <v>109</v>
      </c>
      <c r="J7" s="61" t="s">
        <v>109</v>
      </c>
      <c r="K7" s="61" t="s">
        <v>71</v>
      </c>
    </row>
    <row r="8" spans="1:19" ht="15" thickBot="1" x14ac:dyDescent="0.35">
      <c r="A8" s="62" t="s">
        <v>5</v>
      </c>
      <c r="B8" s="63"/>
      <c r="C8" s="63"/>
      <c r="D8" s="63"/>
      <c r="E8" s="63"/>
      <c r="F8" s="63"/>
      <c r="G8" s="63"/>
      <c r="H8" s="63"/>
      <c r="I8" s="63"/>
      <c r="J8" s="63"/>
      <c r="K8" s="63"/>
      <c r="O8" s="147"/>
      <c r="P8" s="148"/>
      <c r="Q8" s="148"/>
      <c r="R8" s="148"/>
      <c r="S8" s="149"/>
    </row>
    <row r="9" spans="1:19" x14ac:dyDescent="0.3">
      <c r="A9" s="62" t="s">
        <v>6</v>
      </c>
      <c r="B9" s="63"/>
      <c r="C9" s="63"/>
      <c r="D9" s="63"/>
      <c r="E9" s="63"/>
      <c r="F9" s="63"/>
      <c r="G9" s="63"/>
      <c r="H9" s="63"/>
      <c r="I9" s="63"/>
      <c r="J9" s="63"/>
      <c r="K9" s="63"/>
      <c r="O9" s="32" t="s">
        <v>119</v>
      </c>
      <c r="P9" s="102" t="s">
        <v>120</v>
      </c>
      <c r="Q9" s="102" t="s">
        <v>121</v>
      </c>
      <c r="R9" s="102" t="s">
        <v>122</v>
      </c>
      <c r="S9" s="33" t="s">
        <v>123</v>
      </c>
    </row>
    <row r="10" spans="1:19" ht="15" thickBot="1" x14ac:dyDescent="0.35">
      <c r="A10" s="62" t="s">
        <v>7</v>
      </c>
      <c r="B10" s="63"/>
      <c r="C10" s="63"/>
      <c r="D10" s="63"/>
      <c r="E10" s="63"/>
      <c r="F10" s="63"/>
      <c r="G10" s="63"/>
      <c r="H10" s="63"/>
      <c r="I10" s="63"/>
      <c r="J10" s="63"/>
      <c r="K10" s="63"/>
      <c r="O10" s="34"/>
      <c r="P10" s="103"/>
      <c r="Q10" s="103"/>
      <c r="R10" s="103"/>
      <c r="S10" s="35"/>
    </row>
    <row r="11" spans="1:19" x14ac:dyDescent="0.3">
      <c r="A11" s="62" t="s">
        <v>8</v>
      </c>
      <c r="B11" s="63"/>
      <c r="C11" s="63"/>
      <c r="D11" s="63"/>
      <c r="E11" s="63"/>
      <c r="F11" s="63"/>
      <c r="G11" s="63"/>
      <c r="H11" s="63"/>
      <c r="I11" s="63"/>
      <c r="J11" s="63"/>
      <c r="K11" s="63"/>
    </row>
    <row r="12" spans="1:19" x14ac:dyDescent="0.3">
      <c r="A12" s="62" t="s">
        <v>9</v>
      </c>
      <c r="B12" s="63"/>
      <c r="C12" s="63"/>
      <c r="D12" s="63"/>
      <c r="E12" s="63"/>
      <c r="F12" s="63"/>
      <c r="G12" s="63"/>
      <c r="H12" s="63"/>
      <c r="I12" s="63"/>
      <c r="J12" s="63"/>
      <c r="K12" s="63"/>
    </row>
    <row r="13" spans="1:19" x14ac:dyDescent="0.3">
      <c r="A13" s="62" t="s">
        <v>10</v>
      </c>
      <c r="B13" s="63"/>
      <c r="C13" s="63"/>
      <c r="D13" s="63"/>
      <c r="E13" s="63"/>
      <c r="F13" s="63"/>
      <c r="G13" s="63"/>
      <c r="H13" s="63"/>
      <c r="I13" s="63"/>
      <c r="J13" s="63"/>
      <c r="K13" s="63"/>
    </row>
    <row r="14" spans="1:19" x14ac:dyDescent="0.3">
      <c r="A14" s="62" t="s">
        <v>11</v>
      </c>
      <c r="B14" s="63"/>
      <c r="C14" s="63"/>
      <c r="D14" s="63"/>
      <c r="E14" s="63"/>
      <c r="F14" s="63"/>
      <c r="G14" s="63"/>
      <c r="H14" s="63"/>
      <c r="I14" s="63"/>
      <c r="J14" s="63"/>
      <c r="K14" s="63"/>
    </row>
    <row r="15" spans="1:19" x14ac:dyDescent="0.3">
      <c r="A15" s="62" t="s">
        <v>0</v>
      </c>
      <c r="B15" s="63"/>
      <c r="C15" s="63"/>
      <c r="D15" s="63"/>
      <c r="E15" s="63"/>
      <c r="F15" s="63"/>
      <c r="G15" s="63"/>
      <c r="H15" s="63"/>
      <c r="I15" s="63"/>
      <c r="J15" s="63"/>
      <c r="K15" s="63"/>
    </row>
    <row r="16" spans="1:19" x14ac:dyDescent="0.3">
      <c r="A16" s="62" t="s">
        <v>1</v>
      </c>
      <c r="B16" s="63"/>
      <c r="C16" s="63"/>
      <c r="D16" s="63"/>
      <c r="E16" s="63"/>
      <c r="F16" s="63"/>
      <c r="G16" s="63"/>
      <c r="H16" s="63"/>
      <c r="I16" s="63"/>
      <c r="J16" s="63"/>
      <c r="K16" s="63"/>
    </row>
    <row r="17" spans="1:11" x14ac:dyDescent="0.3">
      <c r="A17" s="62" t="s">
        <v>2</v>
      </c>
      <c r="B17" s="63"/>
      <c r="C17" s="63"/>
      <c r="D17" s="63"/>
      <c r="E17" s="63"/>
      <c r="F17" s="63"/>
      <c r="G17" s="63"/>
      <c r="H17" s="63"/>
      <c r="I17" s="63"/>
      <c r="J17" s="63"/>
      <c r="K17" s="63"/>
    </row>
    <row r="18" spans="1:11" x14ac:dyDescent="0.3">
      <c r="A18" s="62" t="s">
        <v>3</v>
      </c>
      <c r="B18" s="63"/>
      <c r="C18" s="63"/>
      <c r="D18" s="63"/>
      <c r="E18" s="63"/>
      <c r="F18" s="63"/>
      <c r="G18" s="63"/>
      <c r="H18" s="63"/>
      <c r="I18" s="63"/>
      <c r="J18" s="63"/>
      <c r="K18" s="63"/>
    </row>
    <row r="19" spans="1:11" x14ac:dyDescent="0.3">
      <c r="A19" s="62" t="s">
        <v>4</v>
      </c>
      <c r="B19" s="63"/>
      <c r="C19" s="63"/>
      <c r="D19" s="63"/>
      <c r="E19" s="63"/>
      <c r="F19" s="63"/>
      <c r="G19" s="63"/>
      <c r="H19" s="63"/>
      <c r="I19" s="63"/>
      <c r="J19" s="63"/>
      <c r="K19" s="63"/>
    </row>
    <row r="20" spans="1:11" x14ac:dyDescent="0.3">
      <c r="A20" s="64" t="s">
        <v>71</v>
      </c>
      <c r="B20" s="64">
        <f>SUM(B8:B19)</f>
        <v>0</v>
      </c>
      <c r="C20" s="64">
        <f t="shared" ref="C20:K20" si="0">SUM(C8:C19)</f>
        <v>0</v>
      </c>
      <c r="D20" s="64"/>
      <c r="E20" s="64"/>
      <c r="F20" s="64">
        <f t="shared" si="0"/>
        <v>0</v>
      </c>
      <c r="G20" s="64">
        <f t="shared" si="0"/>
        <v>0</v>
      </c>
      <c r="H20" s="64">
        <f t="shared" si="0"/>
        <v>0</v>
      </c>
      <c r="I20" s="64">
        <f t="shared" si="0"/>
        <v>0</v>
      </c>
      <c r="J20" s="64">
        <f t="shared" si="0"/>
        <v>0</v>
      </c>
      <c r="K20" s="64">
        <f t="shared" si="0"/>
        <v>0</v>
      </c>
    </row>
    <row r="22" spans="1:11" x14ac:dyDescent="0.3">
      <c r="A22" s="65"/>
    </row>
    <row r="23" spans="1:11" x14ac:dyDescent="0.3">
      <c r="A23" s="65"/>
    </row>
    <row r="25" spans="1:11" x14ac:dyDescent="0.3">
      <c r="A25" s="65"/>
    </row>
    <row r="26" spans="1:11" x14ac:dyDescent="0.3">
      <c r="A26" s="65"/>
    </row>
    <row r="27" spans="1:11" x14ac:dyDescent="0.3">
      <c r="A27" s="65"/>
    </row>
    <row r="28" spans="1:11" x14ac:dyDescent="0.3">
      <c r="A28" s="65"/>
    </row>
  </sheetData>
  <mergeCells count="1">
    <mergeCell ref="O8:S8"/>
  </mergeCells>
  <dataValidations count="1">
    <dataValidation allowBlank="1" showErrorMessage="1" sqref="J23:K23 B23:E23 B6 F6:J6 M23:N23"/>
  </dataValidations>
  <hyperlinks>
    <hyperlink ref="A8" location="'2017'!A64:AF72" display="Juin"/>
    <hyperlink ref="A9" location="'2017'!A76:AF84" display="Juillet"/>
    <hyperlink ref="A11" location="'2017'!A100:AF108" display="Septembre"/>
    <hyperlink ref="A10" location="'2017'!A88:AF96" display="Août"/>
    <hyperlink ref="A12" location="'2017'!A112:AF120" display="Octobre"/>
    <hyperlink ref="A13" location="'2017'!A124:AF132" display="Novembre"/>
    <hyperlink ref="A14" location="'2017'!A136:AF145" display="Décembre"/>
    <hyperlink ref="A15" location="'2018'!A4:AF12" display="Janvier"/>
    <hyperlink ref="A16" location="'2018'!A16:AF24" display="Février"/>
    <hyperlink ref="A17" location="'2018'!A28:AF36" display="Mars"/>
    <hyperlink ref="A18" location="'2018'!A40:AF48" display="Avril"/>
    <hyperlink ref="A19" location="'2018'!A52:AF60" display="Mai"/>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S28"/>
  <sheetViews>
    <sheetView showGridLines="0" workbookViewId="0">
      <selection activeCell="E23" sqref="E23"/>
    </sheetView>
  </sheetViews>
  <sheetFormatPr baseColWidth="10" defaultRowHeight="14.4" x14ac:dyDescent="0.3"/>
  <cols>
    <col min="1" max="1" width="33.109375" bestFit="1" customWidth="1"/>
    <col min="12" max="12" width="1.6640625" customWidth="1"/>
  </cols>
  <sheetData>
    <row r="1" spans="1:19" x14ac:dyDescent="0.3">
      <c r="A1" s="53" t="s">
        <v>104</v>
      </c>
      <c r="B1" s="53" t="str" cm="1">
        <f t="array" aca="1" ref="B1" ca="1">RIGHT(CELL("nomfichier",A1),LEN(CELL("nomfichier",A1))-FIND("]",CELL("nomfichier",A1)))</f>
        <v>Angélique</v>
      </c>
      <c r="C1" s="53" t="s">
        <v>71</v>
      </c>
      <c r="D1" s="53"/>
      <c r="E1" s="53"/>
      <c r="F1" s="53" t="s">
        <v>105</v>
      </c>
      <c r="G1" s="53" t="s">
        <v>106</v>
      </c>
      <c r="H1" s="66"/>
      <c r="I1" s="66"/>
    </row>
    <row r="2" spans="1:19" x14ac:dyDescent="0.3">
      <c r="A2" s="54" t="s">
        <v>107</v>
      </c>
      <c r="B2" s="55"/>
      <c r="C2" s="68"/>
      <c r="D2" s="68"/>
      <c r="E2" s="68"/>
      <c r="F2" s="68">
        <f>B20</f>
        <v>0</v>
      </c>
      <c r="G2" s="68">
        <f>C2-F2</f>
        <v>0</v>
      </c>
      <c r="H2" s="47"/>
      <c r="I2" s="47"/>
    </row>
    <row r="3" spans="1:19" x14ac:dyDescent="0.3">
      <c r="A3" s="56" t="s">
        <v>112</v>
      </c>
      <c r="B3" s="55"/>
      <c r="C3" s="68"/>
      <c r="D3" s="68"/>
      <c r="E3" s="68"/>
      <c r="F3" s="68"/>
      <c r="G3" s="68"/>
      <c r="H3" s="47"/>
      <c r="I3" s="47"/>
    </row>
    <row r="4" spans="1:19" x14ac:dyDescent="0.3">
      <c r="A4" s="57" t="s">
        <v>71</v>
      </c>
      <c r="B4" s="58"/>
      <c r="C4" s="58">
        <f>SUM(C2:C3)</f>
        <v>0</v>
      </c>
      <c r="D4" s="58"/>
      <c r="E4" s="58"/>
      <c r="F4" s="58">
        <f>SUM(F2:F3)</f>
        <v>0</v>
      </c>
      <c r="G4" s="58">
        <f>SUM(G2:G3)</f>
        <v>0</v>
      </c>
      <c r="H4" s="67"/>
      <c r="I4" s="67"/>
    </row>
    <row r="6" spans="1:19" s="1" customFormat="1" x14ac:dyDescent="0.25">
      <c r="A6" s="59"/>
      <c r="B6" s="85" t="s">
        <v>29</v>
      </c>
      <c r="C6" s="86" t="s">
        <v>32</v>
      </c>
      <c r="D6" s="107" t="s">
        <v>128</v>
      </c>
      <c r="E6" s="106" t="s">
        <v>129</v>
      </c>
      <c r="F6" s="87" t="s">
        <v>35</v>
      </c>
      <c r="G6" s="88" t="s">
        <v>99</v>
      </c>
      <c r="H6" s="89" t="s">
        <v>101</v>
      </c>
      <c r="I6" s="90" t="s">
        <v>102</v>
      </c>
      <c r="J6" s="91" t="s">
        <v>103</v>
      </c>
      <c r="K6" s="60"/>
      <c r="L6" s="47"/>
    </row>
    <row r="7" spans="1:19" ht="28.2" thickBot="1" x14ac:dyDescent="0.35">
      <c r="A7" s="61" t="s">
        <v>108</v>
      </c>
      <c r="B7" s="61" t="s">
        <v>109</v>
      </c>
      <c r="C7" s="61" t="s">
        <v>116</v>
      </c>
      <c r="D7" s="61" t="s">
        <v>116</v>
      </c>
      <c r="E7" s="61" t="s">
        <v>116</v>
      </c>
      <c r="F7" s="61" t="s">
        <v>109</v>
      </c>
      <c r="G7" s="61" t="s">
        <v>109</v>
      </c>
      <c r="H7" s="61"/>
      <c r="I7" s="61"/>
      <c r="J7" s="61" t="s">
        <v>109</v>
      </c>
      <c r="K7" s="61" t="s">
        <v>71</v>
      </c>
    </row>
    <row r="8" spans="1:19" ht="15" thickBot="1" x14ac:dyDescent="0.35">
      <c r="A8" s="62" t="s">
        <v>5</v>
      </c>
      <c r="B8" s="63"/>
      <c r="C8" s="63"/>
      <c r="D8" s="63"/>
      <c r="E8" s="63"/>
      <c r="F8" s="63"/>
      <c r="G8" s="63"/>
      <c r="H8" s="63"/>
      <c r="I8" s="63"/>
      <c r="J8" s="63"/>
      <c r="K8" s="63"/>
      <c r="O8" s="147"/>
      <c r="P8" s="148"/>
      <c r="Q8" s="148"/>
      <c r="R8" s="148"/>
      <c r="S8" s="149"/>
    </row>
    <row r="9" spans="1:19" x14ac:dyDescent="0.3">
      <c r="A9" s="62" t="s">
        <v>6</v>
      </c>
      <c r="B9" s="63"/>
      <c r="C9" s="63"/>
      <c r="D9" s="63"/>
      <c r="E9" s="63"/>
      <c r="F9" s="63"/>
      <c r="G9" s="63"/>
      <c r="H9" s="63"/>
      <c r="I9" s="63"/>
      <c r="J9" s="63"/>
      <c r="K9" s="63"/>
      <c r="O9" s="32" t="s">
        <v>119</v>
      </c>
      <c r="P9" s="102" t="s">
        <v>120</v>
      </c>
      <c r="Q9" s="102" t="s">
        <v>121</v>
      </c>
      <c r="R9" s="102" t="s">
        <v>122</v>
      </c>
      <c r="S9" s="33" t="s">
        <v>123</v>
      </c>
    </row>
    <row r="10" spans="1:19" ht="15" thickBot="1" x14ac:dyDescent="0.35">
      <c r="A10" s="62" t="s">
        <v>7</v>
      </c>
      <c r="B10" s="63"/>
      <c r="C10" s="63"/>
      <c r="D10" s="63"/>
      <c r="E10" s="63"/>
      <c r="F10" s="63"/>
      <c r="G10" s="63"/>
      <c r="H10" s="63"/>
      <c r="I10" s="63"/>
      <c r="J10" s="63"/>
      <c r="K10" s="63"/>
      <c r="O10" s="34"/>
      <c r="P10" s="103"/>
      <c r="Q10" s="103"/>
      <c r="R10" s="103"/>
      <c r="S10" s="35"/>
    </row>
    <row r="11" spans="1:19" x14ac:dyDescent="0.3">
      <c r="A11" s="62" t="s">
        <v>8</v>
      </c>
      <c r="B11" s="63"/>
      <c r="C11" s="63"/>
      <c r="D11" s="63"/>
      <c r="E11" s="63"/>
      <c r="F11" s="63"/>
      <c r="G11" s="63"/>
      <c r="H11" s="63"/>
      <c r="I11" s="63"/>
      <c r="J11" s="63"/>
      <c r="K11" s="63"/>
    </row>
    <row r="12" spans="1:19" x14ac:dyDescent="0.3">
      <c r="A12" s="62" t="s">
        <v>9</v>
      </c>
      <c r="B12" s="63"/>
      <c r="C12" s="63"/>
      <c r="D12" s="63"/>
      <c r="E12" s="63"/>
      <c r="F12" s="63"/>
      <c r="G12" s="63"/>
      <c r="H12" s="63"/>
      <c r="I12" s="63"/>
      <c r="J12" s="63"/>
      <c r="K12" s="63"/>
    </row>
    <row r="13" spans="1:19" x14ac:dyDescent="0.3">
      <c r="A13" s="62" t="s">
        <v>10</v>
      </c>
      <c r="B13" s="63"/>
      <c r="C13" s="63"/>
      <c r="D13" s="63"/>
      <c r="E13" s="63"/>
      <c r="F13" s="63"/>
      <c r="G13" s="63"/>
      <c r="H13" s="63"/>
      <c r="I13" s="63"/>
      <c r="J13" s="63"/>
      <c r="K13" s="63"/>
    </row>
    <row r="14" spans="1:19" x14ac:dyDescent="0.3">
      <c r="A14" s="62" t="s">
        <v>11</v>
      </c>
      <c r="B14" s="63"/>
      <c r="C14" s="63"/>
      <c r="D14" s="63"/>
      <c r="E14" s="63"/>
      <c r="F14" s="63"/>
      <c r="G14" s="63"/>
      <c r="H14" s="63"/>
      <c r="I14" s="63"/>
      <c r="J14" s="63"/>
      <c r="K14" s="63"/>
    </row>
    <row r="15" spans="1:19" x14ac:dyDescent="0.3">
      <c r="A15" s="62" t="s">
        <v>0</v>
      </c>
      <c r="B15" s="63"/>
      <c r="C15" s="63"/>
      <c r="D15" s="63"/>
      <c r="E15" s="63"/>
      <c r="F15" s="63"/>
      <c r="G15" s="63"/>
      <c r="H15" s="63"/>
      <c r="I15" s="63"/>
      <c r="J15" s="63"/>
      <c r="K15" s="63"/>
    </row>
    <row r="16" spans="1:19" x14ac:dyDescent="0.3">
      <c r="A16" s="62" t="s">
        <v>1</v>
      </c>
      <c r="B16" s="63"/>
      <c r="C16" s="63"/>
      <c r="D16" s="63"/>
      <c r="E16" s="63"/>
      <c r="F16" s="63"/>
      <c r="G16" s="63"/>
      <c r="H16" s="63"/>
      <c r="I16" s="63"/>
      <c r="J16" s="63"/>
      <c r="K16" s="63"/>
    </row>
    <row r="17" spans="1:11" x14ac:dyDescent="0.3">
      <c r="A17" s="62" t="s">
        <v>2</v>
      </c>
      <c r="B17" s="63"/>
      <c r="C17" s="63"/>
      <c r="D17" s="63"/>
      <c r="E17" s="63"/>
      <c r="F17" s="63"/>
      <c r="G17" s="63"/>
      <c r="H17" s="63"/>
      <c r="I17" s="63"/>
      <c r="J17" s="63"/>
      <c r="K17" s="63"/>
    </row>
    <row r="18" spans="1:11" x14ac:dyDescent="0.3">
      <c r="A18" s="62" t="s">
        <v>3</v>
      </c>
      <c r="B18" s="63"/>
      <c r="C18" s="63"/>
      <c r="D18" s="63"/>
      <c r="E18" s="63"/>
      <c r="F18" s="63"/>
      <c r="G18" s="63"/>
      <c r="H18" s="63"/>
      <c r="I18" s="63"/>
      <c r="J18" s="63"/>
      <c r="K18" s="63"/>
    </row>
    <row r="19" spans="1:11" x14ac:dyDescent="0.3">
      <c r="A19" s="62" t="s">
        <v>4</v>
      </c>
      <c r="B19" s="63"/>
      <c r="C19" s="63"/>
      <c r="D19" s="63"/>
      <c r="E19" s="63"/>
      <c r="F19" s="63"/>
      <c r="G19" s="63"/>
      <c r="H19" s="63"/>
      <c r="I19" s="63"/>
      <c r="J19" s="63"/>
      <c r="K19" s="63"/>
    </row>
    <row r="20" spans="1:11" x14ac:dyDescent="0.3">
      <c r="A20" s="64" t="s">
        <v>71</v>
      </c>
      <c r="B20" s="64">
        <f>SUM(B8:B19)</f>
        <v>0</v>
      </c>
      <c r="C20" s="64">
        <f t="shared" ref="C20:K20" si="0">SUM(C8:C19)</f>
        <v>0</v>
      </c>
      <c r="D20" s="64"/>
      <c r="E20" s="64"/>
      <c r="F20" s="64">
        <f t="shared" si="0"/>
        <v>0</v>
      </c>
      <c r="G20" s="64">
        <f t="shared" si="0"/>
        <v>0</v>
      </c>
      <c r="H20" s="64">
        <f t="shared" si="0"/>
        <v>0</v>
      </c>
      <c r="I20" s="64">
        <f t="shared" si="0"/>
        <v>0</v>
      </c>
      <c r="J20" s="64">
        <f t="shared" si="0"/>
        <v>0</v>
      </c>
      <c r="K20" s="64">
        <f t="shared" si="0"/>
        <v>0</v>
      </c>
    </row>
    <row r="22" spans="1:11" x14ac:dyDescent="0.3">
      <c r="A22" s="65"/>
    </row>
    <row r="23" spans="1:11" x14ac:dyDescent="0.3">
      <c r="A23" s="65"/>
    </row>
    <row r="25" spans="1:11" x14ac:dyDescent="0.3">
      <c r="A25" s="65"/>
    </row>
    <row r="26" spans="1:11" x14ac:dyDescent="0.3">
      <c r="A26" s="65"/>
    </row>
    <row r="27" spans="1:11" x14ac:dyDescent="0.3">
      <c r="A27" s="65"/>
    </row>
    <row r="28" spans="1:11" x14ac:dyDescent="0.3">
      <c r="A28" s="65"/>
    </row>
  </sheetData>
  <mergeCells count="1">
    <mergeCell ref="O8:S8"/>
  </mergeCells>
  <dataValidations count="1">
    <dataValidation allowBlank="1" showErrorMessage="1" sqref="J23:K23 B23:E23 B6 F6:J6 M23:N23"/>
  </dataValidations>
  <hyperlinks>
    <hyperlink ref="A8" location="'2017'!A64:AF72" display="Juin"/>
    <hyperlink ref="A9" location="'2017'!A76:AF84" display="Juillet"/>
    <hyperlink ref="A11" location="'2017'!A100:AF108" display="Septembre"/>
    <hyperlink ref="A10" location="'2017'!A88:AF96" display="Août"/>
    <hyperlink ref="A12" location="'2017'!A112:AF120" display="Octobre"/>
    <hyperlink ref="A13" location="'2017'!A124:AF132" display="Novembre"/>
    <hyperlink ref="A14" location="'2017'!A136:AF145" display="Décembre"/>
    <hyperlink ref="A15" location="'2018'!A4:AF12" display="Janvier"/>
    <hyperlink ref="A16" location="'2018'!A16:AF24" display="Février"/>
    <hyperlink ref="A17" location="'2018'!A28:AF36" display="Mars"/>
    <hyperlink ref="A18" location="'2018'!A40:AF48" display="Avril"/>
    <hyperlink ref="A19" location="'2018'!A52:AF60" display="Mai"/>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S28"/>
  <sheetViews>
    <sheetView showGridLines="0" workbookViewId="0">
      <selection activeCell="E23" sqref="E23"/>
    </sheetView>
  </sheetViews>
  <sheetFormatPr baseColWidth="10" defaultRowHeight="14.4" x14ac:dyDescent="0.3"/>
  <cols>
    <col min="1" max="1" width="33.109375" bestFit="1" customWidth="1"/>
    <col min="12" max="12" width="1.6640625" customWidth="1"/>
  </cols>
  <sheetData>
    <row r="1" spans="1:19" x14ac:dyDescent="0.3">
      <c r="A1" s="53" t="s">
        <v>104</v>
      </c>
      <c r="B1" s="53" t="str" cm="1">
        <f t="array" aca="1" ref="B1" ca="1">RIGHT(CELL("nomfichier",A1),LEN(CELL("nomfichier",A1))-FIND("]",CELL("nomfichier",A1)))</f>
        <v>Ella</v>
      </c>
      <c r="C1" s="53" t="s">
        <v>71</v>
      </c>
      <c r="D1" s="53"/>
      <c r="E1" s="53"/>
      <c r="F1" s="53" t="s">
        <v>105</v>
      </c>
      <c r="G1" s="53" t="s">
        <v>106</v>
      </c>
      <c r="H1" s="66"/>
      <c r="I1" s="66"/>
    </row>
    <row r="2" spans="1:19" x14ac:dyDescent="0.3">
      <c r="A2" s="54" t="s">
        <v>107</v>
      </c>
      <c r="B2" s="55"/>
      <c r="C2" s="68"/>
      <c r="D2" s="68"/>
      <c r="E2" s="68"/>
      <c r="F2" s="68">
        <f>B20</f>
        <v>0</v>
      </c>
      <c r="G2" s="68">
        <f>C2-F2</f>
        <v>0</v>
      </c>
      <c r="H2" s="47"/>
      <c r="I2" s="47"/>
    </row>
    <row r="3" spans="1:19" x14ac:dyDescent="0.3">
      <c r="A3" s="56" t="s">
        <v>112</v>
      </c>
      <c r="B3" s="55"/>
      <c r="C3" s="68"/>
      <c r="D3" s="68"/>
      <c r="E3" s="68"/>
      <c r="F3" s="68"/>
      <c r="G3" s="68"/>
      <c r="H3" s="47"/>
      <c r="I3" s="47"/>
    </row>
    <row r="4" spans="1:19" x14ac:dyDescent="0.3">
      <c r="A4" s="57" t="s">
        <v>71</v>
      </c>
      <c r="B4" s="58"/>
      <c r="C4" s="58">
        <f>SUM(C2:C3)</f>
        <v>0</v>
      </c>
      <c r="D4" s="58"/>
      <c r="E4" s="58"/>
      <c r="F4" s="58">
        <f>SUM(F2:F3)</f>
        <v>0</v>
      </c>
      <c r="G4" s="58">
        <f>SUM(G2:G3)</f>
        <v>0</v>
      </c>
      <c r="H4" s="67"/>
      <c r="I4" s="67"/>
    </row>
    <row r="6" spans="1:19" s="1" customFormat="1" x14ac:dyDescent="0.25">
      <c r="A6" s="59"/>
      <c r="B6" s="85" t="s">
        <v>29</v>
      </c>
      <c r="C6" s="86" t="s">
        <v>32</v>
      </c>
      <c r="D6" s="107" t="s">
        <v>128</v>
      </c>
      <c r="E6" s="106" t="s">
        <v>129</v>
      </c>
      <c r="F6" s="87" t="s">
        <v>35</v>
      </c>
      <c r="G6" s="88" t="s">
        <v>99</v>
      </c>
      <c r="H6" s="89" t="s">
        <v>101</v>
      </c>
      <c r="I6" s="90" t="s">
        <v>102</v>
      </c>
      <c r="J6" s="91" t="s">
        <v>103</v>
      </c>
      <c r="K6" s="60"/>
      <c r="L6" s="47"/>
    </row>
    <row r="7" spans="1:19" ht="28.2" thickBot="1" x14ac:dyDescent="0.35">
      <c r="A7" s="61" t="s">
        <v>108</v>
      </c>
      <c r="B7" s="61" t="s">
        <v>109</v>
      </c>
      <c r="C7" s="61" t="s">
        <v>116</v>
      </c>
      <c r="D7" s="61" t="s">
        <v>116</v>
      </c>
      <c r="E7" s="61" t="s">
        <v>116</v>
      </c>
      <c r="F7" s="61" t="s">
        <v>109</v>
      </c>
      <c r="G7" s="61" t="s">
        <v>109</v>
      </c>
      <c r="H7" s="61"/>
      <c r="I7" s="61"/>
      <c r="J7" s="61" t="s">
        <v>109</v>
      </c>
      <c r="K7" s="61" t="s">
        <v>71</v>
      </c>
    </row>
    <row r="8" spans="1:19" ht="15" thickBot="1" x14ac:dyDescent="0.35">
      <c r="A8" s="62" t="s">
        <v>5</v>
      </c>
      <c r="B8" s="63"/>
      <c r="C8" s="63"/>
      <c r="D8" s="63"/>
      <c r="E8" s="63"/>
      <c r="F8" s="63"/>
      <c r="G8" s="63"/>
      <c r="H8" s="63"/>
      <c r="I8" s="63"/>
      <c r="J8" s="63"/>
      <c r="K8" s="63"/>
      <c r="O8" s="147"/>
      <c r="P8" s="148"/>
      <c r="Q8" s="148"/>
      <c r="R8" s="148"/>
      <c r="S8" s="149"/>
    </row>
    <row r="9" spans="1:19" x14ac:dyDescent="0.3">
      <c r="A9" s="62" t="s">
        <v>6</v>
      </c>
      <c r="B9" s="63"/>
      <c r="C9" s="63"/>
      <c r="D9" s="63"/>
      <c r="E9" s="63"/>
      <c r="F9" s="63"/>
      <c r="G9" s="63"/>
      <c r="H9" s="63"/>
      <c r="I9" s="63"/>
      <c r="J9" s="63"/>
      <c r="K9" s="63"/>
      <c r="O9" s="32" t="s">
        <v>119</v>
      </c>
      <c r="P9" s="102" t="s">
        <v>120</v>
      </c>
      <c r="Q9" s="102" t="s">
        <v>121</v>
      </c>
      <c r="R9" s="102" t="s">
        <v>122</v>
      </c>
      <c r="S9" s="33" t="s">
        <v>123</v>
      </c>
    </row>
    <row r="10" spans="1:19" ht="15" thickBot="1" x14ac:dyDescent="0.35">
      <c r="A10" s="62" t="s">
        <v>7</v>
      </c>
      <c r="B10" s="63"/>
      <c r="C10" s="63"/>
      <c r="D10" s="63"/>
      <c r="E10" s="63"/>
      <c r="F10" s="63"/>
      <c r="G10" s="63"/>
      <c r="H10" s="63"/>
      <c r="I10" s="63"/>
      <c r="J10" s="63"/>
      <c r="K10" s="63"/>
      <c r="O10" s="34"/>
      <c r="P10" s="103"/>
      <c r="Q10" s="103"/>
      <c r="R10" s="103"/>
      <c r="S10" s="35"/>
    </row>
    <row r="11" spans="1:19" x14ac:dyDescent="0.3">
      <c r="A11" s="62" t="s">
        <v>8</v>
      </c>
      <c r="B11" s="63"/>
      <c r="C11" s="63"/>
      <c r="D11" s="63"/>
      <c r="E11" s="63"/>
      <c r="F11" s="63"/>
      <c r="G11" s="63"/>
      <c r="H11" s="63"/>
      <c r="I11" s="63"/>
      <c r="J11" s="63"/>
      <c r="K11" s="63"/>
    </row>
    <row r="12" spans="1:19" x14ac:dyDescent="0.3">
      <c r="A12" s="62" t="s">
        <v>9</v>
      </c>
      <c r="B12" s="63"/>
      <c r="C12" s="63"/>
      <c r="D12" s="63"/>
      <c r="E12" s="63"/>
      <c r="F12" s="63"/>
      <c r="G12" s="63"/>
      <c r="H12" s="63"/>
      <c r="I12" s="63"/>
      <c r="J12" s="63"/>
      <c r="K12" s="63"/>
    </row>
    <row r="13" spans="1:19" x14ac:dyDescent="0.3">
      <c r="A13" s="62" t="s">
        <v>10</v>
      </c>
      <c r="B13" s="63"/>
      <c r="C13" s="63"/>
      <c r="D13" s="63"/>
      <c r="E13" s="63"/>
      <c r="F13" s="63"/>
      <c r="G13" s="63"/>
      <c r="H13" s="63"/>
      <c r="I13" s="63"/>
      <c r="J13" s="63"/>
      <c r="K13" s="63"/>
    </row>
    <row r="14" spans="1:19" x14ac:dyDescent="0.3">
      <c r="A14" s="62" t="s">
        <v>11</v>
      </c>
      <c r="B14" s="63"/>
      <c r="C14" s="63"/>
      <c r="D14" s="63"/>
      <c r="E14" s="63"/>
      <c r="F14" s="63"/>
      <c r="G14" s="63"/>
      <c r="H14" s="63"/>
      <c r="I14" s="63"/>
      <c r="J14" s="63"/>
      <c r="K14" s="63"/>
    </row>
    <row r="15" spans="1:19" x14ac:dyDescent="0.3">
      <c r="A15" s="62" t="s">
        <v>0</v>
      </c>
      <c r="B15" s="63"/>
      <c r="C15" s="63"/>
      <c r="D15" s="63"/>
      <c r="E15" s="63"/>
      <c r="F15" s="63"/>
      <c r="G15" s="63"/>
      <c r="H15" s="63"/>
      <c r="I15" s="63"/>
      <c r="J15" s="63"/>
      <c r="K15" s="63"/>
    </row>
    <row r="16" spans="1:19" x14ac:dyDescent="0.3">
      <c r="A16" s="62" t="s">
        <v>1</v>
      </c>
      <c r="B16" s="63"/>
      <c r="C16" s="63"/>
      <c r="D16" s="63"/>
      <c r="E16" s="63"/>
      <c r="F16" s="63"/>
      <c r="G16" s="63"/>
      <c r="H16" s="63"/>
      <c r="I16" s="63"/>
      <c r="J16" s="63"/>
      <c r="K16" s="63"/>
    </row>
    <row r="17" spans="1:11" x14ac:dyDescent="0.3">
      <c r="A17" s="62" t="s">
        <v>2</v>
      </c>
      <c r="B17" s="63"/>
      <c r="C17" s="63"/>
      <c r="D17" s="63"/>
      <c r="E17" s="63"/>
      <c r="F17" s="63"/>
      <c r="G17" s="63"/>
      <c r="H17" s="63"/>
      <c r="I17" s="63"/>
      <c r="J17" s="63"/>
      <c r="K17" s="63"/>
    </row>
    <row r="18" spans="1:11" x14ac:dyDescent="0.3">
      <c r="A18" s="62" t="s">
        <v>3</v>
      </c>
      <c r="B18" s="63"/>
      <c r="C18" s="63"/>
      <c r="D18" s="63"/>
      <c r="E18" s="63"/>
      <c r="F18" s="63"/>
      <c r="G18" s="63"/>
      <c r="H18" s="63"/>
      <c r="I18" s="63"/>
      <c r="J18" s="63"/>
      <c r="K18" s="63"/>
    </row>
    <row r="19" spans="1:11" x14ac:dyDescent="0.3">
      <c r="A19" s="62" t="s">
        <v>4</v>
      </c>
      <c r="B19" s="63"/>
      <c r="C19" s="63"/>
      <c r="D19" s="63"/>
      <c r="E19" s="63"/>
      <c r="F19" s="63"/>
      <c r="G19" s="63"/>
      <c r="H19" s="63"/>
      <c r="I19" s="63"/>
      <c r="J19" s="63"/>
      <c r="K19" s="63"/>
    </row>
    <row r="20" spans="1:11" x14ac:dyDescent="0.3">
      <c r="A20" s="64" t="s">
        <v>71</v>
      </c>
      <c r="B20" s="64">
        <f>SUM(B8:B19)</f>
        <v>0</v>
      </c>
      <c r="C20" s="64">
        <f t="shared" ref="C20:K20" si="0">SUM(C8:C19)</f>
        <v>0</v>
      </c>
      <c r="D20" s="64"/>
      <c r="E20" s="64"/>
      <c r="F20" s="64">
        <f t="shared" si="0"/>
        <v>0</v>
      </c>
      <c r="G20" s="64">
        <f t="shared" si="0"/>
        <v>0</v>
      </c>
      <c r="H20" s="64">
        <f t="shared" si="0"/>
        <v>0</v>
      </c>
      <c r="I20" s="64">
        <f t="shared" si="0"/>
        <v>0</v>
      </c>
      <c r="J20" s="64">
        <f t="shared" si="0"/>
        <v>0</v>
      </c>
      <c r="K20" s="64">
        <f t="shared" si="0"/>
        <v>0</v>
      </c>
    </row>
    <row r="22" spans="1:11" x14ac:dyDescent="0.3">
      <c r="A22" s="65"/>
    </row>
    <row r="23" spans="1:11" x14ac:dyDescent="0.3">
      <c r="A23" s="65"/>
    </row>
    <row r="25" spans="1:11" x14ac:dyDescent="0.3">
      <c r="A25" s="65"/>
    </row>
    <row r="26" spans="1:11" x14ac:dyDescent="0.3">
      <c r="A26" s="65"/>
    </row>
    <row r="27" spans="1:11" x14ac:dyDescent="0.3">
      <c r="A27" s="65"/>
    </row>
    <row r="28" spans="1:11" x14ac:dyDescent="0.3">
      <c r="A28" s="65"/>
    </row>
  </sheetData>
  <mergeCells count="1">
    <mergeCell ref="O8:S8"/>
  </mergeCells>
  <dataValidations count="1">
    <dataValidation allowBlank="1" showErrorMessage="1" sqref="J23:K23 B23:E23 B6 F6:J6 M23:N23"/>
  </dataValidations>
  <hyperlinks>
    <hyperlink ref="A8" location="'2017'!A64:AF72" display="Juin"/>
    <hyperlink ref="A9" location="'2017'!A76:AF84" display="Juillet"/>
    <hyperlink ref="A11" location="'2017'!A100:AF108" display="Septembre"/>
    <hyperlink ref="A10" location="'2017'!A88:AF96" display="Août"/>
    <hyperlink ref="A12" location="'2017'!A112:AF120" display="Octobre"/>
    <hyperlink ref="A13" location="'2017'!A124:AF132" display="Novembre"/>
    <hyperlink ref="A14" location="'2017'!A136:AF145" display="Décembre"/>
    <hyperlink ref="A15" location="'2018'!A4:AF12" display="Janvier"/>
    <hyperlink ref="A16" location="'2018'!A16:AF24" display="Février"/>
    <hyperlink ref="A17" location="'2018'!A28:AF36" display="Mars"/>
    <hyperlink ref="A18" location="'2018'!A40:AF48" display="Avril"/>
    <hyperlink ref="A19" location="'2018'!A52:AF60" display="Mai"/>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S28"/>
  <sheetViews>
    <sheetView showGridLines="0" workbookViewId="0">
      <selection activeCell="E23" sqref="E23"/>
    </sheetView>
  </sheetViews>
  <sheetFormatPr baseColWidth="10" defaultRowHeight="14.4" x14ac:dyDescent="0.3"/>
  <cols>
    <col min="1" max="1" width="33.109375" bestFit="1" customWidth="1"/>
    <col min="12" max="12" width="1.6640625" customWidth="1"/>
  </cols>
  <sheetData>
    <row r="1" spans="1:19" x14ac:dyDescent="0.3">
      <c r="A1" s="53" t="s">
        <v>104</v>
      </c>
      <c r="B1" s="53" t="str" cm="1">
        <f t="array" aca="1" ref="B1" ca="1">RIGHT(CELL("nomfichier",A1),LEN(CELL("nomfichier",A1))-FIND("]",CELL("nomfichier",A1)))</f>
        <v>Juliette</v>
      </c>
      <c r="C1" s="53" t="s">
        <v>71</v>
      </c>
      <c r="D1" s="53"/>
      <c r="E1" s="53"/>
      <c r="F1" s="53" t="s">
        <v>105</v>
      </c>
      <c r="G1" s="53" t="s">
        <v>106</v>
      </c>
      <c r="H1" s="66"/>
      <c r="I1" s="66"/>
    </row>
    <row r="2" spans="1:19" x14ac:dyDescent="0.3">
      <c r="A2" s="54" t="s">
        <v>107</v>
      </c>
      <c r="B2" s="55"/>
      <c r="C2" s="68"/>
      <c r="D2" s="68"/>
      <c r="E2" s="68"/>
      <c r="F2" s="68">
        <f>B20</f>
        <v>0</v>
      </c>
      <c r="G2" s="68">
        <f>C2-F2</f>
        <v>0</v>
      </c>
      <c r="H2" s="47"/>
      <c r="I2" s="47"/>
    </row>
    <row r="3" spans="1:19" x14ac:dyDescent="0.3">
      <c r="A3" s="56" t="s">
        <v>112</v>
      </c>
      <c r="B3" s="55"/>
      <c r="C3" s="68"/>
      <c r="D3" s="68"/>
      <c r="E3" s="68"/>
      <c r="F3" s="68"/>
      <c r="G3" s="68"/>
      <c r="H3" s="47"/>
      <c r="I3" s="47"/>
    </row>
    <row r="4" spans="1:19" x14ac:dyDescent="0.3">
      <c r="A4" s="57" t="s">
        <v>71</v>
      </c>
      <c r="B4" s="58"/>
      <c r="C4" s="58">
        <f>SUM(C2:C3)</f>
        <v>0</v>
      </c>
      <c r="D4" s="58"/>
      <c r="E4" s="58"/>
      <c r="F4" s="58">
        <f>SUM(F2:F3)</f>
        <v>0</v>
      </c>
      <c r="G4" s="58">
        <f>SUM(G2:G3)</f>
        <v>0</v>
      </c>
      <c r="H4" s="67"/>
      <c r="I4" s="67"/>
    </row>
    <row r="6" spans="1:19" s="1" customFormat="1" x14ac:dyDescent="0.25">
      <c r="A6" s="59"/>
      <c r="B6" s="85" t="s">
        <v>29</v>
      </c>
      <c r="C6" s="86" t="s">
        <v>32</v>
      </c>
      <c r="D6" s="107" t="s">
        <v>128</v>
      </c>
      <c r="E6" s="106" t="s">
        <v>129</v>
      </c>
      <c r="F6" s="87" t="s">
        <v>35</v>
      </c>
      <c r="G6" s="88" t="s">
        <v>99</v>
      </c>
      <c r="H6" s="89" t="s">
        <v>101</v>
      </c>
      <c r="I6" s="90" t="s">
        <v>102</v>
      </c>
      <c r="J6" s="91" t="s">
        <v>103</v>
      </c>
      <c r="K6" s="60"/>
      <c r="L6" s="47"/>
    </row>
    <row r="7" spans="1:19" ht="28.2" thickBot="1" x14ac:dyDescent="0.35">
      <c r="A7" s="61" t="s">
        <v>108</v>
      </c>
      <c r="B7" s="61" t="s">
        <v>109</v>
      </c>
      <c r="C7" s="61" t="s">
        <v>116</v>
      </c>
      <c r="D7" s="61" t="s">
        <v>116</v>
      </c>
      <c r="E7" s="61" t="s">
        <v>116</v>
      </c>
      <c r="F7" s="61" t="s">
        <v>109</v>
      </c>
      <c r="G7" s="61" t="s">
        <v>109</v>
      </c>
      <c r="H7" s="61"/>
      <c r="I7" s="61"/>
      <c r="J7" s="61" t="s">
        <v>109</v>
      </c>
      <c r="K7" s="61" t="s">
        <v>71</v>
      </c>
    </row>
    <row r="8" spans="1:19" ht="15" thickBot="1" x14ac:dyDescent="0.35">
      <c r="A8" s="62" t="s">
        <v>5</v>
      </c>
      <c r="B8" s="63"/>
      <c r="C8" s="63"/>
      <c r="D8" s="63"/>
      <c r="E8" s="63"/>
      <c r="F8" s="63"/>
      <c r="G8" s="63"/>
      <c r="H8" s="63"/>
      <c r="I8" s="63"/>
      <c r="J8" s="63"/>
      <c r="K8" s="63"/>
      <c r="O8" s="147"/>
      <c r="P8" s="148"/>
      <c r="Q8" s="148"/>
      <c r="R8" s="148"/>
      <c r="S8" s="149"/>
    </row>
    <row r="9" spans="1:19" x14ac:dyDescent="0.3">
      <c r="A9" s="62" t="s">
        <v>6</v>
      </c>
      <c r="B9" s="63"/>
      <c r="C9" s="63"/>
      <c r="D9" s="63"/>
      <c r="E9" s="63"/>
      <c r="F9" s="63"/>
      <c r="G9" s="63"/>
      <c r="H9" s="63"/>
      <c r="I9" s="63"/>
      <c r="J9" s="63"/>
      <c r="K9" s="63"/>
      <c r="O9" s="32" t="s">
        <v>119</v>
      </c>
      <c r="P9" s="102" t="s">
        <v>120</v>
      </c>
      <c r="Q9" s="102" t="s">
        <v>121</v>
      </c>
      <c r="R9" s="102" t="s">
        <v>122</v>
      </c>
      <c r="S9" s="33" t="s">
        <v>123</v>
      </c>
    </row>
    <row r="10" spans="1:19" ht="15" thickBot="1" x14ac:dyDescent="0.35">
      <c r="A10" s="62" t="s">
        <v>7</v>
      </c>
      <c r="B10" s="63"/>
      <c r="C10" s="63"/>
      <c r="D10" s="63"/>
      <c r="E10" s="63"/>
      <c r="F10" s="63"/>
      <c r="G10" s="63"/>
      <c r="H10" s="63"/>
      <c r="I10" s="63"/>
      <c r="J10" s="63"/>
      <c r="K10" s="63"/>
      <c r="O10" s="34"/>
      <c r="P10" s="103"/>
      <c r="Q10" s="103"/>
      <c r="R10" s="103"/>
      <c r="S10" s="35"/>
    </row>
    <row r="11" spans="1:19" x14ac:dyDescent="0.3">
      <c r="A11" s="62" t="s">
        <v>8</v>
      </c>
      <c r="B11" s="63"/>
      <c r="C11" s="63"/>
      <c r="D11" s="63"/>
      <c r="E11" s="63"/>
      <c r="F11" s="63"/>
      <c r="G11" s="63"/>
      <c r="H11" s="63"/>
      <c r="I11" s="63"/>
      <c r="J11" s="63"/>
      <c r="K11" s="63"/>
    </row>
    <row r="12" spans="1:19" x14ac:dyDescent="0.3">
      <c r="A12" s="62" t="s">
        <v>9</v>
      </c>
      <c r="B12" s="63"/>
      <c r="C12" s="63"/>
      <c r="D12" s="63"/>
      <c r="E12" s="63"/>
      <c r="F12" s="63"/>
      <c r="G12" s="63"/>
      <c r="H12" s="63"/>
      <c r="I12" s="63"/>
      <c r="J12" s="63"/>
      <c r="K12" s="63"/>
    </row>
    <row r="13" spans="1:19" x14ac:dyDescent="0.3">
      <c r="A13" s="62" t="s">
        <v>10</v>
      </c>
      <c r="B13" s="63"/>
      <c r="C13" s="63"/>
      <c r="D13" s="63"/>
      <c r="E13" s="63"/>
      <c r="F13" s="63"/>
      <c r="G13" s="63"/>
      <c r="H13" s="63"/>
      <c r="I13" s="63"/>
      <c r="J13" s="63"/>
      <c r="K13" s="63"/>
    </row>
    <row r="14" spans="1:19" x14ac:dyDescent="0.3">
      <c r="A14" s="62" t="s">
        <v>11</v>
      </c>
      <c r="B14" s="63"/>
      <c r="C14" s="63"/>
      <c r="D14" s="63"/>
      <c r="E14" s="63"/>
      <c r="F14" s="63"/>
      <c r="G14" s="63"/>
      <c r="H14" s="63"/>
      <c r="I14" s="63"/>
      <c r="J14" s="63"/>
      <c r="K14" s="63"/>
    </row>
    <row r="15" spans="1:19" x14ac:dyDescent="0.3">
      <c r="A15" s="62" t="s">
        <v>0</v>
      </c>
      <c r="B15" s="63"/>
      <c r="C15" s="63"/>
      <c r="D15" s="63"/>
      <c r="E15" s="63"/>
      <c r="F15" s="63"/>
      <c r="G15" s="63"/>
      <c r="H15" s="63"/>
      <c r="I15" s="63"/>
      <c r="J15" s="63"/>
      <c r="K15" s="63"/>
    </row>
    <row r="16" spans="1:19" x14ac:dyDescent="0.3">
      <c r="A16" s="62" t="s">
        <v>1</v>
      </c>
      <c r="B16" s="63"/>
      <c r="C16" s="63"/>
      <c r="D16" s="63"/>
      <c r="E16" s="63"/>
      <c r="F16" s="63"/>
      <c r="G16" s="63"/>
      <c r="H16" s="63"/>
      <c r="I16" s="63"/>
      <c r="J16" s="63"/>
      <c r="K16" s="63"/>
    </row>
    <row r="17" spans="1:11" x14ac:dyDescent="0.3">
      <c r="A17" s="62" t="s">
        <v>2</v>
      </c>
      <c r="B17" s="63"/>
      <c r="C17" s="63"/>
      <c r="D17" s="63"/>
      <c r="E17" s="63"/>
      <c r="F17" s="63"/>
      <c r="G17" s="63"/>
      <c r="H17" s="63"/>
      <c r="I17" s="63"/>
      <c r="J17" s="63"/>
      <c r="K17" s="63"/>
    </row>
    <row r="18" spans="1:11" x14ac:dyDescent="0.3">
      <c r="A18" s="62" t="s">
        <v>3</v>
      </c>
      <c r="B18" s="63"/>
      <c r="C18" s="63"/>
      <c r="D18" s="63"/>
      <c r="E18" s="63"/>
      <c r="F18" s="63"/>
      <c r="G18" s="63"/>
      <c r="H18" s="63"/>
      <c r="I18" s="63"/>
      <c r="J18" s="63"/>
      <c r="K18" s="63"/>
    </row>
    <row r="19" spans="1:11" x14ac:dyDescent="0.3">
      <c r="A19" s="62" t="s">
        <v>4</v>
      </c>
      <c r="B19" s="63"/>
      <c r="C19" s="63"/>
      <c r="D19" s="63"/>
      <c r="E19" s="63"/>
      <c r="F19" s="63"/>
      <c r="G19" s="63"/>
      <c r="H19" s="63"/>
      <c r="I19" s="63"/>
      <c r="J19" s="63"/>
      <c r="K19" s="63"/>
    </row>
    <row r="20" spans="1:11" x14ac:dyDescent="0.3">
      <c r="A20" s="64" t="s">
        <v>71</v>
      </c>
      <c r="B20" s="64">
        <f>SUM(B8:B19)</f>
        <v>0</v>
      </c>
      <c r="C20" s="64">
        <f t="shared" ref="C20:K20" si="0">SUM(C8:C19)</f>
        <v>0</v>
      </c>
      <c r="D20" s="64"/>
      <c r="E20" s="64"/>
      <c r="F20" s="64">
        <f t="shared" si="0"/>
        <v>0</v>
      </c>
      <c r="G20" s="64">
        <f t="shared" si="0"/>
        <v>0</v>
      </c>
      <c r="H20" s="64">
        <f t="shared" si="0"/>
        <v>0</v>
      </c>
      <c r="I20" s="64">
        <f t="shared" si="0"/>
        <v>0</v>
      </c>
      <c r="J20" s="64">
        <f t="shared" si="0"/>
        <v>0</v>
      </c>
      <c r="K20" s="64">
        <f t="shared" si="0"/>
        <v>0</v>
      </c>
    </row>
    <row r="22" spans="1:11" x14ac:dyDescent="0.3">
      <c r="A22" s="65"/>
    </row>
    <row r="23" spans="1:11" x14ac:dyDescent="0.3">
      <c r="A23" s="65"/>
    </row>
    <row r="25" spans="1:11" x14ac:dyDescent="0.3">
      <c r="A25" s="65"/>
    </row>
    <row r="26" spans="1:11" x14ac:dyDescent="0.3">
      <c r="A26" s="65"/>
    </row>
    <row r="27" spans="1:11" x14ac:dyDescent="0.3">
      <c r="A27" s="65"/>
    </row>
    <row r="28" spans="1:11" x14ac:dyDescent="0.3">
      <c r="A28" s="65"/>
    </row>
  </sheetData>
  <mergeCells count="1">
    <mergeCell ref="O8:S8"/>
  </mergeCells>
  <dataValidations count="1">
    <dataValidation allowBlank="1" showErrorMessage="1" sqref="J23:K23 B23:E23 B6 F6:J6 M23:N23"/>
  </dataValidations>
  <hyperlinks>
    <hyperlink ref="A8" location="'2017'!A64:AF72" display="Juin"/>
    <hyperlink ref="A9" location="'2017'!A76:AF84" display="Juillet"/>
    <hyperlink ref="A11" location="'2017'!A100:AF108" display="Septembre"/>
    <hyperlink ref="A10" location="'2017'!A88:AF96" display="Août"/>
    <hyperlink ref="A12" location="'2017'!A112:AF120" display="Octobre"/>
    <hyperlink ref="A13" location="'2017'!A124:AF132" display="Novembre"/>
    <hyperlink ref="A14" location="'2017'!A136:AF145" display="Décembre"/>
    <hyperlink ref="A15" location="'2018'!A4:AF12" display="Janvier"/>
    <hyperlink ref="A16" location="'2018'!A16:AF24" display="Février"/>
    <hyperlink ref="A17" location="'2018'!A28:AF36" display="Mars"/>
    <hyperlink ref="A18" location="'2018'!A40:AF48" display="Avril"/>
    <hyperlink ref="A19" location="'2018'!A52:AF60" display="Mai"/>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S28"/>
  <sheetViews>
    <sheetView showGridLines="0" workbookViewId="0">
      <selection activeCell="D14" sqref="D14"/>
    </sheetView>
  </sheetViews>
  <sheetFormatPr baseColWidth="10" defaultRowHeight="14.4" x14ac:dyDescent="0.3"/>
  <cols>
    <col min="1" max="1" width="33.109375" bestFit="1" customWidth="1"/>
    <col min="12" max="12" width="1.6640625" customWidth="1"/>
  </cols>
  <sheetData>
    <row r="1" spans="1:19" x14ac:dyDescent="0.3">
      <c r="A1" s="53" t="s">
        <v>104</v>
      </c>
      <c r="B1" s="53" t="str" cm="1">
        <f t="array" aca="1" ref="B1" ca="1">RIGHT(CELL("nomfichier",A1),LEN(CELL("nomfichier",A1))-FIND("]",CELL("nomfichier",A1)))</f>
        <v>Mélanie</v>
      </c>
      <c r="C1" s="53" t="s">
        <v>71</v>
      </c>
      <c r="D1" s="53"/>
      <c r="E1" s="53"/>
      <c r="F1" s="53" t="s">
        <v>105</v>
      </c>
      <c r="G1" s="53" t="s">
        <v>106</v>
      </c>
      <c r="H1" s="66"/>
      <c r="I1" s="66"/>
    </row>
    <row r="2" spans="1:19" x14ac:dyDescent="0.3">
      <c r="A2" s="54" t="s">
        <v>107</v>
      </c>
      <c r="B2" s="55"/>
      <c r="C2" s="68"/>
      <c r="D2" s="68"/>
      <c r="E2" s="68"/>
      <c r="F2" s="68">
        <f>B20</f>
        <v>0</v>
      </c>
      <c r="G2" s="68">
        <f>C2-F2</f>
        <v>0</v>
      </c>
      <c r="H2" s="47"/>
      <c r="I2" s="47"/>
    </row>
    <row r="3" spans="1:19" x14ac:dyDescent="0.3">
      <c r="A3" s="56" t="s">
        <v>112</v>
      </c>
      <c r="B3" s="55"/>
      <c r="C3" s="68"/>
      <c r="D3" s="68"/>
      <c r="E3" s="68"/>
      <c r="F3" s="68"/>
      <c r="G3" s="68"/>
      <c r="H3" s="47"/>
      <c r="I3" s="47"/>
    </row>
    <row r="4" spans="1:19" x14ac:dyDescent="0.3">
      <c r="A4" s="57" t="s">
        <v>71</v>
      </c>
      <c r="B4" s="58"/>
      <c r="C4" s="58">
        <f>SUM(C2:C3)</f>
        <v>0</v>
      </c>
      <c r="D4" s="58"/>
      <c r="E4" s="58"/>
      <c r="F4" s="58">
        <f>SUM(F2:F3)</f>
        <v>0</v>
      </c>
      <c r="G4" s="58">
        <f>SUM(G2:G3)</f>
        <v>0</v>
      </c>
      <c r="H4" s="67"/>
      <c r="I4" s="67"/>
    </row>
    <row r="6" spans="1:19" s="1" customFormat="1" x14ac:dyDescent="0.25">
      <c r="A6" s="59"/>
      <c r="B6" s="85" t="s">
        <v>29</v>
      </c>
      <c r="C6" s="86" t="s">
        <v>32</v>
      </c>
      <c r="D6" s="107" t="s">
        <v>128</v>
      </c>
      <c r="E6" s="106" t="s">
        <v>129</v>
      </c>
      <c r="F6" s="87" t="s">
        <v>35</v>
      </c>
      <c r="G6" s="88" t="s">
        <v>99</v>
      </c>
      <c r="H6" s="89" t="s">
        <v>101</v>
      </c>
      <c r="I6" s="90" t="s">
        <v>102</v>
      </c>
      <c r="J6" s="91" t="s">
        <v>103</v>
      </c>
      <c r="K6" s="60"/>
      <c r="L6" s="47"/>
    </row>
    <row r="7" spans="1:19" ht="28.2" thickBot="1" x14ac:dyDescent="0.35">
      <c r="A7" s="61" t="s">
        <v>108</v>
      </c>
      <c r="B7" s="61" t="s">
        <v>109</v>
      </c>
      <c r="C7" s="61" t="s">
        <v>116</v>
      </c>
      <c r="D7" s="61" t="s">
        <v>116</v>
      </c>
      <c r="E7" s="61" t="s">
        <v>116</v>
      </c>
      <c r="F7" s="61" t="s">
        <v>109</v>
      </c>
      <c r="G7" s="61" t="s">
        <v>109</v>
      </c>
      <c r="H7" s="61"/>
      <c r="I7" s="61"/>
      <c r="J7" s="61" t="s">
        <v>109</v>
      </c>
      <c r="K7" s="61" t="s">
        <v>71</v>
      </c>
    </row>
    <row r="8" spans="1:19" ht="15" thickBot="1" x14ac:dyDescent="0.35">
      <c r="A8" s="62" t="s">
        <v>5</v>
      </c>
      <c r="B8" s="63"/>
      <c r="C8" s="63"/>
      <c r="D8" s="63"/>
      <c r="E8" s="63"/>
      <c r="F8" s="63"/>
      <c r="G8" s="63"/>
      <c r="H8" s="63"/>
      <c r="I8" s="63"/>
      <c r="J8" s="63"/>
      <c r="K8" s="63"/>
      <c r="O8" s="147"/>
      <c r="P8" s="148"/>
      <c r="Q8" s="148"/>
      <c r="R8" s="148"/>
      <c r="S8" s="149"/>
    </row>
    <row r="9" spans="1:19" x14ac:dyDescent="0.3">
      <c r="A9" s="62" t="s">
        <v>6</v>
      </c>
      <c r="B9" s="63"/>
      <c r="C9" s="63"/>
      <c r="D9" s="63"/>
      <c r="E9" s="63"/>
      <c r="F9" s="63"/>
      <c r="G9" s="63"/>
      <c r="H9" s="63"/>
      <c r="I9" s="63"/>
      <c r="J9" s="63"/>
      <c r="K9" s="63"/>
      <c r="O9" s="32" t="s">
        <v>119</v>
      </c>
      <c r="P9" s="102" t="s">
        <v>120</v>
      </c>
      <c r="Q9" s="102" t="s">
        <v>121</v>
      </c>
      <c r="R9" s="102" t="s">
        <v>122</v>
      </c>
      <c r="S9" s="33" t="s">
        <v>123</v>
      </c>
    </row>
    <row r="10" spans="1:19" ht="15" thickBot="1" x14ac:dyDescent="0.35">
      <c r="A10" s="62" t="s">
        <v>7</v>
      </c>
      <c r="B10" s="63"/>
      <c r="C10" s="63"/>
      <c r="D10" s="63"/>
      <c r="E10" s="63"/>
      <c r="F10" s="63"/>
      <c r="G10" s="63"/>
      <c r="H10" s="63"/>
      <c r="I10" s="63"/>
      <c r="J10" s="63"/>
      <c r="K10" s="63"/>
      <c r="O10" s="34"/>
      <c r="P10" s="103"/>
      <c r="Q10" s="103"/>
      <c r="R10" s="103"/>
      <c r="S10" s="35"/>
    </row>
    <row r="11" spans="1:19" x14ac:dyDescent="0.3">
      <c r="A11" s="62" t="s">
        <v>8</v>
      </c>
      <c r="B11" s="63"/>
      <c r="C11" s="63"/>
      <c r="D11" s="63"/>
      <c r="E11" s="63"/>
      <c r="F11" s="63"/>
      <c r="G11" s="63"/>
      <c r="H11" s="63"/>
      <c r="I11" s="63"/>
      <c r="J11" s="63"/>
      <c r="K11" s="63"/>
    </row>
    <row r="12" spans="1:19" x14ac:dyDescent="0.3">
      <c r="A12" s="62" t="s">
        <v>9</v>
      </c>
      <c r="B12" s="63"/>
      <c r="C12" s="63"/>
      <c r="D12" s="63"/>
      <c r="E12" s="63"/>
      <c r="F12" s="63"/>
      <c r="G12" s="63"/>
      <c r="H12" s="63"/>
      <c r="I12" s="63"/>
      <c r="J12" s="63"/>
      <c r="K12" s="63"/>
    </row>
    <row r="13" spans="1:19" x14ac:dyDescent="0.3">
      <c r="A13" s="62" t="s">
        <v>10</v>
      </c>
      <c r="B13" s="63"/>
      <c r="C13" s="63"/>
      <c r="D13" s="63"/>
      <c r="E13" s="63"/>
      <c r="F13" s="63"/>
      <c r="G13" s="63"/>
      <c r="H13" s="63"/>
      <c r="I13" s="63"/>
      <c r="J13" s="63"/>
      <c r="K13" s="63"/>
    </row>
    <row r="14" spans="1:19" x14ac:dyDescent="0.3">
      <c r="A14" s="62" t="s">
        <v>11</v>
      </c>
      <c r="B14" s="63"/>
      <c r="C14" s="63"/>
      <c r="D14" s="63"/>
      <c r="E14" s="63"/>
      <c r="F14" s="63"/>
      <c r="G14" s="63"/>
      <c r="H14" s="63"/>
      <c r="I14" s="63"/>
      <c r="J14" s="63"/>
      <c r="K14" s="63"/>
    </row>
    <row r="15" spans="1:19" x14ac:dyDescent="0.3">
      <c r="A15" s="62" t="s">
        <v>0</v>
      </c>
      <c r="B15" s="63"/>
      <c r="C15" s="63"/>
      <c r="D15" s="63"/>
      <c r="E15" s="63"/>
      <c r="F15" s="63"/>
      <c r="G15" s="63"/>
      <c r="H15" s="63"/>
      <c r="I15" s="63"/>
      <c r="J15" s="63"/>
      <c r="K15" s="63"/>
    </row>
    <row r="16" spans="1:19" x14ac:dyDescent="0.3">
      <c r="A16" s="62" t="s">
        <v>1</v>
      </c>
      <c r="B16" s="63"/>
      <c r="C16" s="63"/>
      <c r="D16" s="63"/>
      <c r="E16" s="63"/>
      <c r="F16" s="63"/>
      <c r="G16" s="63"/>
      <c r="H16" s="63"/>
      <c r="I16" s="63"/>
      <c r="J16" s="63"/>
      <c r="K16" s="63"/>
    </row>
    <row r="17" spans="1:11" x14ac:dyDescent="0.3">
      <c r="A17" s="62" t="s">
        <v>2</v>
      </c>
      <c r="B17" s="63"/>
      <c r="C17" s="63"/>
      <c r="D17" s="63"/>
      <c r="E17" s="63"/>
      <c r="F17" s="63"/>
      <c r="G17" s="63"/>
      <c r="H17" s="63"/>
      <c r="I17" s="63"/>
      <c r="J17" s="63"/>
      <c r="K17" s="63"/>
    </row>
    <row r="18" spans="1:11" x14ac:dyDescent="0.3">
      <c r="A18" s="62" t="s">
        <v>3</v>
      </c>
      <c r="B18" s="63"/>
      <c r="C18" s="63"/>
      <c r="D18" s="63"/>
      <c r="E18" s="63"/>
      <c r="F18" s="63"/>
      <c r="G18" s="63"/>
      <c r="H18" s="63"/>
      <c r="I18" s="63"/>
      <c r="J18" s="63"/>
      <c r="K18" s="63"/>
    </row>
    <row r="19" spans="1:11" x14ac:dyDescent="0.3">
      <c r="A19" s="62" t="s">
        <v>4</v>
      </c>
      <c r="B19" s="63"/>
      <c r="C19" s="63"/>
      <c r="D19" s="63"/>
      <c r="E19" s="63"/>
      <c r="F19" s="63"/>
      <c r="G19" s="63"/>
      <c r="H19" s="63"/>
      <c r="I19" s="63"/>
      <c r="J19" s="63"/>
      <c r="K19" s="63"/>
    </row>
    <row r="20" spans="1:11" x14ac:dyDescent="0.3">
      <c r="A20" s="64" t="s">
        <v>71</v>
      </c>
      <c r="B20" s="64">
        <f>SUM(B8:B19)</f>
        <v>0</v>
      </c>
      <c r="C20" s="64">
        <f t="shared" ref="C20:K20" si="0">SUM(C8:C19)</f>
        <v>0</v>
      </c>
      <c r="D20" s="64"/>
      <c r="E20" s="64"/>
      <c r="F20" s="64">
        <f t="shared" si="0"/>
        <v>0</v>
      </c>
      <c r="G20" s="64">
        <f t="shared" si="0"/>
        <v>0</v>
      </c>
      <c r="H20" s="64">
        <f t="shared" si="0"/>
        <v>0</v>
      </c>
      <c r="I20" s="64">
        <f t="shared" si="0"/>
        <v>0</v>
      </c>
      <c r="J20" s="64">
        <f t="shared" si="0"/>
        <v>0</v>
      </c>
      <c r="K20" s="64">
        <f t="shared" si="0"/>
        <v>0</v>
      </c>
    </row>
    <row r="22" spans="1:11" x14ac:dyDescent="0.3">
      <c r="A22" s="65"/>
    </row>
    <row r="23" spans="1:11" x14ac:dyDescent="0.3">
      <c r="A23" s="65"/>
    </row>
    <row r="25" spans="1:11" x14ac:dyDescent="0.3">
      <c r="A25" s="65"/>
    </row>
    <row r="26" spans="1:11" x14ac:dyDescent="0.3">
      <c r="A26" s="65"/>
    </row>
    <row r="27" spans="1:11" x14ac:dyDescent="0.3">
      <c r="A27" s="65"/>
    </row>
    <row r="28" spans="1:11" x14ac:dyDescent="0.3">
      <c r="A28" s="65"/>
    </row>
  </sheetData>
  <mergeCells count="1">
    <mergeCell ref="O8:S8"/>
  </mergeCells>
  <dataValidations count="1">
    <dataValidation allowBlank="1" showErrorMessage="1" sqref="J23:K23 B23:E23 B6 F6:J6 M23:N23"/>
  </dataValidations>
  <hyperlinks>
    <hyperlink ref="A8" location="'2017'!A64:AF72" display="Juin"/>
    <hyperlink ref="A9" location="'2017'!A76:AF84" display="Juillet"/>
    <hyperlink ref="A11" location="'2017'!A100:AF108" display="Septembre"/>
    <hyperlink ref="A10" location="'2017'!A88:AF96" display="Août"/>
    <hyperlink ref="A12" location="'2017'!A112:AF120" display="Octobre"/>
    <hyperlink ref="A13" location="'2017'!A124:AF132" display="Novembre"/>
    <hyperlink ref="A14" location="'2017'!A136:AF145" display="Décembre"/>
    <hyperlink ref="A15" location="'2018'!A4:AF12" display="Janvier"/>
    <hyperlink ref="A16" location="'2018'!A16:AF24" display="Février"/>
    <hyperlink ref="A17" location="'2018'!A28:AF36" display="Mars"/>
    <hyperlink ref="A18" location="'2018'!A40:AF48" display="Avril"/>
    <hyperlink ref="A19" location="'2018'!A52:AF60" display="Mai"/>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S28"/>
  <sheetViews>
    <sheetView showGridLines="0" workbookViewId="0">
      <selection activeCell="E23" sqref="E23"/>
    </sheetView>
  </sheetViews>
  <sheetFormatPr baseColWidth="10" defaultRowHeight="14.4" x14ac:dyDescent="0.3"/>
  <cols>
    <col min="1" max="1" width="33.109375" bestFit="1" customWidth="1"/>
    <col min="12" max="12" width="1.6640625" customWidth="1"/>
  </cols>
  <sheetData>
    <row r="1" spans="1:19" x14ac:dyDescent="0.3">
      <c r="A1" s="53" t="s">
        <v>104</v>
      </c>
      <c r="B1" s="53" t="str" cm="1">
        <f t="array" aca="1" ref="B1" ca="1">RIGHT(CELL("nomfichier",A1),LEN(CELL("nomfichier",A1))-FIND("]",CELL("nomfichier",A1)))</f>
        <v>Manon</v>
      </c>
      <c r="C1" s="53" t="s">
        <v>71</v>
      </c>
      <c r="D1" s="53"/>
      <c r="E1" s="53"/>
      <c r="F1" s="53" t="s">
        <v>105</v>
      </c>
      <c r="G1" s="53" t="s">
        <v>106</v>
      </c>
      <c r="H1" s="66"/>
      <c r="I1" s="66"/>
    </row>
    <row r="2" spans="1:19" x14ac:dyDescent="0.3">
      <c r="A2" s="54" t="s">
        <v>107</v>
      </c>
      <c r="B2" s="55"/>
      <c r="C2" s="68"/>
      <c r="D2" s="68"/>
      <c r="E2" s="68"/>
      <c r="F2" s="68">
        <f>B20</f>
        <v>0</v>
      </c>
      <c r="G2" s="68">
        <f>C2-F2</f>
        <v>0</v>
      </c>
      <c r="H2" s="47"/>
      <c r="I2" s="47"/>
    </row>
    <row r="3" spans="1:19" x14ac:dyDescent="0.3">
      <c r="A3" s="56" t="s">
        <v>112</v>
      </c>
      <c r="B3" s="55"/>
      <c r="C3" s="68"/>
      <c r="D3" s="68"/>
      <c r="E3" s="68"/>
      <c r="F3" s="68"/>
      <c r="G3" s="68"/>
      <c r="H3" s="47"/>
      <c r="I3" s="47"/>
    </row>
    <row r="4" spans="1:19" x14ac:dyDescent="0.3">
      <c r="A4" s="57" t="s">
        <v>71</v>
      </c>
      <c r="B4" s="58"/>
      <c r="C4" s="58">
        <f>SUM(C2:C3)</f>
        <v>0</v>
      </c>
      <c r="D4" s="58"/>
      <c r="E4" s="58"/>
      <c r="F4" s="58">
        <f>SUM(F2:F3)</f>
        <v>0</v>
      </c>
      <c r="G4" s="58">
        <f>SUM(G2:G3)</f>
        <v>0</v>
      </c>
      <c r="H4" s="67"/>
      <c r="I4" s="67"/>
    </row>
    <row r="6" spans="1:19" s="1" customFormat="1" x14ac:dyDescent="0.25">
      <c r="A6" s="59"/>
      <c r="B6" s="85" t="s">
        <v>29</v>
      </c>
      <c r="C6" s="86" t="s">
        <v>32</v>
      </c>
      <c r="D6" s="107" t="s">
        <v>128</v>
      </c>
      <c r="E6" s="106" t="s">
        <v>129</v>
      </c>
      <c r="F6" s="87" t="s">
        <v>35</v>
      </c>
      <c r="G6" s="88" t="s">
        <v>99</v>
      </c>
      <c r="H6" s="89" t="s">
        <v>101</v>
      </c>
      <c r="I6" s="90" t="s">
        <v>102</v>
      </c>
      <c r="J6" s="91" t="s">
        <v>103</v>
      </c>
      <c r="K6" s="60"/>
      <c r="L6" s="47"/>
    </row>
    <row r="7" spans="1:19" ht="28.2" thickBot="1" x14ac:dyDescent="0.35">
      <c r="A7" s="61" t="s">
        <v>108</v>
      </c>
      <c r="B7" s="61" t="s">
        <v>109</v>
      </c>
      <c r="C7" s="61" t="s">
        <v>116</v>
      </c>
      <c r="D7" s="61" t="s">
        <v>116</v>
      </c>
      <c r="E7" s="61" t="s">
        <v>116</v>
      </c>
      <c r="F7" s="61" t="s">
        <v>109</v>
      </c>
      <c r="G7" s="61" t="s">
        <v>109</v>
      </c>
      <c r="H7" s="61"/>
      <c r="I7" s="61"/>
      <c r="J7" s="61" t="s">
        <v>109</v>
      </c>
      <c r="K7" s="61" t="s">
        <v>71</v>
      </c>
    </row>
    <row r="8" spans="1:19" ht="15" thickBot="1" x14ac:dyDescent="0.35">
      <c r="A8" s="62" t="s">
        <v>5</v>
      </c>
      <c r="B8" s="63"/>
      <c r="C8" s="63"/>
      <c r="D8" s="63"/>
      <c r="E8" s="63"/>
      <c r="F8" s="63"/>
      <c r="G8" s="63"/>
      <c r="H8" s="63"/>
      <c r="I8" s="63"/>
      <c r="J8" s="63"/>
      <c r="K8" s="63"/>
      <c r="O8" s="147"/>
      <c r="P8" s="148"/>
      <c r="Q8" s="148"/>
      <c r="R8" s="148"/>
      <c r="S8" s="149"/>
    </row>
    <row r="9" spans="1:19" x14ac:dyDescent="0.3">
      <c r="A9" s="62" t="s">
        <v>6</v>
      </c>
      <c r="B9" s="63"/>
      <c r="C9" s="63"/>
      <c r="D9" s="63"/>
      <c r="E9" s="63"/>
      <c r="F9" s="63"/>
      <c r="G9" s="63"/>
      <c r="H9" s="63"/>
      <c r="I9" s="63"/>
      <c r="J9" s="63"/>
      <c r="K9" s="63"/>
      <c r="O9" s="32" t="s">
        <v>119</v>
      </c>
      <c r="P9" s="102" t="s">
        <v>120</v>
      </c>
      <c r="Q9" s="102" t="s">
        <v>121</v>
      </c>
      <c r="R9" s="102" t="s">
        <v>122</v>
      </c>
      <c r="S9" s="33" t="s">
        <v>123</v>
      </c>
    </row>
    <row r="10" spans="1:19" ht="15" thickBot="1" x14ac:dyDescent="0.35">
      <c r="A10" s="62" t="s">
        <v>7</v>
      </c>
      <c r="B10" s="63"/>
      <c r="C10" s="63"/>
      <c r="D10" s="63"/>
      <c r="E10" s="63"/>
      <c r="F10" s="63"/>
      <c r="G10" s="63"/>
      <c r="H10" s="63"/>
      <c r="I10" s="63"/>
      <c r="J10" s="63"/>
      <c r="K10" s="63"/>
      <c r="O10" s="34"/>
      <c r="P10" s="103"/>
      <c r="Q10" s="103"/>
      <c r="R10" s="103"/>
      <c r="S10" s="35"/>
    </row>
    <row r="11" spans="1:19" x14ac:dyDescent="0.3">
      <c r="A11" s="62" t="s">
        <v>8</v>
      </c>
      <c r="B11" s="63"/>
      <c r="C11" s="63"/>
      <c r="D11" s="63"/>
      <c r="E11" s="63"/>
      <c r="F11" s="63"/>
      <c r="G11" s="63"/>
      <c r="H11" s="63"/>
      <c r="I11" s="63"/>
      <c r="J11" s="63"/>
      <c r="K11" s="63"/>
    </row>
    <row r="12" spans="1:19" x14ac:dyDescent="0.3">
      <c r="A12" s="62" t="s">
        <v>9</v>
      </c>
      <c r="B12" s="63"/>
      <c r="C12" s="63"/>
      <c r="D12" s="63"/>
      <c r="E12" s="63"/>
      <c r="F12" s="63"/>
      <c r="G12" s="63"/>
      <c r="H12" s="63"/>
      <c r="I12" s="63"/>
      <c r="J12" s="63"/>
      <c r="K12" s="63"/>
    </row>
    <row r="13" spans="1:19" x14ac:dyDescent="0.3">
      <c r="A13" s="62" t="s">
        <v>10</v>
      </c>
      <c r="B13" s="63"/>
      <c r="C13" s="63"/>
      <c r="D13" s="63"/>
      <c r="E13" s="63"/>
      <c r="F13" s="63"/>
      <c r="G13" s="63"/>
      <c r="H13" s="63"/>
      <c r="I13" s="63"/>
      <c r="J13" s="63"/>
      <c r="K13" s="63"/>
    </row>
    <row r="14" spans="1:19" x14ac:dyDescent="0.3">
      <c r="A14" s="62" t="s">
        <v>11</v>
      </c>
      <c r="B14" s="63"/>
      <c r="C14" s="63"/>
      <c r="D14" s="63"/>
      <c r="E14" s="63"/>
      <c r="F14" s="63"/>
      <c r="G14" s="63"/>
      <c r="H14" s="63"/>
      <c r="I14" s="63"/>
      <c r="J14" s="63"/>
      <c r="K14" s="63"/>
    </row>
    <row r="15" spans="1:19" x14ac:dyDescent="0.3">
      <c r="A15" s="62" t="s">
        <v>0</v>
      </c>
      <c r="B15" s="63"/>
      <c r="C15" s="63"/>
      <c r="D15" s="63"/>
      <c r="E15" s="63"/>
      <c r="F15" s="63"/>
      <c r="G15" s="63"/>
      <c r="H15" s="63"/>
      <c r="I15" s="63"/>
      <c r="J15" s="63"/>
      <c r="K15" s="63"/>
    </row>
    <row r="16" spans="1:19" x14ac:dyDescent="0.3">
      <c r="A16" s="62" t="s">
        <v>1</v>
      </c>
      <c r="B16" s="63"/>
      <c r="C16" s="63"/>
      <c r="D16" s="63"/>
      <c r="E16" s="63"/>
      <c r="F16" s="63"/>
      <c r="G16" s="63"/>
      <c r="H16" s="63"/>
      <c r="I16" s="63"/>
      <c r="J16" s="63"/>
      <c r="K16" s="63"/>
    </row>
    <row r="17" spans="1:11" x14ac:dyDescent="0.3">
      <c r="A17" s="62" t="s">
        <v>2</v>
      </c>
      <c r="B17" s="63"/>
      <c r="C17" s="63"/>
      <c r="D17" s="63"/>
      <c r="E17" s="63"/>
      <c r="F17" s="63"/>
      <c r="G17" s="63"/>
      <c r="H17" s="63"/>
      <c r="I17" s="63"/>
      <c r="J17" s="63"/>
      <c r="K17" s="63"/>
    </row>
    <row r="18" spans="1:11" x14ac:dyDescent="0.3">
      <c r="A18" s="62" t="s">
        <v>3</v>
      </c>
      <c r="B18" s="63"/>
      <c r="C18" s="63"/>
      <c r="D18" s="63"/>
      <c r="E18" s="63"/>
      <c r="F18" s="63"/>
      <c r="G18" s="63"/>
      <c r="H18" s="63"/>
      <c r="I18" s="63"/>
      <c r="J18" s="63"/>
      <c r="K18" s="63"/>
    </row>
    <row r="19" spans="1:11" x14ac:dyDescent="0.3">
      <c r="A19" s="62" t="s">
        <v>4</v>
      </c>
      <c r="B19" s="63"/>
      <c r="C19" s="63"/>
      <c r="D19" s="63"/>
      <c r="E19" s="63"/>
      <c r="F19" s="63"/>
      <c r="G19" s="63"/>
      <c r="H19" s="63"/>
      <c r="I19" s="63"/>
      <c r="J19" s="63"/>
      <c r="K19" s="63"/>
    </row>
    <row r="20" spans="1:11" x14ac:dyDescent="0.3">
      <c r="A20" s="64" t="s">
        <v>71</v>
      </c>
      <c r="B20" s="64">
        <f>SUM(B8:B19)</f>
        <v>0</v>
      </c>
      <c r="C20" s="64">
        <f t="shared" ref="C20:K20" si="0">SUM(C8:C19)</f>
        <v>0</v>
      </c>
      <c r="D20" s="64"/>
      <c r="E20" s="64"/>
      <c r="F20" s="64">
        <f t="shared" si="0"/>
        <v>0</v>
      </c>
      <c r="G20" s="64">
        <f t="shared" si="0"/>
        <v>0</v>
      </c>
      <c r="H20" s="64">
        <f t="shared" si="0"/>
        <v>0</v>
      </c>
      <c r="I20" s="64">
        <f t="shared" si="0"/>
        <v>0</v>
      </c>
      <c r="J20" s="64">
        <f t="shared" si="0"/>
        <v>0</v>
      </c>
      <c r="K20" s="64">
        <f t="shared" si="0"/>
        <v>0</v>
      </c>
    </row>
    <row r="22" spans="1:11" x14ac:dyDescent="0.3">
      <c r="A22" s="65"/>
    </row>
    <row r="23" spans="1:11" x14ac:dyDescent="0.3">
      <c r="A23" s="65"/>
    </row>
    <row r="25" spans="1:11" x14ac:dyDescent="0.3">
      <c r="A25" s="65"/>
    </row>
    <row r="26" spans="1:11" x14ac:dyDescent="0.3">
      <c r="A26" s="65"/>
    </row>
    <row r="27" spans="1:11" x14ac:dyDescent="0.3">
      <c r="A27" s="65"/>
    </row>
    <row r="28" spans="1:11" x14ac:dyDescent="0.3">
      <c r="A28" s="65"/>
    </row>
  </sheetData>
  <mergeCells count="1">
    <mergeCell ref="O8:S8"/>
  </mergeCells>
  <dataValidations count="1">
    <dataValidation allowBlank="1" showErrorMessage="1" sqref="J23:K23 B23:E23 B6 F6:J6 M23:N23"/>
  </dataValidations>
  <hyperlinks>
    <hyperlink ref="A8" location="'2017'!A64:AF72" display="Juin"/>
    <hyperlink ref="A9" location="'2017'!A76:AF84" display="Juillet"/>
    <hyperlink ref="A11" location="'2017'!A100:AF108" display="Septembre"/>
    <hyperlink ref="A10" location="'2017'!A88:AF96" display="Août"/>
    <hyperlink ref="A12" location="'2017'!A112:AF120" display="Octobre"/>
    <hyperlink ref="A13" location="'2017'!A124:AF132" display="Novembre"/>
    <hyperlink ref="A14" location="'2017'!A136:AF145" display="Décembre"/>
    <hyperlink ref="A15" location="'2018'!A4:AF12" display="Janvier"/>
    <hyperlink ref="A16" location="'2018'!A16:AF24" display="Février"/>
    <hyperlink ref="A17" location="'2018'!A28:AF36" display="Mars"/>
    <hyperlink ref="A18" location="'2018'!A40:AF48" display="Avril"/>
    <hyperlink ref="A19" location="'2018'!A52:AF60" display="Mai"/>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S28"/>
  <sheetViews>
    <sheetView showGridLines="0" workbookViewId="0">
      <selection activeCell="N14" sqref="N14"/>
    </sheetView>
  </sheetViews>
  <sheetFormatPr baseColWidth="10" defaultRowHeight="14.4" x14ac:dyDescent="0.3"/>
  <cols>
    <col min="1" max="1" width="33.109375" bestFit="1" customWidth="1"/>
    <col min="12" max="12" width="1.6640625" customWidth="1"/>
  </cols>
  <sheetData>
    <row r="1" spans="1:19" x14ac:dyDescent="0.3">
      <c r="A1" s="53" t="s">
        <v>104</v>
      </c>
      <c r="B1" s="53" t="str" cm="1">
        <f t="array" aca="1" ref="B1" ca="1">RIGHT(CELL("nomfichier",A1),LEN(CELL("nomfichier",A1))-FIND("]",CELL("nomfichier",A1)))</f>
        <v>Rose</v>
      </c>
      <c r="C1" s="53" t="s">
        <v>71</v>
      </c>
      <c r="D1" s="53"/>
      <c r="E1" s="53"/>
      <c r="F1" s="53" t="s">
        <v>105</v>
      </c>
      <c r="G1" s="53" t="s">
        <v>106</v>
      </c>
      <c r="H1" s="66"/>
      <c r="I1" s="66"/>
    </row>
    <row r="2" spans="1:19" x14ac:dyDescent="0.3">
      <c r="A2" s="54" t="s">
        <v>107</v>
      </c>
      <c r="B2" s="55"/>
      <c r="C2" s="68"/>
      <c r="D2" s="68"/>
      <c r="E2" s="68"/>
      <c r="F2" s="68">
        <f>B20</f>
        <v>0</v>
      </c>
      <c r="G2" s="68">
        <f>C2-F2</f>
        <v>0</v>
      </c>
      <c r="H2" s="47"/>
      <c r="I2" s="47"/>
    </row>
    <row r="3" spans="1:19" x14ac:dyDescent="0.3">
      <c r="A3" s="56" t="s">
        <v>112</v>
      </c>
      <c r="B3" s="55"/>
      <c r="C3" s="68"/>
      <c r="D3" s="68"/>
      <c r="E3" s="68"/>
      <c r="F3" s="68"/>
      <c r="G3" s="68"/>
      <c r="H3" s="47"/>
      <c r="I3" s="47"/>
    </row>
    <row r="4" spans="1:19" x14ac:dyDescent="0.3">
      <c r="A4" s="57" t="s">
        <v>71</v>
      </c>
      <c r="B4" s="58"/>
      <c r="C4" s="58">
        <f>SUM(C2:C3)</f>
        <v>0</v>
      </c>
      <c r="D4" s="58"/>
      <c r="E4" s="58"/>
      <c r="F4" s="58">
        <f>SUM(F2:F3)</f>
        <v>0</v>
      </c>
      <c r="G4" s="58">
        <f>SUM(G2:G3)</f>
        <v>0</v>
      </c>
      <c r="H4" s="67"/>
      <c r="I4" s="67"/>
    </row>
    <row r="6" spans="1:19" s="1" customFormat="1" x14ac:dyDescent="0.25">
      <c r="A6" s="59"/>
      <c r="B6" s="85" t="s">
        <v>29</v>
      </c>
      <c r="C6" s="86" t="s">
        <v>32</v>
      </c>
      <c r="D6" s="107" t="s">
        <v>128</v>
      </c>
      <c r="E6" s="106" t="s">
        <v>129</v>
      </c>
      <c r="F6" s="87" t="s">
        <v>35</v>
      </c>
      <c r="G6" s="88" t="s">
        <v>99</v>
      </c>
      <c r="H6" s="89" t="s">
        <v>101</v>
      </c>
      <c r="I6" s="90" t="s">
        <v>102</v>
      </c>
      <c r="J6" s="91" t="s">
        <v>103</v>
      </c>
      <c r="K6" s="60"/>
      <c r="L6" s="47"/>
    </row>
    <row r="7" spans="1:19" ht="28.2" thickBot="1" x14ac:dyDescent="0.35">
      <c r="A7" s="61" t="s">
        <v>108</v>
      </c>
      <c r="B7" s="61" t="s">
        <v>109</v>
      </c>
      <c r="C7" s="61" t="s">
        <v>116</v>
      </c>
      <c r="D7" s="61" t="s">
        <v>116</v>
      </c>
      <c r="E7" s="61" t="s">
        <v>116</v>
      </c>
      <c r="F7" s="61" t="s">
        <v>109</v>
      </c>
      <c r="G7" s="61" t="s">
        <v>109</v>
      </c>
      <c r="H7" s="61"/>
      <c r="I7" s="61"/>
      <c r="J7" s="61" t="s">
        <v>109</v>
      </c>
      <c r="K7" s="61" t="s">
        <v>71</v>
      </c>
    </row>
    <row r="8" spans="1:19" ht="15" thickBot="1" x14ac:dyDescent="0.35">
      <c r="A8" s="62" t="s">
        <v>5</v>
      </c>
      <c r="B8" s="63"/>
      <c r="C8" s="63"/>
      <c r="D8" s="63"/>
      <c r="E8" s="63"/>
      <c r="F8" s="63"/>
      <c r="G8" s="63"/>
      <c r="H8" s="63"/>
      <c r="I8" s="63"/>
      <c r="J8" s="63"/>
      <c r="K8" s="63"/>
      <c r="O8" s="147"/>
      <c r="P8" s="148"/>
      <c r="Q8" s="148"/>
      <c r="R8" s="148"/>
      <c r="S8" s="149"/>
    </row>
    <row r="9" spans="1:19" x14ac:dyDescent="0.3">
      <c r="A9" s="62" t="s">
        <v>6</v>
      </c>
      <c r="B9" s="63"/>
      <c r="C9" s="63"/>
      <c r="D9" s="63"/>
      <c r="E9" s="63"/>
      <c r="F9" s="63"/>
      <c r="G9" s="63"/>
      <c r="H9" s="63"/>
      <c r="I9" s="63"/>
      <c r="J9" s="63"/>
      <c r="K9" s="63"/>
      <c r="O9" s="32" t="s">
        <v>119</v>
      </c>
      <c r="P9" s="102" t="s">
        <v>120</v>
      </c>
      <c r="Q9" s="102" t="s">
        <v>121</v>
      </c>
      <c r="R9" s="102" t="s">
        <v>122</v>
      </c>
      <c r="S9" s="33" t="s">
        <v>123</v>
      </c>
    </row>
    <row r="10" spans="1:19" ht="15" thickBot="1" x14ac:dyDescent="0.35">
      <c r="A10" s="62" t="s">
        <v>7</v>
      </c>
      <c r="B10" s="63"/>
      <c r="C10" s="63"/>
      <c r="D10" s="63"/>
      <c r="E10" s="63"/>
      <c r="F10" s="63"/>
      <c r="G10" s="63"/>
      <c r="H10" s="63"/>
      <c r="I10" s="63"/>
      <c r="J10" s="63"/>
      <c r="K10" s="63"/>
      <c r="O10" s="34"/>
      <c r="P10" s="103"/>
      <c r="Q10" s="103"/>
      <c r="R10" s="103"/>
      <c r="S10" s="35"/>
    </row>
    <row r="11" spans="1:19" x14ac:dyDescent="0.3">
      <c r="A11" s="62" t="s">
        <v>8</v>
      </c>
      <c r="B11" s="63"/>
      <c r="C11" s="63"/>
      <c r="D11" s="63"/>
      <c r="E11" s="63"/>
      <c r="F11" s="63"/>
      <c r="G11" s="63"/>
      <c r="H11" s="63"/>
      <c r="I11" s="63"/>
      <c r="J11" s="63"/>
      <c r="K11" s="63"/>
    </row>
    <row r="12" spans="1:19" x14ac:dyDescent="0.3">
      <c r="A12" s="62" t="s">
        <v>9</v>
      </c>
      <c r="B12" s="63"/>
      <c r="C12" s="63"/>
      <c r="D12" s="63"/>
      <c r="E12" s="63"/>
      <c r="F12" s="63"/>
      <c r="G12" s="63"/>
      <c r="H12" s="63"/>
      <c r="I12" s="63"/>
      <c r="J12" s="63"/>
      <c r="K12" s="63"/>
    </row>
    <row r="13" spans="1:19" x14ac:dyDescent="0.3">
      <c r="A13" s="62" t="s">
        <v>10</v>
      </c>
      <c r="B13" s="63"/>
      <c r="C13" s="63"/>
      <c r="D13" s="63"/>
      <c r="E13" s="63"/>
      <c r="F13" s="63"/>
      <c r="G13" s="63"/>
      <c r="H13" s="63"/>
      <c r="I13" s="63"/>
      <c r="J13" s="63"/>
      <c r="K13" s="63"/>
    </row>
    <row r="14" spans="1:19" x14ac:dyDescent="0.3">
      <c r="A14" s="62" t="s">
        <v>11</v>
      </c>
      <c r="B14" s="63"/>
      <c r="C14" s="63"/>
      <c r="D14" s="63"/>
      <c r="E14" s="63"/>
      <c r="F14" s="63"/>
      <c r="G14" s="63"/>
      <c r="H14" s="63"/>
      <c r="I14" s="63"/>
      <c r="J14" s="63"/>
      <c r="K14" s="63"/>
    </row>
    <row r="15" spans="1:19" x14ac:dyDescent="0.3">
      <c r="A15" s="62" t="s">
        <v>0</v>
      </c>
      <c r="B15" s="63"/>
      <c r="C15" s="63"/>
      <c r="D15" s="63"/>
      <c r="E15" s="63"/>
      <c r="F15" s="63"/>
      <c r="G15" s="63"/>
      <c r="H15" s="63"/>
      <c r="I15" s="63"/>
      <c r="J15" s="63"/>
      <c r="K15" s="63"/>
    </row>
    <row r="16" spans="1:19" x14ac:dyDescent="0.3">
      <c r="A16" s="62" t="s">
        <v>1</v>
      </c>
      <c r="B16" s="63"/>
      <c r="C16" s="63"/>
      <c r="D16" s="63"/>
      <c r="E16" s="63"/>
      <c r="F16" s="63"/>
      <c r="G16" s="63"/>
      <c r="H16" s="63"/>
      <c r="I16" s="63"/>
      <c r="J16" s="63"/>
      <c r="K16" s="63"/>
    </row>
    <row r="17" spans="1:11" x14ac:dyDescent="0.3">
      <c r="A17" s="62" t="s">
        <v>2</v>
      </c>
      <c r="B17" s="63"/>
      <c r="C17" s="63"/>
      <c r="D17" s="63"/>
      <c r="E17" s="63"/>
      <c r="F17" s="63"/>
      <c r="G17" s="63"/>
      <c r="H17" s="63"/>
      <c r="I17" s="63"/>
      <c r="J17" s="63"/>
      <c r="K17" s="63"/>
    </row>
    <row r="18" spans="1:11" x14ac:dyDescent="0.3">
      <c r="A18" s="62" t="s">
        <v>3</v>
      </c>
      <c r="B18" s="63"/>
      <c r="C18" s="63"/>
      <c r="D18" s="63"/>
      <c r="E18" s="63"/>
      <c r="F18" s="63"/>
      <c r="G18" s="63"/>
      <c r="H18" s="63"/>
      <c r="I18" s="63"/>
      <c r="J18" s="63"/>
      <c r="K18" s="63"/>
    </row>
    <row r="19" spans="1:11" x14ac:dyDescent="0.3">
      <c r="A19" s="62" t="s">
        <v>4</v>
      </c>
      <c r="B19" s="63"/>
      <c r="C19" s="63"/>
      <c r="D19" s="63"/>
      <c r="E19" s="63"/>
      <c r="F19" s="63"/>
      <c r="G19" s="63"/>
      <c r="H19" s="63"/>
      <c r="I19" s="63"/>
      <c r="J19" s="63"/>
      <c r="K19" s="63"/>
    </row>
    <row r="20" spans="1:11" x14ac:dyDescent="0.3">
      <c r="A20" s="64" t="s">
        <v>71</v>
      </c>
      <c r="B20" s="64">
        <f>SUM(B8:B19)</f>
        <v>0</v>
      </c>
      <c r="C20" s="64">
        <f t="shared" ref="C20:K20" si="0">SUM(C8:C19)</f>
        <v>0</v>
      </c>
      <c r="D20" s="64"/>
      <c r="E20" s="64"/>
      <c r="F20" s="64">
        <f t="shared" si="0"/>
        <v>0</v>
      </c>
      <c r="G20" s="64">
        <f t="shared" si="0"/>
        <v>0</v>
      </c>
      <c r="H20" s="64">
        <f t="shared" si="0"/>
        <v>0</v>
      </c>
      <c r="I20" s="64">
        <f t="shared" si="0"/>
        <v>0</v>
      </c>
      <c r="J20" s="64">
        <f t="shared" si="0"/>
        <v>0</v>
      </c>
      <c r="K20" s="64">
        <f t="shared" si="0"/>
        <v>0</v>
      </c>
    </row>
    <row r="22" spans="1:11" x14ac:dyDescent="0.3">
      <c r="A22" s="65"/>
    </row>
    <row r="23" spans="1:11" x14ac:dyDescent="0.3">
      <c r="A23" s="65"/>
    </row>
    <row r="25" spans="1:11" x14ac:dyDescent="0.3">
      <c r="A25" s="65"/>
    </row>
    <row r="26" spans="1:11" x14ac:dyDescent="0.3">
      <c r="A26" s="65"/>
    </row>
    <row r="27" spans="1:11" x14ac:dyDescent="0.3">
      <c r="A27" s="65"/>
    </row>
    <row r="28" spans="1:11" x14ac:dyDescent="0.3">
      <c r="A28" s="65"/>
    </row>
  </sheetData>
  <mergeCells count="1">
    <mergeCell ref="O8:S8"/>
  </mergeCells>
  <dataValidations count="1">
    <dataValidation allowBlank="1" showErrorMessage="1" sqref="J23:K23 B23:E23 B6 F6:J6 M23:N23"/>
  </dataValidations>
  <hyperlinks>
    <hyperlink ref="A8" location="'2017'!A64:AF72" display="Juin"/>
    <hyperlink ref="A9" location="'2017'!A76:AF84" display="Juillet"/>
    <hyperlink ref="A11" location="'2017'!A100:AF108" display="Septembre"/>
    <hyperlink ref="A10" location="'2017'!A88:AF96" display="Août"/>
    <hyperlink ref="A12" location="'2017'!A112:AF120" display="Octobre"/>
    <hyperlink ref="A13" location="'2017'!A124:AF132" display="Novembre"/>
    <hyperlink ref="A14" location="'2017'!A136:AF145" display="Décembre"/>
    <hyperlink ref="A15" location="'2018'!A4:AF12" display="Janvier"/>
    <hyperlink ref="A16" location="'2018'!A16:AF24" display="Février"/>
    <hyperlink ref="A17" location="'2018'!A28:AF36" display="Mars"/>
    <hyperlink ref="A18" location="'2018'!A40:AF48" display="Avril"/>
    <hyperlink ref="A19" location="'2018'!A52:AF60" display="Mai"/>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3</vt:i4>
      </vt:variant>
    </vt:vector>
  </HeadingPairs>
  <TitlesOfParts>
    <vt:vector size="14" baseType="lpstr">
      <vt:lpstr>2022</vt:lpstr>
      <vt:lpstr>Datas</vt:lpstr>
      <vt:lpstr>Demandes absences</vt:lpstr>
      <vt:lpstr>Suivi des HS</vt:lpstr>
      <vt:lpstr>Amandine</vt:lpstr>
      <vt:lpstr>Angélique</vt:lpstr>
      <vt:lpstr>Ella</vt:lpstr>
      <vt:lpstr>Juliette</vt:lpstr>
      <vt:lpstr>Mélanie</vt:lpstr>
      <vt:lpstr>Manon</vt:lpstr>
      <vt:lpstr>Rose</vt:lpstr>
      <vt:lpstr>'2022'!AnnéeCalendrier</vt:lpstr>
      <vt:lpstr>'2022'!Jan</vt:lpstr>
      <vt:lpstr>'2022'!NomMois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Amandine Seguin</dc:creator>
  <cp:lastModifiedBy>Guy Blancher</cp:lastModifiedBy>
  <dcterms:created xsi:type="dcterms:W3CDTF">2022-10-26T16:41:03Z</dcterms:created>
  <dcterms:modified xsi:type="dcterms:W3CDTF">2022-11-15T12:34:08Z</dcterms:modified>
</cp:coreProperties>
</file>