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710" windowHeight="9375"/>
  </bookViews>
  <sheets>
    <sheet name="Planning " sheetId="1" r:id="rId1"/>
    <sheet name="Archive" sheetId="6" r:id="rId2"/>
    <sheet name="Année variable" sheetId="7" r:id="rId3"/>
    <sheet name="Paramètres " sheetId="3" r:id="rId4"/>
  </sheets>
  <definedNames>
    <definedName name="Année">'Paramètres '!$A$2</definedName>
    <definedName name="Semaines">'Paramètres '!$B$2:$B$54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6" i="1" l="1"/>
  <c r="C10" i="1"/>
  <c r="B10" i="1"/>
  <c r="F10" i="1"/>
  <c r="I10" i="1"/>
  <c r="L10" i="1"/>
  <c r="O10" i="1"/>
  <c r="R10" i="1"/>
  <c r="U10" i="1"/>
  <c r="B9" i="1"/>
  <c r="U16" i="1"/>
  <c r="R16" i="1"/>
  <c r="O16" i="1"/>
  <c r="L16" i="1"/>
  <c r="I16" i="1"/>
  <c r="F16" i="1"/>
  <c r="H16" i="1"/>
  <c r="K16" i="1"/>
  <c r="N16" i="1"/>
  <c r="Q16" i="1"/>
  <c r="T16" i="1"/>
  <c r="W16" i="1"/>
  <c r="E16" i="1"/>
  <c r="I2" i="3"/>
  <c r="I3" i="3"/>
  <c r="I4" i="3"/>
  <c r="I5" i="3"/>
  <c r="I6" i="3"/>
  <c r="I7" i="3"/>
  <c r="I8" i="3"/>
  <c r="I9" i="3"/>
  <c r="I10" i="3"/>
  <c r="I11" i="3"/>
  <c r="I12" i="3"/>
  <c r="I13" i="3"/>
  <c r="H13" i="3"/>
  <c r="H12" i="3"/>
  <c r="H11" i="3"/>
  <c r="H10" i="3"/>
  <c r="H9" i="3"/>
  <c r="H8" i="3"/>
  <c r="H7" i="3"/>
  <c r="H6" i="3"/>
  <c r="H5" i="3"/>
  <c r="H4" i="3"/>
  <c r="H3" i="3"/>
  <c r="H2" i="3"/>
  <c r="D9" i="3"/>
  <c r="D8" i="3"/>
  <c r="D7" i="3"/>
  <c r="D6" i="3"/>
  <c r="D5" i="3"/>
  <c r="D4" i="3"/>
  <c r="D3" i="3"/>
  <c r="D2" i="3"/>
  <c r="D10" i="3"/>
  <c r="D11" i="3"/>
</calcChain>
</file>

<file path=xl/sharedStrings.xml><?xml version="1.0" encoding="utf-8"?>
<sst xmlns="http://schemas.openxmlformats.org/spreadsheetml/2006/main" count="80" uniqueCount="45">
  <si>
    <t>heure de départ</t>
  </si>
  <si>
    <t>Heure de fin</t>
  </si>
  <si>
    <t>Lieu</t>
  </si>
  <si>
    <t>Km</t>
  </si>
  <si>
    <t>Total</t>
  </si>
  <si>
    <t>Fête du travail</t>
  </si>
  <si>
    <t>Ascension</t>
  </si>
  <si>
    <t>Assomption</t>
  </si>
  <si>
    <t>Toussaint</t>
  </si>
  <si>
    <t>Noël</t>
  </si>
  <si>
    <t>Année</t>
  </si>
  <si>
    <t>Semaine</t>
  </si>
  <si>
    <t>Fériés</t>
  </si>
  <si>
    <t>Nouvel an</t>
  </si>
  <si>
    <t>Armistice 1945</t>
  </si>
  <si>
    <t>Armistice 1918</t>
  </si>
  <si>
    <t>Pâques (Lundi)</t>
  </si>
  <si>
    <t>Pentecôte (Lundi)</t>
  </si>
  <si>
    <t>1er jour du mois</t>
  </si>
  <si>
    <t>Années suivant une année à 53 semaines</t>
  </si>
  <si>
    <t>Mois</t>
  </si>
  <si>
    <t>mai</t>
  </si>
  <si>
    <t>Total heures mois</t>
  </si>
  <si>
    <t xml:space="preserve">Total Km mois </t>
  </si>
  <si>
    <t>juin</t>
  </si>
  <si>
    <t xml:space="preserve">Km semaine </t>
  </si>
  <si>
    <t>Total H semaine</t>
  </si>
  <si>
    <t>lieu 1</t>
  </si>
  <si>
    <t>https://forum.excel-pratique.com/excel/planning-semaine-avec-archivage-173371</t>
  </si>
  <si>
    <t>janvier</t>
  </si>
  <si>
    <t>février</t>
  </si>
  <si>
    <t>mars</t>
  </si>
  <si>
    <t>avril</t>
  </si>
  <si>
    <t>juillet</t>
  </si>
  <si>
    <t>août</t>
  </si>
  <si>
    <t>septembre</t>
  </si>
  <si>
    <t>octobre</t>
  </si>
  <si>
    <t>novembre</t>
  </si>
  <si>
    <t>décembre</t>
  </si>
  <si>
    <t>Synthèse par semaine</t>
  </si>
  <si>
    <t>Synthèse par mois</t>
  </si>
  <si>
    <t>Archives</t>
  </si>
  <si>
    <t>Début</t>
  </si>
  <si>
    <t>Fin</t>
  </si>
  <si>
    <t>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</si>
</sst>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[$-F800]dddd\,\ mmmm\ dd\,\ yyyy"/>
    <numFmt numFmtId="165" formatCode="mmmm"/>
    <numFmt numFmtId="166" formatCode="[$-F400]h:mm:ss\ AM/PM"/>
    <numFmt numFmtId="167" formatCode="[$-40C]dddd\ d\ mmmm\ "/>
    <numFmt numFmtId="168" formatCode="[$-40C]dddd\ d\ mmmm"/>
    <numFmt numFmtId="169" formatCode="[h]:mm:ss;@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9"/>
      <color rgb="FF243C47"/>
      <name val="Calibri"/>
      <family val="2"/>
      <scheme val="minor"/>
    </font>
    <font>
      <sz val="10"/>
      <color rgb="FF7F0055"/>
      <name val="Calibri"/>
      <family val="2"/>
      <scheme val="minor"/>
    </font>
    <font>
      <sz val="10"/>
      <color rgb="FF171717"/>
      <name val="Calibri"/>
      <family val="2"/>
      <scheme val="minor"/>
    </font>
    <font>
      <sz val="8"/>
      <color rgb="FF33333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3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Continuous"/>
    </xf>
    <xf numFmtId="0" fontId="0" fillId="0" borderId="0" xfId="0" applyFont="1" applyAlignment="1">
      <alignment horizontal="center"/>
    </xf>
    <xf numFmtId="0" fontId="9" fillId="0" borderId="0" xfId="0" applyFont="1"/>
    <xf numFmtId="0" fontId="0" fillId="0" borderId="6" xfId="0" applyFont="1" applyFill="1" applyBorder="1" applyAlignment="1">
      <alignment horizontal="center"/>
    </xf>
    <xf numFmtId="164" fontId="7" fillId="0" borderId="6" xfId="0" applyNumberFormat="1" applyFont="1" applyBorder="1" applyAlignment="1">
      <alignment horizontal="left" vertical="center" indent="1"/>
    </xf>
    <xf numFmtId="0" fontId="0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left" vertical="center" wrapText="1" indent="1"/>
    </xf>
    <xf numFmtId="0" fontId="0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 wrapText="1" indent="1"/>
    </xf>
    <xf numFmtId="164" fontId="7" fillId="0" borderId="8" xfId="0" applyNumberFormat="1" applyFont="1" applyBorder="1" applyAlignment="1">
      <alignment horizontal="left" vertical="center" indent="1"/>
    </xf>
    <xf numFmtId="0" fontId="0" fillId="0" borderId="8" xfId="0" applyFont="1" applyFill="1" applyBorder="1" applyAlignment="1">
      <alignment horizontal="center"/>
    </xf>
    <xf numFmtId="165" fontId="8" fillId="0" borderId="6" xfId="1" applyNumberFormat="1" applyFont="1" applyFill="1" applyBorder="1" applyAlignment="1">
      <alignment horizontal="center" vertical="center"/>
    </xf>
    <xf numFmtId="14" fontId="8" fillId="0" borderId="6" xfId="1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6" xfId="1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/>
    </xf>
    <xf numFmtId="0" fontId="1" fillId="0" borderId="0" xfId="0" applyFont="1"/>
    <xf numFmtId="0" fontId="10" fillId="8" borderId="9" xfId="0" applyFont="1" applyFill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5" borderId="6" xfId="0" applyFont="1" applyFill="1" applyBorder="1" applyAlignment="1">
      <alignment horizontal="center"/>
    </xf>
    <xf numFmtId="0" fontId="1" fillId="0" borderId="1" xfId="0" applyFont="1" applyBorder="1"/>
    <xf numFmtId="0" fontId="1" fillId="3" borderId="5" xfId="0" applyFont="1" applyFill="1" applyBorder="1" applyAlignment="1">
      <alignment horizontal="center" vertical="center"/>
    </xf>
    <xf numFmtId="0" fontId="12" fillId="9" borderId="1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2" borderId="1" xfId="0" applyFont="1" applyFill="1" applyBorder="1"/>
    <xf numFmtId="0" fontId="10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66" fontId="10" fillId="0" borderId="1" xfId="0" applyNumberFormat="1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3" fillId="0" borderId="0" xfId="2"/>
    <xf numFmtId="0" fontId="10" fillId="10" borderId="1" xfId="0" applyFont="1" applyFill="1" applyBorder="1" applyAlignment="1">
      <alignment horizontal="center" vertical="center"/>
    </xf>
    <xf numFmtId="0" fontId="10" fillId="0" borderId="0" xfId="0" applyFont="1" applyBorder="1"/>
    <xf numFmtId="0" fontId="2" fillId="0" borderId="0" xfId="0" applyFont="1" applyAlignment="1">
      <alignment horizontal="center"/>
    </xf>
    <xf numFmtId="2" fontId="10" fillId="0" borderId="10" xfId="0" applyNumberFormat="1" applyFont="1" applyBorder="1" applyAlignment="1">
      <alignment vertical="center"/>
    </xf>
    <xf numFmtId="2" fontId="10" fillId="0" borderId="6" xfId="0" applyNumberFormat="1" applyFont="1" applyBorder="1" applyAlignment="1">
      <alignment vertical="center"/>
    </xf>
    <xf numFmtId="2" fontId="10" fillId="5" borderId="6" xfId="0" applyNumberFormat="1" applyFont="1" applyFill="1" applyBorder="1" applyAlignment="1"/>
    <xf numFmtId="2" fontId="10" fillId="0" borderId="6" xfId="0" applyNumberFormat="1" applyFont="1" applyBorder="1" applyAlignment="1"/>
    <xf numFmtId="0" fontId="10" fillId="0" borderId="6" xfId="0" applyFont="1" applyBorder="1" applyAlignment="1">
      <alignment horizontal="center" vertical="center"/>
    </xf>
    <xf numFmtId="16" fontId="1" fillId="0" borderId="0" xfId="0" applyNumberFormat="1" applyFont="1"/>
    <xf numFmtId="0" fontId="1" fillId="0" borderId="0" xfId="0" applyFont="1" applyAlignment="1">
      <alignment horizontal="center"/>
    </xf>
    <xf numFmtId="0" fontId="10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5" fillId="0" borderId="0" xfId="0" applyFont="1" applyAlignment="1"/>
    <xf numFmtId="0" fontId="5" fillId="0" borderId="0" xfId="0" applyFont="1" applyAlignment="1">
      <alignment vertical="center"/>
    </xf>
    <xf numFmtId="166" fontId="10" fillId="6" borderId="2" xfId="0" applyNumberFormat="1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169" fontId="10" fillId="3" borderId="2" xfId="0" applyNumberFormat="1" applyFont="1" applyFill="1" applyBorder="1" applyAlignment="1">
      <alignment horizontal="center" vertical="center"/>
    </xf>
    <xf numFmtId="169" fontId="1" fillId="0" borderId="4" xfId="0" applyNumberFormat="1" applyFont="1" applyBorder="1" applyAlignment="1">
      <alignment horizontal="center" vertical="center"/>
    </xf>
    <xf numFmtId="166" fontId="10" fillId="3" borderId="2" xfId="0" applyNumberFormat="1" applyFont="1" applyFill="1" applyBorder="1" applyAlignment="1">
      <alignment horizontal="center" vertical="center"/>
    </xf>
    <xf numFmtId="166" fontId="1" fillId="0" borderId="4" xfId="0" applyNumberFormat="1" applyFont="1" applyBorder="1" applyAlignment="1">
      <alignment horizontal="center" vertical="center"/>
    </xf>
    <xf numFmtId="167" fontId="10" fillId="7" borderId="1" xfId="0" applyNumberFormat="1" applyFont="1" applyFill="1" applyBorder="1" applyAlignment="1">
      <alignment horizontal="center" vertical="center"/>
    </xf>
    <xf numFmtId="168" fontId="10" fillId="7" borderId="2" xfId="0" applyNumberFormat="1" applyFont="1" applyFill="1" applyBorder="1" applyAlignment="1">
      <alignment horizontal="center" vertical="center"/>
    </xf>
    <xf numFmtId="168" fontId="10" fillId="7" borderId="3" xfId="0" applyNumberFormat="1" applyFont="1" applyFill="1" applyBorder="1" applyAlignment="1">
      <alignment horizontal="center" vertical="center"/>
    </xf>
    <xf numFmtId="168" fontId="10" fillId="7" borderId="4" xfId="0" applyNumberFormat="1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14" fontId="1" fillId="0" borderId="0" xfId="0" applyNumberFormat="1" applyFont="1"/>
  </cellXfs>
  <cellStyles count="3">
    <cellStyle name="Lien hypertexte" xfId="2" builtinId="8"/>
    <cellStyle name="Normal" xfId="0" builtinId="0"/>
    <cellStyle name="Normal 2 2" xfId="1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676275</xdr:colOff>
      <xdr:row>4</xdr:row>
      <xdr:rowOff>94384</xdr:rowOff>
    </xdr:from>
    <xdr:to>
      <xdr:col>9</xdr:col>
      <xdr:colOff>613930</xdr:colOff>
      <xdr:row>6</xdr:row>
      <xdr:rowOff>67540</xdr:rowOff>
    </xdr:to>
    <xdr:sp macro="[0]!Archiver" textlink="">
      <xdr:nvSpPr>
        <xdr:cNvPr id="2" name="ZoneTexte 1"/>
        <xdr:cNvSpPr txBox="1"/>
      </xdr:nvSpPr>
      <xdr:spPr>
        <a:xfrm>
          <a:off x="10477500" y="932584"/>
          <a:ext cx="1575955" cy="382731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Archiver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733424</xdr:colOff>
      <xdr:row>0</xdr:row>
      <xdr:rowOff>104775</xdr:rowOff>
    </xdr:from>
    <xdr:to>
      <xdr:col>6</xdr:col>
      <xdr:colOff>180974</xdr:colOff>
      <xdr:row>1</xdr:row>
      <xdr:rowOff>9525</xdr:rowOff>
    </xdr:to>
    <xdr:sp macro="[0]!AfficherUneAnnée" textlink="">
      <xdr:nvSpPr>
        <xdr:cNvPr id="3" name="ZoneTexte 2"/>
        <xdr:cNvSpPr txBox="1"/>
      </xdr:nvSpPr>
      <xdr:spPr>
        <a:xfrm>
          <a:off x="3676649" y="104775"/>
          <a:ext cx="189547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Afficher une seule année</a:t>
          </a:r>
        </a:p>
      </xdr:txBody>
    </xdr:sp>
    <xdr:clientData fPrintsWithSheet="0"/>
  </xdr:twoCellAnchor>
  <xdr:twoCellAnchor>
    <xdr:from>
      <xdr:col>10</xdr:col>
      <xdr:colOff>695325</xdr:colOff>
      <xdr:row>1</xdr:row>
      <xdr:rowOff>57149</xdr:rowOff>
    </xdr:from>
    <xdr:to>
      <xdr:col>15</xdr:col>
      <xdr:colOff>523875</xdr:colOff>
      <xdr:row>12</xdr:row>
      <xdr:rowOff>85725</xdr:rowOff>
    </xdr:to>
    <xdr:sp macro="" textlink="">
      <xdr:nvSpPr>
        <xdr:cNvPr id="4" name="ZoneTexte 3"/>
        <xdr:cNvSpPr txBox="1"/>
      </xdr:nvSpPr>
      <xdr:spPr>
        <a:xfrm>
          <a:off x="9744075" y="438149"/>
          <a:ext cx="4114800" cy="2457451"/>
        </a:xfrm>
        <a:prstGeom prst="rect">
          <a:avLst/>
        </a:prstGeom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 baseline="0"/>
        </a:p>
        <a:p>
          <a:r>
            <a:rPr lang="fr-FR" sz="1100" baseline="0"/>
            <a:t>Le bouton "Afficher une année" extrait des 2 tableaux la partie correspondante à l"année demandée et les copie</a:t>
          </a:r>
        </a:p>
        <a:p>
          <a:r>
            <a:rPr lang="fr-FR" sz="1100" baseline="0"/>
            <a:t>sur le tableau de la feuille "Année variable"</a:t>
          </a:r>
        </a:p>
        <a:p>
          <a:endParaRPr lang="fr-FR" sz="1100" baseline="0"/>
        </a:p>
        <a:p>
          <a:r>
            <a:rPr lang="fr-FR" sz="1100" baseline="0"/>
            <a:t>Il faut donc que les données de la feuille "Archive" aient déjà été reportées  de la feuille Planning (bouton  "Archiver") pour  qu'elles y figurent.</a:t>
          </a:r>
        </a:p>
        <a:p>
          <a:endParaRPr lang="fr-FR" sz="1100" baseline="0"/>
        </a:p>
        <a:p>
          <a:r>
            <a:rPr lang="fr-FR" sz="1100" baseline="0"/>
            <a:t>Les années s'ajouteront automatiquement  en fonction de l'année demandée sur la feuille Planning. Elles commenceront toujours à l'année 2022,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planning-semaine-avec-archivage-17337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W16"/>
  <sheetViews>
    <sheetView tabSelected="1" zoomScaleNormal="100" workbookViewId="0">
      <selection activeCell="I1" sqref="I1"/>
    </sheetView>
  </sheetViews>
  <sheetFormatPr baseColWidth="10" defaultColWidth="9.140625" defaultRowHeight="15.75" x14ac:dyDescent="0.25"/>
  <cols>
    <col min="1" max="1" width="9.140625" style="23"/>
    <col min="2" max="2" width="33.85546875" style="23" bestFit="1" customWidth="1"/>
    <col min="3" max="3" width="28.85546875" style="23" bestFit="1" customWidth="1"/>
    <col min="4" max="4" width="19.140625" style="23" customWidth="1"/>
    <col min="5" max="5" width="6.140625" style="23" bestFit="1" customWidth="1"/>
    <col min="6" max="6" width="24.5703125" style="23" bestFit="1" customWidth="1"/>
    <col min="7" max="7" width="19.140625" style="23" bestFit="1" customWidth="1"/>
    <col min="8" max="8" width="6.140625" style="23" bestFit="1" customWidth="1"/>
    <col min="9" max="9" width="24.5703125" style="23" bestFit="1" customWidth="1"/>
    <col min="10" max="10" width="19.140625" style="23" bestFit="1" customWidth="1"/>
    <col min="11" max="11" width="6.140625" style="23" bestFit="1" customWidth="1"/>
    <col min="12" max="12" width="24.5703125" style="23" bestFit="1" customWidth="1"/>
    <col min="13" max="13" width="19.140625" style="23" bestFit="1" customWidth="1"/>
    <col min="14" max="14" width="6.140625" style="23" bestFit="1" customWidth="1"/>
    <col min="15" max="15" width="24.5703125" style="23" bestFit="1" customWidth="1"/>
    <col min="16" max="16" width="19.140625" style="23" bestFit="1" customWidth="1"/>
    <col min="17" max="17" width="6.140625" style="23" bestFit="1" customWidth="1"/>
    <col min="18" max="18" width="24.5703125" style="23" bestFit="1" customWidth="1"/>
    <col min="19" max="19" width="19.140625" style="23" bestFit="1" customWidth="1"/>
    <col min="20" max="20" width="6.140625" style="23" bestFit="1" customWidth="1"/>
    <col min="21" max="21" width="24.5703125" style="23" bestFit="1" customWidth="1"/>
    <col min="22" max="22" width="19.140625" style="23" bestFit="1" customWidth="1"/>
    <col min="23" max="23" width="6.140625" style="23" bestFit="1" customWidth="1"/>
    <col min="24" max="16384" width="9.140625" style="23"/>
  </cols>
  <sheetData>
    <row r="1" spans="2:23" ht="16.5" thickBot="1" x14ac:dyDescent="0.3">
      <c r="D1" s="28"/>
      <c r="I1" s="39" t="s">
        <v>28</v>
      </c>
    </row>
    <row r="3" spans="2:23" ht="16.5" thickBot="1" x14ac:dyDescent="0.3"/>
    <row r="4" spans="2:23" ht="17.25" thickTop="1" thickBot="1" x14ac:dyDescent="0.3">
      <c r="F4" s="29" t="s">
        <v>10</v>
      </c>
      <c r="G4" s="30">
        <v>2022</v>
      </c>
      <c r="L4" s="29" t="s">
        <v>11</v>
      </c>
      <c r="M4" s="30">
        <v>22</v>
      </c>
    </row>
    <row r="5" spans="2:23" ht="16.5" thickTop="1" x14ac:dyDescent="0.25"/>
    <row r="8" spans="2:23" ht="16.5" thickBot="1" x14ac:dyDescent="0.3"/>
    <row r="9" spans="2:23" ht="16.5" thickBot="1" x14ac:dyDescent="0.3">
      <c r="B9" s="59" t="str">
        <f>"Planning Semaine " &amp;  M4</f>
        <v>Planning Semaine 22</v>
      </c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1"/>
    </row>
    <row r="10" spans="2:23" ht="16.5" thickBot="1" x14ac:dyDescent="0.3">
      <c r="B10" s="31">
        <f>G4</f>
        <v>2022</v>
      </c>
      <c r="C10" s="66">
        <f>IF(AND(G4&lt;&gt;"",M4&lt;&gt;""),M4*7+DATE(G4,1,3)-WEEKDAY(DATE(G4,1,1)),"")</f>
        <v>44711</v>
      </c>
      <c r="D10" s="66"/>
      <c r="E10" s="66"/>
      <c r="F10" s="67">
        <f>IF(C10&lt;&gt;"",C10+1,"")</f>
        <v>44712</v>
      </c>
      <c r="G10" s="68"/>
      <c r="H10" s="69"/>
      <c r="I10" s="67">
        <f t="shared" ref="I10" si="0">IF(F10&lt;&gt;"",F10+1,"")</f>
        <v>44713</v>
      </c>
      <c r="J10" s="68"/>
      <c r="K10" s="69"/>
      <c r="L10" s="67">
        <f t="shared" ref="L10" si="1">IF(I10&lt;&gt;"",I10+1,"")</f>
        <v>44714</v>
      </c>
      <c r="M10" s="68"/>
      <c r="N10" s="69"/>
      <c r="O10" s="67">
        <f t="shared" ref="O10" si="2">IF(L10&lt;&gt;"",L10+1,"")</f>
        <v>44715</v>
      </c>
      <c r="P10" s="68"/>
      <c r="Q10" s="69"/>
      <c r="R10" s="67">
        <f t="shared" ref="R10" si="3">IF(O10&lt;&gt;"",O10+1,"")</f>
        <v>44716</v>
      </c>
      <c r="S10" s="68"/>
      <c r="T10" s="69"/>
      <c r="U10" s="67">
        <f t="shared" ref="U10" si="4">IF(R10&lt;&gt;"",R10+1,"")</f>
        <v>44717</v>
      </c>
      <c r="V10" s="68"/>
      <c r="W10" s="69"/>
    </row>
    <row r="11" spans="2:23" ht="16.5" thickBot="1" x14ac:dyDescent="0.3">
      <c r="B11" s="32" t="s">
        <v>2</v>
      </c>
      <c r="C11" s="33" t="s">
        <v>0</v>
      </c>
      <c r="D11" s="33" t="s">
        <v>1</v>
      </c>
      <c r="E11" s="34" t="s">
        <v>3</v>
      </c>
      <c r="F11" s="34" t="s">
        <v>0</v>
      </c>
      <c r="G11" s="34" t="s">
        <v>1</v>
      </c>
      <c r="H11" s="34" t="s">
        <v>3</v>
      </c>
      <c r="I11" s="34" t="s">
        <v>0</v>
      </c>
      <c r="J11" s="34" t="s">
        <v>1</v>
      </c>
      <c r="K11" s="34" t="s">
        <v>3</v>
      </c>
      <c r="L11" s="34" t="s">
        <v>0</v>
      </c>
      <c r="M11" s="34" t="s">
        <v>1</v>
      </c>
      <c r="N11" s="34" t="s">
        <v>3</v>
      </c>
      <c r="O11" s="34" t="s">
        <v>0</v>
      </c>
      <c r="P11" s="34" t="s">
        <v>1</v>
      </c>
      <c r="Q11" s="34" t="s">
        <v>3</v>
      </c>
      <c r="R11" s="35" t="s">
        <v>0</v>
      </c>
      <c r="S11" s="35" t="s">
        <v>1</v>
      </c>
      <c r="T11" s="35" t="s">
        <v>3</v>
      </c>
      <c r="U11" s="35" t="s">
        <v>0</v>
      </c>
      <c r="V11" s="35" t="s">
        <v>1</v>
      </c>
      <c r="W11" s="35" t="s">
        <v>3</v>
      </c>
    </row>
    <row r="12" spans="2:23" ht="16.5" thickBot="1" x14ac:dyDescent="0.3">
      <c r="B12" s="40" t="s">
        <v>27</v>
      </c>
      <c r="C12" s="37">
        <v>0.33333333333333331</v>
      </c>
      <c r="D12" s="37">
        <v>0.79166666666666663</v>
      </c>
      <c r="E12" s="36">
        <v>10</v>
      </c>
      <c r="F12" s="37">
        <v>0.33333333333333331</v>
      </c>
      <c r="G12" s="37">
        <v>0.79166666666666663</v>
      </c>
      <c r="H12" s="36">
        <v>15</v>
      </c>
      <c r="I12" s="37">
        <v>0.33333333333333331</v>
      </c>
      <c r="J12" s="37">
        <v>0.79166666666666663</v>
      </c>
      <c r="K12" s="36">
        <v>20</v>
      </c>
      <c r="L12" s="37"/>
      <c r="M12" s="37"/>
      <c r="N12" s="36"/>
      <c r="O12" s="37"/>
      <c r="P12" s="37"/>
      <c r="Q12" s="36"/>
      <c r="R12" s="37"/>
      <c r="S12" s="37"/>
      <c r="T12" s="36"/>
      <c r="U12" s="37"/>
      <c r="V12" s="37"/>
      <c r="W12" s="36"/>
    </row>
    <row r="13" spans="2:23" ht="16.5" thickBot="1" x14ac:dyDescent="0.3">
      <c r="B13" s="40"/>
      <c r="C13" s="37">
        <v>0.33333333333333331</v>
      </c>
      <c r="D13" s="37">
        <v>0.79166666666666663</v>
      </c>
      <c r="E13" s="36"/>
      <c r="F13" s="37"/>
      <c r="G13" s="37"/>
      <c r="H13" s="36"/>
      <c r="I13" s="37"/>
      <c r="J13" s="37"/>
      <c r="K13" s="36"/>
      <c r="L13" s="37"/>
      <c r="M13" s="37"/>
      <c r="N13" s="36"/>
      <c r="O13" s="37"/>
      <c r="P13" s="37"/>
      <c r="Q13" s="36"/>
      <c r="R13" s="37"/>
      <c r="S13" s="37"/>
      <c r="T13" s="36"/>
      <c r="U13" s="37"/>
      <c r="V13" s="37"/>
      <c r="W13" s="36"/>
    </row>
    <row r="14" spans="2:23" ht="16.5" thickBot="1" x14ac:dyDescent="0.3">
      <c r="B14" s="40"/>
      <c r="C14" s="37">
        <v>0.33333333333333331</v>
      </c>
      <c r="D14" s="37">
        <v>0.79166666666666663</v>
      </c>
      <c r="E14" s="36"/>
      <c r="F14" s="37"/>
      <c r="G14" s="37"/>
      <c r="H14" s="36"/>
      <c r="I14" s="37"/>
      <c r="J14" s="37"/>
      <c r="K14" s="36"/>
      <c r="L14" s="37">
        <v>0.625</v>
      </c>
      <c r="M14" s="37">
        <v>0.70833333333333337</v>
      </c>
      <c r="N14" s="36">
        <v>15</v>
      </c>
      <c r="O14" s="37"/>
      <c r="P14" s="37"/>
      <c r="Q14" s="36"/>
      <c r="R14" s="37"/>
      <c r="S14" s="37"/>
      <c r="T14" s="36"/>
      <c r="U14" s="37"/>
      <c r="V14" s="37"/>
      <c r="W14" s="36"/>
    </row>
    <row r="15" spans="2:23" ht="16.5" thickBot="1" x14ac:dyDescent="0.3">
      <c r="B15" s="40"/>
      <c r="C15" s="37"/>
      <c r="D15" s="37"/>
      <c r="E15" s="36"/>
      <c r="F15" s="37"/>
      <c r="G15" s="37"/>
      <c r="H15" s="36"/>
      <c r="I15" s="37"/>
      <c r="J15" s="37"/>
      <c r="K15" s="36"/>
      <c r="L15" s="37"/>
      <c r="M15" s="37"/>
      <c r="N15" s="36"/>
      <c r="O15" s="37"/>
      <c r="P15" s="37"/>
      <c r="Q15" s="36"/>
      <c r="R15" s="37"/>
      <c r="S15" s="37"/>
      <c r="T15" s="36"/>
      <c r="U15" s="37"/>
      <c r="V15" s="37"/>
      <c r="W15" s="36"/>
    </row>
    <row r="16" spans="2:23" ht="16.5" thickBot="1" x14ac:dyDescent="0.3">
      <c r="B16" s="38" t="s">
        <v>4</v>
      </c>
      <c r="C16" s="62">
        <f>(D12-C12)+(D13-C13)+(D14-C14)+(D15-C15)</f>
        <v>1.375</v>
      </c>
      <c r="D16" s="63"/>
      <c r="E16" s="38">
        <f>SUM(E12:E15)</f>
        <v>10</v>
      </c>
      <c r="F16" s="64">
        <f>(G12-F12)+(G13-F13)+(G14-F14)+(G15-F15)</f>
        <v>0.45833333333333331</v>
      </c>
      <c r="G16" s="65"/>
      <c r="H16" s="38">
        <f t="shared" ref="H16" si="5">SUM(H12:H15)</f>
        <v>15</v>
      </c>
      <c r="I16" s="64">
        <f>(J12-I12)+(J13-I13)+(J14-I14)+(J15-I15)</f>
        <v>0.45833333333333331</v>
      </c>
      <c r="J16" s="65"/>
      <c r="K16" s="38">
        <f t="shared" ref="K16" si="6">SUM(K12:K15)</f>
        <v>20</v>
      </c>
      <c r="L16" s="64">
        <f>(M12-L12)+(M13-L13)+(M14-L14)+(M15-L15)</f>
        <v>8.333333333333337E-2</v>
      </c>
      <c r="M16" s="65"/>
      <c r="N16" s="38">
        <f t="shared" ref="N16" si="7">SUM(N12:N15)</f>
        <v>15</v>
      </c>
      <c r="O16" s="64">
        <f>(P12-O12)+(P13-O13)+(P14-O14)+(P15-O15)</f>
        <v>0</v>
      </c>
      <c r="P16" s="65"/>
      <c r="Q16" s="38">
        <f t="shared" ref="Q16" si="8">SUM(Q12:Q15)</f>
        <v>0</v>
      </c>
      <c r="R16" s="57">
        <f>(S12-R12)+(S13-R13)+(S14-R14)+(S15-R15)</f>
        <v>0</v>
      </c>
      <c r="S16" s="58"/>
      <c r="T16" s="35">
        <f t="shared" ref="T16" si="9">SUM(T12:T15)</f>
        <v>0</v>
      </c>
      <c r="U16" s="57">
        <f>(V12-U12)+(V13-U13)+(V14-U14)+(V15-U15)</f>
        <v>0</v>
      </c>
      <c r="V16" s="58"/>
      <c r="W16" s="35">
        <f t="shared" ref="W16" si="10">SUM(W12:W15)</f>
        <v>0</v>
      </c>
    </row>
  </sheetData>
  <mergeCells count="15">
    <mergeCell ref="R16:S16"/>
    <mergeCell ref="U16:V16"/>
    <mergeCell ref="B9:W9"/>
    <mergeCell ref="C16:D16"/>
    <mergeCell ref="F16:G16"/>
    <mergeCell ref="I16:J16"/>
    <mergeCell ref="L16:M16"/>
    <mergeCell ref="O16:P16"/>
    <mergeCell ref="C10:E10"/>
    <mergeCell ref="F10:H10"/>
    <mergeCell ref="I10:K10"/>
    <mergeCell ref="L10:N10"/>
    <mergeCell ref="O10:Q10"/>
    <mergeCell ref="R10:T10"/>
    <mergeCell ref="U10:W10"/>
  </mergeCells>
  <hyperlinks>
    <hyperlink ref="I1" r:id="rId1"/>
  </hyperlinks>
  <pageMargins left="0.7" right="0.7" top="0.75" bottom="0.75" header="0.3" footer="0.3"/>
  <pageSetup paperSize="9" orientation="portrait" horizontalDpi="0" verticalDpi="0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FA3B70AD-3BB0-47CE-9E86-4E9A2B57400F}">
            <xm:f>VLOOKUP(C$10,'Paramètres '!$D$2:$D$11,1,FALSE)</xm:f>
            <x14:dxf>
              <fill>
                <patternFill>
                  <bgColor rgb="FF92D050"/>
                </patternFill>
              </fill>
            </x14:dxf>
          </x14:cfRule>
          <xm:sqref>C10:W10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'Paramètres '!$B$2:$B$54</xm:f>
          </x14:formula1>
          <xm:sqref>M4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800"/>
  <sheetViews>
    <sheetView zoomScaleNormal="100" workbookViewId="0"/>
  </sheetViews>
  <sheetFormatPr baseColWidth="10" defaultRowHeight="15.75" x14ac:dyDescent="0.25"/>
  <cols>
    <col min="1" max="1" width="18.140625" style="23" bestFit="1" customWidth="1"/>
    <col min="2" max="2" width="9.28515625" style="23" bestFit="1" customWidth="1"/>
    <col min="3" max="3" width="16.7109375" style="23" bestFit="1" customWidth="1"/>
    <col min="4" max="4" width="18.140625" style="23" bestFit="1" customWidth="1"/>
    <col min="5" max="6" width="9.28515625" style="23" customWidth="1"/>
    <col min="7" max="7" width="15.5703125" style="23" customWidth="1"/>
    <col min="8" max="8" width="18.140625" style="23" bestFit="1" customWidth="1"/>
    <col min="9" max="9" width="16.7109375" style="23" bestFit="1" customWidth="1"/>
    <col min="10" max="10" width="4.42578125" style="23" bestFit="1" customWidth="1"/>
    <col min="11" max="13" width="11.42578125" style="23"/>
    <col min="14" max="14" width="18.5703125" style="23" customWidth="1"/>
    <col min="15" max="16384" width="11.42578125" style="23"/>
  </cols>
  <sheetData>
    <row r="1" spans="1:14" ht="30" customHeight="1" x14ac:dyDescent="0.25">
      <c r="A1" s="51" t="s">
        <v>42</v>
      </c>
      <c r="B1" s="51"/>
    </row>
    <row r="2" spans="1:14" x14ac:dyDescent="0.25">
      <c r="A2" s="49" t="s">
        <v>43</v>
      </c>
      <c r="B2" s="49"/>
    </row>
    <row r="3" spans="1:14" ht="23.25" x14ac:dyDescent="0.35">
      <c r="E3" s="42" t="s">
        <v>41</v>
      </c>
    </row>
    <row r="4" spans="1:14" x14ac:dyDescent="0.25">
      <c r="F4" s="41"/>
    </row>
    <row r="5" spans="1:14" ht="23.25" x14ac:dyDescent="0.35">
      <c r="B5" s="1" t="s">
        <v>39</v>
      </c>
      <c r="H5" s="1" t="s">
        <v>40</v>
      </c>
    </row>
    <row r="6" spans="1:14" ht="16.5" thickBot="1" x14ac:dyDescent="0.3"/>
    <row r="7" spans="1:14" ht="17.25" thickTop="1" thickBot="1" x14ac:dyDescent="0.3">
      <c r="A7" s="24" t="s">
        <v>10</v>
      </c>
      <c r="B7" s="24" t="s">
        <v>11</v>
      </c>
      <c r="C7" s="24" t="s">
        <v>26</v>
      </c>
      <c r="D7" s="24" t="s">
        <v>25</v>
      </c>
      <c r="F7" s="24" t="s">
        <v>10</v>
      </c>
      <c r="G7" s="24" t="s">
        <v>20</v>
      </c>
      <c r="H7" s="24" t="s">
        <v>22</v>
      </c>
      <c r="I7" s="24" t="s">
        <v>23</v>
      </c>
    </row>
    <row r="8" spans="1:14" ht="16.5" thickTop="1" x14ac:dyDescent="0.25">
      <c r="A8" s="25"/>
      <c r="B8" s="25"/>
      <c r="C8" s="44"/>
      <c r="D8" s="25"/>
      <c r="E8" s="48"/>
      <c r="F8" s="18"/>
      <c r="G8" s="18"/>
      <c r="H8" s="43"/>
      <c r="I8" s="25"/>
      <c r="N8" s="71"/>
    </row>
    <row r="9" spans="1:14" x14ac:dyDescent="0.25">
      <c r="A9" s="26"/>
      <c r="B9" s="26"/>
      <c r="C9" s="44"/>
      <c r="D9" s="26"/>
      <c r="F9" s="18"/>
      <c r="G9" s="18"/>
      <c r="H9" s="44"/>
      <c r="I9" s="26"/>
      <c r="N9" s="71"/>
    </row>
    <row r="10" spans="1:14" x14ac:dyDescent="0.25">
      <c r="A10" s="26"/>
      <c r="B10" s="26"/>
      <c r="C10" s="44"/>
      <c r="D10" s="26"/>
      <c r="F10" s="18"/>
      <c r="G10" s="18"/>
      <c r="H10" s="44"/>
      <c r="I10" s="26"/>
      <c r="N10" s="71"/>
    </row>
    <row r="11" spans="1:14" x14ac:dyDescent="0.25">
      <c r="A11" s="26"/>
      <c r="B11" s="26"/>
      <c r="C11" s="44"/>
      <c r="D11" s="26"/>
      <c r="F11" s="18"/>
      <c r="G11" s="18"/>
      <c r="H11" s="44"/>
      <c r="I11" s="26"/>
      <c r="N11" s="71"/>
    </row>
    <row r="12" spans="1:14" x14ac:dyDescent="0.25">
      <c r="A12" s="26"/>
      <c r="B12" s="26"/>
      <c r="C12" s="44"/>
      <c r="D12" s="26"/>
      <c r="F12" s="18"/>
      <c r="G12" s="18"/>
      <c r="H12" s="44"/>
      <c r="I12" s="26"/>
      <c r="N12" s="71"/>
    </row>
    <row r="13" spans="1:14" x14ac:dyDescent="0.25">
      <c r="A13" s="26"/>
      <c r="B13" s="26"/>
      <c r="C13" s="44"/>
      <c r="D13" s="27"/>
      <c r="F13" s="18"/>
      <c r="G13" s="18"/>
      <c r="H13" s="45"/>
      <c r="I13" s="27"/>
      <c r="N13" s="71"/>
    </row>
    <row r="14" spans="1:14" x14ac:dyDescent="0.25">
      <c r="A14" s="26"/>
      <c r="B14" s="26"/>
      <c r="C14" s="44"/>
      <c r="D14" s="26"/>
      <c r="F14" s="18"/>
      <c r="G14" s="18"/>
      <c r="H14" s="46"/>
      <c r="I14" s="26"/>
      <c r="N14" s="71"/>
    </row>
    <row r="15" spans="1:14" x14ac:dyDescent="0.25">
      <c r="A15" s="26"/>
      <c r="B15" s="26"/>
      <c r="C15" s="44"/>
      <c r="D15" s="26"/>
      <c r="F15" s="18"/>
      <c r="G15" s="18"/>
      <c r="H15" s="46"/>
      <c r="I15" s="26"/>
      <c r="N15" s="71"/>
    </row>
    <row r="16" spans="1:14" x14ac:dyDescent="0.25">
      <c r="A16" s="26"/>
      <c r="B16" s="26"/>
      <c r="C16" s="44"/>
      <c r="D16" s="26"/>
      <c r="F16" s="18"/>
      <c r="G16" s="18"/>
      <c r="H16" s="46"/>
      <c r="I16" s="26"/>
      <c r="N16" s="71"/>
    </row>
    <row r="17" spans="1:14" x14ac:dyDescent="0.25">
      <c r="A17" s="26"/>
      <c r="B17" s="26"/>
      <c r="C17" s="44"/>
      <c r="D17" s="26"/>
      <c r="F17" s="18"/>
      <c r="G17" s="18"/>
      <c r="H17" s="46"/>
      <c r="I17" s="26"/>
      <c r="N17" s="71"/>
    </row>
    <row r="18" spans="1:14" x14ac:dyDescent="0.25">
      <c r="A18" s="26"/>
      <c r="B18" s="26"/>
      <c r="C18" s="44"/>
      <c r="D18" s="26"/>
      <c r="F18" s="18"/>
      <c r="G18" s="18"/>
      <c r="H18" s="46"/>
      <c r="I18" s="26"/>
      <c r="N18" s="71"/>
    </row>
    <row r="19" spans="1:14" x14ac:dyDescent="0.25">
      <c r="A19" s="26"/>
      <c r="B19" s="26"/>
      <c r="C19" s="44"/>
      <c r="D19" s="26"/>
      <c r="F19" s="18"/>
      <c r="G19" s="18"/>
      <c r="H19" s="46"/>
      <c r="I19" s="26"/>
      <c r="N19" s="71"/>
    </row>
    <row r="20" spans="1:14" x14ac:dyDescent="0.25">
      <c r="A20" s="26"/>
      <c r="B20" s="26"/>
      <c r="C20" s="44"/>
      <c r="D20" s="26"/>
      <c r="F20" s="18"/>
      <c r="G20" s="18"/>
      <c r="H20" s="46"/>
      <c r="I20" s="26"/>
      <c r="N20" s="71"/>
    </row>
    <row r="21" spans="1:14" x14ac:dyDescent="0.25">
      <c r="A21" s="26"/>
      <c r="B21" s="26"/>
      <c r="C21" s="44"/>
      <c r="D21" s="26"/>
      <c r="F21" s="18"/>
      <c r="G21" s="18"/>
      <c r="H21" s="46"/>
      <c r="I21" s="26"/>
      <c r="N21" s="71"/>
    </row>
    <row r="22" spans="1:14" x14ac:dyDescent="0.25">
      <c r="A22" s="26"/>
      <c r="B22" s="26"/>
      <c r="C22" s="44"/>
      <c r="D22" s="26"/>
      <c r="F22" s="47"/>
      <c r="G22" s="47"/>
      <c r="H22" s="46"/>
      <c r="I22" s="26"/>
      <c r="N22" s="71"/>
    </row>
    <row r="23" spans="1:14" x14ac:dyDescent="0.25">
      <c r="A23" s="26"/>
      <c r="B23" s="26"/>
      <c r="C23" s="44"/>
      <c r="D23" s="26"/>
      <c r="F23" s="47"/>
      <c r="G23" s="47"/>
      <c r="H23" s="46"/>
      <c r="I23" s="26"/>
      <c r="N23" s="71"/>
    </row>
    <row r="24" spans="1:14" x14ac:dyDescent="0.25">
      <c r="A24" s="26"/>
      <c r="B24" s="26"/>
      <c r="C24" s="44"/>
      <c r="D24" s="26"/>
      <c r="F24" s="47"/>
      <c r="G24" s="47"/>
      <c r="H24" s="46"/>
      <c r="I24" s="26"/>
      <c r="N24" s="71"/>
    </row>
    <row r="25" spans="1:14" x14ac:dyDescent="0.25">
      <c r="A25" s="26"/>
      <c r="B25" s="26"/>
      <c r="C25" s="44"/>
      <c r="D25" s="26"/>
      <c r="F25" s="47"/>
      <c r="G25" s="47"/>
      <c r="H25" s="46"/>
      <c r="I25" s="26"/>
      <c r="N25" s="71"/>
    </row>
    <row r="26" spans="1:14" x14ac:dyDescent="0.25">
      <c r="A26" s="26"/>
      <c r="B26" s="26"/>
      <c r="C26" s="44"/>
      <c r="D26" s="26"/>
      <c r="F26" s="47"/>
      <c r="G26" s="47"/>
      <c r="H26" s="46"/>
      <c r="I26" s="26"/>
      <c r="N26" s="71"/>
    </row>
    <row r="27" spans="1:14" x14ac:dyDescent="0.25">
      <c r="A27" s="26"/>
      <c r="B27" s="26"/>
      <c r="C27" s="44"/>
      <c r="D27" s="26"/>
      <c r="F27" s="47"/>
      <c r="G27" s="47"/>
      <c r="H27" s="46"/>
      <c r="I27" s="26"/>
      <c r="N27" s="71"/>
    </row>
    <row r="28" spans="1:14" x14ac:dyDescent="0.25">
      <c r="A28" s="26"/>
      <c r="B28" s="26"/>
      <c r="C28" s="44"/>
      <c r="D28" s="26"/>
      <c r="F28" s="47"/>
      <c r="G28" s="47"/>
      <c r="H28" s="46"/>
      <c r="I28" s="26"/>
      <c r="N28" s="71"/>
    </row>
    <row r="29" spans="1:14" x14ac:dyDescent="0.25">
      <c r="A29" s="26"/>
      <c r="B29" s="26"/>
      <c r="C29" s="44"/>
      <c r="D29" s="26"/>
      <c r="F29" s="47"/>
      <c r="G29" s="47"/>
      <c r="H29" s="46"/>
      <c r="I29" s="26"/>
      <c r="N29" s="71"/>
    </row>
    <row r="30" spans="1:14" x14ac:dyDescent="0.25">
      <c r="A30" s="26"/>
      <c r="B30" s="26"/>
      <c r="C30" s="44"/>
      <c r="D30" s="26"/>
      <c r="F30" s="47"/>
      <c r="G30" s="47"/>
      <c r="H30" s="46"/>
      <c r="I30" s="26"/>
      <c r="N30" s="71"/>
    </row>
    <row r="31" spans="1:14" x14ac:dyDescent="0.25">
      <c r="A31" s="26"/>
      <c r="B31" s="26"/>
      <c r="C31" s="44"/>
      <c r="D31" s="26"/>
      <c r="F31" s="47"/>
      <c r="G31" s="47"/>
      <c r="H31" s="46"/>
      <c r="I31" s="26"/>
      <c r="N31" s="71"/>
    </row>
    <row r="32" spans="1:14" x14ac:dyDescent="0.25">
      <c r="A32" s="26"/>
      <c r="B32" s="26"/>
      <c r="C32" s="44"/>
      <c r="D32" s="26"/>
      <c r="F32" s="47"/>
      <c r="G32" s="47"/>
      <c r="H32" s="46"/>
      <c r="I32" s="26"/>
      <c r="N32" s="71"/>
    </row>
    <row r="33" spans="1:14" x14ac:dyDescent="0.25">
      <c r="A33" s="26"/>
      <c r="B33" s="26"/>
      <c r="C33" s="44"/>
      <c r="D33" s="26"/>
      <c r="F33" s="47"/>
      <c r="G33" s="47"/>
      <c r="H33" s="46"/>
      <c r="I33" s="26"/>
      <c r="N33" s="71"/>
    </row>
    <row r="34" spans="1:14" x14ac:dyDescent="0.25">
      <c r="A34" s="26"/>
      <c r="B34" s="26"/>
      <c r="C34" s="44"/>
      <c r="D34" s="26"/>
      <c r="F34" s="47"/>
      <c r="G34" s="47"/>
      <c r="H34" s="46"/>
      <c r="I34" s="26"/>
      <c r="N34" s="71"/>
    </row>
    <row r="35" spans="1:14" x14ac:dyDescent="0.25">
      <c r="A35" s="26"/>
      <c r="B35" s="26"/>
      <c r="C35" s="44"/>
      <c r="D35" s="26"/>
      <c r="F35" s="47"/>
      <c r="G35" s="47"/>
      <c r="H35" s="46"/>
      <c r="I35" s="26"/>
      <c r="N35" s="71"/>
    </row>
    <row r="36" spans="1:14" x14ac:dyDescent="0.25">
      <c r="A36" s="26"/>
      <c r="B36" s="26"/>
      <c r="C36" s="44"/>
      <c r="D36" s="26"/>
      <c r="F36" s="47"/>
      <c r="G36" s="47"/>
      <c r="H36" s="46"/>
      <c r="I36" s="26"/>
      <c r="N36" s="71"/>
    </row>
    <row r="37" spans="1:14" x14ac:dyDescent="0.25">
      <c r="A37" s="26"/>
      <c r="B37" s="26"/>
      <c r="C37" s="44"/>
      <c r="D37" s="26"/>
      <c r="F37" s="47"/>
      <c r="G37" s="47"/>
      <c r="H37" s="46"/>
      <c r="I37" s="26"/>
      <c r="N37" s="71"/>
    </row>
    <row r="38" spans="1:14" x14ac:dyDescent="0.25">
      <c r="A38" s="26"/>
      <c r="B38" s="26"/>
      <c r="C38" s="44"/>
      <c r="D38" s="26"/>
      <c r="F38" s="47"/>
      <c r="G38" s="47"/>
      <c r="H38" s="46"/>
      <c r="I38" s="26"/>
      <c r="N38" s="71"/>
    </row>
    <row r="39" spans="1:14" x14ac:dyDescent="0.25">
      <c r="A39" s="26"/>
      <c r="B39" s="26"/>
      <c r="C39" s="44"/>
      <c r="D39" s="26"/>
      <c r="F39" s="47"/>
      <c r="G39" s="47"/>
      <c r="H39" s="46"/>
      <c r="I39" s="26"/>
      <c r="N39" s="71"/>
    </row>
    <row r="40" spans="1:14" x14ac:dyDescent="0.25">
      <c r="A40" s="26"/>
      <c r="B40" s="26"/>
      <c r="C40" s="44"/>
      <c r="D40" s="26"/>
      <c r="F40" s="47"/>
      <c r="G40" s="47"/>
      <c r="H40" s="46"/>
      <c r="I40" s="26"/>
      <c r="N40" s="71"/>
    </row>
    <row r="41" spans="1:14" x14ac:dyDescent="0.25">
      <c r="A41" s="26"/>
      <c r="B41" s="26"/>
      <c r="C41" s="44"/>
      <c r="D41" s="26"/>
      <c r="F41" s="47"/>
      <c r="G41" s="47"/>
      <c r="H41" s="46"/>
      <c r="I41" s="26"/>
      <c r="N41" s="71"/>
    </row>
    <row r="42" spans="1:14" x14ac:dyDescent="0.25">
      <c r="A42" s="26"/>
      <c r="B42" s="26"/>
      <c r="C42" s="44"/>
      <c r="D42" s="26"/>
      <c r="F42" s="47"/>
      <c r="G42" s="47"/>
      <c r="H42" s="46"/>
      <c r="I42" s="26"/>
      <c r="N42" s="71"/>
    </row>
    <row r="43" spans="1:14" x14ac:dyDescent="0.25">
      <c r="A43" s="26"/>
      <c r="B43" s="26"/>
      <c r="C43" s="44"/>
      <c r="D43" s="26"/>
      <c r="F43" s="47"/>
      <c r="G43" s="47"/>
      <c r="H43" s="46"/>
      <c r="I43" s="26"/>
      <c r="N43" s="71"/>
    </row>
    <row r="44" spans="1:14" x14ac:dyDescent="0.25">
      <c r="A44" s="26"/>
      <c r="B44" s="26"/>
      <c r="C44" s="44"/>
      <c r="D44" s="26"/>
      <c r="F44" s="47"/>
      <c r="G44" s="47"/>
      <c r="H44" s="46"/>
      <c r="I44" s="26"/>
      <c r="N44" s="71"/>
    </row>
    <row r="45" spans="1:14" x14ac:dyDescent="0.25">
      <c r="A45" s="26"/>
      <c r="B45" s="26"/>
      <c r="C45" s="44"/>
      <c r="D45" s="26"/>
      <c r="F45" s="47"/>
      <c r="G45" s="47"/>
      <c r="H45" s="46"/>
      <c r="I45" s="26"/>
      <c r="N45" s="71"/>
    </row>
    <row r="46" spans="1:14" x14ac:dyDescent="0.25">
      <c r="A46" s="26"/>
      <c r="B46" s="26"/>
      <c r="C46" s="44"/>
      <c r="D46" s="26"/>
      <c r="F46" s="47"/>
      <c r="G46" s="47"/>
      <c r="H46" s="46"/>
      <c r="I46" s="26"/>
      <c r="N46" s="71"/>
    </row>
    <row r="47" spans="1:14" x14ac:dyDescent="0.25">
      <c r="A47" s="26"/>
      <c r="B47" s="26"/>
      <c r="C47" s="44"/>
      <c r="D47" s="26"/>
      <c r="F47" s="47"/>
      <c r="G47" s="47"/>
      <c r="H47" s="46"/>
      <c r="I47" s="26"/>
      <c r="N47" s="71"/>
    </row>
    <row r="48" spans="1:14" x14ac:dyDescent="0.25">
      <c r="A48" s="26"/>
      <c r="B48" s="26"/>
      <c r="C48" s="44"/>
      <c r="D48" s="26"/>
      <c r="F48" s="47"/>
      <c r="G48" s="47"/>
      <c r="H48" s="46"/>
      <c r="I48" s="26"/>
      <c r="N48" s="71"/>
    </row>
    <row r="49" spans="1:14" x14ac:dyDescent="0.25">
      <c r="A49" s="26"/>
      <c r="B49" s="26"/>
      <c r="C49" s="44"/>
      <c r="D49" s="26"/>
      <c r="F49" s="47"/>
      <c r="G49" s="47"/>
      <c r="H49" s="46"/>
      <c r="I49" s="26"/>
      <c r="N49" s="71"/>
    </row>
    <row r="50" spans="1:14" x14ac:dyDescent="0.25">
      <c r="A50" s="26"/>
      <c r="B50" s="26"/>
      <c r="C50" s="44"/>
      <c r="D50" s="26"/>
      <c r="F50" s="47"/>
      <c r="G50" s="47"/>
      <c r="H50" s="46"/>
      <c r="I50" s="26"/>
      <c r="N50" s="71"/>
    </row>
    <row r="51" spans="1:14" x14ac:dyDescent="0.25">
      <c r="A51" s="26"/>
      <c r="B51" s="26"/>
      <c r="C51" s="44"/>
      <c r="D51" s="26"/>
      <c r="F51" s="47"/>
      <c r="G51" s="47"/>
      <c r="H51" s="46"/>
      <c r="I51" s="26"/>
      <c r="N51" s="71"/>
    </row>
    <row r="52" spans="1:14" x14ac:dyDescent="0.25">
      <c r="A52" s="26"/>
      <c r="B52" s="26"/>
      <c r="C52" s="44"/>
      <c r="D52" s="26"/>
      <c r="F52" s="47"/>
      <c r="G52" s="47"/>
      <c r="H52" s="46"/>
      <c r="I52" s="26"/>
      <c r="N52" s="71"/>
    </row>
    <row r="53" spans="1:14" x14ac:dyDescent="0.25">
      <c r="A53" s="26"/>
      <c r="B53" s="26"/>
      <c r="C53" s="44"/>
      <c r="D53" s="26"/>
      <c r="F53" s="47"/>
      <c r="G53" s="47"/>
      <c r="H53" s="46"/>
      <c r="I53" s="26"/>
      <c r="N53" s="71"/>
    </row>
    <row r="54" spans="1:14" x14ac:dyDescent="0.25">
      <c r="A54" s="26"/>
      <c r="B54" s="26"/>
      <c r="C54" s="44"/>
      <c r="D54" s="26"/>
      <c r="F54" s="47"/>
      <c r="G54" s="47"/>
      <c r="H54" s="46"/>
      <c r="I54" s="26"/>
      <c r="N54" s="71"/>
    </row>
    <row r="55" spans="1:14" x14ac:dyDescent="0.25">
      <c r="A55" s="26"/>
      <c r="B55" s="26"/>
      <c r="C55" s="44"/>
      <c r="D55" s="26"/>
      <c r="F55" s="47"/>
      <c r="G55" s="47"/>
      <c r="H55" s="46"/>
      <c r="I55" s="26"/>
      <c r="N55" s="71"/>
    </row>
    <row r="56" spans="1:14" x14ac:dyDescent="0.25">
      <c r="A56" s="26"/>
      <c r="B56" s="26"/>
      <c r="C56" s="44"/>
      <c r="D56" s="26"/>
      <c r="F56" s="47"/>
      <c r="G56" s="47"/>
      <c r="H56" s="46"/>
      <c r="I56" s="26"/>
      <c r="N56" s="71"/>
    </row>
    <row r="57" spans="1:14" x14ac:dyDescent="0.25">
      <c r="A57" s="26"/>
      <c r="B57" s="26"/>
      <c r="C57" s="44"/>
      <c r="D57" s="26"/>
      <c r="F57" s="47"/>
      <c r="G57" s="47"/>
      <c r="H57" s="46"/>
      <c r="I57" s="26"/>
      <c r="N57" s="71"/>
    </row>
    <row r="58" spans="1:14" x14ac:dyDescent="0.25">
      <c r="A58" s="26"/>
      <c r="B58" s="26"/>
      <c r="C58" s="44"/>
      <c r="D58" s="26"/>
      <c r="F58" s="47"/>
      <c r="G58" s="47"/>
      <c r="H58" s="46"/>
      <c r="I58" s="26"/>
      <c r="N58" s="71"/>
    </row>
    <row r="59" spans="1:14" x14ac:dyDescent="0.25">
      <c r="A59" s="26"/>
      <c r="B59" s="26"/>
      <c r="C59" s="44"/>
      <c r="D59" s="26"/>
      <c r="F59" s="47"/>
      <c r="G59" s="47"/>
      <c r="H59" s="46"/>
      <c r="I59" s="26"/>
      <c r="N59" s="71"/>
    </row>
    <row r="60" spans="1:14" x14ac:dyDescent="0.25">
      <c r="A60" s="26"/>
      <c r="B60" s="26"/>
      <c r="C60" s="44"/>
      <c r="D60" s="26"/>
      <c r="F60" s="47"/>
      <c r="G60" s="47"/>
      <c r="H60" s="46"/>
      <c r="I60" s="26"/>
      <c r="N60" s="71"/>
    </row>
    <row r="61" spans="1:14" x14ac:dyDescent="0.25">
      <c r="A61" s="26"/>
      <c r="B61" s="26"/>
      <c r="C61" s="44"/>
      <c r="D61" s="26"/>
      <c r="F61" s="47"/>
      <c r="G61" s="47"/>
      <c r="H61" s="46"/>
      <c r="I61" s="26"/>
      <c r="N61" s="71"/>
    </row>
    <row r="62" spans="1:14" x14ac:dyDescent="0.25">
      <c r="A62" s="26"/>
      <c r="B62" s="26"/>
      <c r="C62" s="44"/>
      <c r="D62" s="26"/>
      <c r="F62" s="47"/>
      <c r="G62" s="47"/>
      <c r="H62" s="46"/>
      <c r="I62" s="26"/>
      <c r="N62" s="71"/>
    </row>
    <row r="63" spans="1:14" x14ac:dyDescent="0.25">
      <c r="A63" s="26"/>
      <c r="B63" s="26"/>
      <c r="C63" s="44"/>
      <c r="D63" s="26"/>
      <c r="F63" s="47"/>
      <c r="G63" s="47"/>
      <c r="H63" s="46"/>
      <c r="I63" s="26"/>
      <c r="N63" s="71"/>
    </row>
    <row r="64" spans="1:14" x14ac:dyDescent="0.25">
      <c r="A64" s="26"/>
      <c r="B64" s="26"/>
      <c r="C64" s="44"/>
      <c r="D64" s="26"/>
      <c r="F64" s="47"/>
      <c r="G64" s="47"/>
      <c r="H64" s="46"/>
      <c r="I64" s="26"/>
      <c r="N64" s="71"/>
    </row>
    <row r="65" spans="1:14" x14ac:dyDescent="0.25">
      <c r="A65" s="26"/>
      <c r="B65" s="26"/>
      <c r="C65" s="44"/>
      <c r="D65" s="26"/>
      <c r="F65" s="47"/>
      <c r="G65" s="47"/>
      <c r="H65" s="46"/>
      <c r="I65" s="26"/>
      <c r="N65" s="71"/>
    </row>
    <row r="66" spans="1:14" x14ac:dyDescent="0.25">
      <c r="A66" s="26"/>
      <c r="B66" s="26"/>
      <c r="C66" s="44"/>
      <c r="D66" s="26"/>
      <c r="F66" s="47"/>
      <c r="G66" s="47"/>
      <c r="H66" s="46"/>
      <c r="I66" s="26"/>
      <c r="N66" s="71"/>
    </row>
    <row r="67" spans="1:14" x14ac:dyDescent="0.25">
      <c r="A67" s="26"/>
      <c r="B67" s="26"/>
      <c r="C67" s="44"/>
      <c r="D67" s="26"/>
      <c r="F67" s="47"/>
      <c r="G67" s="47"/>
      <c r="H67" s="46"/>
      <c r="I67" s="26"/>
      <c r="N67" s="71"/>
    </row>
    <row r="68" spans="1:14" x14ac:dyDescent="0.25">
      <c r="A68" s="26"/>
      <c r="B68" s="26"/>
      <c r="C68" s="44"/>
      <c r="D68" s="26"/>
      <c r="F68" s="47"/>
      <c r="G68" s="47"/>
      <c r="H68" s="46"/>
      <c r="I68" s="26"/>
      <c r="N68" s="71"/>
    </row>
    <row r="69" spans="1:14" x14ac:dyDescent="0.25">
      <c r="A69" s="26"/>
      <c r="B69" s="26"/>
      <c r="C69" s="44"/>
      <c r="D69" s="26"/>
      <c r="F69" s="47"/>
      <c r="G69" s="47"/>
      <c r="H69" s="46"/>
      <c r="I69" s="26"/>
      <c r="N69" s="71"/>
    </row>
    <row r="70" spans="1:14" x14ac:dyDescent="0.25">
      <c r="A70" s="26"/>
      <c r="B70" s="26"/>
      <c r="C70" s="44"/>
      <c r="D70" s="26"/>
      <c r="F70" s="47"/>
      <c r="G70" s="47"/>
      <c r="H70" s="46"/>
      <c r="I70" s="26"/>
      <c r="N70" s="71"/>
    </row>
    <row r="71" spans="1:14" x14ac:dyDescent="0.25">
      <c r="A71" s="26"/>
      <c r="B71" s="26"/>
      <c r="C71" s="44"/>
      <c r="D71" s="26"/>
      <c r="F71" s="47"/>
      <c r="G71" s="47"/>
      <c r="H71" s="46"/>
      <c r="I71" s="26"/>
      <c r="N71" s="71"/>
    </row>
    <row r="72" spans="1:14" x14ac:dyDescent="0.25">
      <c r="A72" s="26"/>
      <c r="B72" s="26"/>
      <c r="C72" s="44"/>
      <c r="D72" s="26"/>
      <c r="F72" s="47"/>
      <c r="G72" s="47"/>
      <c r="H72" s="46"/>
      <c r="I72" s="26"/>
      <c r="N72" s="71"/>
    </row>
    <row r="73" spans="1:14" x14ac:dyDescent="0.25">
      <c r="A73" s="26"/>
      <c r="B73" s="26"/>
      <c r="C73" s="44"/>
      <c r="D73" s="26"/>
      <c r="F73" s="47"/>
      <c r="G73" s="47"/>
      <c r="H73" s="46"/>
      <c r="I73" s="26"/>
      <c r="N73" s="71"/>
    </row>
    <row r="74" spans="1:14" x14ac:dyDescent="0.25">
      <c r="A74" s="26"/>
      <c r="B74" s="26"/>
      <c r="C74" s="44"/>
      <c r="D74" s="26"/>
      <c r="F74" s="47"/>
      <c r="G74" s="47"/>
      <c r="H74" s="46"/>
      <c r="I74" s="26"/>
      <c r="N74" s="71"/>
    </row>
    <row r="75" spans="1:14" x14ac:dyDescent="0.25">
      <c r="A75" s="26"/>
      <c r="B75" s="26"/>
      <c r="C75" s="44"/>
      <c r="D75" s="26"/>
      <c r="F75" s="47"/>
      <c r="G75" s="47"/>
      <c r="H75" s="46"/>
      <c r="I75" s="26"/>
      <c r="N75" s="71"/>
    </row>
    <row r="76" spans="1:14" x14ac:dyDescent="0.25">
      <c r="A76" s="26"/>
      <c r="B76" s="26"/>
      <c r="C76" s="44"/>
      <c r="D76" s="26"/>
      <c r="F76" s="47"/>
      <c r="G76" s="47"/>
      <c r="H76" s="46"/>
      <c r="I76" s="26"/>
      <c r="N76" s="71"/>
    </row>
    <row r="77" spans="1:14" x14ac:dyDescent="0.25">
      <c r="A77" s="26"/>
      <c r="B77" s="26"/>
      <c r="C77" s="44"/>
      <c r="D77" s="26"/>
      <c r="F77" s="47"/>
      <c r="G77" s="47"/>
      <c r="H77" s="46"/>
      <c r="I77" s="26"/>
      <c r="N77" s="71"/>
    </row>
    <row r="78" spans="1:14" x14ac:dyDescent="0.25">
      <c r="A78" s="26"/>
      <c r="B78" s="26"/>
      <c r="C78" s="44"/>
      <c r="D78" s="26"/>
      <c r="F78" s="47"/>
      <c r="G78" s="47"/>
      <c r="H78" s="46"/>
      <c r="I78" s="26"/>
      <c r="N78" s="71"/>
    </row>
    <row r="79" spans="1:14" x14ac:dyDescent="0.25">
      <c r="A79" s="26"/>
      <c r="B79" s="26"/>
      <c r="C79" s="44"/>
      <c r="D79" s="26"/>
      <c r="F79" s="47"/>
      <c r="G79" s="47"/>
      <c r="H79" s="46"/>
      <c r="I79" s="26"/>
      <c r="N79" s="71"/>
    </row>
    <row r="80" spans="1:14" x14ac:dyDescent="0.25">
      <c r="A80" s="26"/>
      <c r="B80" s="26"/>
      <c r="C80" s="44"/>
      <c r="D80" s="26"/>
      <c r="F80" s="47"/>
      <c r="G80" s="47"/>
      <c r="H80" s="46"/>
      <c r="I80" s="26"/>
      <c r="N80" s="71"/>
    </row>
    <row r="81" spans="1:14" x14ac:dyDescent="0.25">
      <c r="A81" s="26"/>
      <c r="B81" s="26"/>
      <c r="C81" s="44"/>
      <c r="D81" s="26"/>
      <c r="F81" s="47"/>
      <c r="G81" s="47"/>
      <c r="H81" s="46"/>
      <c r="I81" s="26"/>
      <c r="N81" s="71"/>
    </row>
    <row r="82" spans="1:14" x14ac:dyDescent="0.25">
      <c r="A82" s="26"/>
      <c r="B82" s="26"/>
      <c r="C82" s="44"/>
      <c r="D82" s="26"/>
      <c r="F82" s="47"/>
      <c r="G82" s="47"/>
      <c r="H82" s="46"/>
      <c r="I82" s="26"/>
      <c r="N82" s="71"/>
    </row>
    <row r="83" spans="1:14" x14ac:dyDescent="0.25">
      <c r="A83" s="26"/>
      <c r="B83" s="26"/>
      <c r="C83" s="44"/>
      <c r="D83" s="26"/>
      <c r="F83" s="47"/>
      <c r="G83" s="47"/>
      <c r="H83" s="46"/>
      <c r="I83" s="26"/>
      <c r="N83" s="71"/>
    </row>
    <row r="84" spans="1:14" x14ac:dyDescent="0.25">
      <c r="A84" s="26"/>
      <c r="B84" s="26"/>
      <c r="C84" s="44"/>
      <c r="D84" s="26"/>
      <c r="F84" s="47"/>
      <c r="G84" s="47"/>
      <c r="H84" s="46"/>
      <c r="I84" s="26"/>
      <c r="N84" s="71"/>
    </row>
    <row r="85" spans="1:14" x14ac:dyDescent="0.25">
      <c r="A85" s="26"/>
      <c r="B85" s="26"/>
      <c r="C85" s="44"/>
      <c r="D85" s="26"/>
      <c r="F85" s="47"/>
      <c r="G85" s="47"/>
      <c r="H85" s="46"/>
      <c r="I85" s="26"/>
      <c r="N85" s="71"/>
    </row>
    <row r="86" spans="1:14" x14ac:dyDescent="0.25">
      <c r="A86" s="26"/>
      <c r="B86" s="26"/>
      <c r="C86" s="44"/>
      <c r="D86" s="26"/>
      <c r="F86" s="47"/>
      <c r="G86" s="47"/>
      <c r="H86" s="46"/>
      <c r="I86" s="26"/>
      <c r="N86" s="71"/>
    </row>
    <row r="87" spans="1:14" x14ac:dyDescent="0.25">
      <c r="A87" s="26"/>
      <c r="B87" s="26"/>
      <c r="C87" s="44"/>
      <c r="D87" s="26"/>
      <c r="F87" s="47"/>
      <c r="G87" s="47"/>
      <c r="H87" s="46"/>
      <c r="I87" s="26"/>
      <c r="N87" s="71"/>
    </row>
    <row r="88" spans="1:14" x14ac:dyDescent="0.25">
      <c r="A88" s="26"/>
      <c r="B88" s="26"/>
      <c r="C88" s="44"/>
      <c r="D88" s="26"/>
      <c r="F88" s="47"/>
      <c r="G88" s="47"/>
      <c r="H88" s="46"/>
      <c r="I88" s="26"/>
      <c r="N88" s="71"/>
    </row>
    <row r="89" spans="1:14" x14ac:dyDescent="0.25">
      <c r="A89" s="26"/>
      <c r="B89" s="26"/>
      <c r="C89" s="44"/>
      <c r="D89" s="26"/>
      <c r="F89" s="47"/>
      <c r="G89" s="47"/>
      <c r="H89" s="46"/>
      <c r="I89" s="26"/>
      <c r="N89" s="71"/>
    </row>
    <row r="90" spans="1:14" x14ac:dyDescent="0.25">
      <c r="A90" s="26"/>
      <c r="B90" s="26"/>
      <c r="C90" s="44"/>
      <c r="D90" s="26"/>
      <c r="F90" s="47"/>
      <c r="G90" s="47"/>
      <c r="H90" s="46"/>
      <c r="I90" s="26"/>
      <c r="N90" s="71"/>
    </row>
    <row r="91" spans="1:14" x14ac:dyDescent="0.25">
      <c r="A91" s="26"/>
      <c r="B91" s="26"/>
      <c r="C91" s="44"/>
      <c r="D91" s="26"/>
      <c r="F91" s="47"/>
      <c r="G91" s="47"/>
      <c r="H91" s="46"/>
      <c r="I91" s="26"/>
      <c r="N91" s="71"/>
    </row>
    <row r="92" spans="1:14" x14ac:dyDescent="0.25">
      <c r="A92" s="26"/>
      <c r="B92" s="26"/>
      <c r="C92" s="44"/>
      <c r="D92" s="26"/>
      <c r="F92" s="47"/>
      <c r="G92" s="47"/>
      <c r="H92" s="46"/>
      <c r="I92" s="26"/>
      <c r="N92" s="71"/>
    </row>
    <row r="93" spans="1:14" x14ac:dyDescent="0.25">
      <c r="A93" s="26"/>
      <c r="B93" s="26"/>
      <c r="C93" s="44"/>
      <c r="D93" s="26"/>
      <c r="F93" s="47"/>
      <c r="G93" s="47"/>
      <c r="H93" s="46"/>
      <c r="I93" s="26"/>
      <c r="N93" s="71"/>
    </row>
    <row r="94" spans="1:14" x14ac:dyDescent="0.25">
      <c r="A94" s="26"/>
      <c r="B94" s="26"/>
      <c r="C94" s="44"/>
      <c r="D94" s="26"/>
      <c r="F94" s="47"/>
      <c r="G94" s="47"/>
      <c r="H94" s="46"/>
      <c r="I94" s="26"/>
      <c r="N94" s="71"/>
    </row>
    <row r="95" spans="1:14" x14ac:dyDescent="0.25">
      <c r="A95" s="26"/>
      <c r="B95" s="26"/>
      <c r="C95" s="44"/>
      <c r="D95" s="26"/>
      <c r="F95" s="47"/>
      <c r="G95" s="47"/>
      <c r="H95" s="46"/>
      <c r="I95" s="26"/>
      <c r="N95" s="71"/>
    </row>
    <row r="96" spans="1:14" x14ac:dyDescent="0.25">
      <c r="A96" s="26"/>
      <c r="B96" s="26"/>
      <c r="C96" s="44"/>
      <c r="D96" s="26"/>
      <c r="F96" s="47"/>
      <c r="G96" s="47"/>
      <c r="H96" s="46"/>
      <c r="I96" s="26"/>
      <c r="N96" s="71"/>
    </row>
    <row r="97" spans="1:14" x14ac:dyDescent="0.25">
      <c r="A97" s="26"/>
      <c r="B97" s="26"/>
      <c r="C97" s="44"/>
      <c r="D97" s="26"/>
      <c r="F97" s="47"/>
      <c r="G97" s="47"/>
      <c r="H97" s="46"/>
      <c r="I97" s="26"/>
      <c r="N97" s="71"/>
    </row>
    <row r="98" spans="1:14" x14ac:dyDescent="0.25">
      <c r="A98" s="26"/>
      <c r="B98" s="26"/>
      <c r="C98" s="44"/>
      <c r="D98" s="26"/>
      <c r="F98" s="47"/>
      <c r="G98" s="47"/>
      <c r="H98" s="46"/>
      <c r="I98" s="26"/>
      <c r="N98" s="71"/>
    </row>
    <row r="99" spans="1:14" x14ac:dyDescent="0.25">
      <c r="A99" s="26"/>
      <c r="B99" s="26"/>
      <c r="C99" s="44"/>
      <c r="D99" s="26"/>
      <c r="F99" s="47"/>
      <c r="G99" s="47"/>
      <c r="H99" s="46"/>
      <c r="I99" s="26"/>
      <c r="N99" s="71"/>
    </row>
    <row r="100" spans="1:14" x14ac:dyDescent="0.25">
      <c r="A100" s="26"/>
      <c r="B100" s="26"/>
      <c r="C100" s="44"/>
      <c r="D100" s="26"/>
      <c r="F100" s="47"/>
      <c r="G100" s="47"/>
      <c r="H100" s="46"/>
      <c r="I100" s="26"/>
      <c r="N100" s="71"/>
    </row>
    <row r="101" spans="1:14" x14ac:dyDescent="0.25">
      <c r="A101" s="26"/>
      <c r="B101" s="26"/>
      <c r="C101" s="44"/>
      <c r="D101" s="26"/>
      <c r="F101" s="47"/>
      <c r="G101" s="47"/>
      <c r="H101" s="46"/>
      <c r="I101" s="26"/>
      <c r="N101" s="71"/>
    </row>
    <row r="102" spans="1:14" x14ac:dyDescent="0.25">
      <c r="A102" s="26"/>
      <c r="B102" s="26"/>
      <c r="C102" s="44"/>
      <c r="D102" s="26"/>
      <c r="F102" s="47"/>
      <c r="G102" s="47"/>
      <c r="H102" s="46"/>
      <c r="I102" s="26"/>
      <c r="N102" s="71"/>
    </row>
    <row r="103" spans="1:14" x14ac:dyDescent="0.25">
      <c r="A103" s="26"/>
      <c r="B103" s="26"/>
      <c r="C103" s="44"/>
      <c r="D103" s="26"/>
      <c r="F103" s="47"/>
      <c r="G103" s="47"/>
      <c r="H103" s="46"/>
      <c r="I103" s="26"/>
      <c r="N103" s="71"/>
    </row>
    <row r="104" spans="1:14" x14ac:dyDescent="0.25">
      <c r="A104" s="26"/>
      <c r="B104" s="26"/>
      <c r="C104" s="44"/>
      <c r="D104" s="26"/>
      <c r="F104" s="47"/>
      <c r="G104" s="47"/>
      <c r="H104" s="46"/>
      <c r="I104" s="26"/>
      <c r="N104" s="71"/>
    </row>
    <row r="105" spans="1:14" x14ac:dyDescent="0.25">
      <c r="A105" s="26"/>
      <c r="B105" s="26"/>
      <c r="C105" s="44"/>
      <c r="D105" s="26"/>
      <c r="F105" s="47"/>
      <c r="G105" s="47"/>
      <c r="H105" s="46"/>
      <c r="I105" s="26"/>
      <c r="N105" s="71"/>
    </row>
    <row r="106" spans="1:14" x14ac:dyDescent="0.25">
      <c r="A106" s="26"/>
      <c r="B106" s="26"/>
      <c r="C106" s="44"/>
      <c r="D106" s="26"/>
      <c r="F106" s="47"/>
      <c r="G106" s="47"/>
      <c r="H106" s="46"/>
      <c r="I106" s="26"/>
      <c r="N106" s="71"/>
    </row>
    <row r="107" spans="1:14" x14ac:dyDescent="0.25">
      <c r="A107" s="26"/>
      <c r="B107" s="26"/>
      <c r="C107" s="44"/>
      <c r="D107" s="26"/>
      <c r="F107" s="47"/>
      <c r="G107" s="47"/>
      <c r="H107" s="46"/>
      <c r="I107" s="26"/>
      <c r="N107" s="71"/>
    </row>
    <row r="108" spans="1:14" x14ac:dyDescent="0.25">
      <c r="A108" s="26"/>
      <c r="B108" s="26"/>
      <c r="C108" s="44"/>
      <c r="D108" s="26"/>
      <c r="F108" s="47"/>
      <c r="G108" s="47"/>
      <c r="H108" s="46"/>
      <c r="I108" s="26"/>
      <c r="N108" s="71"/>
    </row>
    <row r="109" spans="1:14" x14ac:dyDescent="0.25">
      <c r="A109" s="26"/>
      <c r="B109" s="26"/>
      <c r="C109" s="44"/>
      <c r="D109" s="26"/>
      <c r="F109" s="47"/>
      <c r="G109" s="47"/>
      <c r="H109" s="46"/>
      <c r="I109" s="26"/>
      <c r="N109" s="71"/>
    </row>
    <row r="110" spans="1:14" x14ac:dyDescent="0.25">
      <c r="A110" s="26"/>
      <c r="B110" s="26"/>
      <c r="C110" s="44"/>
      <c r="D110" s="26"/>
      <c r="F110" s="47"/>
      <c r="G110" s="47"/>
      <c r="H110" s="46"/>
      <c r="I110" s="26"/>
      <c r="N110" s="71"/>
    </row>
    <row r="111" spans="1:14" x14ac:dyDescent="0.25">
      <c r="A111" s="26"/>
      <c r="B111" s="26"/>
      <c r="C111" s="44"/>
      <c r="D111" s="26"/>
      <c r="F111" s="47"/>
      <c r="G111" s="47"/>
      <c r="H111" s="46"/>
      <c r="I111" s="26"/>
      <c r="N111" s="71"/>
    </row>
    <row r="112" spans="1:14" x14ac:dyDescent="0.25">
      <c r="A112" s="26"/>
      <c r="B112" s="26"/>
      <c r="C112" s="44"/>
      <c r="D112" s="26"/>
      <c r="F112" s="47"/>
      <c r="G112" s="47"/>
      <c r="H112" s="46"/>
      <c r="I112" s="26"/>
      <c r="N112" s="71"/>
    </row>
    <row r="113" spans="1:14" x14ac:dyDescent="0.25">
      <c r="A113" s="26"/>
      <c r="B113" s="26"/>
      <c r="C113" s="44"/>
      <c r="D113" s="26"/>
      <c r="F113" s="47"/>
      <c r="G113" s="47"/>
      <c r="H113" s="46"/>
      <c r="I113" s="26"/>
      <c r="N113" s="71"/>
    </row>
    <row r="114" spans="1:14" x14ac:dyDescent="0.25">
      <c r="A114" s="26"/>
      <c r="B114" s="26"/>
      <c r="C114" s="44"/>
      <c r="D114" s="26"/>
      <c r="F114" s="47"/>
      <c r="G114" s="47"/>
      <c r="H114" s="46"/>
      <c r="I114" s="26"/>
      <c r="N114" s="71"/>
    </row>
    <row r="115" spans="1:14" x14ac:dyDescent="0.25">
      <c r="A115" s="26"/>
      <c r="B115" s="26"/>
      <c r="C115" s="44"/>
      <c r="D115" s="26"/>
      <c r="F115" s="47"/>
      <c r="G115" s="47"/>
      <c r="H115" s="46"/>
      <c r="I115" s="26"/>
      <c r="N115" s="71"/>
    </row>
    <row r="116" spans="1:14" x14ac:dyDescent="0.25">
      <c r="A116" s="26"/>
      <c r="B116" s="26"/>
      <c r="C116" s="44"/>
      <c r="D116" s="26"/>
      <c r="F116" s="47"/>
      <c r="G116" s="47"/>
      <c r="H116" s="46"/>
      <c r="I116" s="26"/>
      <c r="N116" s="71"/>
    </row>
    <row r="117" spans="1:14" x14ac:dyDescent="0.25">
      <c r="A117" s="26"/>
      <c r="B117" s="26"/>
      <c r="C117" s="44"/>
      <c r="D117" s="26"/>
      <c r="F117" s="47"/>
      <c r="G117" s="47"/>
      <c r="H117" s="46"/>
      <c r="I117" s="26"/>
      <c r="N117" s="71"/>
    </row>
    <row r="118" spans="1:14" x14ac:dyDescent="0.25">
      <c r="A118" s="26"/>
      <c r="B118" s="26"/>
      <c r="C118" s="44"/>
      <c r="D118" s="26"/>
      <c r="F118" s="47"/>
      <c r="G118" s="47"/>
      <c r="H118" s="46"/>
      <c r="I118" s="26"/>
      <c r="N118" s="71"/>
    </row>
    <row r="119" spans="1:14" x14ac:dyDescent="0.25">
      <c r="A119" s="26"/>
      <c r="B119" s="26"/>
      <c r="C119" s="44"/>
      <c r="D119" s="26"/>
      <c r="F119" s="47"/>
      <c r="G119" s="47"/>
      <c r="H119" s="46"/>
      <c r="I119" s="26"/>
      <c r="N119" s="71"/>
    </row>
    <row r="120" spans="1:14" x14ac:dyDescent="0.25">
      <c r="A120" s="26"/>
      <c r="B120" s="26"/>
      <c r="C120" s="44"/>
      <c r="D120" s="26"/>
      <c r="F120" s="47"/>
      <c r="G120" s="47"/>
      <c r="H120" s="46"/>
      <c r="I120" s="26"/>
      <c r="N120" s="71"/>
    </row>
    <row r="121" spans="1:14" x14ac:dyDescent="0.25">
      <c r="A121" s="26"/>
      <c r="B121" s="26"/>
      <c r="C121" s="44"/>
      <c r="D121" s="26"/>
      <c r="F121" s="47"/>
      <c r="G121" s="47"/>
      <c r="H121" s="46"/>
      <c r="I121" s="26"/>
      <c r="N121" s="71"/>
    </row>
    <row r="122" spans="1:14" x14ac:dyDescent="0.25">
      <c r="A122" s="26"/>
      <c r="B122" s="26"/>
      <c r="C122" s="44"/>
      <c r="D122" s="26"/>
      <c r="F122" s="47"/>
      <c r="G122" s="47"/>
      <c r="H122" s="46"/>
      <c r="I122" s="26"/>
      <c r="N122" s="71"/>
    </row>
    <row r="123" spans="1:14" x14ac:dyDescent="0.25">
      <c r="A123" s="26"/>
      <c r="B123" s="26"/>
      <c r="C123" s="44"/>
      <c r="D123" s="26"/>
      <c r="F123" s="47"/>
      <c r="G123" s="47"/>
      <c r="H123" s="46"/>
      <c r="I123" s="26"/>
      <c r="N123" s="71"/>
    </row>
    <row r="124" spans="1:14" x14ac:dyDescent="0.25">
      <c r="A124" s="26"/>
      <c r="B124" s="26"/>
      <c r="C124" s="44"/>
      <c r="D124" s="26"/>
      <c r="F124" s="47"/>
      <c r="G124" s="47"/>
      <c r="H124" s="46"/>
      <c r="I124" s="26"/>
      <c r="N124" s="71"/>
    </row>
    <row r="125" spans="1:14" x14ac:dyDescent="0.25">
      <c r="A125" s="26"/>
      <c r="B125" s="26"/>
      <c r="C125" s="44"/>
      <c r="D125" s="26"/>
      <c r="F125" s="47"/>
      <c r="G125" s="47"/>
      <c r="H125" s="46"/>
      <c r="I125" s="26"/>
      <c r="N125" s="71"/>
    </row>
    <row r="126" spans="1:14" x14ac:dyDescent="0.25">
      <c r="A126" s="26"/>
      <c r="B126" s="26"/>
      <c r="C126" s="44"/>
      <c r="D126" s="26"/>
      <c r="F126" s="47"/>
      <c r="G126" s="47"/>
      <c r="H126" s="46"/>
      <c r="I126" s="26"/>
      <c r="N126" s="71"/>
    </row>
    <row r="127" spans="1:14" x14ac:dyDescent="0.25">
      <c r="A127" s="26"/>
      <c r="B127" s="26"/>
      <c r="C127" s="44"/>
      <c r="D127" s="26"/>
      <c r="F127" s="47"/>
      <c r="G127" s="47"/>
      <c r="H127" s="46"/>
      <c r="I127" s="26"/>
      <c r="N127" s="71"/>
    </row>
    <row r="128" spans="1:14" x14ac:dyDescent="0.25">
      <c r="A128" s="26"/>
      <c r="B128" s="26"/>
      <c r="C128" s="44"/>
      <c r="D128" s="26"/>
      <c r="F128" s="47"/>
      <c r="G128" s="47"/>
      <c r="H128" s="46"/>
      <c r="I128" s="26"/>
      <c r="N128" s="71"/>
    </row>
    <row r="129" spans="1:14" x14ac:dyDescent="0.25">
      <c r="A129" s="26"/>
      <c r="B129" s="26"/>
      <c r="C129" s="44"/>
      <c r="D129" s="26"/>
      <c r="F129" s="47"/>
      <c r="G129" s="47"/>
      <c r="H129" s="46"/>
      <c r="I129" s="26"/>
      <c r="N129" s="71"/>
    </row>
    <row r="130" spans="1:14" x14ac:dyDescent="0.25">
      <c r="A130" s="26"/>
      <c r="B130" s="26"/>
      <c r="C130" s="44"/>
      <c r="D130" s="26"/>
      <c r="F130" s="52"/>
      <c r="G130" s="52"/>
      <c r="H130" s="46"/>
      <c r="I130" s="26"/>
      <c r="N130" s="71"/>
    </row>
    <row r="131" spans="1:14" x14ac:dyDescent="0.25">
      <c r="A131" s="26"/>
      <c r="B131" s="26"/>
      <c r="C131" s="44"/>
      <c r="D131" s="26"/>
      <c r="F131" s="52"/>
      <c r="G131" s="52"/>
      <c r="H131" s="46"/>
      <c r="I131" s="26"/>
      <c r="N131" s="71"/>
    </row>
    <row r="132" spans="1:14" x14ac:dyDescent="0.25">
      <c r="A132" s="26"/>
      <c r="B132" s="26"/>
      <c r="C132" s="44"/>
      <c r="D132" s="26"/>
      <c r="F132" s="52"/>
      <c r="G132" s="52"/>
      <c r="H132" s="46"/>
      <c r="I132" s="26"/>
      <c r="N132" s="71"/>
    </row>
    <row r="133" spans="1:14" x14ac:dyDescent="0.25">
      <c r="A133" s="26"/>
      <c r="B133" s="26"/>
      <c r="C133" s="44"/>
      <c r="D133" s="26"/>
      <c r="F133" s="52"/>
      <c r="G133" s="52"/>
      <c r="H133" s="46"/>
      <c r="I133" s="26"/>
      <c r="N133" s="71"/>
    </row>
    <row r="134" spans="1:14" x14ac:dyDescent="0.25">
      <c r="A134" s="26"/>
      <c r="B134" s="26"/>
      <c r="C134" s="44"/>
      <c r="D134" s="26"/>
      <c r="F134" s="52"/>
      <c r="G134" s="52"/>
      <c r="H134" s="46"/>
      <c r="I134" s="26"/>
      <c r="N134" s="71"/>
    </row>
    <row r="135" spans="1:14" x14ac:dyDescent="0.25">
      <c r="A135" s="26"/>
      <c r="B135" s="26"/>
      <c r="C135" s="44"/>
      <c r="D135" s="26"/>
      <c r="F135" s="52"/>
      <c r="G135" s="52"/>
      <c r="H135" s="46"/>
      <c r="I135" s="26"/>
      <c r="N135" s="71"/>
    </row>
    <row r="136" spans="1:14" x14ac:dyDescent="0.25">
      <c r="A136" s="26"/>
      <c r="B136" s="26"/>
      <c r="C136" s="44"/>
      <c r="D136" s="26"/>
      <c r="F136" s="52"/>
      <c r="G136" s="52"/>
      <c r="H136" s="46"/>
      <c r="I136" s="26"/>
      <c r="N136" s="71"/>
    </row>
    <row r="137" spans="1:14" x14ac:dyDescent="0.25">
      <c r="A137" s="26"/>
      <c r="B137" s="26"/>
      <c r="C137" s="44"/>
      <c r="D137" s="26"/>
      <c r="F137" s="52"/>
      <c r="G137" s="52"/>
      <c r="H137" s="46"/>
      <c r="I137" s="26"/>
      <c r="N137" s="71"/>
    </row>
    <row r="138" spans="1:14" x14ac:dyDescent="0.25">
      <c r="A138" s="26"/>
      <c r="B138" s="26"/>
      <c r="C138" s="44"/>
      <c r="D138" s="26"/>
      <c r="F138" s="52"/>
      <c r="G138" s="52"/>
      <c r="H138" s="46"/>
      <c r="I138" s="26"/>
      <c r="N138" s="71"/>
    </row>
    <row r="139" spans="1:14" x14ac:dyDescent="0.25">
      <c r="A139" s="26"/>
      <c r="B139" s="26"/>
      <c r="C139" s="44"/>
      <c r="D139" s="26"/>
      <c r="F139" s="52"/>
      <c r="G139" s="52"/>
      <c r="H139" s="46"/>
      <c r="I139" s="26"/>
      <c r="N139" s="71"/>
    </row>
    <row r="140" spans="1:14" x14ac:dyDescent="0.25">
      <c r="A140" s="26"/>
      <c r="B140" s="26"/>
      <c r="C140" s="44"/>
      <c r="D140" s="26"/>
      <c r="F140" s="52"/>
      <c r="G140" s="52"/>
      <c r="H140" s="46"/>
      <c r="I140" s="26"/>
      <c r="N140" s="71"/>
    </row>
    <row r="141" spans="1:14" x14ac:dyDescent="0.25">
      <c r="A141" s="26"/>
      <c r="B141" s="26"/>
      <c r="C141" s="44"/>
      <c r="D141" s="26"/>
      <c r="F141" s="52"/>
      <c r="G141" s="52"/>
      <c r="H141" s="46"/>
      <c r="I141" s="26"/>
      <c r="N141" s="71"/>
    </row>
    <row r="142" spans="1:14" x14ac:dyDescent="0.25">
      <c r="A142" s="26"/>
      <c r="B142" s="26"/>
      <c r="C142" s="44"/>
      <c r="D142" s="26"/>
      <c r="F142" s="52"/>
      <c r="G142" s="52"/>
      <c r="H142" s="46"/>
      <c r="I142" s="26"/>
      <c r="N142" s="71"/>
    </row>
    <row r="143" spans="1:14" x14ac:dyDescent="0.25">
      <c r="A143" s="26"/>
      <c r="B143" s="26"/>
      <c r="C143" s="44"/>
      <c r="D143" s="26"/>
      <c r="F143" s="52"/>
      <c r="G143" s="52"/>
      <c r="H143" s="46"/>
      <c r="I143" s="26"/>
      <c r="N143" s="71"/>
    </row>
    <row r="144" spans="1:14" x14ac:dyDescent="0.25">
      <c r="A144" s="26"/>
      <c r="B144" s="26"/>
      <c r="C144" s="44"/>
      <c r="D144" s="26"/>
      <c r="F144" s="52"/>
      <c r="G144" s="52"/>
      <c r="H144" s="46"/>
      <c r="I144" s="26"/>
      <c r="N144" s="71"/>
    </row>
    <row r="145" spans="1:14" x14ac:dyDescent="0.25">
      <c r="A145" s="26"/>
      <c r="B145" s="26"/>
      <c r="C145" s="44"/>
      <c r="D145" s="26"/>
      <c r="F145" s="52"/>
      <c r="G145" s="52"/>
      <c r="H145" s="46"/>
      <c r="I145" s="26"/>
      <c r="N145" s="71"/>
    </row>
    <row r="146" spans="1:14" x14ac:dyDescent="0.25">
      <c r="A146" s="26"/>
      <c r="B146" s="26"/>
      <c r="C146" s="44"/>
      <c r="D146" s="26"/>
      <c r="F146" s="52"/>
      <c r="G146" s="52"/>
      <c r="H146" s="46"/>
      <c r="I146" s="26"/>
      <c r="N146" s="71"/>
    </row>
    <row r="147" spans="1:14" x14ac:dyDescent="0.25">
      <c r="A147" s="26"/>
      <c r="B147" s="26"/>
      <c r="C147" s="44"/>
      <c r="D147" s="26"/>
      <c r="F147" s="52"/>
      <c r="G147" s="52"/>
      <c r="H147" s="46"/>
      <c r="I147" s="26"/>
      <c r="N147" s="71"/>
    </row>
    <row r="148" spans="1:14" x14ac:dyDescent="0.25">
      <c r="A148" s="26"/>
      <c r="B148" s="26"/>
      <c r="C148" s="44"/>
      <c r="D148" s="26"/>
      <c r="F148" s="52"/>
      <c r="G148" s="52"/>
      <c r="H148" s="46"/>
      <c r="I148" s="26"/>
      <c r="N148" s="71"/>
    </row>
    <row r="149" spans="1:14" x14ac:dyDescent="0.25">
      <c r="A149" s="26"/>
      <c r="B149" s="26"/>
      <c r="C149" s="44"/>
      <c r="D149" s="26"/>
      <c r="F149" s="52"/>
      <c r="G149" s="52"/>
      <c r="H149" s="46"/>
      <c r="I149" s="26"/>
      <c r="N149" s="71"/>
    </row>
    <row r="150" spans="1:14" x14ac:dyDescent="0.25">
      <c r="A150" s="26"/>
      <c r="B150" s="26"/>
      <c r="C150" s="44"/>
      <c r="D150" s="26"/>
      <c r="F150" s="52"/>
      <c r="G150" s="52"/>
      <c r="H150" s="46"/>
      <c r="I150" s="26"/>
      <c r="N150" s="71"/>
    </row>
    <row r="151" spans="1:14" x14ac:dyDescent="0.25">
      <c r="A151" s="26"/>
      <c r="B151" s="26"/>
      <c r="C151" s="44"/>
      <c r="D151" s="26"/>
      <c r="F151" s="52"/>
      <c r="G151" s="52"/>
      <c r="H151" s="46"/>
      <c r="I151" s="26"/>
      <c r="N151" s="71"/>
    </row>
    <row r="152" spans="1:14" x14ac:dyDescent="0.25">
      <c r="A152" s="26"/>
      <c r="B152" s="26"/>
      <c r="C152" s="44"/>
      <c r="D152" s="26"/>
      <c r="F152" s="52"/>
      <c r="G152" s="52"/>
      <c r="H152" s="46"/>
      <c r="I152" s="26"/>
      <c r="N152" s="71"/>
    </row>
    <row r="153" spans="1:14" x14ac:dyDescent="0.25">
      <c r="A153" s="26"/>
      <c r="B153" s="26"/>
      <c r="C153" s="44"/>
      <c r="D153" s="26"/>
      <c r="F153" s="52"/>
      <c r="G153" s="52"/>
      <c r="H153" s="46"/>
      <c r="I153" s="26"/>
      <c r="N153" s="71"/>
    </row>
    <row r="154" spans="1:14" x14ac:dyDescent="0.25">
      <c r="A154" s="26"/>
      <c r="B154" s="26"/>
      <c r="C154" s="44"/>
      <c r="D154" s="26"/>
      <c r="F154" s="52"/>
      <c r="G154" s="52"/>
      <c r="H154" s="46"/>
      <c r="I154" s="26"/>
      <c r="N154" s="71"/>
    </row>
    <row r="155" spans="1:14" x14ac:dyDescent="0.25">
      <c r="A155" s="26"/>
      <c r="B155" s="26"/>
      <c r="C155" s="44"/>
      <c r="D155" s="26"/>
      <c r="F155" s="52"/>
      <c r="G155" s="52"/>
      <c r="H155" s="46"/>
      <c r="I155" s="26"/>
      <c r="N155" s="71"/>
    </row>
    <row r="156" spans="1:14" x14ac:dyDescent="0.25">
      <c r="A156" s="26"/>
      <c r="B156" s="26"/>
      <c r="C156" s="44"/>
      <c r="D156" s="26"/>
      <c r="F156" s="52"/>
      <c r="G156" s="52"/>
      <c r="H156" s="46"/>
      <c r="I156" s="26"/>
      <c r="N156" s="71"/>
    </row>
    <row r="157" spans="1:14" x14ac:dyDescent="0.25">
      <c r="A157" s="26"/>
      <c r="B157" s="26"/>
      <c r="C157" s="44"/>
      <c r="D157" s="26"/>
      <c r="F157" s="52"/>
      <c r="G157" s="52"/>
      <c r="H157" s="46"/>
      <c r="I157" s="26"/>
      <c r="N157" s="71"/>
    </row>
    <row r="158" spans="1:14" x14ac:dyDescent="0.25">
      <c r="A158" s="26"/>
      <c r="B158" s="26"/>
      <c r="C158" s="44"/>
      <c r="D158" s="26"/>
      <c r="F158" s="52"/>
      <c r="G158" s="52"/>
      <c r="H158" s="46"/>
      <c r="I158" s="26"/>
      <c r="N158" s="71"/>
    </row>
    <row r="159" spans="1:14" x14ac:dyDescent="0.25">
      <c r="A159" s="26"/>
      <c r="B159" s="26"/>
      <c r="C159" s="44"/>
      <c r="D159" s="26"/>
      <c r="F159" s="52"/>
      <c r="G159" s="52"/>
      <c r="H159" s="46"/>
      <c r="I159" s="26"/>
      <c r="N159" s="71"/>
    </row>
    <row r="160" spans="1:14" x14ac:dyDescent="0.25">
      <c r="A160" s="26"/>
      <c r="B160" s="26"/>
      <c r="C160" s="44"/>
      <c r="D160" s="26"/>
      <c r="F160" s="52"/>
      <c r="G160" s="52"/>
      <c r="H160" s="46"/>
      <c r="I160" s="26"/>
      <c r="N160" s="71"/>
    </row>
    <row r="161" spans="1:14" x14ac:dyDescent="0.25">
      <c r="A161" s="26"/>
      <c r="B161" s="26"/>
      <c r="C161" s="44"/>
      <c r="D161" s="26"/>
      <c r="F161" s="52"/>
      <c r="G161" s="52"/>
      <c r="H161" s="46"/>
      <c r="I161" s="26"/>
      <c r="N161" s="71"/>
    </row>
    <row r="162" spans="1:14" x14ac:dyDescent="0.25">
      <c r="A162" s="26"/>
      <c r="B162" s="26"/>
      <c r="C162" s="44"/>
      <c r="D162" s="26"/>
      <c r="F162" s="52"/>
      <c r="G162" s="52"/>
      <c r="H162" s="46"/>
      <c r="I162" s="26"/>
      <c r="N162" s="71"/>
    </row>
    <row r="163" spans="1:14" x14ac:dyDescent="0.25">
      <c r="A163" s="26"/>
      <c r="B163" s="26"/>
      <c r="C163" s="44"/>
      <c r="D163" s="26"/>
      <c r="F163" s="52"/>
      <c r="G163" s="52"/>
      <c r="H163" s="46"/>
      <c r="I163" s="26"/>
      <c r="N163" s="71"/>
    </row>
    <row r="164" spans="1:14" x14ac:dyDescent="0.25">
      <c r="A164" s="26"/>
      <c r="B164" s="26"/>
      <c r="C164" s="44"/>
      <c r="D164" s="26"/>
      <c r="F164" s="52"/>
      <c r="G164" s="52"/>
      <c r="H164" s="46"/>
      <c r="I164" s="26"/>
      <c r="N164" s="71"/>
    </row>
    <row r="165" spans="1:14" x14ac:dyDescent="0.25">
      <c r="A165" s="26"/>
      <c r="B165" s="26"/>
      <c r="C165" s="44"/>
      <c r="D165" s="26"/>
      <c r="F165" s="52"/>
      <c r="G165" s="52"/>
      <c r="H165" s="46"/>
      <c r="I165" s="26"/>
      <c r="N165" s="71"/>
    </row>
    <row r="166" spans="1:14" x14ac:dyDescent="0.25">
      <c r="A166" s="26"/>
      <c r="B166" s="26"/>
      <c r="C166" s="44"/>
      <c r="D166" s="26"/>
      <c r="F166" s="52"/>
      <c r="G166" s="52"/>
      <c r="H166" s="46"/>
      <c r="I166" s="26"/>
      <c r="N166" s="71"/>
    </row>
    <row r="167" spans="1:14" x14ac:dyDescent="0.25">
      <c r="A167" s="26"/>
      <c r="B167" s="26"/>
      <c r="C167" s="44"/>
      <c r="D167" s="26"/>
      <c r="F167" s="52"/>
      <c r="G167" s="52"/>
      <c r="H167" s="46"/>
      <c r="I167" s="26"/>
      <c r="N167" s="71"/>
    </row>
    <row r="168" spans="1:14" x14ac:dyDescent="0.25">
      <c r="A168" s="26"/>
      <c r="B168" s="26"/>
      <c r="C168" s="44"/>
      <c r="D168" s="26"/>
      <c r="F168" s="52"/>
      <c r="G168" s="52"/>
      <c r="H168" s="46"/>
      <c r="I168" s="26"/>
      <c r="N168" s="71"/>
    </row>
    <row r="169" spans="1:14" x14ac:dyDescent="0.25">
      <c r="A169" s="26"/>
      <c r="B169" s="26"/>
      <c r="C169" s="44"/>
      <c r="D169" s="26"/>
      <c r="F169" s="52"/>
      <c r="G169" s="52"/>
      <c r="H169" s="46"/>
      <c r="I169" s="26"/>
      <c r="N169" s="71"/>
    </row>
    <row r="170" spans="1:14" x14ac:dyDescent="0.25">
      <c r="A170" s="26"/>
      <c r="B170" s="26"/>
      <c r="C170" s="44"/>
      <c r="D170" s="26"/>
      <c r="F170" s="52"/>
      <c r="G170" s="52"/>
      <c r="H170" s="46"/>
      <c r="I170" s="26"/>
      <c r="N170" s="71"/>
    </row>
    <row r="171" spans="1:14" x14ac:dyDescent="0.25">
      <c r="A171" s="26"/>
      <c r="B171" s="26"/>
      <c r="C171" s="44"/>
      <c r="D171" s="26"/>
      <c r="F171" s="52"/>
      <c r="G171" s="52"/>
      <c r="H171" s="46"/>
      <c r="I171" s="26"/>
      <c r="N171" s="71"/>
    </row>
    <row r="172" spans="1:14" x14ac:dyDescent="0.25">
      <c r="A172" s="26"/>
      <c r="B172" s="26"/>
      <c r="C172" s="44"/>
      <c r="D172" s="26"/>
      <c r="F172" s="52"/>
      <c r="G172" s="52"/>
      <c r="H172" s="46"/>
      <c r="I172" s="26"/>
      <c r="N172" s="71"/>
    </row>
    <row r="173" spans="1:14" x14ac:dyDescent="0.25">
      <c r="A173" s="26"/>
      <c r="B173" s="26"/>
      <c r="C173" s="44"/>
      <c r="D173" s="26"/>
      <c r="F173" s="52"/>
      <c r="G173" s="52"/>
      <c r="H173" s="46"/>
      <c r="I173" s="26"/>
      <c r="N173" s="71"/>
    </row>
    <row r="174" spans="1:14" x14ac:dyDescent="0.25">
      <c r="A174" s="26"/>
      <c r="B174" s="26"/>
      <c r="C174" s="44"/>
      <c r="D174" s="26"/>
      <c r="F174" s="52"/>
      <c r="G174" s="52"/>
      <c r="H174" s="46"/>
      <c r="I174" s="26"/>
      <c r="N174" s="71"/>
    </row>
    <row r="175" spans="1:14" x14ac:dyDescent="0.25">
      <c r="A175" s="26"/>
      <c r="B175" s="26"/>
      <c r="C175" s="44"/>
      <c r="D175" s="26"/>
      <c r="F175" s="52"/>
      <c r="G175" s="52"/>
      <c r="H175" s="46"/>
      <c r="I175" s="26"/>
      <c r="N175" s="71"/>
    </row>
    <row r="176" spans="1:14" x14ac:dyDescent="0.25">
      <c r="A176" s="26"/>
      <c r="B176" s="26"/>
      <c r="C176" s="44"/>
      <c r="D176" s="26"/>
      <c r="F176" s="52"/>
      <c r="G176" s="52"/>
      <c r="H176" s="46"/>
      <c r="I176" s="26"/>
      <c r="N176" s="71"/>
    </row>
    <row r="177" spans="1:14" x14ac:dyDescent="0.25">
      <c r="A177" s="26"/>
      <c r="B177" s="26"/>
      <c r="C177" s="44"/>
      <c r="D177" s="26"/>
      <c r="F177" s="52"/>
      <c r="G177" s="52"/>
      <c r="H177" s="46"/>
      <c r="I177" s="26"/>
      <c r="N177" s="71"/>
    </row>
    <row r="178" spans="1:14" x14ac:dyDescent="0.25">
      <c r="A178" s="26"/>
      <c r="B178" s="26"/>
      <c r="C178" s="44"/>
      <c r="D178" s="26"/>
      <c r="F178" s="52"/>
      <c r="G178" s="52"/>
      <c r="H178" s="46"/>
      <c r="I178" s="26"/>
      <c r="N178" s="71"/>
    </row>
    <row r="179" spans="1:14" x14ac:dyDescent="0.25">
      <c r="A179" s="26"/>
      <c r="B179" s="26"/>
      <c r="C179" s="44"/>
      <c r="D179" s="26"/>
      <c r="F179" s="52"/>
      <c r="G179" s="52"/>
      <c r="H179" s="46"/>
      <c r="I179" s="26"/>
      <c r="N179" s="71"/>
    </row>
    <row r="180" spans="1:14" x14ac:dyDescent="0.25">
      <c r="A180" s="26"/>
      <c r="B180" s="26"/>
      <c r="C180" s="44"/>
      <c r="D180" s="26"/>
      <c r="F180" s="52"/>
      <c r="G180" s="52"/>
      <c r="H180" s="46"/>
      <c r="I180" s="26"/>
      <c r="N180" s="71"/>
    </row>
    <row r="181" spans="1:14" x14ac:dyDescent="0.25">
      <c r="A181" s="26"/>
      <c r="B181" s="26"/>
      <c r="C181" s="44"/>
      <c r="D181" s="26"/>
      <c r="F181" s="52"/>
      <c r="G181" s="52"/>
      <c r="H181" s="46"/>
      <c r="I181" s="26"/>
      <c r="N181" s="71"/>
    </row>
    <row r="182" spans="1:14" x14ac:dyDescent="0.25">
      <c r="A182" s="26"/>
      <c r="B182" s="26"/>
      <c r="C182" s="44"/>
      <c r="D182" s="26"/>
      <c r="F182" s="52"/>
      <c r="G182" s="52"/>
      <c r="H182" s="46"/>
      <c r="I182" s="26"/>
      <c r="N182" s="71"/>
    </row>
    <row r="183" spans="1:14" x14ac:dyDescent="0.25">
      <c r="A183" s="26"/>
      <c r="B183" s="26"/>
      <c r="C183" s="44"/>
      <c r="D183" s="26"/>
      <c r="F183" s="52"/>
      <c r="G183" s="52"/>
      <c r="H183" s="46"/>
      <c r="I183" s="26"/>
      <c r="N183" s="71"/>
    </row>
    <row r="184" spans="1:14" x14ac:dyDescent="0.25">
      <c r="A184" s="26"/>
      <c r="B184" s="26"/>
      <c r="C184" s="44"/>
      <c r="D184" s="26"/>
      <c r="F184" s="52"/>
      <c r="G184" s="52"/>
      <c r="H184" s="46"/>
      <c r="I184" s="26"/>
      <c r="N184" s="71"/>
    </row>
    <row r="185" spans="1:14" x14ac:dyDescent="0.25">
      <c r="A185" s="26"/>
      <c r="B185" s="26"/>
      <c r="C185" s="44"/>
      <c r="D185" s="26"/>
      <c r="F185" s="52"/>
      <c r="G185" s="52"/>
      <c r="H185" s="46"/>
      <c r="I185" s="26"/>
      <c r="N185" s="71"/>
    </row>
    <row r="186" spans="1:14" x14ac:dyDescent="0.25">
      <c r="A186" s="26"/>
      <c r="B186" s="26"/>
      <c r="C186" s="44"/>
      <c r="D186" s="26"/>
      <c r="F186" s="52"/>
      <c r="G186" s="52"/>
      <c r="H186" s="46"/>
      <c r="I186" s="26"/>
      <c r="N186" s="71"/>
    </row>
    <row r="187" spans="1:14" x14ac:dyDescent="0.25">
      <c r="A187" s="26"/>
      <c r="B187" s="26"/>
      <c r="C187" s="44"/>
      <c r="D187" s="26"/>
      <c r="F187" s="52"/>
      <c r="G187" s="52"/>
      <c r="H187" s="46"/>
      <c r="I187" s="26"/>
      <c r="N187" s="71"/>
    </row>
    <row r="188" spans="1:14" x14ac:dyDescent="0.25">
      <c r="A188" s="26"/>
      <c r="B188" s="26"/>
      <c r="C188" s="44"/>
      <c r="D188" s="26"/>
      <c r="F188" s="52"/>
      <c r="G188" s="52"/>
      <c r="H188" s="46"/>
      <c r="I188" s="26"/>
      <c r="N188" s="71"/>
    </row>
    <row r="189" spans="1:14" x14ac:dyDescent="0.25">
      <c r="A189" s="26"/>
      <c r="B189" s="26"/>
      <c r="C189" s="44"/>
      <c r="D189" s="26"/>
      <c r="F189" s="52"/>
      <c r="G189" s="52"/>
      <c r="H189" s="46"/>
      <c r="I189" s="26"/>
      <c r="N189" s="71"/>
    </row>
    <row r="190" spans="1:14" x14ac:dyDescent="0.25">
      <c r="A190" s="26"/>
      <c r="B190" s="26"/>
      <c r="C190" s="44"/>
      <c r="D190" s="26"/>
      <c r="F190" s="52"/>
      <c r="G190" s="52"/>
      <c r="H190" s="46"/>
      <c r="I190" s="26"/>
      <c r="N190" s="71"/>
    </row>
    <row r="191" spans="1:14" x14ac:dyDescent="0.25">
      <c r="A191" s="26"/>
      <c r="B191" s="26"/>
      <c r="C191" s="44"/>
      <c r="D191" s="26"/>
      <c r="F191" s="52"/>
      <c r="G191" s="52"/>
      <c r="H191" s="46"/>
      <c r="I191" s="26"/>
      <c r="N191" s="71"/>
    </row>
    <row r="192" spans="1:14" x14ac:dyDescent="0.25">
      <c r="A192" s="26"/>
      <c r="B192" s="26"/>
      <c r="C192" s="44"/>
      <c r="D192" s="26"/>
      <c r="F192" s="52"/>
      <c r="G192" s="52"/>
      <c r="H192" s="46"/>
      <c r="I192" s="26"/>
      <c r="N192" s="71"/>
    </row>
    <row r="193" spans="1:14" x14ac:dyDescent="0.25">
      <c r="A193" s="26"/>
      <c r="B193" s="26"/>
      <c r="C193" s="44"/>
      <c r="D193" s="26"/>
      <c r="F193" s="52"/>
      <c r="G193" s="52"/>
      <c r="H193" s="46"/>
      <c r="I193" s="26"/>
      <c r="N193" s="71"/>
    </row>
    <row r="194" spans="1:14" x14ac:dyDescent="0.25">
      <c r="A194" s="26"/>
      <c r="B194" s="26"/>
      <c r="C194" s="44"/>
      <c r="D194" s="26"/>
      <c r="F194" s="52"/>
      <c r="G194" s="52"/>
      <c r="H194" s="46"/>
      <c r="I194" s="26"/>
      <c r="N194" s="71"/>
    </row>
    <row r="195" spans="1:14" x14ac:dyDescent="0.25">
      <c r="A195" s="26"/>
      <c r="B195" s="26"/>
      <c r="C195" s="44"/>
      <c r="D195" s="26"/>
      <c r="F195" s="52"/>
      <c r="G195" s="52"/>
      <c r="H195" s="46"/>
      <c r="I195" s="26"/>
      <c r="N195" s="71"/>
    </row>
    <row r="196" spans="1:14" x14ac:dyDescent="0.25">
      <c r="A196" s="26"/>
      <c r="B196" s="26"/>
      <c r="C196" s="44"/>
      <c r="D196" s="26"/>
      <c r="F196" s="52"/>
      <c r="G196" s="52"/>
      <c r="H196" s="46"/>
      <c r="I196" s="26"/>
      <c r="N196" s="71"/>
    </row>
    <row r="197" spans="1:14" x14ac:dyDescent="0.25">
      <c r="A197" s="26"/>
      <c r="B197" s="26"/>
      <c r="C197" s="44"/>
      <c r="D197" s="26"/>
      <c r="F197" s="52"/>
      <c r="G197" s="52"/>
      <c r="H197" s="46"/>
      <c r="I197" s="26"/>
      <c r="N197" s="71"/>
    </row>
    <row r="198" spans="1:14" x14ac:dyDescent="0.25">
      <c r="A198" s="26"/>
      <c r="B198" s="26"/>
      <c r="C198" s="44"/>
      <c r="D198" s="26"/>
      <c r="F198" s="52"/>
      <c r="G198" s="52"/>
      <c r="H198" s="46"/>
      <c r="I198" s="26"/>
      <c r="N198" s="71"/>
    </row>
    <row r="199" spans="1:14" x14ac:dyDescent="0.25">
      <c r="A199" s="26"/>
      <c r="B199" s="26"/>
      <c r="C199" s="44"/>
      <c r="D199" s="26"/>
      <c r="F199" s="52"/>
      <c r="G199" s="52"/>
      <c r="H199" s="46"/>
      <c r="I199" s="26"/>
      <c r="N199" s="71"/>
    </row>
    <row r="200" spans="1:14" x14ac:dyDescent="0.25">
      <c r="A200" s="26"/>
      <c r="B200" s="26"/>
      <c r="C200" s="44"/>
      <c r="D200" s="26"/>
      <c r="F200" s="52"/>
      <c r="G200" s="52"/>
      <c r="H200" s="46"/>
      <c r="I200" s="26"/>
      <c r="N200" s="71"/>
    </row>
    <row r="201" spans="1:14" x14ac:dyDescent="0.25">
      <c r="A201" s="26"/>
      <c r="B201" s="26"/>
      <c r="C201" s="44"/>
      <c r="D201" s="26"/>
      <c r="F201" s="52"/>
      <c r="G201" s="52"/>
      <c r="H201" s="46"/>
      <c r="I201" s="26"/>
      <c r="N201" s="71"/>
    </row>
    <row r="202" spans="1:14" x14ac:dyDescent="0.25">
      <c r="A202" s="26"/>
      <c r="B202" s="26"/>
      <c r="C202" s="44"/>
      <c r="D202" s="26"/>
      <c r="F202" s="52"/>
      <c r="G202" s="52"/>
      <c r="H202" s="46"/>
      <c r="I202" s="26"/>
      <c r="N202" s="71"/>
    </row>
    <row r="203" spans="1:14" x14ac:dyDescent="0.25">
      <c r="A203" s="26"/>
      <c r="B203" s="26"/>
      <c r="C203" s="44"/>
      <c r="D203" s="26"/>
      <c r="F203" s="52"/>
      <c r="G203" s="52"/>
      <c r="H203" s="46"/>
      <c r="I203" s="26"/>
      <c r="N203" s="71"/>
    </row>
    <row r="204" spans="1:14" x14ac:dyDescent="0.25">
      <c r="A204" s="26"/>
      <c r="B204" s="26"/>
      <c r="C204" s="44"/>
      <c r="D204" s="26"/>
      <c r="F204" s="52"/>
      <c r="G204" s="52"/>
      <c r="H204" s="46"/>
      <c r="I204" s="26"/>
      <c r="N204" s="71"/>
    </row>
    <row r="205" spans="1:14" x14ac:dyDescent="0.25">
      <c r="A205" s="26"/>
      <c r="B205" s="26"/>
      <c r="C205" s="44"/>
      <c r="D205" s="26"/>
      <c r="F205" s="52"/>
      <c r="G205" s="52"/>
      <c r="H205" s="46"/>
      <c r="I205" s="26"/>
      <c r="N205" s="71"/>
    </row>
    <row r="206" spans="1:14" x14ac:dyDescent="0.25">
      <c r="A206" s="26"/>
      <c r="B206" s="26"/>
      <c r="C206" s="44"/>
      <c r="D206" s="26"/>
      <c r="F206" s="52"/>
      <c r="G206" s="52"/>
      <c r="H206" s="46"/>
      <c r="I206" s="26"/>
      <c r="N206" s="71"/>
    </row>
    <row r="207" spans="1:14" x14ac:dyDescent="0.25">
      <c r="A207" s="26"/>
      <c r="B207" s="26"/>
      <c r="C207" s="44"/>
      <c r="D207" s="26"/>
      <c r="F207" s="52"/>
      <c r="G207" s="52"/>
      <c r="H207" s="46"/>
      <c r="I207" s="26"/>
      <c r="N207" s="71"/>
    </row>
    <row r="208" spans="1:14" x14ac:dyDescent="0.25">
      <c r="A208" s="26"/>
      <c r="B208" s="26"/>
      <c r="C208" s="44"/>
      <c r="D208" s="26"/>
      <c r="F208" s="52"/>
      <c r="G208" s="52"/>
      <c r="H208" s="46"/>
      <c r="I208" s="26"/>
      <c r="N208" s="71"/>
    </row>
    <row r="209" spans="1:14" x14ac:dyDescent="0.25">
      <c r="A209" s="26"/>
      <c r="B209" s="26"/>
      <c r="C209" s="44"/>
      <c r="D209" s="26"/>
      <c r="F209" s="52"/>
      <c r="G209" s="52"/>
      <c r="H209" s="46"/>
      <c r="I209" s="26"/>
      <c r="N209" s="71"/>
    </row>
    <row r="210" spans="1:14" x14ac:dyDescent="0.25">
      <c r="A210" s="26"/>
      <c r="B210" s="26"/>
      <c r="C210" s="44"/>
      <c r="D210" s="26"/>
      <c r="F210" s="52"/>
      <c r="G210" s="52"/>
      <c r="H210" s="46"/>
      <c r="I210" s="26"/>
      <c r="N210" s="71"/>
    </row>
    <row r="211" spans="1:14" x14ac:dyDescent="0.25">
      <c r="A211" s="26"/>
      <c r="B211" s="26"/>
      <c r="C211" s="44"/>
      <c r="D211" s="26"/>
      <c r="F211" s="52"/>
      <c r="G211" s="52"/>
      <c r="H211" s="46"/>
      <c r="I211" s="26"/>
      <c r="N211" s="71"/>
    </row>
    <row r="212" spans="1:14" x14ac:dyDescent="0.25">
      <c r="A212" s="26"/>
      <c r="B212" s="26"/>
      <c r="C212" s="44"/>
      <c r="D212" s="26"/>
      <c r="F212" s="52"/>
      <c r="G212" s="52"/>
      <c r="H212" s="46"/>
      <c r="I212" s="26"/>
      <c r="N212" s="71"/>
    </row>
    <row r="213" spans="1:14" x14ac:dyDescent="0.25">
      <c r="A213" s="26"/>
      <c r="B213" s="26"/>
      <c r="C213" s="44"/>
      <c r="D213" s="26"/>
      <c r="F213" s="52"/>
      <c r="G213" s="52"/>
      <c r="H213" s="46"/>
      <c r="I213" s="26"/>
      <c r="N213" s="71"/>
    </row>
    <row r="214" spans="1:14" x14ac:dyDescent="0.25">
      <c r="A214" s="26"/>
      <c r="B214" s="26"/>
      <c r="C214" s="44"/>
      <c r="D214" s="26"/>
      <c r="F214" s="52"/>
      <c r="G214" s="52"/>
      <c r="H214" s="46"/>
      <c r="I214" s="26"/>
      <c r="N214" s="71"/>
    </row>
    <row r="215" spans="1:14" x14ac:dyDescent="0.25">
      <c r="A215" s="26"/>
      <c r="B215" s="26"/>
      <c r="C215" s="44"/>
      <c r="D215" s="26"/>
      <c r="F215" s="52"/>
      <c r="G215" s="52"/>
      <c r="H215" s="46"/>
      <c r="I215" s="26"/>
      <c r="N215" s="71"/>
    </row>
    <row r="216" spans="1:14" x14ac:dyDescent="0.25">
      <c r="A216" s="26"/>
      <c r="B216" s="26"/>
      <c r="C216" s="44"/>
      <c r="D216" s="26"/>
      <c r="F216" s="52"/>
      <c r="G216" s="52"/>
      <c r="H216" s="46"/>
      <c r="I216" s="26"/>
      <c r="N216" s="71"/>
    </row>
    <row r="217" spans="1:14" x14ac:dyDescent="0.25">
      <c r="A217" s="26"/>
      <c r="B217" s="26"/>
      <c r="C217" s="44"/>
      <c r="D217" s="26"/>
      <c r="F217" s="52"/>
      <c r="G217" s="52"/>
      <c r="H217" s="46"/>
      <c r="I217" s="26"/>
      <c r="N217" s="71"/>
    </row>
    <row r="218" spans="1:14" x14ac:dyDescent="0.25">
      <c r="A218" s="26"/>
      <c r="B218" s="26"/>
      <c r="C218" s="44"/>
      <c r="D218" s="26"/>
      <c r="F218" s="52"/>
      <c r="G218" s="52"/>
      <c r="H218" s="46"/>
      <c r="I218" s="26"/>
      <c r="N218" s="71"/>
    </row>
    <row r="219" spans="1:14" x14ac:dyDescent="0.25">
      <c r="A219" s="26"/>
      <c r="B219" s="26"/>
      <c r="C219" s="44"/>
      <c r="D219" s="26"/>
      <c r="F219" s="52"/>
      <c r="G219" s="52"/>
      <c r="H219" s="46"/>
      <c r="I219" s="26"/>
      <c r="N219" s="71"/>
    </row>
    <row r="220" spans="1:14" x14ac:dyDescent="0.25">
      <c r="A220" s="26"/>
      <c r="B220" s="26"/>
      <c r="C220" s="44"/>
      <c r="D220" s="26"/>
      <c r="F220" s="52"/>
      <c r="G220" s="52"/>
      <c r="H220" s="46"/>
      <c r="I220" s="26"/>
      <c r="N220" s="71"/>
    </row>
    <row r="221" spans="1:14" x14ac:dyDescent="0.25">
      <c r="A221" s="26"/>
      <c r="B221" s="26"/>
      <c r="C221" s="44"/>
      <c r="D221" s="26"/>
      <c r="F221" s="52"/>
      <c r="G221" s="52"/>
      <c r="H221" s="46"/>
      <c r="I221" s="26"/>
      <c r="N221" s="71"/>
    </row>
    <row r="222" spans="1:14" x14ac:dyDescent="0.25">
      <c r="A222" s="26"/>
      <c r="B222" s="26"/>
      <c r="C222" s="44"/>
      <c r="D222" s="26"/>
      <c r="F222" s="52"/>
      <c r="G222" s="52"/>
      <c r="H222" s="46"/>
      <c r="I222" s="26"/>
      <c r="N222" s="71"/>
    </row>
    <row r="223" spans="1:14" x14ac:dyDescent="0.25">
      <c r="A223" s="26"/>
      <c r="B223" s="26"/>
      <c r="C223" s="44"/>
      <c r="D223" s="26"/>
      <c r="F223" s="52"/>
      <c r="G223" s="52"/>
      <c r="H223" s="46"/>
      <c r="I223" s="26"/>
      <c r="N223" s="71"/>
    </row>
    <row r="224" spans="1:14" x14ac:dyDescent="0.25">
      <c r="A224" s="26"/>
      <c r="B224" s="26"/>
      <c r="C224" s="44"/>
      <c r="D224" s="26"/>
      <c r="F224" s="52"/>
      <c r="G224" s="52"/>
      <c r="H224" s="46"/>
      <c r="I224" s="26"/>
      <c r="N224" s="71"/>
    </row>
    <row r="225" spans="1:14" x14ac:dyDescent="0.25">
      <c r="A225" s="26"/>
      <c r="B225" s="26"/>
      <c r="C225" s="44"/>
      <c r="D225" s="26"/>
      <c r="F225" s="52"/>
      <c r="G225" s="52"/>
      <c r="H225" s="46"/>
      <c r="I225" s="26"/>
      <c r="N225" s="71"/>
    </row>
    <row r="226" spans="1:14" x14ac:dyDescent="0.25">
      <c r="A226" s="26"/>
      <c r="B226" s="26"/>
      <c r="C226" s="44"/>
      <c r="D226" s="26"/>
      <c r="F226" s="52"/>
      <c r="G226" s="52"/>
      <c r="H226" s="46"/>
      <c r="I226" s="26"/>
      <c r="N226" s="71"/>
    </row>
    <row r="227" spans="1:14" x14ac:dyDescent="0.25">
      <c r="A227" s="26"/>
      <c r="B227" s="26"/>
      <c r="C227" s="44"/>
      <c r="D227" s="26"/>
      <c r="F227" s="52"/>
      <c r="G227" s="52"/>
      <c r="H227" s="46"/>
      <c r="I227" s="26"/>
      <c r="N227" s="71"/>
    </row>
    <row r="228" spans="1:14" x14ac:dyDescent="0.25">
      <c r="A228" s="26"/>
      <c r="B228" s="26"/>
      <c r="C228" s="44"/>
      <c r="D228" s="26"/>
      <c r="F228" s="52"/>
      <c r="G228" s="52"/>
      <c r="H228" s="46"/>
      <c r="I228" s="26"/>
      <c r="N228" s="71"/>
    </row>
    <row r="229" spans="1:14" x14ac:dyDescent="0.25">
      <c r="A229" s="26"/>
      <c r="B229" s="26"/>
      <c r="C229" s="44"/>
      <c r="D229" s="26"/>
      <c r="F229" s="52"/>
      <c r="G229" s="52"/>
      <c r="H229" s="46"/>
      <c r="I229" s="26"/>
      <c r="N229" s="71"/>
    </row>
    <row r="230" spans="1:14" x14ac:dyDescent="0.25">
      <c r="A230" s="26"/>
      <c r="B230" s="26"/>
      <c r="C230" s="44"/>
      <c r="D230" s="26"/>
      <c r="F230" s="52"/>
      <c r="G230" s="52"/>
      <c r="H230" s="46"/>
      <c r="I230" s="26"/>
      <c r="N230" s="71"/>
    </row>
    <row r="231" spans="1:14" x14ac:dyDescent="0.25">
      <c r="A231" s="26"/>
      <c r="B231" s="26"/>
      <c r="C231" s="44"/>
      <c r="D231" s="26"/>
      <c r="F231" s="52"/>
      <c r="G231" s="52"/>
      <c r="H231" s="46"/>
      <c r="I231" s="26"/>
      <c r="N231" s="71"/>
    </row>
    <row r="232" spans="1:14" x14ac:dyDescent="0.25">
      <c r="A232" s="26"/>
      <c r="B232" s="26"/>
      <c r="C232" s="44"/>
      <c r="D232" s="26"/>
      <c r="F232" s="52"/>
      <c r="G232" s="52"/>
      <c r="H232" s="46"/>
      <c r="I232" s="26"/>
      <c r="N232" s="71"/>
    </row>
    <row r="233" spans="1:14" x14ac:dyDescent="0.25">
      <c r="A233" s="26"/>
      <c r="B233" s="26"/>
      <c r="C233" s="44"/>
      <c r="D233" s="26"/>
      <c r="F233" s="52"/>
      <c r="G233" s="52"/>
      <c r="H233" s="46"/>
      <c r="I233" s="26"/>
      <c r="N233" s="71"/>
    </row>
    <row r="234" spans="1:14" x14ac:dyDescent="0.25">
      <c r="A234" s="26"/>
      <c r="B234" s="26"/>
      <c r="C234" s="44"/>
      <c r="D234" s="26"/>
      <c r="F234" s="52"/>
      <c r="G234" s="52"/>
      <c r="H234" s="46"/>
      <c r="I234" s="26"/>
      <c r="N234" s="71"/>
    </row>
    <row r="235" spans="1:14" x14ac:dyDescent="0.25">
      <c r="A235" s="26"/>
      <c r="B235" s="26"/>
      <c r="C235" s="44"/>
      <c r="D235" s="26"/>
      <c r="F235" s="52"/>
      <c r="G235" s="52"/>
      <c r="H235" s="46"/>
      <c r="I235" s="26"/>
      <c r="N235" s="71"/>
    </row>
    <row r="236" spans="1:14" x14ac:dyDescent="0.25">
      <c r="A236" s="26"/>
      <c r="B236" s="26"/>
      <c r="C236" s="44"/>
      <c r="D236" s="26"/>
      <c r="F236" s="52"/>
      <c r="G236" s="52"/>
      <c r="H236" s="46"/>
      <c r="I236" s="26"/>
      <c r="N236" s="71"/>
    </row>
    <row r="237" spans="1:14" x14ac:dyDescent="0.25">
      <c r="A237" s="26"/>
      <c r="B237" s="26"/>
      <c r="C237" s="44"/>
      <c r="D237" s="26"/>
      <c r="F237" s="52"/>
      <c r="G237" s="52"/>
      <c r="H237" s="46"/>
      <c r="I237" s="26"/>
      <c r="N237" s="71"/>
    </row>
    <row r="238" spans="1:14" x14ac:dyDescent="0.25">
      <c r="A238" s="26"/>
      <c r="B238" s="26"/>
      <c r="C238" s="44"/>
      <c r="D238" s="26"/>
      <c r="F238" s="52"/>
      <c r="G238" s="52"/>
      <c r="H238" s="46"/>
      <c r="I238" s="26"/>
      <c r="N238" s="71"/>
    </row>
    <row r="239" spans="1:14" x14ac:dyDescent="0.25">
      <c r="A239" s="26"/>
      <c r="B239" s="26"/>
      <c r="C239" s="44"/>
      <c r="D239" s="26"/>
      <c r="F239" s="52"/>
      <c r="G239" s="52"/>
      <c r="H239" s="46"/>
      <c r="I239" s="26"/>
      <c r="N239" s="71"/>
    </row>
    <row r="240" spans="1:14" x14ac:dyDescent="0.25">
      <c r="A240" s="26"/>
      <c r="B240" s="26"/>
      <c r="C240" s="44"/>
      <c r="D240" s="26"/>
      <c r="F240" s="52"/>
      <c r="G240" s="52"/>
      <c r="H240" s="46"/>
      <c r="I240" s="26"/>
      <c r="N240" s="71"/>
    </row>
    <row r="241" spans="1:14" x14ac:dyDescent="0.25">
      <c r="A241" s="26"/>
      <c r="B241" s="26"/>
      <c r="C241" s="44"/>
      <c r="D241" s="26"/>
      <c r="F241" s="52"/>
      <c r="G241" s="52"/>
      <c r="H241" s="46"/>
      <c r="I241" s="26"/>
      <c r="N241" s="71"/>
    </row>
    <row r="242" spans="1:14" x14ac:dyDescent="0.25">
      <c r="A242" s="26"/>
      <c r="B242" s="26"/>
      <c r="C242" s="44"/>
      <c r="D242" s="26"/>
      <c r="F242" s="52"/>
      <c r="G242" s="52"/>
      <c r="H242" s="46"/>
      <c r="I242" s="26"/>
      <c r="N242" s="71"/>
    </row>
    <row r="243" spans="1:14" x14ac:dyDescent="0.25">
      <c r="A243" s="26"/>
      <c r="B243" s="26"/>
      <c r="C243" s="44"/>
      <c r="D243" s="26"/>
      <c r="F243" s="52"/>
      <c r="G243" s="52"/>
      <c r="H243" s="46"/>
      <c r="I243" s="26"/>
      <c r="N243" s="71"/>
    </row>
    <row r="244" spans="1:14" x14ac:dyDescent="0.25">
      <c r="A244" s="26"/>
      <c r="B244" s="26"/>
      <c r="C244" s="44"/>
      <c r="D244" s="26"/>
      <c r="F244" s="52"/>
      <c r="G244" s="52"/>
      <c r="H244" s="46"/>
      <c r="I244" s="26"/>
      <c r="N244" s="71"/>
    </row>
    <row r="245" spans="1:14" x14ac:dyDescent="0.25">
      <c r="A245" s="26"/>
      <c r="B245" s="26"/>
      <c r="C245" s="44"/>
      <c r="D245" s="26"/>
      <c r="F245" s="52"/>
      <c r="G245" s="52"/>
      <c r="H245" s="46"/>
      <c r="I245" s="26"/>
      <c r="N245" s="71"/>
    </row>
    <row r="246" spans="1:14" x14ac:dyDescent="0.25">
      <c r="A246" s="26"/>
      <c r="B246" s="26"/>
      <c r="C246" s="44"/>
      <c r="D246" s="26"/>
      <c r="F246" s="52"/>
      <c r="G246" s="52"/>
      <c r="H246" s="46"/>
      <c r="I246" s="26"/>
      <c r="N246" s="71"/>
    </row>
    <row r="247" spans="1:14" x14ac:dyDescent="0.25">
      <c r="A247" s="26"/>
      <c r="B247" s="26"/>
      <c r="C247" s="44"/>
      <c r="D247" s="26"/>
      <c r="F247" s="52"/>
      <c r="G247" s="52"/>
      <c r="H247" s="46"/>
      <c r="I247" s="26"/>
      <c r="N247" s="71"/>
    </row>
    <row r="248" spans="1:14" x14ac:dyDescent="0.25">
      <c r="A248" s="26"/>
      <c r="B248" s="26"/>
      <c r="C248" s="44"/>
      <c r="D248" s="26"/>
      <c r="F248" s="52"/>
      <c r="G248" s="52"/>
      <c r="H248" s="46"/>
      <c r="I248" s="26"/>
      <c r="N248" s="71"/>
    </row>
    <row r="249" spans="1:14" x14ac:dyDescent="0.25">
      <c r="A249" s="26"/>
      <c r="B249" s="26"/>
      <c r="C249" s="44"/>
      <c r="D249" s="26"/>
      <c r="F249" s="52"/>
      <c r="G249" s="52"/>
      <c r="H249" s="46"/>
      <c r="I249" s="26"/>
      <c r="N249" s="71"/>
    </row>
    <row r="250" spans="1:14" x14ac:dyDescent="0.25">
      <c r="A250" s="26"/>
      <c r="B250" s="26"/>
      <c r="C250" s="44"/>
      <c r="D250" s="26"/>
      <c r="F250" s="52"/>
      <c r="G250" s="52"/>
      <c r="H250" s="46"/>
      <c r="I250" s="26"/>
      <c r="N250" s="71"/>
    </row>
    <row r="251" spans="1:14" x14ac:dyDescent="0.25">
      <c r="A251" s="26"/>
      <c r="B251" s="26"/>
      <c r="C251" s="44"/>
      <c r="D251" s="26"/>
      <c r="F251" s="52"/>
      <c r="G251" s="52"/>
      <c r="H251" s="46"/>
      <c r="I251" s="26"/>
      <c r="N251" s="71"/>
    </row>
    <row r="252" spans="1:14" x14ac:dyDescent="0.25">
      <c r="A252" s="26"/>
      <c r="B252" s="26"/>
      <c r="C252" s="44"/>
      <c r="D252" s="26"/>
      <c r="F252" s="52"/>
      <c r="G252" s="52"/>
      <c r="H252" s="46"/>
      <c r="I252" s="26"/>
      <c r="N252" s="71"/>
    </row>
    <row r="253" spans="1:14" x14ac:dyDescent="0.25">
      <c r="A253" s="26"/>
      <c r="B253" s="26"/>
      <c r="C253" s="44"/>
      <c r="D253" s="26"/>
      <c r="F253" s="52"/>
      <c r="G253" s="52"/>
      <c r="H253" s="46"/>
      <c r="I253" s="26"/>
      <c r="N253" s="71"/>
    </row>
    <row r="254" spans="1:14" x14ac:dyDescent="0.25">
      <c r="A254" s="26"/>
      <c r="B254" s="26"/>
      <c r="C254" s="44"/>
      <c r="D254" s="26"/>
      <c r="F254" s="52"/>
      <c r="G254" s="52"/>
      <c r="H254" s="46"/>
      <c r="I254" s="26"/>
      <c r="N254" s="71"/>
    </row>
    <row r="255" spans="1:14" x14ac:dyDescent="0.25">
      <c r="A255" s="26"/>
      <c r="B255" s="26"/>
      <c r="C255" s="44"/>
      <c r="D255" s="26"/>
      <c r="F255" s="52"/>
      <c r="G255" s="52"/>
      <c r="H255" s="46"/>
      <c r="I255" s="26"/>
      <c r="N255" s="71"/>
    </row>
    <row r="256" spans="1:14" x14ac:dyDescent="0.25">
      <c r="A256" s="26"/>
      <c r="B256" s="26"/>
      <c r="C256" s="44"/>
      <c r="D256" s="26"/>
      <c r="F256" s="52"/>
      <c r="G256" s="52"/>
      <c r="H256" s="46"/>
      <c r="I256" s="26"/>
      <c r="N256" s="71"/>
    </row>
    <row r="257" spans="1:14" x14ac:dyDescent="0.25">
      <c r="A257" s="26"/>
      <c r="B257" s="26"/>
      <c r="C257" s="44"/>
      <c r="D257" s="26"/>
      <c r="F257" s="52"/>
      <c r="G257" s="52"/>
      <c r="H257" s="46"/>
      <c r="I257" s="26"/>
      <c r="N257" s="71"/>
    </row>
    <row r="258" spans="1:14" x14ac:dyDescent="0.25">
      <c r="A258" s="26"/>
      <c r="B258" s="26"/>
      <c r="C258" s="44"/>
      <c r="D258" s="26"/>
      <c r="F258" s="52"/>
      <c r="G258" s="52"/>
      <c r="H258" s="46"/>
      <c r="I258" s="26"/>
      <c r="N258" s="71"/>
    </row>
    <row r="259" spans="1:14" x14ac:dyDescent="0.25">
      <c r="A259" s="26"/>
      <c r="B259" s="26"/>
      <c r="C259" s="44"/>
      <c r="D259" s="26"/>
      <c r="F259" s="52"/>
      <c r="G259" s="52"/>
      <c r="H259" s="46"/>
      <c r="I259" s="26"/>
      <c r="N259" s="71"/>
    </row>
    <row r="260" spans="1:14" x14ac:dyDescent="0.25">
      <c r="A260" s="26"/>
      <c r="B260" s="26"/>
      <c r="C260" s="44"/>
      <c r="D260" s="26"/>
      <c r="F260" s="52"/>
      <c r="G260" s="52"/>
      <c r="H260" s="46"/>
      <c r="I260" s="26"/>
      <c r="N260" s="71"/>
    </row>
    <row r="261" spans="1:14" x14ac:dyDescent="0.25">
      <c r="A261" s="26"/>
      <c r="B261" s="26"/>
      <c r="C261" s="44"/>
      <c r="D261" s="26"/>
      <c r="F261" s="52"/>
      <c r="G261" s="52"/>
      <c r="H261" s="46"/>
      <c r="I261" s="26"/>
      <c r="N261" s="71"/>
    </row>
    <row r="262" spans="1:14" x14ac:dyDescent="0.25">
      <c r="A262" s="26"/>
      <c r="B262" s="26"/>
      <c r="C262" s="44"/>
      <c r="D262" s="26"/>
      <c r="F262" s="52"/>
      <c r="G262" s="52"/>
      <c r="H262" s="46"/>
      <c r="I262" s="26"/>
      <c r="N262" s="71"/>
    </row>
    <row r="263" spans="1:14" x14ac:dyDescent="0.25">
      <c r="A263" s="26"/>
      <c r="B263" s="26"/>
      <c r="C263" s="44"/>
      <c r="D263" s="26"/>
      <c r="F263" s="52"/>
      <c r="G263" s="52"/>
      <c r="H263" s="46"/>
      <c r="I263" s="26"/>
      <c r="N263" s="71"/>
    </row>
    <row r="264" spans="1:14" x14ac:dyDescent="0.25">
      <c r="A264" s="26"/>
      <c r="B264" s="26"/>
      <c r="C264" s="44"/>
      <c r="D264" s="26"/>
      <c r="F264" s="52"/>
      <c r="G264" s="52"/>
      <c r="H264" s="46"/>
      <c r="I264" s="26"/>
      <c r="N264" s="71"/>
    </row>
    <row r="265" spans="1:14" x14ac:dyDescent="0.25">
      <c r="A265" s="26"/>
      <c r="B265" s="26"/>
      <c r="C265" s="44"/>
      <c r="D265" s="26"/>
      <c r="F265" s="52"/>
      <c r="G265" s="52"/>
      <c r="H265" s="46"/>
      <c r="I265" s="26"/>
      <c r="N265" s="71"/>
    </row>
    <row r="266" spans="1:14" x14ac:dyDescent="0.25">
      <c r="A266" s="26"/>
      <c r="B266" s="26"/>
      <c r="C266" s="44"/>
      <c r="D266" s="26"/>
      <c r="F266" s="52"/>
      <c r="G266" s="52"/>
      <c r="H266" s="46"/>
      <c r="I266" s="26"/>
      <c r="N266" s="71"/>
    </row>
    <row r="267" spans="1:14" x14ac:dyDescent="0.25">
      <c r="A267" s="26"/>
      <c r="B267" s="26"/>
      <c r="C267" s="44"/>
      <c r="D267" s="26"/>
      <c r="F267" s="52"/>
      <c r="G267" s="52"/>
      <c r="H267" s="46"/>
      <c r="I267" s="26"/>
      <c r="N267" s="71"/>
    </row>
    <row r="268" spans="1:14" x14ac:dyDescent="0.25">
      <c r="A268" s="26"/>
      <c r="B268" s="26"/>
      <c r="C268" s="44"/>
      <c r="D268" s="26"/>
      <c r="F268" s="52"/>
      <c r="G268" s="52"/>
      <c r="H268" s="46"/>
      <c r="I268" s="26"/>
      <c r="N268" s="71"/>
    </row>
    <row r="269" spans="1:14" x14ac:dyDescent="0.25">
      <c r="A269" s="26"/>
      <c r="B269" s="26"/>
      <c r="C269" s="44"/>
      <c r="D269" s="26"/>
      <c r="F269" s="52"/>
      <c r="G269" s="52"/>
      <c r="H269" s="46"/>
      <c r="I269" s="26"/>
      <c r="N269" s="71"/>
    </row>
    <row r="270" spans="1:14" x14ac:dyDescent="0.25">
      <c r="A270" s="26"/>
      <c r="B270" s="26"/>
      <c r="C270" s="44"/>
      <c r="D270" s="26"/>
      <c r="F270" s="52"/>
      <c r="G270" s="52"/>
      <c r="H270" s="46"/>
      <c r="I270" s="26"/>
      <c r="N270" s="71"/>
    </row>
    <row r="271" spans="1:14" x14ac:dyDescent="0.25">
      <c r="A271" s="26"/>
      <c r="B271" s="26"/>
      <c r="C271" s="44"/>
      <c r="D271" s="26"/>
      <c r="F271" s="52"/>
      <c r="G271" s="52"/>
      <c r="H271" s="46"/>
      <c r="I271" s="26"/>
      <c r="N271" s="71"/>
    </row>
    <row r="272" spans="1:14" x14ac:dyDescent="0.25">
      <c r="A272" s="26"/>
      <c r="B272" s="26"/>
      <c r="C272" s="44"/>
      <c r="D272" s="26"/>
      <c r="F272" s="52"/>
      <c r="G272" s="52"/>
      <c r="H272" s="46"/>
      <c r="I272" s="26"/>
      <c r="N272" s="71"/>
    </row>
    <row r="273" spans="1:14" x14ac:dyDescent="0.25">
      <c r="A273" s="26"/>
      <c r="B273" s="26"/>
      <c r="C273" s="44"/>
      <c r="D273" s="26"/>
      <c r="F273" s="52"/>
      <c r="G273" s="52"/>
      <c r="H273" s="46"/>
      <c r="I273" s="26"/>
      <c r="N273" s="71"/>
    </row>
    <row r="274" spans="1:14" x14ac:dyDescent="0.25">
      <c r="A274" s="26"/>
      <c r="B274" s="26"/>
      <c r="C274" s="44"/>
      <c r="D274" s="26"/>
      <c r="F274" s="52"/>
      <c r="G274" s="52"/>
      <c r="H274" s="46"/>
      <c r="I274" s="26"/>
      <c r="N274" s="71"/>
    </row>
    <row r="275" spans="1:14" x14ac:dyDescent="0.25">
      <c r="A275" s="26"/>
      <c r="B275" s="26"/>
      <c r="C275" s="44"/>
      <c r="D275" s="26"/>
      <c r="F275" s="52"/>
      <c r="G275" s="52"/>
      <c r="H275" s="46"/>
      <c r="I275" s="26"/>
      <c r="N275" s="71"/>
    </row>
    <row r="276" spans="1:14" x14ac:dyDescent="0.25">
      <c r="A276" s="26"/>
      <c r="B276" s="26"/>
      <c r="C276" s="44"/>
      <c r="D276" s="26"/>
      <c r="F276" s="52"/>
      <c r="G276" s="52"/>
      <c r="H276" s="46"/>
      <c r="I276" s="26"/>
      <c r="N276" s="71"/>
    </row>
    <row r="277" spans="1:14" x14ac:dyDescent="0.25">
      <c r="A277" s="26"/>
      <c r="B277" s="26"/>
      <c r="C277" s="44"/>
      <c r="D277" s="26"/>
      <c r="F277" s="52"/>
      <c r="G277" s="52"/>
      <c r="H277" s="46"/>
      <c r="I277" s="26"/>
      <c r="N277" s="71"/>
    </row>
    <row r="278" spans="1:14" x14ac:dyDescent="0.25">
      <c r="A278" s="26"/>
      <c r="B278" s="26"/>
      <c r="C278" s="44"/>
      <c r="D278" s="26"/>
      <c r="F278" s="52"/>
      <c r="G278" s="52"/>
      <c r="H278" s="46"/>
      <c r="I278" s="26"/>
      <c r="N278" s="71"/>
    </row>
    <row r="279" spans="1:14" x14ac:dyDescent="0.25">
      <c r="A279" s="26"/>
      <c r="B279" s="26"/>
      <c r="C279" s="44"/>
      <c r="D279" s="26"/>
      <c r="F279" s="52"/>
      <c r="G279" s="52"/>
      <c r="H279" s="46"/>
      <c r="I279" s="26"/>
      <c r="N279" s="71"/>
    </row>
    <row r="280" spans="1:14" x14ac:dyDescent="0.25">
      <c r="A280" s="26"/>
      <c r="B280" s="26"/>
      <c r="C280" s="44"/>
      <c r="D280" s="26"/>
      <c r="F280" s="52"/>
      <c r="G280" s="52"/>
      <c r="H280" s="46"/>
      <c r="I280" s="26"/>
      <c r="N280" s="71"/>
    </row>
    <row r="281" spans="1:14" x14ac:dyDescent="0.25">
      <c r="A281" s="26"/>
      <c r="B281" s="26"/>
      <c r="C281" s="44"/>
      <c r="D281" s="26"/>
      <c r="F281" s="52"/>
      <c r="G281" s="52"/>
      <c r="H281" s="46"/>
      <c r="I281" s="26"/>
      <c r="N281" s="71"/>
    </row>
    <row r="282" spans="1:14" x14ac:dyDescent="0.25">
      <c r="A282" s="26"/>
      <c r="B282" s="26"/>
      <c r="C282" s="44"/>
      <c r="D282" s="26"/>
      <c r="F282" s="52"/>
      <c r="G282" s="52"/>
      <c r="H282" s="46"/>
      <c r="I282" s="26"/>
      <c r="N282" s="71"/>
    </row>
    <row r="283" spans="1:14" x14ac:dyDescent="0.25">
      <c r="A283" s="26"/>
      <c r="B283" s="26"/>
      <c r="C283" s="44"/>
      <c r="D283" s="26"/>
      <c r="F283" s="52"/>
      <c r="G283" s="52"/>
      <c r="H283" s="46"/>
      <c r="I283" s="26"/>
      <c r="N283" s="71"/>
    </row>
    <row r="284" spans="1:14" x14ac:dyDescent="0.25">
      <c r="A284" s="26"/>
      <c r="B284" s="26"/>
      <c r="C284" s="44"/>
      <c r="D284" s="26"/>
      <c r="F284" s="52"/>
      <c r="G284" s="52"/>
      <c r="H284" s="46"/>
      <c r="I284" s="26"/>
      <c r="N284" s="71"/>
    </row>
    <row r="285" spans="1:14" x14ac:dyDescent="0.25">
      <c r="A285" s="26"/>
      <c r="B285" s="26"/>
      <c r="C285" s="44"/>
      <c r="D285" s="26"/>
      <c r="F285" s="52"/>
      <c r="G285" s="52"/>
      <c r="H285" s="46"/>
      <c r="I285" s="26"/>
      <c r="N285" s="71"/>
    </row>
    <row r="286" spans="1:14" x14ac:dyDescent="0.25">
      <c r="A286" s="26"/>
      <c r="B286" s="26"/>
      <c r="C286" s="44"/>
      <c r="D286" s="26"/>
      <c r="F286" s="52"/>
      <c r="G286" s="52"/>
      <c r="H286" s="46"/>
      <c r="I286" s="26"/>
      <c r="N286" s="71"/>
    </row>
    <row r="287" spans="1:14" x14ac:dyDescent="0.25">
      <c r="A287" s="26"/>
      <c r="B287" s="26"/>
      <c r="C287" s="44"/>
      <c r="D287" s="26"/>
      <c r="F287" s="52"/>
      <c r="G287" s="52"/>
      <c r="H287" s="46"/>
      <c r="I287" s="26"/>
      <c r="N287" s="71"/>
    </row>
    <row r="288" spans="1:14" x14ac:dyDescent="0.25">
      <c r="A288" s="26"/>
      <c r="B288" s="26"/>
      <c r="C288" s="44"/>
      <c r="D288" s="26"/>
      <c r="F288" s="52"/>
      <c r="G288" s="52"/>
      <c r="H288" s="46"/>
      <c r="I288" s="26"/>
      <c r="N288" s="71"/>
    </row>
    <row r="289" spans="1:14" x14ac:dyDescent="0.25">
      <c r="A289" s="26"/>
      <c r="B289" s="26"/>
      <c r="C289" s="44"/>
      <c r="D289" s="26"/>
      <c r="F289" s="52"/>
      <c r="G289" s="52"/>
      <c r="H289" s="46"/>
      <c r="I289" s="26"/>
      <c r="N289" s="71"/>
    </row>
    <row r="290" spans="1:14" x14ac:dyDescent="0.25">
      <c r="A290" s="26"/>
      <c r="B290" s="26"/>
      <c r="C290" s="44"/>
      <c r="D290" s="26"/>
      <c r="F290" s="52"/>
      <c r="G290" s="52"/>
      <c r="H290" s="46"/>
      <c r="I290" s="26"/>
      <c r="N290" s="71"/>
    </row>
    <row r="291" spans="1:14" x14ac:dyDescent="0.25">
      <c r="A291" s="26"/>
      <c r="B291" s="26"/>
      <c r="C291" s="44"/>
      <c r="D291" s="26"/>
      <c r="F291" s="52"/>
      <c r="G291" s="52"/>
      <c r="H291" s="46"/>
      <c r="I291" s="26"/>
      <c r="N291" s="71"/>
    </row>
    <row r="292" spans="1:14" x14ac:dyDescent="0.25">
      <c r="A292" s="26"/>
      <c r="B292" s="26"/>
      <c r="C292" s="44"/>
      <c r="D292" s="26"/>
      <c r="F292" s="52"/>
      <c r="G292" s="52"/>
      <c r="H292" s="46"/>
      <c r="I292" s="26"/>
      <c r="N292" s="71"/>
    </row>
    <row r="293" spans="1:14" x14ac:dyDescent="0.25">
      <c r="A293" s="26"/>
      <c r="B293" s="26"/>
      <c r="C293" s="44"/>
      <c r="D293" s="26"/>
      <c r="F293" s="52"/>
      <c r="G293" s="52"/>
      <c r="H293" s="46"/>
      <c r="I293" s="26"/>
      <c r="N293" s="71"/>
    </row>
    <row r="294" spans="1:14" x14ac:dyDescent="0.25">
      <c r="A294" s="26"/>
      <c r="B294" s="26"/>
      <c r="C294" s="44"/>
      <c r="D294" s="26"/>
      <c r="F294" s="52"/>
      <c r="G294" s="52"/>
      <c r="H294" s="46"/>
      <c r="I294" s="26"/>
      <c r="N294" s="71"/>
    </row>
    <row r="295" spans="1:14" x14ac:dyDescent="0.25">
      <c r="A295" s="26"/>
      <c r="B295" s="26"/>
      <c r="C295" s="44"/>
      <c r="D295" s="26"/>
      <c r="F295" s="52"/>
      <c r="G295" s="52"/>
      <c r="H295" s="46"/>
      <c r="I295" s="26"/>
      <c r="N295" s="71"/>
    </row>
    <row r="296" spans="1:14" x14ac:dyDescent="0.25">
      <c r="A296" s="26"/>
      <c r="B296" s="26"/>
      <c r="C296" s="44"/>
      <c r="D296" s="26"/>
      <c r="F296" s="52"/>
      <c r="G296" s="52"/>
      <c r="H296" s="46"/>
      <c r="I296" s="26"/>
      <c r="N296" s="71"/>
    </row>
    <row r="297" spans="1:14" x14ac:dyDescent="0.25">
      <c r="A297" s="26"/>
      <c r="B297" s="26"/>
      <c r="C297" s="44"/>
      <c r="D297" s="26"/>
      <c r="F297" s="52"/>
      <c r="G297" s="52"/>
      <c r="H297" s="46"/>
      <c r="I297" s="26"/>
      <c r="N297" s="71"/>
    </row>
    <row r="298" spans="1:14" x14ac:dyDescent="0.25">
      <c r="A298" s="26"/>
      <c r="B298" s="26"/>
      <c r="C298" s="44"/>
      <c r="D298" s="26"/>
      <c r="F298" s="52"/>
      <c r="G298" s="52"/>
      <c r="H298" s="46"/>
      <c r="I298" s="26"/>
      <c r="N298" s="71"/>
    </row>
    <row r="299" spans="1:14" x14ac:dyDescent="0.25">
      <c r="A299" s="26"/>
      <c r="B299" s="26"/>
      <c r="C299" s="44"/>
      <c r="D299" s="26"/>
      <c r="F299" s="52"/>
      <c r="G299" s="52"/>
      <c r="H299" s="46"/>
      <c r="I299" s="26"/>
      <c r="N299" s="71"/>
    </row>
    <row r="300" spans="1:14" x14ac:dyDescent="0.25">
      <c r="A300" s="26"/>
      <c r="B300" s="26"/>
      <c r="C300" s="44"/>
      <c r="D300" s="26"/>
      <c r="F300" s="52"/>
      <c r="G300" s="52"/>
      <c r="H300" s="46"/>
      <c r="I300" s="26"/>
      <c r="N300" s="71"/>
    </row>
    <row r="301" spans="1:14" x14ac:dyDescent="0.25">
      <c r="A301" s="26"/>
      <c r="B301" s="26"/>
      <c r="C301" s="44"/>
      <c r="D301" s="26"/>
      <c r="F301" s="52"/>
      <c r="G301" s="52"/>
      <c r="H301" s="46"/>
      <c r="I301" s="26"/>
      <c r="N301" s="71"/>
    </row>
    <row r="302" spans="1:14" x14ac:dyDescent="0.25">
      <c r="A302" s="26"/>
      <c r="B302" s="26"/>
      <c r="C302" s="44"/>
      <c r="D302" s="26"/>
      <c r="F302" s="52"/>
      <c r="G302" s="52"/>
      <c r="H302" s="46"/>
      <c r="I302" s="26"/>
      <c r="N302" s="71"/>
    </row>
    <row r="303" spans="1:14" x14ac:dyDescent="0.25">
      <c r="A303" s="26"/>
      <c r="B303" s="26"/>
      <c r="C303" s="44"/>
      <c r="D303" s="26"/>
      <c r="F303" s="52"/>
      <c r="G303" s="52"/>
      <c r="H303" s="46"/>
      <c r="I303" s="26"/>
      <c r="N303" s="71"/>
    </row>
    <row r="304" spans="1:14" x14ac:dyDescent="0.25">
      <c r="A304" s="26"/>
      <c r="B304" s="26"/>
      <c r="C304" s="44"/>
      <c r="D304" s="26"/>
      <c r="F304" s="52"/>
      <c r="G304" s="52"/>
      <c r="H304" s="46"/>
      <c r="I304" s="26"/>
      <c r="N304" s="71"/>
    </row>
    <row r="305" spans="1:14" x14ac:dyDescent="0.25">
      <c r="A305" s="26"/>
      <c r="B305" s="26"/>
      <c r="C305" s="44"/>
      <c r="D305" s="26"/>
      <c r="F305" s="52"/>
      <c r="G305" s="52"/>
      <c r="H305" s="46"/>
      <c r="I305" s="26"/>
      <c r="N305" s="71"/>
    </row>
    <row r="306" spans="1:14" x14ac:dyDescent="0.25">
      <c r="A306" s="26"/>
      <c r="B306" s="26"/>
      <c r="C306" s="44"/>
      <c r="D306" s="26"/>
      <c r="F306" s="52"/>
      <c r="G306" s="52"/>
      <c r="H306" s="46"/>
      <c r="I306" s="26"/>
      <c r="N306" s="71"/>
    </row>
    <row r="307" spans="1:14" x14ac:dyDescent="0.25">
      <c r="A307" s="26"/>
      <c r="B307" s="26"/>
      <c r="C307" s="44"/>
      <c r="D307" s="26"/>
      <c r="F307" s="52"/>
      <c r="G307" s="52"/>
      <c r="H307" s="46"/>
      <c r="I307" s="26"/>
      <c r="N307" s="71"/>
    </row>
    <row r="308" spans="1:14" x14ac:dyDescent="0.25">
      <c r="A308" s="26"/>
      <c r="B308" s="26"/>
      <c r="C308" s="44"/>
      <c r="D308" s="26"/>
      <c r="F308" s="52"/>
      <c r="G308" s="52"/>
      <c r="H308" s="46"/>
      <c r="I308" s="26"/>
      <c r="N308" s="71"/>
    </row>
    <row r="309" spans="1:14" x14ac:dyDescent="0.25">
      <c r="A309" s="26"/>
      <c r="B309" s="26"/>
      <c r="C309" s="44"/>
      <c r="D309" s="26"/>
      <c r="F309" s="52"/>
      <c r="G309" s="52"/>
      <c r="H309" s="46"/>
      <c r="I309" s="26"/>
      <c r="N309" s="71"/>
    </row>
    <row r="310" spans="1:14" x14ac:dyDescent="0.25">
      <c r="A310" s="26"/>
      <c r="B310" s="26"/>
      <c r="C310" s="44"/>
      <c r="D310" s="26"/>
      <c r="F310" s="52"/>
      <c r="G310" s="52"/>
      <c r="H310" s="46"/>
      <c r="I310" s="26"/>
      <c r="N310" s="71"/>
    </row>
    <row r="311" spans="1:14" x14ac:dyDescent="0.25">
      <c r="A311" s="26"/>
      <c r="B311" s="26"/>
      <c r="C311" s="44"/>
      <c r="D311" s="26"/>
      <c r="F311" s="52"/>
      <c r="G311" s="52"/>
      <c r="H311" s="46"/>
      <c r="I311" s="26"/>
      <c r="N311" s="71"/>
    </row>
    <row r="312" spans="1:14" x14ac:dyDescent="0.25">
      <c r="A312" s="26"/>
      <c r="B312" s="26"/>
      <c r="C312" s="44"/>
      <c r="D312" s="26"/>
      <c r="F312" s="52"/>
      <c r="G312" s="52"/>
      <c r="H312" s="46"/>
      <c r="I312" s="26"/>
      <c r="N312" s="71"/>
    </row>
    <row r="313" spans="1:14" x14ac:dyDescent="0.25">
      <c r="A313" s="26"/>
      <c r="B313" s="26"/>
      <c r="C313" s="44"/>
      <c r="D313" s="26"/>
      <c r="F313" s="52"/>
      <c r="G313" s="52"/>
      <c r="H313" s="46"/>
      <c r="I313" s="26"/>
      <c r="N313" s="71"/>
    </row>
    <row r="314" spans="1:14" x14ac:dyDescent="0.25">
      <c r="A314" s="26"/>
      <c r="B314" s="26"/>
      <c r="C314" s="44"/>
      <c r="D314" s="26"/>
      <c r="F314" s="52"/>
      <c r="G314" s="52"/>
      <c r="H314" s="46"/>
      <c r="I314" s="26"/>
      <c r="N314" s="71"/>
    </row>
    <row r="315" spans="1:14" x14ac:dyDescent="0.25">
      <c r="A315" s="26"/>
      <c r="B315" s="26"/>
      <c r="C315" s="44"/>
      <c r="D315" s="26"/>
      <c r="F315" s="52"/>
      <c r="G315" s="52"/>
      <c r="H315" s="46"/>
      <c r="I315" s="26"/>
      <c r="N315" s="71"/>
    </row>
    <row r="316" spans="1:14" x14ac:dyDescent="0.25">
      <c r="A316" s="26"/>
      <c r="B316" s="26"/>
      <c r="C316" s="44"/>
      <c r="D316" s="26"/>
      <c r="F316" s="52"/>
      <c r="G316" s="52"/>
      <c r="H316" s="46"/>
      <c r="I316" s="26"/>
      <c r="N316" s="71"/>
    </row>
    <row r="317" spans="1:14" x14ac:dyDescent="0.25">
      <c r="A317" s="26"/>
      <c r="B317" s="26"/>
      <c r="C317" s="44"/>
      <c r="D317" s="26"/>
      <c r="F317" s="52"/>
      <c r="G317" s="52"/>
      <c r="H317" s="46"/>
      <c r="I317" s="26"/>
      <c r="N317" s="71"/>
    </row>
    <row r="318" spans="1:14" x14ac:dyDescent="0.25">
      <c r="A318" s="26"/>
      <c r="B318" s="26"/>
      <c r="C318" s="44"/>
      <c r="D318" s="26"/>
      <c r="F318" s="52"/>
      <c r="G318" s="52"/>
      <c r="H318" s="46"/>
      <c r="I318" s="26"/>
      <c r="N318" s="71"/>
    </row>
    <row r="319" spans="1:14" x14ac:dyDescent="0.25">
      <c r="A319" s="26"/>
      <c r="B319" s="26"/>
      <c r="C319" s="44"/>
      <c r="D319" s="26"/>
      <c r="F319" s="52"/>
      <c r="G319" s="52"/>
      <c r="H319" s="46"/>
      <c r="I319" s="26"/>
      <c r="N319" s="71"/>
    </row>
    <row r="320" spans="1:14" x14ac:dyDescent="0.25">
      <c r="A320" s="26"/>
      <c r="B320" s="26"/>
      <c r="C320" s="44"/>
      <c r="D320" s="26"/>
      <c r="F320" s="52"/>
      <c r="G320" s="52"/>
      <c r="H320" s="46"/>
      <c r="I320" s="26"/>
      <c r="N320" s="71"/>
    </row>
    <row r="321" spans="1:14" x14ac:dyDescent="0.25">
      <c r="A321" s="26"/>
      <c r="B321" s="26"/>
      <c r="C321" s="44"/>
      <c r="D321" s="26"/>
      <c r="F321" s="52"/>
      <c r="G321" s="52"/>
      <c r="H321" s="46"/>
      <c r="I321" s="26"/>
      <c r="N321" s="71"/>
    </row>
    <row r="322" spans="1:14" x14ac:dyDescent="0.25">
      <c r="A322" s="26"/>
      <c r="B322" s="26"/>
      <c r="C322" s="44"/>
      <c r="D322" s="26"/>
      <c r="F322" s="52"/>
      <c r="G322" s="52"/>
      <c r="H322" s="46"/>
      <c r="I322" s="26"/>
      <c r="N322" s="71"/>
    </row>
    <row r="323" spans="1:14" x14ac:dyDescent="0.25">
      <c r="A323" s="26"/>
      <c r="B323" s="26"/>
      <c r="C323" s="44"/>
      <c r="D323" s="26"/>
      <c r="F323" s="52"/>
      <c r="G323" s="52"/>
      <c r="H323" s="46"/>
      <c r="I323" s="26"/>
      <c r="N323" s="71"/>
    </row>
    <row r="324" spans="1:14" x14ac:dyDescent="0.25">
      <c r="A324" s="26"/>
      <c r="B324" s="26"/>
      <c r="C324" s="44"/>
      <c r="D324" s="26"/>
      <c r="F324" s="52"/>
      <c r="G324" s="52"/>
      <c r="H324" s="46"/>
      <c r="I324" s="26"/>
      <c r="N324" s="71"/>
    </row>
    <row r="325" spans="1:14" x14ac:dyDescent="0.25">
      <c r="A325" s="26"/>
      <c r="B325" s="26"/>
      <c r="C325" s="44"/>
      <c r="D325" s="26"/>
      <c r="F325" s="52"/>
      <c r="G325" s="52"/>
      <c r="H325" s="46"/>
      <c r="I325" s="26"/>
      <c r="N325" s="71"/>
    </row>
    <row r="326" spans="1:14" x14ac:dyDescent="0.25">
      <c r="A326" s="26"/>
      <c r="B326" s="26"/>
      <c r="C326" s="44"/>
      <c r="D326" s="26"/>
      <c r="F326" s="52"/>
      <c r="G326" s="52"/>
      <c r="H326" s="46"/>
      <c r="I326" s="26"/>
      <c r="N326" s="71"/>
    </row>
    <row r="327" spans="1:14" x14ac:dyDescent="0.25">
      <c r="A327" s="26"/>
      <c r="B327" s="26"/>
      <c r="C327" s="44"/>
      <c r="D327" s="26"/>
      <c r="F327" s="52"/>
      <c r="G327" s="52"/>
      <c r="H327" s="46"/>
      <c r="I327" s="26"/>
      <c r="N327" s="71"/>
    </row>
    <row r="328" spans="1:14" x14ac:dyDescent="0.25">
      <c r="A328" s="26"/>
      <c r="B328" s="26"/>
      <c r="C328" s="44"/>
      <c r="D328" s="26"/>
      <c r="F328" s="52"/>
      <c r="G328" s="52"/>
      <c r="H328" s="46"/>
      <c r="I328" s="26"/>
      <c r="N328" s="71"/>
    </row>
    <row r="329" spans="1:14" x14ac:dyDescent="0.25">
      <c r="A329" s="26"/>
      <c r="B329" s="26"/>
      <c r="C329" s="44"/>
      <c r="D329" s="26"/>
      <c r="F329" s="52"/>
      <c r="G329" s="52"/>
      <c r="H329" s="46"/>
      <c r="I329" s="26"/>
      <c r="N329" s="71"/>
    </row>
    <row r="330" spans="1:14" x14ac:dyDescent="0.25">
      <c r="A330" s="26"/>
      <c r="B330" s="26"/>
      <c r="C330" s="44"/>
      <c r="D330" s="26"/>
      <c r="F330" s="52"/>
      <c r="G330" s="52"/>
      <c r="H330" s="46"/>
      <c r="I330" s="26"/>
      <c r="N330" s="71"/>
    </row>
    <row r="331" spans="1:14" x14ac:dyDescent="0.25">
      <c r="A331" s="26"/>
      <c r="B331" s="26"/>
      <c r="C331" s="44"/>
      <c r="D331" s="26"/>
      <c r="F331" s="52"/>
      <c r="G331" s="52"/>
      <c r="H331" s="46"/>
      <c r="I331" s="26"/>
      <c r="N331" s="71"/>
    </row>
    <row r="332" spans="1:14" x14ac:dyDescent="0.25">
      <c r="A332" s="26"/>
      <c r="B332" s="26"/>
      <c r="C332" s="44"/>
      <c r="D332" s="26"/>
      <c r="F332" s="52"/>
      <c r="G332" s="52"/>
      <c r="H332" s="46"/>
      <c r="I332" s="26"/>
      <c r="N332" s="71"/>
    </row>
    <row r="333" spans="1:14" x14ac:dyDescent="0.25">
      <c r="A333" s="26"/>
      <c r="B333" s="26"/>
      <c r="C333" s="44"/>
      <c r="D333" s="26"/>
      <c r="F333" s="52"/>
      <c r="G333" s="52"/>
      <c r="H333" s="46"/>
      <c r="I333" s="26"/>
      <c r="N333" s="71"/>
    </row>
    <row r="334" spans="1:14" x14ac:dyDescent="0.25">
      <c r="A334" s="26"/>
      <c r="B334" s="26"/>
      <c r="C334" s="44"/>
      <c r="D334" s="26"/>
      <c r="F334" s="52"/>
      <c r="G334" s="52"/>
      <c r="H334" s="46"/>
      <c r="I334" s="26"/>
      <c r="N334" s="71"/>
    </row>
    <row r="335" spans="1:14" x14ac:dyDescent="0.25">
      <c r="A335" s="26"/>
      <c r="B335" s="26"/>
      <c r="C335" s="44"/>
      <c r="D335" s="26"/>
      <c r="F335" s="52"/>
      <c r="G335" s="52"/>
      <c r="H335" s="46"/>
      <c r="I335" s="26"/>
      <c r="N335" s="71"/>
    </row>
    <row r="336" spans="1:14" x14ac:dyDescent="0.25">
      <c r="A336" s="26"/>
      <c r="B336" s="26"/>
      <c r="C336" s="44"/>
      <c r="D336" s="26"/>
      <c r="F336" s="52"/>
      <c r="G336" s="52"/>
      <c r="H336" s="46"/>
      <c r="I336" s="26"/>
      <c r="N336" s="71"/>
    </row>
    <row r="337" spans="1:14" x14ac:dyDescent="0.25">
      <c r="A337" s="26"/>
      <c r="B337" s="26"/>
      <c r="C337" s="44"/>
      <c r="D337" s="26"/>
      <c r="F337" s="52"/>
      <c r="G337" s="52"/>
      <c r="H337" s="46"/>
      <c r="I337" s="26"/>
      <c r="N337" s="71"/>
    </row>
    <row r="338" spans="1:14" x14ac:dyDescent="0.25">
      <c r="A338" s="26"/>
      <c r="B338" s="26"/>
      <c r="C338" s="44"/>
      <c r="D338" s="26"/>
      <c r="F338" s="52"/>
      <c r="G338" s="52"/>
      <c r="H338" s="46"/>
      <c r="I338" s="26"/>
      <c r="N338" s="71"/>
    </row>
    <row r="339" spans="1:14" x14ac:dyDescent="0.25">
      <c r="A339" s="26"/>
      <c r="B339" s="26"/>
      <c r="C339" s="44"/>
      <c r="D339" s="26"/>
      <c r="F339" s="52"/>
      <c r="G339" s="52"/>
      <c r="H339" s="46"/>
      <c r="I339" s="26"/>
      <c r="N339" s="71"/>
    </row>
    <row r="340" spans="1:14" x14ac:dyDescent="0.25">
      <c r="A340" s="26"/>
      <c r="B340" s="26"/>
      <c r="C340" s="44"/>
      <c r="D340" s="26"/>
      <c r="F340" s="52"/>
      <c r="G340" s="52"/>
      <c r="H340" s="46"/>
      <c r="I340" s="26"/>
      <c r="N340" s="71"/>
    </row>
    <row r="341" spans="1:14" x14ac:dyDescent="0.25">
      <c r="A341" s="26"/>
      <c r="B341" s="26"/>
      <c r="C341" s="44"/>
      <c r="D341" s="26"/>
      <c r="F341" s="52"/>
      <c r="G341" s="52"/>
      <c r="H341" s="46"/>
      <c r="I341" s="26"/>
      <c r="N341" s="71"/>
    </row>
    <row r="342" spans="1:14" x14ac:dyDescent="0.25">
      <c r="A342" s="26"/>
      <c r="B342" s="26"/>
      <c r="C342" s="44"/>
      <c r="D342" s="26"/>
      <c r="F342" s="52"/>
      <c r="G342" s="52"/>
      <c r="H342" s="46"/>
      <c r="I342" s="26"/>
      <c r="N342" s="71"/>
    </row>
    <row r="343" spans="1:14" x14ac:dyDescent="0.25">
      <c r="A343" s="26"/>
      <c r="B343" s="26"/>
      <c r="C343" s="44"/>
      <c r="D343" s="26"/>
      <c r="F343" s="52"/>
      <c r="G343" s="52"/>
      <c r="H343" s="46"/>
      <c r="I343" s="26"/>
      <c r="N343" s="71"/>
    </row>
    <row r="344" spans="1:14" x14ac:dyDescent="0.25">
      <c r="A344" s="26"/>
      <c r="B344" s="26"/>
      <c r="C344" s="44"/>
      <c r="D344" s="26"/>
      <c r="F344" s="52"/>
      <c r="G344" s="52"/>
      <c r="H344" s="46"/>
      <c r="I344" s="26"/>
      <c r="N344" s="71"/>
    </row>
    <row r="345" spans="1:14" x14ac:dyDescent="0.25">
      <c r="A345" s="26"/>
      <c r="B345" s="26"/>
      <c r="C345" s="44"/>
      <c r="D345" s="26"/>
      <c r="F345" s="52"/>
      <c r="G345" s="52"/>
      <c r="H345" s="46"/>
      <c r="I345" s="26"/>
      <c r="N345" s="71"/>
    </row>
    <row r="346" spans="1:14" x14ac:dyDescent="0.25">
      <c r="A346" s="26"/>
      <c r="B346" s="26"/>
      <c r="C346" s="44"/>
      <c r="D346" s="26"/>
      <c r="F346" s="52"/>
      <c r="G346" s="52"/>
      <c r="H346" s="46"/>
      <c r="I346" s="26"/>
      <c r="N346" s="71"/>
    </row>
    <row r="347" spans="1:14" x14ac:dyDescent="0.25">
      <c r="A347" s="26"/>
      <c r="B347" s="26"/>
      <c r="C347" s="44"/>
      <c r="D347" s="26"/>
      <c r="F347" s="52"/>
      <c r="G347" s="52"/>
      <c r="H347" s="46"/>
      <c r="I347" s="26"/>
      <c r="N347" s="71"/>
    </row>
    <row r="348" spans="1:14" x14ac:dyDescent="0.25">
      <c r="A348" s="26"/>
      <c r="B348" s="26"/>
      <c r="C348" s="44"/>
      <c r="D348" s="26"/>
      <c r="F348" s="52"/>
      <c r="G348" s="52"/>
      <c r="H348" s="46"/>
      <c r="I348" s="26"/>
      <c r="N348" s="71"/>
    </row>
    <row r="349" spans="1:14" x14ac:dyDescent="0.25">
      <c r="A349" s="26"/>
      <c r="B349" s="26"/>
      <c r="C349" s="44"/>
      <c r="D349" s="26"/>
      <c r="F349" s="52"/>
      <c r="G349" s="52"/>
      <c r="H349" s="46"/>
      <c r="I349" s="26"/>
      <c r="N349" s="71"/>
    </row>
    <row r="350" spans="1:14" x14ac:dyDescent="0.25">
      <c r="A350" s="26"/>
      <c r="B350" s="26"/>
      <c r="C350" s="44"/>
      <c r="D350" s="26"/>
      <c r="F350" s="52"/>
      <c r="G350" s="52"/>
      <c r="H350" s="46"/>
      <c r="I350" s="26"/>
      <c r="N350" s="71"/>
    </row>
    <row r="351" spans="1:14" x14ac:dyDescent="0.25">
      <c r="A351" s="26"/>
      <c r="B351" s="26"/>
      <c r="C351" s="44"/>
      <c r="D351" s="26"/>
      <c r="F351" s="52"/>
      <c r="G351" s="52"/>
      <c r="H351" s="46"/>
      <c r="I351" s="26"/>
      <c r="N351" s="71"/>
    </row>
    <row r="352" spans="1:14" x14ac:dyDescent="0.25">
      <c r="A352" s="26"/>
      <c r="B352" s="26"/>
      <c r="C352" s="44"/>
      <c r="D352" s="26"/>
      <c r="F352" s="52"/>
      <c r="G352" s="52"/>
      <c r="H352" s="46"/>
      <c r="I352" s="26"/>
      <c r="N352" s="71"/>
    </row>
    <row r="353" spans="1:14" x14ac:dyDescent="0.25">
      <c r="A353" s="26"/>
      <c r="B353" s="26"/>
      <c r="C353" s="44"/>
      <c r="D353" s="26"/>
      <c r="F353" s="52"/>
      <c r="G353" s="52"/>
      <c r="H353" s="46"/>
      <c r="I353" s="26"/>
      <c r="N353" s="71"/>
    </row>
    <row r="354" spans="1:14" x14ac:dyDescent="0.25">
      <c r="A354" s="26"/>
      <c r="B354" s="26"/>
      <c r="C354" s="44"/>
      <c r="D354" s="26"/>
      <c r="F354" s="52"/>
      <c r="G354" s="52"/>
      <c r="H354" s="46"/>
      <c r="I354" s="26"/>
      <c r="N354" s="71"/>
    </row>
    <row r="355" spans="1:14" x14ac:dyDescent="0.25">
      <c r="A355" s="26"/>
      <c r="B355" s="26"/>
      <c r="C355" s="44"/>
      <c r="D355" s="26"/>
      <c r="F355" s="52"/>
      <c r="G355" s="52"/>
      <c r="H355" s="46"/>
      <c r="I355" s="26"/>
      <c r="N355" s="71"/>
    </row>
    <row r="356" spans="1:14" x14ac:dyDescent="0.25">
      <c r="A356" s="26"/>
      <c r="B356" s="26"/>
      <c r="C356" s="44"/>
      <c r="D356" s="26"/>
      <c r="F356" s="52"/>
      <c r="G356" s="52"/>
      <c r="H356" s="46"/>
      <c r="I356" s="26"/>
      <c r="N356" s="71"/>
    </row>
    <row r="357" spans="1:14" x14ac:dyDescent="0.25">
      <c r="A357" s="26"/>
      <c r="B357" s="26"/>
      <c r="C357" s="44"/>
      <c r="D357" s="26"/>
      <c r="F357" s="52"/>
      <c r="G357" s="52"/>
      <c r="H357" s="46"/>
      <c r="I357" s="26"/>
      <c r="N357" s="71"/>
    </row>
    <row r="358" spans="1:14" x14ac:dyDescent="0.25">
      <c r="A358" s="26"/>
      <c r="B358" s="26"/>
      <c r="C358" s="44"/>
      <c r="D358" s="26"/>
      <c r="F358" s="52"/>
      <c r="G358" s="52"/>
      <c r="H358" s="46"/>
      <c r="I358" s="26"/>
      <c r="N358" s="71"/>
    </row>
    <row r="359" spans="1:14" x14ac:dyDescent="0.25">
      <c r="A359" s="26"/>
      <c r="B359" s="26"/>
      <c r="C359" s="44"/>
      <c r="D359" s="26"/>
      <c r="F359" s="52"/>
      <c r="G359" s="52"/>
      <c r="H359" s="46"/>
      <c r="I359" s="26"/>
      <c r="N359" s="71"/>
    </row>
    <row r="360" spans="1:14" x14ac:dyDescent="0.25">
      <c r="A360" s="26"/>
      <c r="B360" s="26"/>
      <c r="C360" s="44"/>
      <c r="D360" s="26"/>
      <c r="F360" s="52"/>
      <c r="G360" s="52"/>
      <c r="H360" s="46"/>
      <c r="I360" s="26"/>
      <c r="N360" s="71"/>
    </row>
    <row r="361" spans="1:14" x14ac:dyDescent="0.25">
      <c r="A361" s="26"/>
      <c r="B361" s="26"/>
      <c r="C361" s="44"/>
      <c r="D361" s="26"/>
      <c r="F361" s="52"/>
      <c r="G361" s="52"/>
      <c r="H361" s="46"/>
      <c r="I361" s="26"/>
      <c r="N361" s="71"/>
    </row>
    <row r="362" spans="1:14" x14ac:dyDescent="0.25">
      <c r="A362" s="26"/>
      <c r="B362" s="26"/>
      <c r="C362" s="44"/>
      <c r="D362" s="26"/>
      <c r="F362" s="52"/>
      <c r="G362" s="52"/>
      <c r="H362" s="46"/>
      <c r="I362" s="26"/>
      <c r="N362" s="71"/>
    </row>
    <row r="363" spans="1:14" x14ac:dyDescent="0.25">
      <c r="A363" s="26"/>
      <c r="B363" s="26"/>
      <c r="C363" s="44"/>
      <c r="D363" s="26"/>
      <c r="F363" s="52"/>
      <c r="G363" s="52"/>
      <c r="H363" s="46"/>
      <c r="I363" s="26"/>
      <c r="N363" s="71"/>
    </row>
    <row r="364" spans="1:14" x14ac:dyDescent="0.25">
      <c r="A364" s="26"/>
      <c r="B364" s="26"/>
      <c r="C364" s="44"/>
      <c r="D364" s="26"/>
      <c r="F364" s="52"/>
      <c r="G364" s="52"/>
      <c r="H364" s="46"/>
      <c r="I364" s="26"/>
      <c r="N364" s="71"/>
    </row>
    <row r="365" spans="1:14" x14ac:dyDescent="0.25">
      <c r="A365" s="26"/>
      <c r="B365" s="26"/>
      <c r="C365" s="44"/>
      <c r="D365" s="26"/>
      <c r="F365" s="52"/>
      <c r="G365" s="52"/>
      <c r="H365" s="46"/>
      <c r="I365" s="26"/>
      <c r="N365" s="71"/>
    </row>
    <row r="366" spans="1:14" x14ac:dyDescent="0.25">
      <c r="A366" s="26"/>
      <c r="B366" s="26"/>
      <c r="C366" s="44"/>
      <c r="D366" s="26"/>
      <c r="F366" s="52"/>
      <c r="G366" s="52"/>
      <c r="H366" s="46"/>
      <c r="I366" s="26"/>
      <c r="N366" s="71"/>
    </row>
    <row r="367" spans="1:14" x14ac:dyDescent="0.25">
      <c r="A367" s="26"/>
      <c r="B367" s="26"/>
      <c r="C367" s="44"/>
      <c r="D367" s="26"/>
      <c r="F367" s="52"/>
      <c r="G367" s="52"/>
      <c r="H367" s="46"/>
      <c r="I367" s="26"/>
      <c r="N367" s="71"/>
    </row>
    <row r="368" spans="1:14" x14ac:dyDescent="0.25">
      <c r="A368" s="26"/>
      <c r="B368" s="26"/>
      <c r="C368" s="44"/>
      <c r="D368" s="26"/>
      <c r="F368" s="52"/>
      <c r="G368" s="52"/>
      <c r="H368" s="46"/>
      <c r="I368" s="26"/>
      <c r="N368" s="71"/>
    </row>
    <row r="369" spans="1:14" x14ac:dyDescent="0.25">
      <c r="A369" s="26"/>
      <c r="B369" s="26"/>
      <c r="C369" s="44"/>
      <c r="D369" s="26"/>
      <c r="F369" s="52"/>
      <c r="G369" s="52"/>
      <c r="H369" s="46"/>
      <c r="I369" s="26"/>
      <c r="N369" s="71"/>
    </row>
    <row r="370" spans="1:14" x14ac:dyDescent="0.25">
      <c r="A370" s="26"/>
      <c r="B370" s="26"/>
      <c r="C370" s="44"/>
      <c r="D370" s="26"/>
      <c r="F370" s="52"/>
      <c r="G370" s="52"/>
      <c r="H370" s="46"/>
      <c r="I370" s="26"/>
      <c r="N370" s="71"/>
    </row>
    <row r="371" spans="1:14" x14ac:dyDescent="0.25">
      <c r="A371" s="26"/>
      <c r="B371" s="26"/>
      <c r="C371" s="44"/>
      <c r="D371" s="26"/>
      <c r="F371" s="52"/>
      <c r="G371" s="52"/>
      <c r="H371" s="46"/>
      <c r="I371" s="26"/>
      <c r="N371" s="71"/>
    </row>
    <row r="372" spans="1:14" x14ac:dyDescent="0.25">
      <c r="A372" s="26"/>
      <c r="B372" s="26"/>
      <c r="C372" s="44"/>
      <c r="D372" s="26"/>
      <c r="F372" s="52"/>
      <c r="G372" s="52"/>
      <c r="H372" s="46"/>
      <c r="I372" s="26"/>
      <c r="N372" s="71"/>
    </row>
    <row r="373" spans="1:14" x14ac:dyDescent="0.25">
      <c r="A373" s="26"/>
      <c r="B373" s="26"/>
      <c r="C373" s="44"/>
      <c r="D373" s="26"/>
      <c r="F373" s="52"/>
      <c r="G373" s="52"/>
      <c r="H373" s="46"/>
      <c r="I373" s="26"/>
      <c r="N373" s="71"/>
    </row>
    <row r="374" spans="1:14" x14ac:dyDescent="0.25">
      <c r="A374" s="26"/>
      <c r="B374" s="26"/>
      <c r="C374" s="44"/>
      <c r="D374" s="26"/>
      <c r="F374" s="52"/>
      <c r="G374" s="52"/>
      <c r="H374" s="46"/>
      <c r="I374" s="26"/>
      <c r="N374" s="71"/>
    </row>
    <row r="375" spans="1:14" x14ac:dyDescent="0.25">
      <c r="A375" s="26"/>
      <c r="B375" s="26"/>
      <c r="C375" s="44"/>
      <c r="D375" s="26"/>
      <c r="F375" s="52"/>
      <c r="G375" s="52"/>
      <c r="H375" s="46"/>
      <c r="I375" s="26"/>
      <c r="N375" s="71"/>
    </row>
    <row r="376" spans="1:14" x14ac:dyDescent="0.25">
      <c r="A376" s="26"/>
      <c r="B376" s="26"/>
      <c r="C376" s="44"/>
      <c r="D376" s="26"/>
      <c r="F376" s="52"/>
      <c r="G376" s="52"/>
      <c r="H376" s="46"/>
      <c r="I376" s="26"/>
      <c r="N376" s="71"/>
    </row>
    <row r="377" spans="1:14" x14ac:dyDescent="0.25">
      <c r="A377" s="26"/>
      <c r="B377" s="26"/>
      <c r="C377" s="44"/>
      <c r="D377" s="26"/>
      <c r="F377" s="52"/>
      <c r="G377" s="52"/>
      <c r="H377" s="46"/>
      <c r="I377" s="26"/>
      <c r="N377" s="71"/>
    </row>
    <row r="378" spans="1:14" x14ac:dyDescent="0.25">
      <c r="A378" s="26"/>
      <c r="B378" s="26"/>
      <c r="C378" s="44"/>
      <c r="D378" s="26"/>
      <c r="F378" s="52"/>
      <c r="G378" s="52"/>
      <c r="H378" s="46"/>
      <c r="I378" s="26"/>
      <c r="N378" s="71"/>
    </row>
    <row r="379" spans="1:14" x14ac:dyDescent="0.25">
      <c r="A379" s="26"/>
      <c r="B379" s="26"/>
      <c r="C379" s="44"/>
      <c r="D379" s="26"/>
      <c r="F379" s="52"/>
      <c r="G379" s="52"/>
      <c r="H379" s="46"/>
      <c r="I379" s="26"/>
      <c r="N379" s="71"/>
    </row>
    <row r="380" spans="1:14" x14ac:dyDescent="0.25">
      <c r="A380" s="26"/>
      <c r="B380" s="26"/>
      <c r="C380" s="44"/>
      <c r="D380" s="26"/>
      <c r="F380" s="52"/>
      <c r="G380" s="52"/>
      <c r="H380" s="46"/>
      <c r="I380" s="26"/>
      <c r="N380" s="71"/>
    </row>
    <row r="381" spans="1:14" x14ac:dyDescent="0.25">
      <c r="A381" s="26"/>
      <c r="B381" s="26"/>
      <c r="C381" s="44"/>
      <c r="D381" s="26"/>
      <c r="F381" s="52"/>
      <c r="G381" s="52"/>
      <c r="H381" s="46"/>
      <c r="I381" s="26"/>
      <c r="N381" s="71"/>
    </row>
    <row r="382" spans="1:14" x14ac:dyDescent="0.25">
      <c r="A382" s="26"/>
      <c r="B382" s="26"/>
      <c r="C382" s="44"/>
      <c r="D382" s="26"/>
      <c r="F382" s="52"/>
      <c r="G382" s="52"/>
      <c r="H382" s="46"/>
      <c r="I382" s="26"/>
      <c r="N382" s="71"/>
    </row>
    <row r="383" spans="1:14" x14ac:dyDescent="0.25">
      <c r="A383" s="26"/>
      <c r="B383" s="26"/>
      <c r="C383" s="44"/>
      <c r="D383" s="26"/>
      <c r="F383" s="52"/>
      <c r="G383" s="52"/>
      <c r="H383" s="46"/>
      <c r="I383" s="26"/>
      <c r="N383" s="71"/>
    </row>
    <row r="384" spans="1:14" x14ac:dyDescent="0.25">
      <c r="A384" s="26"/>
      <c r="B384" s="26"/>
      <c r="C384" s="44"/>
      <c r="D384" s="26"/>
      <c r="F384" s="52"/>
      <c r="G384" s="52"/>
      <c r="H384" s="46"/>
      <c r="I384" s="26"/>
      <c r="N384" s="71"/>
    </row>
    <row r="385" spans="1:14" x14ac:dyDescent="0.25">
      <c r="A385" s="26"/>
      <c r="B385" s="26"/>
      <c r="C385" s="44"/>
      <c r="D385" s="26"/>
      <c r="F385" s="52"/>
      <c r="G385" s="52"/>
      <c r="H385" s="46"/>
      <c r="I385" s="26"/>
      <c r="N385" s="71"/>
    </row>
    <row r="386" spans="1:14" x14ac:dyDescent="0.25">
      <c r="A386" s="26"/>
      <c r="B386" s="26"/>
      <c r="C386" s="44"/>
      <c r="D386" s="26"/>
      <c r="F386" s="52"/>
      <c r="G386" s="52"/>
      <c r="H386" s="46"/>
      <c r="I386" s="26"/>
      <c r="N386" s="71"/>
    </row>
    <row r="387" spans="1:14" x14ac:dyDescent="0.25">
      <c r="A387" s="26"/>
      <c r="B387" s="26"/>
      <c r="C387" s="44"/>
      <c r="D387" s="26"/>
      <c r="F387" s="52"/>
      <c r="G387" s="52"/>
      <c r="H387" s="46"/>
      <c r="I387" s="26"/>
      <c r="N387" s="71"/>
    </row>
    <row r="388" spans="1:14" x14ac:dyDescent="0.25">
      <c r="A388" s="26"/>
      <c r="B388" s="26"/>
      <c r="C388" s="44"/>
      <c r="D388" s="26"/>
      <c r="F388" s="52"/>
      <c r="G388" s="52"/>
      <c r="H388" s="46"/>
      <c r="I388" s="26"/>
      <c r="N388" s="71"/>
    </row>
    <row r="389" spans="1:14" x14ac:dyDescent="0.25">
      <c r="A389" s="26"/>
      <c r="B389" s="26"/>
      <c r="C389" s="44"/>
      <c r="D389" s="26"/>
      <c r="F389" s="52"/>
      <c r="G389" s="52"/>
      <c r="H389" s="46"/>
      <c r="I389" s="26"/>
      <c r="N389" s="71"/>
    </row>
    <row r="390" spans="1:14" x14ac:dyDescent="0.25">
      <c r="A390" s="26"/>
      <c r="B390" s="26"/>
      <c r="C390" s="44"/>
      <c r="D390" s="26"/>
      <c r="F390" s="52"/>
      <c r="G390" s="52"/>
      <c r="H390" s="46"/>
      <c r="I390" s="26"/>
      <c r="N390" s="71"/>
    </row>
    <row r="391" spans="1:14" x14ac:dyDescent="0.25">
      <c r="A391" s="26"/>
      <c r="B391" s="26"/>
      <c r="C391" s="44"/>
      <c r="D391" s="26"/>
      <c r="F391" s="52"/>
      <c r="G391" s="52"/>
      <c r="H391" s="46"/>
      <c r="I391" s="26"/>
      <c r="N391" s="71"/>
    </row>
    <row r="392" spans="1:14" x14ac:dyDescent="0.25">
      <c r="A392" s="26"/>
      <c r="B392" s="26"/>
      <c r="C392" s="44"/>
      <c r="D392" s="26"/>
      <c r="F392" s="52"/>
      <c r="G392" s="52"/>
      <c r="H392" s="46"/>
      <c r="I392" s="26"/>
      <c r="N392" s="71"/>
    </row>
    <row r="393" spans="1:14" x14ac:dyDescent="0.25">
      <c r="A393" s="26"/>
      <c r="B393" s="26"/>
      <c r="C393" s="44"/>
      <c r="D393" s="26"/>
      <c r="F393" s="52"/>
      <c r="G393" s="52"/>
      <c r="H393" s="46"/>
      <c r="I393" s="26"/>
      <c r="N393" s="71"/>
    </row>
    <row r="394" spans="1:14" x14ac:dyDescent="0.25">
      <c r="A394" s="26"/>
      <c r="B394" s="26"/>
      <c r="C394" s="44"/>
      <c r="D394" s="26"/>
      <c r="F394" s="52"/>
      <c r="G394" s="52"/>
      <c r="H394" s="46"/>
      <c r="I394" s="26"/>
      <c r="N394" s="71"/>
    </row>
    <row r="395" spans="1:14" x14ac:dyDescent="0.25">
      <c r="A395" s="26"/>
      <c r="B395" s="26"/>
      <c r="C395" s="44"/>
      <c r="D395" s="26"/>
      <c r="F395" s="52"/>
      <c r="G395" s="52"/>
      <c r="H395" s="46"/>
      <c r="I395" s="26"/>
      <c r="N395" s="71"/>
    </row>
    <row r="396" spans="1:14" x14ac:dyDescent="0.25">
      <c r="A396" s="26"/>
      <c r="B396" s="26"/>
      <c r="C396" s="44"/>
      <c r="D396" s="26"/>
      <c r="F396" s="52"/>
      <c r="G396" s="52"/>
      <c r="H396" s="46"/>
      <c r="I396" s="26"/>
      <c r="N396" s="71"/>
    </row>
    <row r="397" spans="1:14" x14ac:dyDescent="0.25">
      <c r="A397" s="26"/>
      <c r="B397" s="26"/>
      <c r="C397" s="44"/>
      <c r="D397" s="26"/>
      <c r="F397" s="52"/>
      <c r="G397" s="52"/>
      <c r="H397" s="46"/>
      <c r="I397" s="26"/>
      <c r="N397" s="71"/>
    </row>
    <row r="398" spans="1:14" x14ac:dyDescent="0.25">
      <c r="A398" s="26"/>
      <c r="B398" s="26"/>
      <c r="C398" s="44"/>
      <c r="D398" s="26"/>
      <c r="F398" s="52"/>
      <c r="G398" s="52"/>
      <c r="H398" s="46"/>
      <c r="I398" s="26"/>
      <c r="N398" s="71"/>
    </row>
    <row r="399" spans="1:14" x14ac:dyDescent="0.25">
      <c r="A399" s="26"/>
      <c r="B399" s="26"/>
      <c r="C399" s="44"/>
      <c r="D399" s="26"/>
      <c r="F399" s="52"/>
      <c r="G399" s="52"/>
      <c r="H399" s="46"/>
      <c r="I399" s="26"/>
      <c r="N399" s="71"/>
    </row>
    <row r="400" spans="1:14" x14ac:dyDescent="0.25">
      <c r="A400" s="26"/>
      <c r="B400" s="26"/>
      <c r="C400" s="44"/>
      <c r="D400" s="26"/>
      <c r="F400" s="52"/>
      <c r="G400" s="52"/>
      <c r="H400" s="46"/>
      <c r="I400" s="26"/>
      <c r="N400" s="71"/>
    </row>
    <row r="401" spans="1:14" x14ac:dyDescent="0.25">
      <c r="A401" s="26"/>
      <c r="B401" s="26"/>
      <c r="C401" s="44"/>
      <c r="D401" s="26"/>
      <c r="F401" s="52"/>
      <c r="G401" s="52"/>
      <c r="H401" s="46"/>
      <c r="I401" s="26"/>
      <c r="N401" s="71"/>
    </row>
    <row r="402" spans="1:14" x14ac:dyDescent="0.25">
      <c r="A402" s="26"/>
      <c r="B402" s="26"/>
      <c r="C402" s="44"/>
      <c r="D402" s="26"/>
      <c r="F402" s="52"/>
      <c r="G402" s="52"/>
      <c r="H402" s="46"/>
      <c r="I402" s="26"/>
      <c r="N402" s="71"/>
    </row>
    <row r="403" spans="1:14" x14ac:dyDescent="0.25">
      <c r="A403" s="26"/>
      <c r="B403" s="26"/>
      <c r="C403" s="44"/>
      <c r="D403" s="26"/>
      <c r="F403" s="52"/>
      <c r="G403" s="52"/>
      <c r="H403" s="46"/>
      <c r="I403" s="26"/>
      <c r="N403" s="71"/>
    </row>
    <row r="404" spans="1:14" x14ac:dyDescent="0.25">
      <c r="A404" s="26"/>
      <c r="B404" s="26"/>
      <c r="C404" s="44"/>
      <c r="D404" s="26"/>
      <c r="F404" s="52"/>
      <c r="G404" s="52"/>
      <c r="H404" s="46"/>
      <c r="I404" s="26"/>
      <c r="N404" s="71"/>
    </row>
    <row r="405" spans="1:14" x14ac:dyDescent="0.25">
      <c r="A405" s="26"/>
      <c r="B405" s="26"/>
      <c r="C405" s="44"/>
      <c r="D405" s="26"/>
      <c r="F405" s="52"/>
      <c r="G405" s="52"/>
      <c r="H405" s="46"/>
      <c r="I405" s="26"/>
      <c r="N405" s="71"/>
    </row>
    <row r="406" spans="1:14" x14ac:dyDescent="0.25">
      <c r="A406" s="26"/>
      <c r="B406" s="26"/>
      <c r="C406" s="44"/>
      <c r="D406" s="26"/>
      <c r="F406" s="52"/>
      <c r="G406" s="52"/>
      <c r="H406" s="46"/>
      <c r="I406" s="26"/>
      <c r="N406" s="71"/>
    </row>
    <row r="407" spans="1:14" x14ac:dyDescent="0.25">
      <c r="A407" s="26"/>
      <c r="B407" s="26"/>
      <c r="C407" s="44"/>
      <c r="D407" s="26"/>
      <c r="F407" s="52"/>
      <c r="G407" s="52"/>
      <c r="H407" s="46"/>
      <c r="I407" s="26"/>
      <c r="N407" s="71"/>
    </row>
    <row r="408" spans="1:14" x14ac:dyDescent="0.25">
      <c r="A408" s="26"/>
      <c r="B408" s="26"/>
      <c r="C408" s="44"/>
      <c r="D408" s="26"/>
      <c r="F408" s="52"/>
      <c r="G408" s="52"/>
      <c r="H408" s="46"/>
      <c r="I408" s="26"/>
      <c r="N408" s="71"/>
    </row>
    <row r="409" spans="1:14" x14ac:dyDescent="0.25">
      <c r="A409" s="26"/>
      <c r="B409" s="26"/>
      <c r="C409" s="44"/>
      <c r="D409" s="26"/>
      <c r="F409" s="52"/>
      <c r="G409" s="52"/>
      <c r="H409" s="46"/>
      <c r="I409" s="26"/>
      <c r="N409" s="71"/>
    </row>
    <row r="410" spans="1:14" x14ac:dyDescent="0.25">
      <c r="A410" s="26"/>
      <c r="B410" s="26"/>
      <c r="C410" s="44"/>
      <c r="D410" s="26"/>
      <c r="F410" s="52"/>
      <c r="G410" s="52"/>
      <c r="H410" s="46"/>
      <c r="I410" s="26"/>
      <c r="N410" s="71"/>
    </row>
    <row r="411" spans="1:14" x14ac:dyDescent="0.25">
      <c r="A411" s="26"/>
      <c r="B411" s="26"/>
      <c r="C411" s="44"/>
      <c r="D411" s="26"/>
      <c r="F411" s="52"/>
      <c r="G411" s="52"/>
      <c r="H411" s="46"/>
      <c r="I411" s="26"/>
      <c r="N411" s="71"/>
    </row>
    <row r="412" spans="1:14" x14ac:dyDescent="0.25">
      <c r="A412" s="26"/>
      <c r="B412" s="26"/>
      <c r="C412" s="44"/>
      <c r="D412" s="26"/>
      <c r="F412" s="52"/>
      <c r="G412" s="52"/>
      <c r="H412" s="46"/>
      <c r="I412" s="26"/>
      <c r="N412" s="71"/>
    </row>
    <row r="413" spans="1:14" x14ac:dyDescent="0.25">
      <c r="A413" s="26"/>
      <c r="B413" s="26"/>
      <c r="C413" s="44"/>
      <c r="D413" s="26"/>
      <c r="F413" s="52"/>
      <c r="G413" s="52"/>
      <c r="H413" s="46"/>
      <c r="I413" s="26"/>
      <c r="N413" s="71"/>
    </row>
    <row r="414" spans="1:14" x14ac:dyDescent="0.25">
      <c r="A414" s="26"/>
      <c r="B414" s="26"/>
      <c r="C414" s="44"/>
      <c r="D414" s="26"/>
      <c r="F414" s="52"/>
      <c r="G414" s="52"/>
      <c r="H414" s="46"/>
      <c r="I414" s="26"/>
      <c r="N414" s="71"/>
    </row>
    <row r="415" spans="1:14" x14ac:dyDescent="0.25">
      <c r="A415" s="26"/>
      <c r="B415" s="26"/>
      <c r="C415" s="44"/>
      <c r="D415" s="26"/>
      <c r="F415" s="52"/>
      <c r="G415" s="52"/>
      <c r="H415" s="46"/>
      <c r="I415" s="26"/>
      <c r="N415" s="71"/>
    </row>
    <row r="416" spans="1:14" x14ac:dyDescent="0.25">
      <c r="A416" s="26"/>
      <c r="B416" s="26"/>
      <c r="C416" s="44"/>
      <c r="D416" s="26"/>
      <c r="F416" s="52"/>
      <c r="G416" s="52"/>
      <c r="H416" s="46"/>
      <c r="I416" s="26"/>
      <c r="N416" s="71"/>
    </row>
    <row r="417" spans="1:14" x14ac:dyDescent="0.25">
      <c r="A417" s="26"/>
      <c r="B417" s="26"/>
      <c r="C417" s="44"/>
      <c r="D417" s="26"/>
      <c r="F417" s="52"/>
      <c r="G417" s="52"/>
      <c r="H417" s="46"/>
      <c r="I417" s="26"/>
      <c r="N417" s="71"/>
    </row>
    <row r="418" spans="1:14" x14ac:dyDescent="0.25">
      <c r="A418" s="26"/>
      <c r="B418" s="26"/>
      <c r="C418" s="44"/>
      <c r="D418" s="26"/>
      <c r="F418" s="52"/>
      <c r="G418" s="52"/>
      <c r="H418" s="46"/>
      <c r="I418" s="26"/>
      <c r="N418" s="71"/>
    </row>
    <row r="419" spans="1:14" x14ac:dyDescent="0.25">
      <c r="A419" s="26"/>
      <c r="B419" s="26"/>
      <c r="C419" s="44"/>
      <c r="D419" s="26"/>
      <c r="F419" s="52"/>
      <c r="G419" s="52"/>
      <c r="H419" s="46"/>
      <c r="I419" s="26"/>
      <c r="N419" s="71"/>
    </row>
    <row r="420" spans="1:14" x14ac:dyDescent="0.25">
      <c r="A420" s="26"/>
      <c r="B420" s="26"/>
      <c r="C420" s="44"/>
      <c r="D420" s="26"/>
      <c r="F420" s="52"/>
      <c r="G420" s="52"/>
      <c r="H420" s="46"/>
      <c r="I420" s="26"/>
      <c r="N420" s="71"/>
    </row>
    <row r="421" spans="1:14" x14ac:dyDescent="0.25">
      <c r="A421" s="26"/>
      <c r="B421" s="26"/>
      <c r="C421" s="44"/>
      <c r="D421" s="26"/>
      <c r="F421" s="52"/>
      <c r="G421" s="52"/>
      <c r="H421" s="46"/>
      <c r="I421" s="26"/>
      <c r="N421" s="71"/>
    </row>
    <row r="422" spans="1:14" x14ac:dyDescent="0.25">
      <c r="A422" s="26"/>
      <c r="B422" s="26"/>
      <c r="C422" s="44"/>
      <c r="D422" s="26"/>
      <c r="F422" s="52"/>
      <c r="G422" s="52"/>
      <c r="H422" s="46"/>
      <c r="I422" s="26"/>
      <c r="N422" s="71"/>
    </row>
    <row r="423" spans="1:14" x14ac:dyDescent="0.25">
      <c r="A423" s="26"/>
      <c r="B423" s="26"/>
      <c r="C423" s="44"/>
      <c r="D423" s="26"/>
      <c r="F423" s="52"/>
      <c r="G423" s="52"/>
      <c r="H423" s="46"/>
      <c r="I423" s="26"/>
      <c r="N423" s="71"/>
    </row>
    <row r="424" spans="1:14" x14ac:dyDescent="0.25">
      <c r="A424" s="26"/>
      <c r="B424" s="26"/>
      <c r="C424" s="44"/>
      <c r="D424" s="26"/>
      <c r="F424" s="52"/>
      <c r="G424" s="52"/>
      <c r="H424" s="46"/>
      <c r="I424" s="26"/>
      <c r="N424" s="71"/>
    </row>
    <row r="425" spans="1:14" x14ac:dyDescent="0.25">
      <c r="A425" s="26"/>
      <c r="B425" s="26"/>
      <c r="C425" s="44"/>
      <c r="D425" s="26"/>
      <c r="F425" s="52"/>
      <c r="G425" s="52"/>
      <c r="H425" s="46"/>
      <c r="I425" s="26"/>
      <c r="N425" s="71"/>
    </row>
    <row r="426" spans="1:14" x14ac:dyDescent="0.25">
      <c r="A426" s="26"/>
      <c r="B426" s="26"/>
      <c r="C426" s="44"/>
      <c r="D426" s="26"/>
      <c r="F426" s="52"/>
      <c r="G426" s="52"/>
      <c r="H426" s="46"/>
      <c r="I426" s="26"/>
      <c r="N426" s="71"/>
    </row>
    <row r="427" spans="1:14" x14ac:dyDescent="0.25">
      <c r="A427" s="26"/>
      <c r="B427" s="26"/>
      <c r="C427" s="44"/>
      <c r="D427" s="26"/>
      <c r="F427" s="52"/>
      <c r="G427" s="52"/>
      <c r="H427" s="46"/>
      <c r="I427" s="26"/>
      <c r="N427" s="71"/>
    </row>
    <row r="428" spans="1:14" x14ac:dyDescent="0.25">
      <c r="A428" s="26"/>
      <c r="B428" s="26"/>
      <c r="C428" s="44"/>
      <c r="D428" s="26"/>
      <c r="F428" s="52"/>
      <c r="G428" s="52"/>
      <c r="H428" s="46"/>
      <c r="I428" s="26"/>
      <c r="N428" s="71"/>
    </row>
    <row r="429" spans="1:14" x14ac:dyDescent="0.25">
      <c r="A429" s="26"/>
      <c r="B429" s="26"/>
      <c r="C429" s="44"/>
      <c r="D429" s="26"/>
      <c r="F429" s="52"/>
      <c r="G429" s="52"/>
      <c r="H429" s="46"/>
      <c r="I429" s="26"/>
      <c r="N429" s="71"/>
    </row>
    <row r="430" spans="1:14" x14ac:dyDescent="0.25">
      <c r="A430" s="26"/>
      <c r="B430" s="26"/>
      <c r="C430" s="44"/>
      <c r="D430" s="26"/>
      <c r="F430" s="52"/>
      <c r="G430" s="52"/>
      <c r="H430" s="46"/>
      <c r="I430" s="26"/>
      <c r="N430" s="71"/>
    </row>
    <row r="431" spans="1:14" x14ac:dyDescent="0.25">
      <c r="A431" s="26"/>
      <c r="B431" s="26"/>
      <c r="C431" s="44"/>
      <c r="D431" s="26"/>
      <c r="F431" s="52"/>
      <c r="G431" s="52"/>
      <c r="H431" s="46"/>
      <c r="I431" s="26"/>
      <c r="N431" s="71"/>
    </row>
    <row r="432" spans="1:14" x14ac:dyDescent="0.25">
      <c r="A432" s="26"/>
      <c r="B432" s="26"/>
      <c r="C432" s="44"/>
      <c r="D432" s="26"/>
      <c r="F432" s="52"/>
      <c r="G432" s="52"/>
      <c r="H432" s="46"/>
      <c r="I432" s="26"/>
      <c r="N432" s="71"/>
    </row>
    <row r="433" spans="1:14" x14ac:dyDescent="0.25">
      <c r="A433" s="26"/>
      <c r="B433" s="26"/>
      <c r="C433" s="44"/>
      <c r="D433" s="26"/>
      <c r="F433" s="52"/>
      <c r="G433" s="52"/>
      <c r="H433" s="46"/>
      <c r="I433" s="26"/>
      <c r="N433" s="71"/>
    </row>
    <row r="434" spans="1:14" x14ac:dyDescent="0.25">
      <c r="A434" s="26"/>
      <c r="B434" s="26"/>
      <c r="C434" s="44"/>
      <c r="D434" s="26"/>
      <c r="F434" s="52"/>
      <c r="G434" s="52"/>
      <c r="H434" s="46"/>
      <c r="I434" s="26"/>
      <c r="N434" s="71"/>
    </row>
    <row r="435" spans="1:14" x14ac:dyDescent="0.25">
      <c r="A435" s="26"/>
      <c r="B435" s="26"/>
      <c r="C435" s="44"/>
      <c r="D435" s="26"/>
      <c r="F435" s="52"/>
      <c r="G435" s="52"/>
      <c r="H435" s="46"/>
      <c r="I435" s="26"/>
      <c r="N435" s="71"/>
    </row>
    <row r="436" spans="1:14" x14ac:dyDescent="0.25">
      <c r="A436" s="26"/>
      <c r="B436" s="26"/>
      <c r="C436" s="44"/>
      <c r="D436" s="26"/>
      <c r="F436" s="52"/>
      <c r="G436" s="52"/>
      <c r="H436" s="46"/>
      <c r="I436" s="26"/>
      <c r="N436" s="71"/>
    </row>
    <row r="437" spans="1:14" x14ac:dyDescent="0.25">
      <c r="A437" s="26"/>
      <c r="B437" s="26"/>
      <c r="C437" s="44"/>
      <c r="D437" s="26"/>
      <c r="F437" s="52"/>
      <c r="G437" s="52"/>
      <c r="H437" s="46"/>
      <c r="I437" s="26"/>
      <c r="N437" s="71"/>
    </row>
    <row r="438" spans="1:14" x14ac:dyDescent="0.25">
      <c r="A438" s="26"/>
      <c r="B438" s="26"/>
      <c r="C438" s="44"/>
      <c r="D438" s="26"/>
      <c r="F438" s="52"/>
      <c r="G438" s="52"/>
      <c r="H438" s="46"/>
      <c r="I438" s="26"/>
      <c r="N438" s="71"/>
    </row>
    <row r="439" spans="1:14" x14ac:dyDescent="0.25">
      <c r="A439" s="26"/>
      <c r="B439" s="26"/>
      <c r="C439" s="44"/>
      <c r="D439" s="26"/>
      <c r="F439" s="52"/>
      <c r="G439" s="52"/>
      <c r="H439" s="46"/>
      <c r="I439" s="26"/>
      <c r="N439" s="71"/>
    </row>
    <row r="440" spans="1:14" x14ac:dyDescent="0.25">
      <c r="A440" s="26"/>
      <c r="B440" s="26"/>
      <c r="C440" s="44"/>
      <c r="D440" s="26"/>
      <c r="F440" s="52"/>
      <c r="G440" s="52"/>
      <c r="H440" s="46"/>
      <c r="I440" s="26"/>
      <c r="N440" s="71"/>
    </row>
    <row r="441" spans="1:14" x14ac:dyDescent="0.25">
      <c r="A441" s="26"/>
      <c r="B441" s="26"/>
      <c r="C441" s="44"/>
      <c r="D441" s="26"/>
      <c r="F441" s="52"/>
      <c r="G441" s="52"/>
      <c r="H441" s="46"/>
      <c r="I441" s="26"/>
      <c r="N441" s="71"/>
    </row>
    <row r="442" spans="1:14" x14ac:dyDescent="0.25">
      <c r="A442" s="26"/>
      <c r="B442" s="26"/>
      <c r="C442" s="44"/>
      <c r="D442" s="26"/>
      <c r="F442" s="52"/>
      <c r="G442" s="52"/>
      <c r="H442" s="46"/>
      <c r="I442" s="26"/>
      <c r="N442" s="71"/>
    </row>
    <row r="443" spans="1:14" x14ac:dyDescent="0.25">
      <c r="A443" s="26"/>
      <c r="B443" s="26"/>
      <c r="C443" s="44"/>
      <c r="D443" s="26"/>
      <c r="F443" s="52"/>
      <c r="G443" s="52"/>
      <c r="H443" s="46"/>
      <c r="I443" s="26"/>
      <c r="N443" s="71"/>
    </row>
    <row r="444" spans="1:14" x14ac:dyDescent="0.25">
      <c r="A444" s="26"/>
      <c r="B444" s="26"/>
      <c r="C444" s="44"/>
      <c r="D444" s="26"/>
      <c r="F444" s="52"/>
      <c r="G444" s="52"/>
      <c r="H444" s="46"/>
      <c r="I444" s="26"/>
      <c r="N444" s="71"/>
    </row>
    <row r="445" spans="1:14" x14ac:dyDescent="0.25">
      <c r="A445" s="26"/>
      <c r="B445" s="26"/>
      <c r="C445" s="44"/>
      <c r="D445" s="26"/>
      <c r="F445" s="52"/>
      <c r="G445" s="52"/>
      <c r="H445" s="46"/>
      <c r="I445" s="26"/>
      <c r="N445" s="71"/>
    </row>
    <row r="446" spans="1:14" x14ac:dyDescent="0.25">
      <c r="A446" s="26"/>
      <c r="B446" s="26"/>
      <c r="C446" s="44"/>
      <c r="D446" s="26"/>
      <c r="F446" s="52"/>
      <c r="G446" s="52"/>
      <c r="H446" s="46"/>
      <c r="I446" s="26"/>
      <c r="N446" s="71"/>
    </row>
    <row r="447" spans="1:14" x14ac:dyDescent="0.25">
      <c r="A447" s="26"/>
      <c r="B447" s="26"/>
      <c r="C447" s="44"/>
      <c r="D447" s="26"/>
      <c r="F447" s="52"/>
      <c r="G447" s="52"/>
      <c r="H447" s="46"/>
      <c r="I447" s="26"/>
      <c r="N447" s="71"/>
    </row>
    <row r="448" spans="1:14" x14ac:dyDescent="0.25">
      <c r="A448" s="26"/>
      <c r="B448" s="26"/>
      <c r="C448" s="44"/>
      <c r="D448" s="26"/>
      <c r="F448" s="52"/>
      <c r="G448" s="52"/>
      <c r="H448" s="46"/>
      <c r="I448" s="26"/>
      <c r="N448" s="71"/>
    </row>
    <row r="449" spans="1:14" x14ac:dyDescent="0.25">
      <c r="A449" s="26"/>
      <c r="B449" s="26"/>
      <c r="C449" s="44"/>
      <c r="D449" s="26"/>
      <c r="F449" s="52"/>
      <c r="G449" s="52"/>
      <c r="H449" s="46"/>
      <c r="I449" s="26"/>
      <c r="N449" s="71"/>
    </row>
    <row r="450" spans="1:14" x14ac:dyDescent="0.25">
      <c r="A450" s="26"/>
      <c r="B450" s="26"/>
      <c r="C450" s="44"/>
      <c r="D450" s="26"/>
      <c r="F450" s="52"/>
      <c r="G450" s="52"/>
      <c r="H450" s="46"/>
      <c r="I450" s="26"/>
      <c r="N450" s="71"/>
    </row>
    <row r="451" spans="1:14" x14ac:dyDescent="0.25">
      <c r="A451" s="26"/>
      <c r="B451" s="26"/>
      <c r="C451" s="44"/>
      <c r="D451" s="26"/>
      <c r="F451" s="52"/>
      <c r="G451" s="52"/>
      <c r="H451" s="46"/>
      <c r="I451" s="26"/>
      <c r="N451" s="71"/>
    </row>
    <row r="452" spans="1:14" x14ac:dyDescent="0.25">
      <c r="A452" s="26"/>
      <c r="B452" s="26"/>
      <c r="C452" s="44"/>
      <c r="D452" s="26"/>
      <c r="F452" s="52"/>
      <c r="G452" s="52"/>
      <c r="H452" s="46"/>
      <c r="I452" s="26"/>
      <c r="N452" s="71"/>
    </row>
    <row r="453" spans="1:14" x14ac:dyDescent="0.25">
      <c r="A453" s="26"/>
      <c r="B453" s="26"/>
      <c r="C453" s="44"/>
      <c r="D453" s="26"/>
      <c r="F453" s="52"/>
      <c r="G453" s="52"/>
      <c r="H453" s="46"/>
      <c r="I453" s="26"/>
      <c r="N453" s="71"/>
    </row>
    <row r="454" spans="1:14" x14ac:dyDescent="0.25">
      <c r="A454" s="26"/>
      <c r="B454" s="26"/>
      <c r="C454" s="44"/>
      <c r="D454" s="26"/>
      <c r="F454" s="52"/>
      <c r="G454" s="52"/>
      <c r="H454" s="46"/>
      <c r="I454" s="26"/>
      <c r="N454" s="71"/>
    </row>
    <row r="455" spans="1:14" x14ac:dyDescent="0.25">
      <c r="A455" s="26"/>
      <c r="B455" s="26"/>
      <c r="C455" s="44"/>
      <c r="D455" s="26"/>
      <c r="F455" s="52"/>
      <c r="G455" s="52"/>
      <c r="H455" s="46"/>
      <c r="I455" s="26"/>
      <c r="N455" s="71"/>
    </row>
    <row r="456" spans="1:14" x14ac:dyDescent="0.25">
      <c r="A456" s="26"/>
      <c r="B456" s="26"/>
      <c r="C456" s="44"/>
      <c r="D456" s="26"/>
      <c r="F456" s="52"/>
      <c r="G456" s="52"/>
      <c r="H456" s="46"/>
      <c r="I456" s="26"/>
      <c r="N456" s="71"/>
    </row>
    <row r="457" spans="1:14" x14ac:dyDescent="0.25">
      <c r="A457" s="26"/>
      <c r="B457" s="26"/>
      <c r="C457" s="44"/>
      <c r="D457" s="26"/>
      <c r="F457" s="52"/>
      <c r="G457" s="52"/>
      <c r="H457" s="46"/>
      <c r="I457" s="26"/>
      <c r="N457" s="71"/>
    </row>
    <row r="458" spans="1:14" x14ac:dyDescent="0.25">
      <c r="A458" s="26"/>
      <c r="B458" s="26"/>
      <c r="C458" s="44"/>
      <c r="D458" s="26"/>
      <c r="F458" s="52"/>
      <c r="G458" s="52"/>
      <c r="H458" s="46"/>
      <c r="I458" s="26"/>
      <c r="N458" s="71"/>
    </row>
    <row r="459" spans="1:14" x14ac:dyDescent="0.25">
      <c r="A459" s="26"/>
      <c r="B459" s="26"/>
      <c r="C459" s="44"/>
      <c r="D459" s="26"/>
      <c r="F459" s="52"/>
      <c r="G459" s="52"/>
      <c r="H459" s="46"/>
      <c r="I459" s="26"/>
      <c r="N459" s="71"/>
    </row>
    <row r="460" spans="1:14" x14ac:dyDescent="0.25">
      <c r="A460" s="26"/>
      <c r="B460" s="26"/>
      <c r="C460" s="44"/>
      <c r="D460" s="26"/>
      <c r="F460" s="52"/>
      <c r="G460" s="52"/>
      <c r="H460" s="46"/>
      <c r="I460" s="26"/>
      <c r="N460" s="71"/>
    </row>
    <row r="461" spans="1:14" x14ac:dyDescent="0.25">
      <c r="A461" s="26"/>
      <c r="B461" s="26"/>
      <c r="C461" s="44"/>
      <c r="D461" s="26"/>
      <c r="F461" s="52"/>
      <c r="G461" s="52"/>
      <c r="H461" s="46"/>
      <c r="I461" s="26"/>
      <c r="N461" s="71"/>
    </row>
    <row r="462" spans="1:14" x14ac:dyDescent="0.25">
      <c r="A462" s="26"/>
      <c r="B462" s="26"/>
      <c r="C462" s="44"/>
      <c r="D462" s="26"/>
      <c r="F462" s="52"/>
      <c r="G462" s="52"/>
      <c r="H462" s="46"/>
      <c r="I462" s="26"/>
      <c r="N462" s="71"/>
    </row>
    <row r="463" spans="1:14" x14ac:dyDescent="0.25">
      <c r="A463" s="26"/>
      <c r="B463" s="26"/>
      <c r="C463" s="44"/>
      <c r="D463" s="26"/>
      <c r="F463" s="52"/>
      <c r="G463" s="52"/>
      <c r="H463" s="46"/>
      <c r="I463" s="26"/>
      <c r="N463" s="71"/>
    </row>
    <row r="464" spans="1:14" x14ac:dyDescent="0.25">
      <c r="A464" s="26"/>
      <c r="B464" s="26"/>
      <c r="C464" s="44"/>
      <c r="D464" s="26"/>
      <c r="F464" s="52"/>
      <c r="G464" s="52"/>
      <c r="H464" s="46"/>
      <c r="I464" s="26"/>
      <c r="N464" s="71"/>
    </row>
    <row r="465" spans="1:14" x14ac:dyDescent="0.25">
      <c r="A465" s="26"/>
      <c r="B465" s="26"/>
      <c r="C465" s="44"/>
      <c r="D465" s="26"/>
      <c r="F465" s="52"/>
      <c r="G465" s="52"/>
      <c r="H465" s="46"/>
      <c r="I465" s="26"/>
      <c r="N465" s="71"/>
    </row>
    <row r="466" spans="1:14" x14ac:dyDescent="0.25">
      <c r="A466" s="26"/>
      <c r="B466" s="26"/>
      <c r="C466" s="44"/>
      <c r="D466" s="26"/>
      <c r="F466" s="52"/>
      <c r="G466" s="52"/>
      <c r="H466" s="46"/>
      <c r="I466" s="26"/>
      <c r="N466" s="71"/>
    </row>
    <row r="467" spans="1:14" x14ac:dyDescent="0.25">
      <c r="A467" s="26"/>
      <c r="B467" s="26"/>
      <c r="C467" s="44"/>
      <c r="D467" s="26"/>
      <c r="F467" s="52"/>
      <c r="G467" s="52"/>
      <c r="H467" s="46"/>
      <c r="I467" s="26"/>
      <c r="N467" s="71"/>
    </row>
    <row r="468" spans="1:14" x14ac:dyDescent="0.25">
      <c r="A468" s="26"/>
      <c r="B468" s="26"/>
      <c r="C468" s="44"/>
      <c r="D468" s="26"/>
      <c r="F468" s="52"/>
      <c r="G468" s="52"/>
      <c r="H468" s="46"/>
      <c r="I468" s="26"/>
      <c r="N468" s="71"/>
    </row>
    <row r="469" spans="1:14" x14ac:dyDescent="0.25">
      <c r="A469" s="26"/>
      <c r="B469" s="26"/>
      <c r="C469" s="44"/>
      <c r="D469" s="26"/>
      <c r="F469" s="52"/>
      <c r="G469" s="52"/>
      <c r="H469" s="46"/>
      <c r="I469" s="26"/>
      <c r="N469" s="71"/>
    </row>
    <row r="470" spans="1:14" x14ac:dyDescent="0.25">
      <c r="A470" s="26"/>
      <c r="B470" s="26"/>
      <c r="C470" s="44"/>
      <c r="D470" s="26"/>
      <c r="F470" s="52"/>
      <c r="G470" s="52"/>
      <c r="H470" s="46"/>
      <c r="I470" s="26"/>
      <c r="N470" s="71"/>
    </row>
    <row r="471" spans="1:14" x14ac:dyDescent="0.25">
      <c r="A471" s="26"/>
      <c r="B471" s="26"/>
      <c r="C471" s="44"/>
      <c r="D471" s="26"/>
      <c r="F471" s="52"/>
      <c r="G471" s="52"/>
      <c r="H471" s="46"/>
      <c r="I471" s="26"/>
      <c r="N471" s="71"/>
    </row>
    <row r="472" spans="1:14" x14ac:dyDescent="0.25">
      <c r="A472" s="26"/>
      <c r="B472" s="26"/>
      <c r="C472" s="44"/>
      <c r="D472" s="26"/>
      <c r="F472" s="52"/>
      <c r="G472" s="52"/>
      <c r="H472" s="46"/>
      <c r="I472" s="26"/>
      <c r="N472" s="71"/>
    </row>
    <row r="473" spans="1:14" x14ac:dyDescent="0.25">
      <c r="A473" s="26"/>
      <c r="B473" s="26"/>
      <c r="C473" s="44"/>
      <c r="D473" s="26"/>
      <c r="F473" s="52"/>
      <c r="G473" s="52"/>
      <c r="H473" s="46"/>
      <c r="I473" s="26"/>
      <c r="N473" s="71"/>
    </row>
    <row r="474" spans="1:14" x14ac:dyDescent="0.25">
      <c r="A474" s="26"/>
      <c r="B474" s="26"/>
      <c r="C474" s="44"/>
      <c r="D474" s="26"/>
      <c r="F474" s="52"/>
      <c r="G474" s="52"/>
      <c r="H474" s="46"/>
      <c r="I474" s="26"/>
      <c r="N474" s="71"/>
    </row>
    <row r="475" spans="1:14" x14ac:dyDescent="0.25">
      <c r="A475" s="26"/>
      <c r="B475" s="26"/>
      <c r="C475" s="44"/>
      <c r="D475" s="26"/>
      <c r="F475" s="52"/>
      <c r="G475" s="52"/>
      <c r="H475" s="46"/>
      <c r="I475" s="26"/>
      <c r="N475" s="71"/>
    </row>
    <row r="476" spans="1:14" x14ac:dyDescent="0.25">
      <c r="A476" s="26"/>
      <c r="B476" s="26"/>
      <c r="C476" s="44"/>
      <c r="D476" s="26"/>
      <c r="F476" s="52"/>
      <c r="G476" s="52"/>
      <c r="H476" s="46"/>
      <c r="I476" s="26"/>
      <c r="N476" s="71"/>
    </row>
    <row r="477" spans="1:14" x14ac:dyDescent="0.25">
      <c r="A477" s="26"/>
      <c r="B477" s="26"/>
      <c r="C477" s="44"/>
      <c r="D477" s="26"/>
      <c r="F477" s="52"/>
      <c r="G477" s="52"/>
      <c r="H477" s="46"/>
      <c r="I477" s="26"/>
      <c r="N477" s="71"/>
    </row>
    <row r="478" spans="1:14" x14ac:dyDescent="0.25">
      <c r="A478" s="26"/>
      <c r="B478" s="26"/>
      <c r="C478" s="44"/>
      <c r="D478" s="26"/>
      <c r="F478" s="52"/>
      <c r="G478" s="52"/>
      <c r="H478" s="46"/>
      <c r="I478" s="26"/>
      <c r="N478" s="71"/>
    </row>
    <row r="479" spans="1:14" x14ac:dyDescent="0.25">
      <c r="A479" s="26"/>
      <c r="B479" s="26"/>
      <c r="C479" s="44"/>
      <c r="D479" s="26"/>
      <c r="F479" s="52"/>
      <c r="G479" s="52"/>
      <c r="H479" s="46"/>
      <c r="I479" s="26"/>
      <c r="N479" s="71"/>
    </row>
    <row r="480" spans="1:14" x14ac:dyDescent="0.25">
      <c r="A480" s="26"/>
      <c r="B480" s="26"/>
      <c r="C480" s="44"/>
      <c r="D480" s="26"/>
      <c r="F480" s="52"/>
      <c r="G480" s="52"/>
      <c r="H480" s="46"/>
      <c r="I480" s="26"/>
      <c r="N480" s="71"/>
    </row>
    <row r="481" spans="1:14" x14ac:dyDescent="0.25">
      <c r="A481" s="26"/>
      <c r="B481" s="26"/>
      <c r="C481" s="44"/>
      <c r="D481" s="26"/>
      <c r="F481" s="52"/>
      <c r="G481" s="52"/>
      <c r="H481" s="46"/>
      <c r="I481" s="26"/>
      <c r="N481" s="71"/>
    </row>
    <row r="482" spans="1:14" x14ac:dyDescent="0.25">
      <c r="A482" s="26"/>
      <c r="B482" s="26"/>
      <c r="C482" s="44"/>
      <c r="D482" s="26"/>
      <c r="F482" s="52"/>
      <c r="G482" s="52"/>
      <c r="H482" s="46"/>
      <c r="I482" s="26"/>
      <c r="N482" s="71"/>
    </row>
    <row r="483" spans="1:14" x14ac:dyDescent="0.25">
      <c r="A483" s="26"/>
      <c r="B483" s="26"/>
      <c r="C483" s="44"/>
      <c r="D483" s="26"/>
      <c r="F483" s="52"/>
      <c r="G483" s="52"/>
      <c r="H483" s="46"/>
      <c r="I483" s="26"/>
      <c r="N483" s="71"/>
    </row>
    <row r="484" spans="1:14" x14ac:dyDescent="0.25">
      <c r="A484" s="26"/>
      <c r="B484" s="26"/>
      <c r="C484" s="44"/>
      <c r="D484" s="26"/>
      <c r="F484" s="52"/>
      <c r="G484" s="52"/>
      <c r="H484" s="46"/>
      <c r="I484" s="26"/>
      <c r="N484" s="71"/>
    </row>
    <row r="485" spans="1:14" x14ac:dyDescent="0.25">
      <c r="A485" s="26"/>
      <c r="B485" s="26"/>
      <c r="C485" s="44"/>
      <c r="D485" s="26"/>
      <c r="F485" s="52"/>
      <c r="G485" s="52"/>
      <c r="H485" s="46"/>
      <c r="I485" s="26"/>
      <c r="N485" s="71"/>
    </row>
    <row r="486" spans="1:14" x14ac:dyDescent="0.25">
      <c r="A486" s="26"/>
      <c r="B486" s="26"/>
      <c r="C486" s="44"/>
      <c r="D486" s="26"/>
      <c r="F486" s="52"/>
      <c r="G486" s="52"/>
      <c r="H486" s="46"/>
      <c r="I486" s="26"/>
      <c r="N486" s="71"/>
    </row>
    <row r="487" spans="1:14" x14ac:dyDescent="0.25">
      <c r="A487" s="26"/>
      <c r="B487" s="26"/>
      <c r="C487" s="44"/>
      <c r="D487" s="26"/>
      <c r="F487" s="52"/>
      <c r="G487" s="52"/>
      <c r="H487" s="46"/>
      <c r="I487" s="26"/>
      <c r="N487" s="71"/>
    </row>
    <row r="488" spans="1:14" x14ac:dyDescent="0.25">
      <c r="A488" s="26"/>
      <c r="B488" s="26"/>
      <c r="C488" s="44"/>
      <c r="D488" s="26"/>
      <c r="F488" s="52"/>
      <c r="G488" s="52"/>
      <c r="H488" s="46"/>
      <c r="I488" s="26"/>
      <c r="N488" s="71"/>
    </row>
    <row r="489" spans="1:14" x14ac:dyDescent="0.25">
      <c r="A489" s="26"/>
      <c r="B489" s="26"/>
      <c r="C489" s="44"/>
      <c r="D489" s="26"/>
      <c r="F489" s="52"/>
      <c r="G489" s="52"/>
      <c r="H489" s="46"/>
      <c r="I489" s="26"/>
      <c r="N489" s="71"/>
    </row>
    <row r="490" spans="1:14" x14ac:dyDescent="0.25">
      <c r="A490" s="26"/>
      <c r="B490" s="26"/>
      <c r="C490" s="44"/>
      <c r="D490" s="26"/>
      <c r="F490" s="52"/>
      <c r="G490" s="52"/>
      <c r="H490" s="46"/>
      <c r="I490" s="26"/>
      <c r="N490" s="71"/>
    </row>
    <row r="491" spans="1:14" x14ac:dyDescent="0.25">
      <c r="A491" s="26"/>
      <c r="B491" s="26"/>
      <c r="C491" s="44"/>
      <c r="D491" s="26"/>
      <c r="F491" s="52"/>
      <c r="G491" s="52"/>
      <c r="H491" s="46"/>
      <c r="I491" s="26"/>
      <c r="N491" s="71"/>
    </row>
    <row r="492" spans="1:14" x14ac:dyDescent="0.25">
      <c r="A492" s="26"/>
      <c r="B492" s="26"/>
      <c r="C492" s="44"/>
      <c r="D492" s="26"/>
      <c r="F492" s="52"/>
      <c r="G492" s="52"/>
      <c r="H492" s="46"/>
      <c r="I492" s="26"/>
      <c r="N492" s="71"/>
    </row>
    <row r="493" spans="1:14" x14ac:dyDescent="0.25">
      <c r="A493" s="26"/>
      <c r="B493" s="26"/>
      <c r="C493" s="44"/>
      <c r="D493" s="26"/>
      <c r="F493" s="52"/>
      <c r="G493" s="52"/>
      <c r="H493" s="46"/>
      <c r="I493" s="26"/>
      <c r="N493" s="71"/>
    </row>
    <row r="494" spans="1:14" x14ac:dyDescent="0.25">
      <c r="A494" s="26"/>
      <c r="B494" s="26"/>
      <c r="C494" s="44"/>
      <c r="D494" s="26"/>
      <c r="F494" s="52"/>
      <c r="G494" s="52"/>
      <c r="H494" s="46"/>
      <c r="I494" s="26"/>
      <c r="N494" s="71"/>
    </row>
    <row r="495" spans="1:14" x14ac:dyDescent="0.25">
      <c r="A495" s="26"/>
      <c r="B495" s="26"/>
      <c r="C495" s="44"/>
      <c r="D495" s="26"/>
      <c r="F495" s="52"/>
      <c r="G495" s="52"/>
      <c r="H495" s="46"/>
      <c r="I495" s="26"/>
      <c r="N495" s="71"/>
    </row>
    <row r="496" spans="1:14" x14ac:dyDescent="0.25">
      <c r="A496" s="26"/>
      <c r="B496" s="26"/>
      <c r="C496" s="44"/>
      <c r="D496" s="26"/>
      <c r="F496" s="52"/>
      <c r="G496" s="52"/>
      <c r="H496" s="46"/>
      <c r="I496" s="26"/>
      <c r="N496" s="71"/>
    </row>
    <row r="497" spans="1:14" x14ac:dyDescent="0.25">
      <c r="A497" s="26"/>
      <c r="B497" s="26"/>
      <c r="C497" s="44"/>
      <c r="D497" s="26"/>
      <c r="F497" s="52"/>
      <c r="G497" s="52"/>
      <c r="H497" s="46"/>
      <c r="I497" s="26"/>
      <c r="N497" s="71"/>
    </row>
    <row r="498" spans="1:14" x14ac:dyDescent="0.25">
      <c r="A498" s="26"/>
      <c r="B498" s="26"/>
      <c r="C498" s="44"/>
      <c r="D498" s="26"/>
      <c r="F498" s="52"/>
      <c r="G498" s="52"/>
      <c r="H498" s="46"/>
      <c r="I498" s="26"/>
      <c r="N498" s="71"/>
    </row>
    <row r="499" spans="1:14" x14ac:dyDescent="0.25">
      <c r="A499" s="26"/>
      <c r="B499" s="26"/>
      <c r="C499" s="44"/>
      <c r="D499" s="26"/>
      <c r="F499" s="52"/>
      <c r="G499" s="52"/>
      <c r="H499" s="46"/>
      <c r="I499" s="26"/>
      <c r="N499" s="71"/>
    </row>
    <row r="500" spans="1:14" x14ac:dyDescent="0.25">
      <c r="A500" s="26"/>
      <c r="B500" s="26"/>
      <c r="C500" s="44"/>
      <c r="D500" s="26"/>
      <c r="F500" s="52"/>
      <c r="G500" s="52"/>
      <c r="H500" s="46"/>
      <c r="I500" s="26"/>
      <c r="N500" s="71"/>
    </row>
    <row r="501" spans="1:14" x14ac:dyDescent="0.25">
      <c r="A501" s="26"/>
      <c r="B501" s="26"/>
      <c r="C501" s="44"/>
      <c r="D501" s="26"/>
      <c r="F501" s="52"/>
      <c r="G501" s="52"/>
      <c r="H501" s="46"/>
      <c r="I501" s="26"/>
      <c r="N501" s="71"/>
    </row>
    <row r="502" spans="1:14" x14ac:dyDescent="0.25">
      <c r="A502" s="26"/>
      <c r="B502" s="26"/>
      <c r="C502" s="44"/>
      <c r="D502" s="26"/>
      <c r="F502" s="52"/>
      <c r="G502" s="52"/>
      <c r="H502" s="46"/>
      <c r="I502" s="26"/>
      <c r="N502" s="71"/>
    </row>
    <row r="503" spans="1:14" x14ac:dyDescent="0.25">
      <c r="A503" s="26"/>
      <c r="B503" s="26"/>
      <c r="C503" s="44"/>
      <c r="D503" s="26"/>
      <c r="F503" s="52"/>
      <c r="G503" s="52"/>
      <c r="H503" s="46"/>
      <c r="I503" s="26"/>
      <c r="N503" s="71"/>
    </row>
    <row r="504" spans="1:14" x14ac:dyDescent="0.25">
      <c r="A504" s="26"/>
      <c r="B504" s="26"/>
      <c r="C504" s="44"/>
      <c r="D504" s="26"/>
      <c r="F504" s="52"/>
      <c r="G504" s="52"/>
      <c r="H504" s="46"/>
      <c r="I504" s="26"/>
      <c r="N504" s="71"/>
    </row>
    <row r="505" spans="1:14" x14ac:dyDescent="0.25">
      <c r="A505" s="26"/>
      <c r="B505" s="26"/>
      <c r="C505" s="44"/>
      <c r="D505" s="26"/>
      <c r="F505" s="52"/>
      <c r="G505" s="52"/>
      <c r="H505" s="46"/>
      <c r="I505" s="26"/>
      <c r="N505" s="71"/>
    </row>
    <row r="506" spans="1:14" x14ac:dyDescent="0.25">
      <c r="A506" s="26"/>
      <c r="B506" s="26"/>
      <c r="C506" s="44"/>
      <c r="D506" s="26"/>
      <c r="F506" s="52"/>
      <c r="G506" s="52"/>
      <c r="H506" s="46"/>
      <c r="I506" s="26"/>
      <c r="N506" s="71"/>
    </row>
    <row r="507" spans="1:14" x14ac:dyDescent="0.25">
      <c r="A507" s="26"/>
      <c r="B507" s="26"/>
      <c r="C507" s="44"/>
      <c r="D507" s="26"/>
      <c r="F507" s="52"/>
      <c r="G507" s="52"/>
      <c r="H507" s="46"/>
      <c r="I507" s="26"/>
      <c r="N507" s="71"/>
    </row>
    <row r="508" spans="1:14" x14ac:dyDescent="0.25">
      <c r="A508" s="26"/>
      <c r="B508" s="26"/>
      <c r="C508" s="44"/>
      <c r="D508" s="26"/>
      <c r="F508" s="52"/>
      <c r="G508" s="52"/>
      <c r="H508" s="46"/>
      <c r="I508" s="26"/>
      <c r="N508" s="71"/>
    </row>
    <row r="509" spans="1:14" x14ac:dyDescent="0.25">
      <c r="A509" s="26"/>
      <c r="B509" s="26"/>
      <c r="C509" s="44"/>
      <c r="D509" s="26"/>
      <c r="F509" s="52"/>
      <c r="G509" s="52"/>
      <c r="H509" s="46"/>
      <c r="I509" s="26"/>
      <c r="N509" s="71"/>
    </row>
    <row r="510" spans="1:14" x14ac:dyDescent="0.25">
      <c r="A510" s="26"/>
      <c r="B510" s="26"/>
      <c r="C510" s="44"/>
      <c r="D510" s="26"/>
      <c r="F510" s="52"/>
      <c r="G510" s="52"/>
      <c r="H510" s="46"/>
      <c r="I510" s="26"/>
      <c r="N510" s="71"/>
    </row>
    <row r="511" spans="1:14" x14ac:dyDescent="0.25">
      <c r="A511" s="26"/>
      <c r="B511" s="26"/>
      <c r="C511" s="44"/>
      <c r="D511" s="26"/>
      <c r="F511" s="52"/>
      <c r="G511" s="52"/>
      <c r="H511" s="46"/>
      <c r="I511" s="26"/>
      <c r="N511" s="71"/>
    </row>
    <row r="512" spans="1:14" x14ac:dyDescent="0.25">
      <c r="A512" s="26"/>
      <c r="B512" s="26"/>
      <c r="C512" s="44"/>
      <c r="D512" s="26"/>
      <c r="F512" s="52"/>
      <c r="G512" s="52"/>
      <c r="H512" s="46"/>
      <c r="I512" s="26"/>
      <c r="N512" s="71"/>
    </row>
    <row r="513" spans="1:14" x14ac:dyDescent="0.25">
      <c r="A513" s="26"/>
      <c r="B513" s="26"/>
      <c r="C513" s="44"/>
      <c r="D513" s="26"/>
      <c r="F513" s="52"/>
      <c r="G513" s="52"/>
      <c r="H513" s="46"/>
      <c r="I513" s="26"/>
      <c r="N513" s="71"/>
    </row>
    <row r="514" spans="1:14" x14ac:dyDescent="0.25">
      <c r="A514" s="26"/>
      <c r="B514" s="26"/>
      <c r="C514" s="44"/>
      <c r="D514" s="26"/>
      <c r="F514" s="52"/>
      <c r="G514" s="52"/>
      <c r="H514" s="46"/>
      <c r="I514" s="26"/>
      <c r="N514" s="71"/>
    </row>
    <row r="515" spans="1:14" x14ac:dyDescent="0.25">
      <c r="A515" s="26"/>
      <c r="B515" s="26"/>
      <c r="C515" s="44"/>
      <c r="D515" s="26"/>
      <c r="F515" s="52"/>
      <c r="G515" s="52"/>
      <c r="H515" s="46"/>
      <c r="I515" s="26"/>
      <c r="N515" s="71"/>
    </row>
    <row r="516" spans="1:14" x14ac:dyDescent="0.25">
      <c r="A516" s="26"/>
      <c r="B516" s="26"/>
      <c r="C516" s="44"/>
      <c r="D516" s="26"/>
      <c r="F516" s="52"/>
      <c r="G516" s="52"/>
      <c r="H516" s="46"/>
      <c r="I516" s="26"/>
      <c r="N516" s="71"/>
    </row>
    <row r="517" spans="1:14" x14ac:dyDescent="0.25">
      <c r="A517" s="26"/>
      <c r="B517" s="26"/>
      <c r="C517" s="44"/>
      <c r="D517" s="26"/>
      <c r="F517" s="52"/>
      <c r="G517" s="52"/>
      <c r="H517" s="46"/>
      <c r="I517" s="26"/>
      <c r="N517" s="71"/>
    </row>
    <row r="518" spans="1:14" x14ac:dyDescent="0.25">
      <c r="A518" s="26"/>
      <c r="B518" s="26"/>
      <c r="C518" s="44"/>
      <c r="D518" s="26"/>
      <c r="F518" s="52"/>
      <c r="G518" s="52"/>
      <c r="H518" s="46"/>
      <c r="I518" s="26"/>
      <c r="N518" s="71"/>
    </row>
    <row r="519" spans="1:14" x14ac:dyDescent="0.25">
      <c r="A519" s="26"/>
      <c r="B519" s="26"/>
      <c r="C519" s="44"/>
      <c r="D519" s="26"/>
      <c r="F519" s="52"/>
      <c r="G519" s="52"/>
      <c r="H519" s="46"/>
      <c r="I519" s="26"/>
      <c r="N519" s="71"/>
    </row>
    <row r="520" spans="1:14" x14ac:dyDescent="0.25">
      <c r="A520" s="26"/>
      <c r="B520" s="26"/>
      <c r="C520" s="44"/>
      <c r="D520" s="26"/>
      <c r="F520" s="52"/>
      <c r="G520" s="52"/>
      <c r="H520" s="46"/>
      <c r="I520" s="26"/>
      <c r="N520" s="71"/>
    </row>
    <row r="521" spans="1:14" x14ac:dyDescent="0.25">
      <c r="A521" s="26"/>
      <c r="B521" s="26"/>
      <c r="C521" s="44"/>
      <c r="D521" s="26"/>
      <c r="F521" s="52"/>
      <c r="G521" s="52"/>
      <c r="H521" s="46"/>
      <c r="I521" s="26"/>
      <c r="N521" s="71"/>
    </row>
    <row r="522" spans="1:14" x14ac:dyDescent="0.25">
      <c r="A522" s="26"/>
      <c r="B522" s="26"/>
      <c r="C522" s="44"/>
      <c r="D522" s="26"/>
      <c r="F522" s="52"/>
      <c r="G522" s="52"/>
      <c r="H522" s="46"/>
      <c r="I522" s="26"/>
      <c r="N522" s="71"/>
    </row>
    <row r="523" spans="1:14" x14ac:dyDescent="0.25">
      <c r="A523" s="26"/>
      <c r="B523" s="26"/>
      <c r="C523" s="44"/>
      <c r="D523" s="26"/>
      <c r="F523" s="52"/>
      <c r="G523" s="52"/>
      <c r="H523" s="46"/>
      <c r="I523" s="26"/>
      <c r="N523" s="71"/>
    </row>
    <row r="524" spans="1:14" x14ac:dyDescent="0.25">
      <c r="A524" s="26"/>
      <c r="B524" s="26"/>
      <c r="C524" s="44"/>
      <c r="D524" s="26"/>
      <c r="F524" s="52"/>
      <c r="G524" s="52"/>
      <c r="H524" s="46"/>
      <c r="I524" s="26"/>
      <c r="N524" s="71"/>
    </row>
    <row r="525" spans="1:14" x14ac:dyDescent="0.25">
      <c r="A525" s="26"/>
      <c r="B525" s="26"/>
      <c r="C525" s="44"/>
      <c r="D525" s="26"/>
      <c r="F525" s="52"/>
      <c r="G525" s="52"/>
      <c r="H525" s="46"/>
      <c r="I525" s="26"/>
      <c r="N525" s="71"/>
    </row>
    <row r="526" spans="1:14" x14ac:dyDescent="0.25">
      <c r="A526" s="26"/>
      <c r="B526" s="26"/>
      <c r="C526" s="44"/>
      <c r="D526" s="26"/>
      <c r="F526" s="52"/>
      <c r="G526" s="52"/>
      <c r="H526" s="46"/>
      <c r="I526" s="26"/>
      <c r="N526" s="71"/>
    </row>
    <row r="527" spans="1:14" x14ac:dyDescent="0.25">
      <c r="A527" s="26"/>
      <c r="B527" s="26"/>
      <c r="C527" s="44"/>
      <c r="D527" s="26"/>
      <c r="F527" s="52"/>
      <c r="G527" s="52"/>
      <c r="H527" s="46"/>
      <c r="I527" s="26"/>
      <c r="N527" s="71"/>
    </row>
    <row r="528" spans="1:14" x14ac:dyDescent="0.25">
      <c r="A528" s="26"/>
      <c r="B528" s="26"/>
      <c r="C528" s="44"/>
      <c r="D528" s="26"/>
      <c r="F528" s="52"/>
      <c r="G528" s="52"/>
      <c r="H528" s="46"/>
      <c r="I528" s="26"/>
      <c r="N528" s="71"/>
    </row>
    <row r="529" spans="1:14" x14ac:dyDescent="0.25">
      <c r="A529" s="26"/>
      <c r="B529" s="26"/>
      <c r="C529" s="44"/>
      <c r="D529" s="26"/>
      <c r="F529" s="52"/>
      <c r="G529" s="52"/>
      <c r="H529" s="46"/>
      <c r="I529" s="26"/>
      <c r="N529" s="71"/>
    </row>
    <row r="530" spans="1:14" x14ac:dyDescent="0.25">
      <c r="A530" s="26"/>
      <c r="B530" s="26"/>
      <c r="C530" s="44"/>
      <c r="D530" s="26"/>
      <c r="F530" s="52"/>
      <c r="G530" s="52"/>
      <c r="H530" s="46"/>
      <c r="I530" s="26"/>
      <c r="N530" s="71"/>
    </row>
    <row r="531" spans="1:14" x14ac:dyDescent="0.25">
      <c r="A531" s="26"/>
      <c r="B531" s="26"/>
      <c r="C531" s="44"/>
      <c r="D531" s="26"/>
      <c r="F531" s="52"/>
      <c r="G531" s="52"/>
      <c r="H531" s="46"/>
      <c r="I531" s="26"/>
      <c r="N531" s="71"/>
    </row>
    <row r="532" spans="1:14" x14ac:dyDescent="0.25">
      <c r="A532" s="26"/>
      <c r="B532" s="26"/>
      <c r="C532" s="44"/>
      <c r="D532" s="26"/>
      <c r="F532" s="52"/>
      <c r="G532" s="52"/>
      <c r="H532" s="46"/>
      <c r="I532" s="26"/>
      <c r="N532" s="71"/>
    </row>
    <row r="533" spans="1:14" x14ac:dyDescent="0.25">
      <c r="A533" s="26"/>
      <c r="B533" s="26"/>
      <c r="C533" s="44"/>
      <c r="D533" s="26"/>
      <c r="F533" s="52"/>
      <c r="G533" s="52"/>
      <c r="H533" s="46"/>
      <c r="I533" s="26"/>
      <c r="N533" s="71"/>
    </row>
    <row r="534" spans="1:14" x14ac:dyDescent="0.25">
      <c r="A534" s="26"/>
      <c r="B534" s="26"/>
      <c r="C534" s="44"/>
      <c r="D534" s="26"/>
      <c r="F534" s="52"/>
      <c r="G534" s="52"/>
      <c r="H534" s="46"/>
      <c r="I534" s="26"/>
      <c r="N534" s="71"/>
    </row>
    <row r="535" spans="1:14" x14ac:dyDescent="0.25">
      <c r="A535" s="26"/>
      <c r="B535" s="26"/>
      <c r="C535" s="44"/>
      <c r="D535" s="26"/>
      <c r="F535" s="52"/>
      <c r="G535" s="52"/>
      <c r="H535" s="46"/>
      <c r="I535" s="26"/>
      <c r="N535" s="71"/>
    </row>
    <row r="536" spans="1:14" x14ac:dyDescent="0.25">
      <c r="A536" s="26"/>
      <c r="B536" s="26"/>
      <c r="C536" s="44"/>
      <c r="D536" s="26"/>
      <c r="F536" s="52"/>
      <c r="G536" s="52"/>
      <c r="H536" s="46"/>
      <c r="I536" s="26"/>
      <c r="N536" s="71"/>
    </row>
    <row r="537" spans="1:14" x14ac:dyDescent="0.25">
      <c r="A537" s="26"/>
      <c r="B537" s="26"/>
      <c r="C537" s="44"/>
      <c r="D537" s="26"/>
      <c r="F537" s="52"/>
      <c r="G537" s="52"/>
      <c r="H537" s="46"/>
      <c r="I537" s="26"/>
      <c r="N537" s="71"/>
    </row>
    <row r="538" spans="1:14" x14ac:dyDescent="0.25">
      <c r="A538" s="26"/>
      <c r="B538" s="26"/>
      <c r="C538" s="44"/>
      <c r="D538" s="26"/>
      <c r="F538" s="52"/>
      <c r="G538" s="52"/>
      <c r="H538" s="46"/>
      <c r="I538" s="26"/>
      <c r="N538" s="71"/>
    </row>
    <row r="539" spans="1:14" x14ac:dyDescent="0.25">
      <c r="A539" s="26"/>
      <c r="B539" s="26"/>
      <c r="C539" s="44"/>
      <c r="D539" s="26"/>
      <c r="F539" s="52"/>
      <c r="G539" s="52"/>
      <c r="H539" s="46"/>
      <c r="I539" s="26"/>
      <c r="N539" s="71"/>
    </row>
    <row r="540" spans="1:14" x14ac:dyDescent="0.25">
      <c r="A540" s="26"/>
      <c r="B540" s="26"/>
      <c r="C540" s="44"/>
      <c r="D540" s="26"/>
      <c r="F540" s="52"/>
      <c r="G540" s="52"/>
      <c r="H540" s="46"/>
      <c r="I540" s="26"/>
      <c r="N540" s="71"/>
    </row>
    <row r="541" spans="1:14" x14ac:dyDescent="0.25">
      <c r="A541" s="26"/>
      <c r="B541" s="26"/>
      <c r="C541" s="44"/>
      <c r="D541" s="26"/>
      <c r="F541" s="52"/>
      <c r="G541" s="52"/>
      <c r="H541" s="46"/>
      <c r="I541" s="26"/>
      <c r="N541" s="71"/>
    </row>
    <row r="542" spans="1:14" x14ac:dyDescent="0.25">
      <c r="A542" s="26"/>
      <c r="B542" s="26"/>
      <c r="C542" s="44"/>
      <c r="D542" s="26"/>
      <c r="F542" s="52"/>
      <c r="G542" s="52"/>
      <c r="H542" s="46"/>
      <c r="I542" s="26"/>
      <c r="N542" s="71"/>
    </row>
    <row r="543" spans="1:14" x14ac:dyDescent="0.25">
      <c r="A543" s="26"/>
      <c r="B543" s="26"/>
      <c r="C543" s="44"/>
      <c r="D543" s="26"/>
      <c r="F543" s="52"/>
      <c r="G543" s="52"/>
      <c r="H543" s="46"/>
      <c r="I543" s="26"/>
      <c r="N543" s="71"/>
    </row>
    <row r="544" spans="1:14" x14ac:dyDescent="0.25">
      <c r="A544" s="26"/>
      <c r="B544" s="26"/>
      <c r="C544" s="44"/>
      <c r="D544" s="26"/>
      <c r="F544" s="52"/>
      <c r="G544" s="52"/>
      <c r="H544" s="46"/>
      <c r="I544" s="26"/>
      <c r="N544" s="71"/>
    </row>
    <row r="545" spans="1:14" x14ac:dyDescent="0.25">
      <c r="A545" s="26"/>
      <c r="B545" s="26"/>
      <c r="C545" s="44"/>
      <c r="D545" s="26"/>
      <c r="F545" s="52"/>
      <c r="G545" s="52"/>
      <c r="H545" s="46"/>
      <c r="I545" s="26"/>
      <c r="N545" s="71"/>
    </row>
    <row r="546" spans="1:14" x14ac:dyDescent="0.25">
      <c r="A546" s="26"/>
      <c r="B546" s="26"/>
      <c r="C546" s="44"/>
      <c r="D546" s="26"/>
      <c r="F546" s="52"/>
      <c r="G546" s="52"/>
      <c r="H546" s="46"/>
      <c r="I546" s="26"/>
      <c r="N546" s="71"/>
    </row>
    <row r="547" spans="1:14" x14ac:dyDescent="0.25">
      <c r="A547" s="26"/>
      <c r="B547" s="26"/>
      <c r="C547" s="44"/>
      <c r="D547" s="26"/>
      <c r="F547" s="52"/>
      <c r="G547" s="52"/>
      <c r="H547" s="46"/>
      <c r="I547" s="26"/>
      <c r="N547" s="71"/>
    </row>
    <row r="548" spans="1:14" x14ac:dyDescent="0.25">
      <c r="A548" s="26"/>
      <c r="B548" s="26"/>
      <c r="C548" s="44"/>
      <c r="D548" s="26"/>
      <c r="F548" s="52"/>
      <c r="G548" s="52"/>
      <c r="H548" s="46"/>
      <c r="I548" s="26"/>
      <c r="N548" s="71"/>
    </row>
    <row r="549" spans="1:14" x14ac:dyDescent="0.25">
      <c r="A549" s="26"/>
      <c r="B549" s="26"/>
      <c r="C549" s="44"/>
      <c r="D549" s="26"/>
      <c r="F549" s="52"/>
      <c r="G549" s="52"/>
      <c r="H549" s="46"/>
      <c r="I549" s="26"/>
      <c r="N549" s="71"/>
    </row>
    <row r="550" spans="1:14" x14ac:dyDescent="0.25">
      <c r="A550" s="26"/>
      <c r="B550" s="26"/>
      <c r="C550" s="44"/>
      <c r="D550" s="26"/>
      <c r="F550" s="52"/>
      <c r="G550" s="52"/>
      <c r="H550" s="46"/>
      <c r="I550" s="26"/>
      <c r="N550" s="71"/>
    </row>
    <row r="551" spans="1:14" x14ac:dyDescent="0.25">
      <c r="A551" s="26"/>
      <c r="B551" s="26"/>
      <c r="C551" s="44"/>
      <c r="D551" s="26"/>
      <c r="F551" s="52"/>
      <c r="G551" s="52"/>
      <c r="H551" s="46"/>
      <c r="I551" s="26"/>
      <c r="N551" s="71"/>
    </row>
    <row r="552" spans="1:14" x14ac:dyDescent="0.25">
      <c r="A552" s="26"/>
      <c r="B552" s="26"/>
      <c r="C552" s="44"/>
      <c r="D552" s="26"/>
      <c r="F552" s="52"/>
      <c r="G552" s="52"/>
      <c r="H552" s="46"/>
      <c r="I552" s="26"/>
      <c r="N552" s="71"/>
    </row>
    <row r="553" spans="1:14" x14ac:dyDescent="0.25">
      <c r="A553" s="26"/>
      <c r="B553" s="26"/>
      <c r="C553" s="44"/>
      <c r="D553" s="26"/>
      <c r="F553" s="52"/>
      <c r="G553" s="52"/>
      <c r="H553" s="46"/>
      <c r="I553" s="26"/>
      <c r="N553" s="71"/>
    </row>
    <row r="554" spans="1:14" x14ac:dyDescent="0.25">
      <c r="A554" s="26"/>
      <c r="B554" s="26"/>
      <c r="C554" s="44"/>
      <c r="D554" s="26"/>
      <c r="F554" s="52"/>
      <c r="G554" s="52"/>
      <c r="H554" s="46"/>
      <c r="I554" s="26"/>
      <c r="N554" s="71"/>
    </row>
    <row r="555" spans="1:14" x14ac:dyDescent="0.25">
      <c r="A555" s="26"/>
      <c r="B555" s="26"/>
      <c r="C555" s="44"/>
      <c r="D555" s="26"/>
      <c r="F555" s="52"/>
      <c r="G555" s="52"/>
      <c r="H555" s="46"/>
      <c r="I555" s="26"/>
      <c r="N555" s="71"/>
    </row>
    <row r="556" spans="1:14" x14ac:dyDescent="0.25">
      <c r="A556" s="26"/>
      <c r="B556" s="26"/>
      <c r="C556" s="44"/>
      <c r="D556" s="26"/>
      <c r="F556" s="52"/>
      <c r="G556" s="52"/>
      <c r="H556" s="46"/>
      <c r="I556" s="26"/>
      <c r="N556" s="71"/>
    </row>
    <row r="557" spans="1:14" x14ac:dyDescent="0.25">
      <c r="A557" s="26"/>
      <c r="B557" s="26"/>
      <c r="C557" s="44"/>
      <c r="D557" s="26"/>
      <c r="F557" s="52"/>
      <c r="G557" s="52"/>
      <c r="H557" s="46"/>
      <c r="I557" s="26"/>
      <c r="N557" s="71"/>
    </row>
    <row r="558" spans="1:14" x14ac:dyDescent="0.25">
      <c r="A558" s="26"/>
      <c r="B558" s="26"/>
      <c r="C558" s="44"/>
      <c r="D558" s="26"/>
      <c r="F558" s="52"/>
      <c r="G558" s="52"/>
      <c r="H558" s="46"/>
      <c r="I558" s="26"/>
      <c r="N558" s="71"/>
    </row>
    <row r="559" spans="1:14" x14ac:dyDescent="0.25">
      <c r="A559" s="26"/>
      <c r="B559" s="26"/>
      <c r="C559" s="44"/>
      <c r="D559" s="26"/>
      <c r="F559" s="52"/>
      <c r="G559" s="52"/>
      <c r="H559" s="46"/>
      <c r="I559" s="26"/>
      <c r="N559" s="71"/>
    </row>
    <row r="560" spans="1:14" x14ac:dyDescent="0.25">
      <c r="A560" s="26"/>
      <c r="B560" s="26"/>
      <c r="C560" s="44"/>
      <c r="D560" s="26"/>
      <c r="F560" s="52"/>
      <c r="G560" s="52"/>
      <c r="H560" s="46"/>
      <c r="I560" s="26"/>
      <c r="N560" s="71"/>
    </row>
    <row r="561" spans="1:14" x14ac:dyDescent="0.25">
      <c r="A561" s="26"/>
      <c r="B561" s="26"/>
      <c r="C561" s="44"/>
      <c r="D561" s="26"/>
      <c r="F561" s="52"/>
      <c r="G561" s="52"/>
      <c r="H561" s="46"/>
      <c r="I561" s="26"/>
      <c r="N561" s="71"/>
    </row>
    <row r="562" spans="1:14" x14ac:dyDescent="0.25">
      <c r="A562" s="26"/>
      <c r="B562" s="26"/>
      <c r="C562" s="44"/>
      <c r="D562" s="26"/>
      <c r="F562" s="52"/>
      <c r="G562" s="52"/>
      <c r="H562" s="46"/>
      <c r="I562" s="26"/>
      <c r="N562" s="71"/>
    </row>
    <row r="563" spans="1:14" x14ac:dyDescent="0.25">
      <c r="A563" s="26"/>
      <c r="B563" s="26"/>
      <c r="C563" s="44"/>
      <c r="D563" s="26"/>
      <c r="F563" s="52"/>
      <c r="G563" s="52"/>
      <c r="H563" s="46"/>
      <c r="I563" s="26"/>
      <c r="N563" s="71"/>
    </row>
    <row r="564" spans="1:14" x14ac:dyDescent="0.25">
      <c r="A564" s="26"/>
      <c r="B564" s="26"/>
      <c r="C564" s="44"/>
      <c r="D564" s="26"/>
      <c r="F564" s="52"/>
      <c r="G564" s="52"/>
      <c r="H564" s="46"/>
      <c r="I564" s="26"/>
      <c r="N564" s="71"/>
    </row>
    <row r="565" spans="1:14" x14ac:dyDescent="0.25">
      <c r="A565" s="26"/>
      <c r="B565" s="26"/>
      <c r="C565" s="44"/>
      <c r="D565" s="26"/>
      <c r="F565" s="52"/>
      <c r="G565" s="52"/>
      <c r="H565" s="46"/>
      <c r="I565" s="26"/>
      <c r="N565" s="71"/>
    </row>
    <row r="566" spans="1:14" x14ac:dyDescent="0.25">
      <c r="A566" s="26"/>
      <c r="B566" s="26"/>
      <c r="C566" s="44"/>
      <c r="D566" s="26"/>
      <c r="F566" s="52"/>
      <c r="G566" s="52"/>
      <c r="H566" s="46"/>
      <c r="I566" s="26"/>
      <c r="N566" s="71"/>
    </row>
    <row r="567" spans="1:14" x14ac:dyDescent="0.25">
      <c r="A567" s="26"/>
      <c r="B567" s="26"/>
      <c r="C567" s="44"/>
      <c r="D567" s="26"/>
      <c r="F567" s="52"/>
      <c r="G567" s="52"/>
      <c r="H567" s="46"/>
      <c r="I567" s="26"/>
      <c r="N567" s="71"/>
    </row>
    <row r="568" spans="1:14" x14ac:dyDescent="0.25">
      <c r="A568" s="26"/>
      <c r="B568" s="26"/>
      <c r="C568" s="44"/>
      <c r="D568" s="26"/>
      <c r="F568" s="52"/>
      <c r="G568" s="52"/>
      <c r="H568" s="46"/>
      <c r="I568" s="26"/>
      <c r="N568" s="71"/>
    </row>
    <row r="569" spans="1:14" x14ac:dyDescent="0.25">
      <c r="A569" s="26"/>
      <c r="B569" s="26"/>
      <c r="C569" s="44"/>
      <c r="D569" s="26"/>
      <c r="F569" s="52"/>
      <c r="G569" s="52"/>
      <c r="H569" s="46"/>
      <c r="I569" s="26"/>
      <c r="N569" s="71"/>
    </row>
    <row r="570" spans="1:14" x14ac:dyDescent="0.25">
      <c r="A570" s="26"/>
      <c r="B570" s="26"/>
      <c r="C570" s="44"/>
      <c r="D570" s="26"/>
      <c r="F570" s="52"/>
      <c r="G570" s="52"/>
      <c r="H570" s="46"/>
      <c r="I570" s="26"/>
      <c r="N570" s="71"/>
    </row>
    <row r="571" spans="1:14" x14ac:dyDescent="0.25">
      <c r="A571" s="26"/>
      <c r="B571" s="26"/>
      <c r="C571" s="44"/>
      <c r="D571" s="26"/>
      <c r="F571" s="52"/>
      <c r="G571" s="52"/>
      <c r="H571" s="46"/>
      <c r="I571" s="26"/>
      <c r="N571" s="71"/>
    </row>
    <row r="572" spans="1:14" x14ac:dyDescent="0.25">
      <c r="A572" s="26"/>
      <c r="B572" s="26"/>
      <c r="C572" s="44"/>
      <c r="D572" s="26"/>
      <c r="F572" s="52"/>
      <c r="G572" s="52"/>
      <c r="H572" s="46"/>
      <c r="I572" s="26"/>
      <c r="N572" s="71"/>
    </row>
    <row r="573" spans="1:14" x14ac:dyDescent="0.25">
      <c r="A573" s="26"/>
      <c r="B573" s="26"/>
      <c r="C573" s="44"/>
      <c r="D573" s="26"/>
      <c r="F573" s="52"/>
      <c r="G573" s="52"/>
      <c r="H573" s="46"/>
      <c r="I573" s="26"/>
      <c r="N573" s="71"/>
    </row>
    <row r="574" spans="1:14" x14ac:dyDescent="0.25">
      <c r="A574" s="26"/>
      <c r="B574" s="26"/>
      <c r="C574" s="44"/>
      <c r="D574" s="26"/>
      <c r="F574" s="52"/>
      <c r="G574" s="52"/>
      <c r="H574" s="46"/>
      <c r="I574" s="26"/>
      <c r="N574" s="71"/>
    </row>
    <row r="575" spans="1:14" x14ac:dyDescent="0.25">
      <c r="A575" s="26"/>
      <c r="B575" s="26"/>
      <c r="C575" s="44"/>
      <c r="D575" s="26"/>
      <c r="F575" s="52"/>
      <c r="G575" s="52"/>
      <c r="H575" s="46"/>
      <c r="I575" s="26"/>
      <c r="N575" s="71"/>
    </row>
    <row r="576" spans="1:14" x14ac:dyDescent="0.25">
      <c r="A576" s="26"/>
      <c r="B576" s="26"/>
      <c r="C576" s="44"/>
      <c r="D576" s="26"/>
      <c r="F576" s="52"/>
      <c r="G576" s="52"/>
      <c r="H576" s="46"/>
      <c r="I576" s="26"/>
      <c r="N576" s="71"/>
    </row>
    <row r="577" spans="1:14" x14ac:dyDescent="0.25">
      <c r="A577" s="26"/>
      <c r="B577" s="26"/>
      <c r="C577" s="44"/>
      <c r="D577" s="26"/>
      <c r="F577" s="52"/>
      <c r="G577" s="52"/>
      <c r="H577" s="46"/>
      <c r="I577" s="26"/>
      <c r="N577" s="71"/>
    </row>
    <row r="578" spans="1:14" x14ac:dyDescent="0.25">
      <c r="A578" s="26"/>
      <c r="B578" s="26"/>
      <c r="C578" s="44"/>
      <c r="D578" s="26"/>
      <c r="F578" s="52"/>
      <c r="G578" s="52"/>
      <c r="H578" s="46"/>
      <c r="I578" s="26"/>
      <c r="N578" s="71"/>
    </row>
    <row r="579" spans="1:14" x14ac:dyDescent="0.25">
      <c r="A579" s="26"/>
      <c r="B579" s="26"/>
      <c r="C579" s="44"/>
      <c r="D579" s="26"/>
      <c r="F579" s="52"/>
      <c r="G579" s="52"/>
      <c r="H579" s="46"/>
      <c r="I579" s="26"/>
      <c r="N579" s="71"/>
    </row>
    <row r="580" spans="1:14" x14ac:dyDescent="0.25">
      <c r="A580" s="26"/>
      <c r="B580" s="26"/>
      <c r="C580" s="44"/>
      <c r="D580" s="26"/>
      <c r="F580" s="52"/>
      <c r="G580" s="52"/>
      <c r="H580" s="46"/>
      <c r="I580" s="26"/>
      <c r="N580" s="71"/>
    </row>
    <row r="581" spans="1:14" x14ac:dyDescent="0.25">
      <c r="A581" s="26"/>
      <c r="B581" s="26"/>
      <c r="C581" s="44"/>
      <c r="D581" s="26"/>
      <c r="F581" s="52"/>
      <c r="G581" s="52"/>
      <c r="H581" s="46"/>
      <c r="I581" s="26"/>
      <c r="N581" s="71"/>
    </row>
    <row r="582" spans="1:14" x14ac:dyDescent="0.25">
      <c r="A582" s="26"/>
      <c r="B582" s="26"/>
      <c r="C582" s="44"/>
      <c r="D582" s="26"/>
      <c r="F582" s="52"/>
      <c r="G582" s="52"/>
      <c r="H582" s="46"/>
      <c r="I582" s="26"/>
      <c r="N582" s="71"/>
    </row>
    <row r="583" spans="1:14" x14ac:dyDescent="0.25">
      <c r="A583" s="26"/>
      <c r="B583" s="26"/>
      <c r="C583" s="44"/>
      <c r="D583" s="26"/>
      <c r="F583" s="52"/>
      <c r="G583" s="52"/>
      <c r="H583" s="46"/>
      <c r="I583" s="26"/>
      <c r="N583" s="71"/>
    </row>
    <row r="584" spans="1:14" x14ac:dyDescent="0.25">
      <c r="A584" s="26"/>
      <c r="B584" s="26"/>
      <c r="C584" s="44"/>
      <c r="D584" s="26"/>
      <c r="F584" s="52"/>
      <c r="G584" s="52"/>
      <c r="H584" s="46"/>
      <c r="I584" s="26"/>
      <c r="N584" s="71"/>
    </row>
    <row r="585" spans="1:14" x14ac:dyDescent="0.25">
      <c r="A585" s="26"/>
      <c r="B585" s="26"/>
      <c r="C585" s="44"/>
      <c r="D585" s="26"/>
      <c r="F585" s="52"/>
      <c r="G585" s="52"/>
      <c r="H585" s="46"/>
      <c r="I585" s="26"/>
      <c r="N585" s="71"/>
    </row>
    <row r="586" spans="1:14" x14ac:dyDescent="0.25">
      <c r="A586" s="26"/>
      <c r="B586" s="26"/>
      <c r="C586" s="44"/>
      <c r="D586" s="26"/>
      <c r="F586" s="52"/>
      <c r="G586" s="52"/>
      <c r="H586" s="46"/>
      <c r="I586" s="26"/>
      <c r="N586" s="71"/>
    </row>
    <row r="587" spans="1:14" x14ac:dyDescent="0.25">
      <c r="A587" s="26"/>
      <c r="B587" s="26"/>
      <c r="C587" s="44"/>
      <c r="D587" s="26"/>
      <c r="F587" s="52"/>
      <c r="G587" s="52"/>
      <c r="H587" s="46"/>
      <c r="I587" s="26"/>
      <c r="N587" s="71"/>
    </row>
    <row r="588" spans="1:14" x14ac:dyDescent="0.25">
      <c r="A588" s="26"/>
      <c r="B588" s="26"/>
      <c r="C588" s="44"/>
      <c r="D588" s="26"/>
      <c r="F588" s="52"/>
      <c r="G588" s="52"/>
      <c r="H588" s="46"/>
      <c r="I588" s="26"/>
      <c r="N588" s="71"/>
    </row>
    <row r="589" spans="1:14" x14ac:dyDescent="0.25">
      <c r="A589" s="26"/>
      <c r="B589" s="26"/>
      <c r="C589" s="44"/>
      <c r="D589" s="26"/>
      <c r="F589" s="52"/>
      <c r="G589" s="52"/>
      <c r="H589" s="46"/>
      <c r="I589" s="26"/>
      <c r="N589" s="71"/>
    </row>
    <row r="590" spans="1:14" x14ac:dyDescent="0.25">
      <c r="A590" s="26"/>
      <c r="B590" s="26"/>
      <c r="C590" s="44"/>
      <c r="D590" s="26"/>
      <c r="F590" s="52"/>
      <c r="G590" s="52"/>
      <c r="H590" s="46"/>
      <c r="I590" s="26"/>
      <c r="N590" s="71"/>
    </row>
    <row r="591" spans="1:14" x14ac:dyDescent="0.25">
      <c r="A591" s="26"/>
      <c r="B591" s="26"/>
      <c r="C591" s="44"/>
      <c r="D591" s="26"/>
      <c r="F591" s="52"/>
      <c r="G591" s="52"/>
      <c r="H591" s="46"/>
      <c r="I591" s="26"/>
      <c r="N591" s="71"/>
    </row>
    <row r="592" spans="1:14" x14ac:dyDescent="0.25">
      <c r="A592" s="26"/>
      <c r="B592" s="26"/>
      <c r="C592" s="44"/>
      <c r="D592" s="26"/>
      <c r="F592" s="52"/>
      <c r="G592" s="52"/>
      <c r="H592" s="46"/>
      <c r="I592" s="26"/>
      <c r="N592" s="71"/>
    </row>
    <row r="593" spans="1:14" x14ac:dyDescent="0.25">
      <c r="A593" s="26"/>
      <c r="B593" s="26"/>
      <c r="C593" s="44"/>
      <c r="D593" s="26"/>
      <c r="F593" s="52"/>
      <c r="G593" s="52"/>
      <c r="H593" s="46"/>
      <c r="I593" s="26"/>
      <c r="N593" s="71"/>
    </row>
    <row r="594" spans="1:14" x14ac:dyDescent="0.25">
      <c r="A594" s="26"/>
      <c r="B594" s="26"/>
      <c r="C594" s="44"/>
      <c r="D594" s="26"/>
      <c r="F594" s="52"/>
      <c r="G594" s="52"/>
      <c r="H594" s="46"/>
      <c r="I594" s="26"/>
      <c r="N594" s="71"/>
    </row>
    <row r="595" spans="1:14" x14ac:dyDescent="0.25">
      <c r="A595" s="26"/>
      <c r="B595" s="26"/>
      <c r="C595" s="44"/>
      <c r="D595" s="26"/>
      <c r="F595" s="52"/>
      <c r="G595" s="52"/>
      <c r="H595" s="46"/>
      <c r="I595" s="26"/>
      <c r="N595" s="71"/>
    </row>
    <row r="596" spans="1:14" x14ac:dyDescent="0.25">
      <c r="A596" s="26"/>
      <c r="B596" s="26"/>
      <c r="C596" s="44"/>
      <c r="D596" s="26"/>
      <c r="F596" s="52"/>
      <c r="G596" s="52"/>
      <c r="H596" s="46"/>
      <c r="I596" s="26"/>
      <c r="N596" s="71"/>
    </row>
    <row r="597" spans="1:14" x14ac:dyDescent="0.25">
      <c r="A597" s="26"/>
      <c r="B597" s="26"/>
      <c r="C597" s="44"/>
      <c r="D597" s="26"/>
      <c r="F597" s="52"/>
      <c r="G597" s="52"/>
      <c r="H597" s="46"/>
      <c r="I597" s="26"/>
      <c r="N597" s="71"/>
    </row>
    <row r="598" spans="1:14" x14ac:dyDescent="0.25">
      <c r="A598" s="26"/>
      <c r="B598" s="26"/>
      <c r="C598" s="44"/>
      <c r="D598" s="26"/>
      <c r="F598" s="52"/>
      <c r="G598" s="52"/>
      <c r="H598" s="46"/>
      <c r="I598" s="26"/>
      <c r="N598" s="71"/>
    </row>
    <row r="599" spans="1:14" x14ac:dyDescent="0.25">
      <c r="A599" s="26"/>
      <c r="B599" s="26"/>
      <c r="C599" s="44"/>
      <c r="D599" s="26"/>
      <c r="F599" s="52"/>
      <c r="G599" s="52"/>
      <c r="H599" s="46"/>
      <c r="I599" s="26"/>
      <c r="N599" s="71"/>
    </row>
    <row r="600" spans="1:14" x14ac:dyDescent="0.25">
      <c r="A600" s="26"/>
      <c r="B600" s="26"/>
      <c r="C600" s="44"/>
      <c r="D600" s="26"/>
      <c r="F600" s="52"/>
      <c r="G600" s="52"/>
      <c r="H600" s="46"/>
      <c r="I600" s="26"/>
      <c r="N600" s="71"/>
    </row>
    <row r="601" spans="1:14" x14ac:dyDescent="0.25">
      <c r="A601" s="26"/>
      <c r="B601" s="26"/>
      <c r="C601" s="44"/>
      <c r="D601" s="26"/>
      <c r="F601" s="52"/>
      <c r="G601" s="52"/>
      <c r="H601" s="46"/>
      <c r="I601" s="26"/>
      <c r="N601" s="71"/>
    </row>
    <row r="602" spans="1:14" x14ac:dyDescent="0.25">
      <c r="A602" s="26"/>
      <c r="B602" s="26"/>
      <c r="C602" s="44"/>
      <c r="D602" s="26"/>
      <c r="F602" s="52"/>
      <c r="G602" s="52"/>
      <c r="H602" s="46"/>
      <c r="I602" s="26"/>
      <c r="N602" s="71"/>
    </row>
    <row r="603" spans="1:14" x14ac:dyDescent="0.25">
      <c r="A603" s="26"/>
      <c r="B603" s="26"/>
      <c r="C603" s="44"/>
      <c r="D603" s="26"/>
      <c r="F603" s="52"/>
      <c r="G603" s="52"/>
      <c r="H603" s="46"/>
      <c r="I603" s="26"/>
      <c r="N603" s="71"/>
    </row>
    <row r="604" spans="1:14" x14ac:dyDescent="0.25">
      <c r="A604" s="26"/>
      <c r="B604" s="26"/>
      <c r="C604" s="44"/>
      <c r="D604" s="26"/>
      <c r="F604" s="52"/>
      <c r="G604" s="52"/>
      <c r="H604" s="46"/>
      <c r="I604" s="26"/>
      <c r="N604" s="71"/>
    </row>
    <row r="605" spans="1:14" x14ac:dyDescent="0.25">
      <c r="A605" s="26"/>
      <c r="B605" s="26"/>
      <c r="C605" s="44"/>
      <c r="D605" s="26"/>
      <c r="F605" s="52"/>
      <c r="G605" s="52"/>
      <c r="H605" s="46"/>
      <c r="I605" s="26"/>
      <c r="N605" s="71"/>
    </row>
    <row r="606" spans="1:14" x14ac:dyDescent="0.25">
      <c r="A606" s="26"/>
      <c r="B606" s="26"/>
      <c r="C606" s="44"/>
      <c r="D606" s="26"/>
      <c r="F606" s="52"/>
      <c r="G606" s="52"/>
      <c r="H606" s="46"/>
      <c r="I606" s="26"/>
      <c r="N606" s="71"/>
    </row>
    <row r="607" spans="1:14" x14ac:dyDescent="0.25">
      <c r="A607" s="26"/>
      <c r="B607" s="26"/>
      <c r="C607" s="44"/>
      <c r="D607" s="26"/>
      <c r="F607" s="52"/>
      <c r="G607" s="52"/>
      <c r="H607" s="46"/>
      <c r="I607" s="26"/>
      <c r="N607" s="71"/>
    </row>
    <row r="608" spans="1:14" x14ac:dyDescent="0.25">
      <c r="A608" s="26"/>
      <c r="B608" s="26"/>
      <c r="C608" s="44"/>
      <c r="D608" s="26"/>
      <c r="F608" s="52"/>
      <c r="G608" s="52"/>
      <c r="H608" s="46"/>
      <c r="I608" s="26"/>
      <c r="N608" s="71"/>
    </row>
    <row r="609" spans="1:14" x14ac:dyDescent="0.25">
      <c r="A609" s="26"/>
      <c r="B609" s="26"/>
      <c r="C609" s="44"/>
      <c r="D609" s="26"/>
      <c r="F609" s="52"/>
      <c r="G609" s="52"/>
      <c r="H609" s="46"/>
      <c r="I609" s="26"/>
      <c r="N609" s="71"/>
    </row>
    <row r="610" spans="1:14" x14ac:dyDescent="0.25">
      <c r="A610" s="26"/>
      <c r="B610" s="26"/>
      <c r="C610" s="44"/>
      <c r="D610" s="26"/>
      <c r="F610" s="52"/>
      <c r="G610" s="52"/>
      <c r="H610" s="46"/>
      <c r="I610" s="26"/>
      <c r="N610" s="71"/>
    </row>
    <row r="611" spans="1:14" x14ac:dyDescent="0.25">
      <c r="A611" s="26"/>
      <c r="B611" s="26"/>
      <c r="C611" s="44"/>
      <c r="D611" s="26"/>
      <c r="F611" s="52"/>
      <c r="G611" s="52"/>
      <c r="H611" s="46"/>
      <c r="I611" s="26"/>
      <c r="N611" s="71"/>
    </row>
    <row r="612" spans="1:14" x14ac:dyDescent="0.25">
      <c r="A612" s="26"/>
      <c r="B612" s="26"/>
      <c r="C612" s="44"/>
      <c r="D612" s="26"/>
      <c r="F612" s="52"/>
      <c r="G612" s="52"/>
      <c r="H612" s="46"/>
      <c r="I612" s="26"/>
      <c r="N612" s="71"/>
    </row>
    <row r="613" spans="1:14" x14ac:dyDescent="0.25">
      <c r="A613" s="26"/>
      <c r="B613" s="26"/>
      <c r="C613" s="44"/>
      <c r="D613" s="26"/>
      <c r="F613" s="52"/>
      <c r="G613" s="52"/>
      <c r="H613" s="46"/>
      <c r="I613" s="26"/>
      <c r="N613" s="71"/>
    </row>
    <row r="614" spans="1:14" x14ac:dyDescent="0.25">
      <c r="A614" s="26"/>
      <c r="B614" s="26"/>
      <c r="C614" s="44"/>
      <c r="D614" s="26"/>
      <c r="F614" s="52"/>
      <c r="G614" s="52"/>
      <c r="H614" s="46"/>
      <c r="I614" s="26"/>
      <c r="N614" s="71"/>
    </row>
    <row r="615" spans="1:14" x14ac:dyDescent="0.25">
      <c r="A615" s="26"/>
      <c r="B615" s="26"/>
      <c r="C615" s="44"/>
      <c r="D615" s="26"/>
      <c r="F615" s="52"/>
      <c r="G615" s="52"/>
      <c r="H615" s="46"/>
      <c r="I615" s="26"/>
      <c r="N615" s="71"/>
    </row>
    <row r="616" spans="1:14" x14ac:dyDescent="0.25">
      <c r="A616" s="26"/>
      <c r="B616" s="26"/>
      <c r="C616" s="44"/>
      <c r="D616" s="26"/>
      <c r="F616" s="52"/>
      <c r="G616" s="52"/>
      <c r="H616" s="46"/>
      <c r="I616" s="26"/>
      <c r="N616" s="71"/>
    </row>
    <row r="617" spans="1:14" x14ac:dyDescent="0.25">
      <c r="A617" s="26"/>
      <c r="B617" s="26"/>
      <c r="C617" s="44"/>
      <c r="D617" s="26"/>
      <c r="F617" s="52"/>
      <c r="G617" s="52"/>
      <c r="H617" s="46"/>
      <c r="I617" s="26"/>
      <c r="N617" s="71"/>
    </row>
    <row r="618" spans="1:14" x14ac:dyDescent="0.25">
      <c r="A618" s="26"/>
      <c r="B618" s="26"/>
      <c r="C618" s="44"/>
      <c r="D618" s="26"/>
      <c r="F618" s="52"/>
      <c r="G618" s="52"/>
      <c r="H618" s="46"/>
      <c r="I618" s="26"/>
      <c r="N618" s="71"/>
    </row>
    <row r="619" spans="1:14" x14ac:dyDescent="0.25">
      <c r="A619" s="26"/>
      <c r="B619" s="26"/>
      <c r="C619" s="44"/>
      <c r="D619" s="26"/>
      <c r="F619" s="52"/>
      <c r="G619" s="52"/>
      <c r="H619" s="46"/>
      <c r="I619" s="26"/>
      <c r="N619" s="71"/>
    </row>
    <row r="620" spans="1:14" x14ac:dyDescent="0.25">
      <c r="A620" s="26"/>
      <c r="B620" s="26"/>
      <c r="C620" s="44"/>
      <c r="D620" s="26"/>
      <c r="F620" s="52"/>
      <c r="G620" s="52"/>
      <c r="H620" s="46"/>
      <c r="I620" s="26"/>
      <c r="N620" s="71"/>
    </row>
    <row r="621" spans="1:14" x14ac:dyDescent="0.25">
      <c r="A621" s="26"/>
      <c r="B621" s="26"/>
      <c r="C621" s="44"/>
      <c r="D621" s="26"/>
      <c r="F621" s="52"/>
      <c r="G621" s="52"/>
      <c r="H621" s="46"/>
      <c r="I621" s="26"/>
      <c r="N621" s="71"/>
    </row>
    <row r="622" spans="1:14" x14ac:dyDescent="0.25">
      <c r="A622" s="26"/>
      <c r="B622" s="26"/>
      <c r="C622" s="44"/>
      <c r="D622" s="26"/>
      <c r="F622" s="52"/>
      <c r="G622" s="52"/>
      <c r="H622" s="46"/>
      <c r="I622" s="26"/>
      <c r="N622" s="71"/>
    </row>
    <row r="623" spans="1:14" x14ac:dyDescent="0.25">
      <c r="A623" s="26"/>
      <c r="B623" s="26"/>
      <c r="C623" s="44"/>
      <c r="D623" s="26"/>
      <c r="F623" s="52"/>
      <c r="G623" s="52"/>
      <c r="H623" s="46"/>
      <c r="I623" s="26"/>
      <c r="N623" s="71"/>
    </row>
    <row r="624" spans="1:14" x14ac:dyDescent="0.25">
      <c r="A624" s="26"/>
      <c r="B624" s="26"/>
      <c r="C624" s="44"/>
      <c r="D624" s="26"/>
      <c r="F624" s="52"/>
      <c r="G624" s="52"/>
      <c r="H624" s="46"/>
      <c r="I624" s="26"/>
      <c r="N624" s="71"/>
    </row>
    <row r="625" spans="1:14" x14ac:dyDescent="0.25">
      <c r="A625" s="26"/>
      <c r="B625" s="26"/>
      <c r="C625" s="44"/>
      <c r="D625" s="26"/>
      <c r="F625" s="52"/>
      <c r="G625" s="52"/>
      <c r="H625" s="46"/>
      <c r="I625" s="26"/>
      <c r="N625" s="71"/>
    </row>
    <row r="626" spans="1:14" x14ac:dyDescent="0.25">
      <c r="A626" s="26"/>
      <c r="B626" s="26"/>
      <c r="C626" s="44"/>
      <c r="D626" s="26"/>
      <c r="F626" s="52"/>
      <c r="G626" s="52"/>
      <c r="H626" s="46"/>
      <c r="I626" s="26"/>
      <c r="N626" s="71"/>
    </row>
    <row r="627" spans="1:14" x14ac:dyDescent="0.25">
      <c r="A627" s="26"/>
      <c r="B627" s="26"/>
      <c r="C627" s="44"/>
      <c r="D627" s="26"/>
      <c r="F627" s="52"/>
      <c r="G627" s="52"/>
      <c r="H627" s="46"/>
      <c r="I627" s="26"/>
      <c r="N627" s="71"/>
    </row>
    <row r="628" spans="1:14" x14ac:dyDescent="0.25">
      <c r="A628" s="26"/>
      <c r="B628" s="26"/>
      <c r="C628" s="44"/>
      <c r="D628" s="26"/>
      <c r="F628" s="52"/>
      <c r="G628" s="52"/>
      <c r="H628" s="46"/>
      <c r="I628" s="26"/>
      <c r="N628" s="71"/>
    </row>
    <row r="629" spans="1:14" x14ac:dyDescent="0.25">
      <c r="A629" s="26"/>
      <c r="B629" s="26"/>
      <c r="C629" s="44"/>
      <c r="D629" s="26"/>
      <c r="F629" s="52"/>
      <c r="G629" s="52"/>
      <c r="H629" s="46"/>
      <c r="I629" s="26"/>
      <c r="N629" s="71"/>
    </row>
    <row r="630" spans="1:14" x14ac:dyDescent="0.25">
      <c r="A630" s="26"/>
      <c r="B630" s="26"/>
      <c r="C630" s="44"/>
      <c r="D630" s="26"/>
      <c r="F630" s="52"/>
      <c r="G630" s="52"/>
      <c r="H630" s="46"/>
      <c r="I630" s="26"/>
      <c r="N630" s="71"/>
    </row>
    <row r="631" spans="1:14" x14ac:dyDescent="0.25">
      <c r="A631" s="26"/>
      <c r="B631" s="26"/>
      <c r="C631" s="44"/>
      <c r="D631" s="26"/>
      <c r="F631" s="52"/>
      <c r="G631" s="52"/>
      <c r="H631" s="46"/>
      <c r="I631" s="26"/>
      <c r="N631" s="71"/>
    </row>
    <row r="632" spans="1:14" x14ac:dyDescent="0.25">
      <c r="A632" s="26"/>
      <c r="B632" s="26"/>
      <c r="C632" s="44"/>
      <c r="D632" s="26"/>
      <c r="F632" s="52"/>
      <c r="G632" s="52"/>
      <c r="H632" s="46"/>
      <c r="I632" s="26"/>
      <c r="N632" s="71"/>
    </row>
    <row r="633" spans="1:14" x14ac:dyDescent="0.25">
      <c r="A633" s="26"/>
      <c r="B633" s="26"/>
      <c r="C633" s="44"/>
      <c r="D633" s="26"/>
      <c r="F633" s="52"/>
      <c r="G633" s="52"/>
      <c r="H633" s="46"/>
      <c r="I633" s="26"/>
      <c r="N633" s="71"/>
    </row>
    <row r="634" spans="1:14" x14ac:dyDescent="0.25">
      <c r="A634" s="26"/>
      <c r="B634" s="26"/>
      <c r="C634" s="44"/>
      <c r="D634" s="26"/>
      <c r="F634" s="52"/>
      <c r="G634" s="52"/>
      <c r="H634" s="46"/>
      <c r="I634" s="26"/>
      <c r="N634" s="71"/>
    </row>
    <row r="635" spans="1:14" x14ac:dyDescent="0.25">
      <c r="A635" s="26"/>
      <c r="B635" s="26"/>
      <c r="C635" s="44"/>
      <c r="D635" s="26"/>
      <c r="F635" s="52"/>
      <c r="G635" s="52"/>
      <c r="H635" s="46"/>
      <c r="I635" s="26"/>
      <c r="N635" s="71"/>
    </row>
    <row r="636" spans="1:14" x14ac:dyDescent="0.25">
      <c r="A636" s="26"/>
      <c r="B636" s="26"/>
      <c r="C636" s="44"/>
      <c r="D636" s="26"/>
      <c r="F636" s="52"/>
      <c r="G636" s="52"/>
      <c r="H636" s="46"/>
      <c r="I636" s="26"/>
      <c r="N636" s="71"/>
    </row>
    <row r="637" spans="1:14" x14ac:dyDescent="0.25">
      <c r="A637" s="26"/>
      <c r="B637" s="26"/>
      <c r="C637" s="44"/>
      <c r="D637" s="26"/>
      <c r="F637" s="52"/>
      <c r="G637" s="52"/>
      <c r="H637" s="46"/>
      <c r="I637" s="26"/>
      <c r="N637" s="71"/>
    </row>
    <row r="638" spans="1:14" x14ac:dyDescent="0.25">
      <c r="A638" s="26"/>
      <c r="B638" s="26"/>
      <c r="C638" s="44"/>
      <c r="D638" s="26"/>
      <c r="F638" s="52"/>
      <c r="G638" s="52"/>
      <c r="H638" s="46"/>
      <c r="I638" s="26"/>
      <c r="N638" s="71"/>
    </row>
    <row r="639" spans="1:14" x14ac:dyDescent="0.25">
      <c r="A639" s="26"/>
      <c r="B639" s="26"/>
      <c r="C639" s="44"/>
      <c r="D639" s="26"/>
      <c r="F639" s="52"/>
      <c r="G639" s="52"/>
      <c r="H639" s="46"/>
      <c r="I639" s="26"/>
      <c r="N639" s="71"/>
    </row>
    <row r="640" spans="1:14" x14ac:dyDescent="0.25">
      <c r="A640" s="26"/>
      <c r="B640" s="26"/>
      <c r="C640" s="44"/>
      <c r="D640" s="26"/>
      <c r="F640" s="52"/>
      <c r="G640" s="52"/>
      <c r="H640" s="46"/>
      <c r="I640" s="26"/>
      <c r="N640" s="71"/>
    </row>
    <row r="641" spans="1:14" x14ac:dyDescent="0.25">
      <c r="A641" s="26"/>
      <c r="B641" s="26"/>
      <c r="C641" s="44"/>
      <c r="D641" s="26"/>
      <c r="F641" s="52"/>
      <c r="G641" s="52"/>
      <c r="H641" s="46"/>
      <c r="I641" s="26"/>
      <c r="N641" s="71"/>
    </row>
    <row r="642" spans="1:14" x14ac:dyDescent="0.25">
      <c r="A642" s="26"/>
      <c r="B642" s="26"/>
      <c r="C642" s="44"/>
      <c r="D642" s="26"/>
      <c r="F642" s="52"/>
      <c r="G642" s="52"/>
      <c r="H642" s="46"/>
      <c r="I642" s="26"/>
      <c r="N642" s="71"/>
    </row>
    <row r="643" spans="1:14" x14ac:dyDescent="0.25">
      <c r="A643" s="26"/>
      <c r="B643" s="26"/>
      <c r="C643" s="44"/>
      <c r="D643" s="26"/>
      <c r="F643" s="52"/>
      <c r="G643" s="52"/>
      <c r="H643" s="46"/>
      <c r="I643" s="26"/>
      <c r="N643" s="71"/>
    </row>
    <row r="644" spans="1:14" x14ac:dyDescent="0.25">
      <c r="A644" s="26"/>
      <c r="B644" s="26"/>
      <c r="C644" s="44"/>
      <c r="D644" s="26"/>
      <c r="F644" s="52"/>
      <c r="G644" s="52"/>
      <c r="H644" s="46"/>
      <c r="I644" s="26"/>
      <c r="N644" s="71"/>
    </row>
    <row r="645" spans="1:14" x14ac:dyDescent="0.25">
      <c r="A645" s="26"/>
      <c r="B645" s="26"/>
      <c r="C645" s="44"/>
      <c r="D645" s="26"/>
      <c r="F645" s="52"/>
      <c r="G645" s="52"/>
      <c r="H645" s="46"/>
      <c r="I645" s="26"/>
      <c r="N645" s="71"/>
    </row>
    <row r="646" spans="1:14" x14ac:dyDescent="0.25">
      <c r="A646" s="26"/>
      <c r="B646" s="26"/>
      <c r="C646" s="44"/>
      <c r="D646" s="26"/>
      <c r="F646" s="52"/>
      <c r="G646" s="52"/>
      <c r="H646" s="46"/>
      <c r="I646" s="26"/>
      <c r="N646" s="71"/>
    </row>
    <row r="647" spans="1:14" x14ac:dyDescent="0.25">
      <c r="A647" s="26"/>
      <c r="B647" s="26"/>
      <c r="C647" s="44"/>
      <c r="D647" s="26"/>
      <c r="F647" s="52"/>
      <c r="G647" s="52"/>
      <c r="H647" s="46"/>
      <c r="I647" s="26"/>
      <c r="N647" s="71"/>
    </row>
    <row r="648" spans="1:14" x14ac:dyDescent="0.25">
      <c r="A648" s="26"/>
      <c r="B648" s="26"/>
      <c r="C648" s="44"/>
      <c r="D648" s="26"/>
      <c r="F648" s="52"/>
      <c r="G648" s="52"/>
      <c r="H648" s="46"/>
      <c r="I648" s="26"/>
      <c r="N648" s="71"/>
    </row>
    <row r="649" spans="1:14" x14ac:dyDescent="0.25">
      <c r="A649" s="26"/>
      <c r="B649" s="26"/>
      <c r="C649" s="44"/>
      <c r="D649" s="26"/>
      <c r="F649" s="52"/>
      <c r="G649" s="52"/>
      <c r="H649" s="46"/>
      <c r="I649" s="26"/>
      <c r="N649" s="71"/>
    </row>
    <row r="650" spans="1:14" x14ac:dyDescent="0.25">
      <c r="A650" s="26"/>
      <c r="B650" s="26"/>
      <c r="C650" s="44"/>
      <c r="D650" s="26"/>
      <c r="F650" s="52"/>
      <c r="G650" s="52"/>
      <c r="H650" s="46"/>
      <c r="I650" s="26"/>
      <c r="N650" s="71"/>
    </row>
    <row r="651" spans="1:14" x14ac:dyDescent="0.25">
      <c r="A651" s="26"/>
      <c r="B651" s="26"/>
      <c r="C651" s="44"/>
      <c r="D651" s="26"/>
      <c r="F651" s="52"/>
      <c r="G651" s="52"/>
      <c r="H651" s="46"/>
      <c r="I651" s="26"/>
      <c r="N651" s="71"/>
    </row>
    <row r="652" spans="1:14" x14ac:dyDescent="0.25">
      <c r="A652" s="26"/>
      <c r="B652" s="26"/>
      <c r="C652" s="44"/>
      <c r="D652" s="26"/>
      <c r="F652" s="52"/>
      <c r="G652" s="52"/>
      <c r="H652" s="46"/>
      <c r="I652" s="26"/>
      <c r="N652" s="71"/>
    </row>
    <row r="653" spans="1:14" x14ac:dyDescent="0.25">
      <c r="A653" s="26"/>
      <c r="B653" s="26"/>
      <c r="C653" s="44"/>
      <c r="D653" s="26"/>
      <c r="F653" s="52"/>
      <c r="G653" s="52"/>
      <c r="H653" s="46"/>
      <c r="I653" s="26"/>
      <c r="N653" s="71"/>
    </row>
    <row r="654" spans="1:14" x14ac:dyDescent="0.25">
      <c r="A654" s="26"/>
      <c r="B654" s="26"/>
      <c r="C654" s="44"/>
      <c r="D654" s="26"/>
      <c r="F654" s="52"/>
      <c r="G654" s="52"/>
      <c r="H654" s="46"/>
      <c r="I654" s="26"/>
      <c r="N654" s="71"/>
    </row>
    <row r="655" spans="1:14" x14ac:dyDescent="0.25">
      <c r="A655" s="26"/>
      <c r="B655" s="26"/>
      <c r="C655" s="44"/>
      <c r="D655" s="26"/>
      <c r="F655" s="52"/>
      <c r="G655" s="52"/>
      <c r="H655" s="46"/>
      <c r="I655" s="26"/>
      <c r="N655" s="71"/>
    </row>
    <row r="656" spans="1:14" x14ac:dyDescent="0.25">
      <c r="A656" s="26"/>
      <c r="B656" s="26"/>
      <c r="C656" s="44"/>
      <c r="D656" s="26"/>
      <c r="F656" s="52"/>
      <c r="G656" s="52"/>
      <c r="H656" s="46"/>
      <c r="I656" s="26"/>
      <c r="N656" s="71"/>
    </row>
    <row r="657" spans="1:14" x14ac:dyDescent="0.25">
      <c r="A657" s="26"/>
      <c r="B657" s="26"/>
      <c r="C657" s="44"/>
      <c r="D657" s="26"/>
      <c r="F657" s="52"/>
      <c r="G657" s="52"/>
      <c r="H657" s="46"/>
      <c r="I657" s="26"/>
      <c r="N657" s="71"/>
    </row>
    <row r="658" spans="1:14" x14ac:dyDescent="0.25">
      <c r="A658" s="26"/>
      <c r="B658" s="26"/>
      <c r="C658" s="44"/>
      <c r="D658" s="26"/>
      <c r="F658" s="52"/>
      <c r="G658" s="52"/>
      <c r="H658" s="46"/>
      <c r="I658" s="26"/>
      <c r="N658" s="71"/>
    </row>
    <row r="659" spans="1:14" x14ac:dyDescent="0.25">
      <c r="A659" s="26"/>
      <c r="B659" s="26"/>
      <c r="C659" s="44"/>
      <c r="D659" s="26"/>
      <c r="F659" s="52"/>
      <c r="G659" s="52"/>
      <c r="H659" s="46"/>
      <c r="I659" s="26"/>
      <c r="N659" s="71"/>
    </row>
    <row r="660" spans="1:14" x14ac:dyDescent="0.25">
      <c r="A660" s="26"/>
      <c r="B660" s="26"/>
      <c r="C660" s="44"/>
      <c r="D660" s="26"/>
      <c r="F660" s="52"/>
      <c r="G660" s="52"/>
      <c r="H660" s="46"/>
      <c r="I660" s="26"/>
      <c r="N660" s="71"/>
    </row>
    <row r="661" spans="1:14" x14ac:dyDescent="0.25">
      <c r="A661" s="26"/>
      <c r="B661" s="26"/>
      <c r="C661" s="44"/>
      <c r="D661" s="26"/>
      <c r="F661" s="52"/>
      <c r="G661" s="52"/>
      <c r="H661" s="46"/>
      <c r="I661" s="26"/>
      <c r="N661" s="71"/>
    </row>
    <row r="662" spans="1:14" x14ac:dyDescent="0.25">
      <c r="A662" s="26"/>
      <c r="B662" s="26"/>
      <c r="C662" s="44"/>
      <c r="D662" s="26"/>
      <c r="F662" s="52"/>
      <c r="G662" s="52"/>
      <c r="H662" s="46"/>
      <c r="I662" s="26"/>
      <c r="N662" s="71"/>
    </row>
    <row r="663" spans="1:14" x14ac:dyDescent="0.25">
      <c r="A663" s="26"/>
      <c r="B663" s="26"/>
      <c r="C663" s="44"/>
      <c r="D663" s="26"/>
      <c r="F663" s="52"/>
      <c r="G663" s="52"/>
      <c r="H663" s="46"/>
      <c r="I663" s="26"/>
      <c r="N663" s="71"/>
    </row>
    <row r="664" spans="1:14" x14ac:dyDescent="0.25">
      <c r="A664" s="26"/>
      <c r="B664" s="26"/>
      <c r="C664" s="44"/>
      <c r="D664" s="26"/>
      <c r="F664" s="52"/>
      <c r="G664" s="52"/>
      <c r="H664" s="46"/>
      <c r="I664" s="26"/>
      <c r="N664" s="71"/>
    </row>
    <row r="665" spans="1:14" x14ac:dyDescent="0.25">
      <c r="A665" s="26"/>
      <c r="B665" s="26"/>
      <c r="C665" s="44"/>
      <c r="D665" s="26"/>
      <c r="F665" s="52"/>
      <c r="G665" s="52"/>
      <c r="H665" s="46"/>
      <c r="I665" s="26"/>
      <c r="N665" s="71"/>
    </row>
    <row r="666" spans="1:14" x14ac:dyDescent="0.25">
      <c r="A666" s="26"/>
      <c r="B666" s="26"/>
      <c r="C666" s="44"/>
      <c r="D666" s="26"/>
      <c r="F666" s="52"/>
      <c r="G666" s="52"/>
      <c r="H666" s="46"/>
      <c r="I666" s="26"/>
      <c r="N666" s="71"/>
    </row>
    <row r="667" spans="1:14" x14ac:dyDescent="0.25">
      <c r="A667" s="26"/>
      <c r="B667" s="26"/>
      <c r="C667" s="44"/>
      <c r="D667" s="26"/>
      <c r="F667" s="52"/>
      <c r="G667" s="52"/>
      <c r="H667" s="46"/>
      <c r="I667" s="26"/>
      <c r="N667" s="71"/>
    </row>
    <row r="668" spans="1:14" x14ac:dyDescent="0.25">
      <c r="A668" s="26"/>
      <c r="B668" s="26"/>
      <c r="C668" s="44"/>
      <c r="D668" s="26"/>
      <c r="F668" s="52"/>
      <c r="G668" s="52"/>
      <c r="H668" s="46"/>
      <c r="I668" s="26"/>
      <c r="N668" s="71"/>
    </row>
    <row r="669" spans="1:14" x14ac:dyDescent="0.25">
      <c r="A669" s="26"/>
      <c r="B669" s="26"/>
      <c r="C669" s="44"/>
      <c r="D669" s="26"/>
      <c r="F669" s="52"/>
      <c r="G669" s="52"/>
      <c r="H669" s="46"/>
      <c r="I669" s="26"/>
      <c r="N669" s="71"/>
    </row>
    <row r="670" spans="1:14" x14ac:dyDescent="0.25">
      <c r="A670" s="26"/>
      <c r="B670" s="26"/>
      <c r="C670" s="44"/>
      <c r="D670" s="26"/>
      <c r="F670" s="52"/>
      <c r="G670" s="52"/>
      <c r="H670" s="46"/>
      <c r="I670" s="26"/>
      <c r="N670" s="71"/>
    </row>
    <row r="671" spans="1:14" x14ac:dyDescent="0.25">
      <c r="A671" s="26"/>
      <c r="B671" s="26"/>
      <c r="C671" s="44"/>
      <c r="D671" s="26"/>
      <c r="F671" s="52"/>
      <c r="G671" s="52"/>
      <c r="H671" s="46"/>
      <c r="I671" s="26"/>
      <c r="N671" s="71"/>
    </row>
    <row r="672" spans="1:14" x14ac:dyDescent="0.25">
      <c r="A672" s="26"/>
      <c r="B672" s="26"/>
      <c r="C672" s="44"/>
      <c r="D672" s="26"/>
      <c r="F672" s="52"/>
      <c r="G672" s="52"/>
      <c r="H672" s="46"/>
      <c r="I672" s="26"/>
      <c r="N672" s="71"/>
    </row>
    <row r="673" spans="1:14" x14ac:dyDescent="0.25">
      <c r="A673" s="26"/>
      <c r="B673" s="26"/>
      <c r="C673" s="44"/>
      <c r="D673" s="26"/>
      <c r="F673" s="52"/>
      <c r="G673" s="52"/>
      <c r="H673" s="46"/>
      <c r="I673" s="26"/>
      <c r="N673" s="71"/>
    </row>
    <row r="674" spans="1:14" x14ac:dyDescent="0.25">
      <c r="A674" s="26"/>
      <c r="B674" s="26"/>
      <c r="C674" s="44"/>
      <c r="D674" s="26"/>
      <c r="F674" s="52"/>
      <c r="G674" s="52"/>
      <c r="H674" s="46"/>
      <c r="I674" s="26"/>
      <c r="N674" s="71"/>
    </row>
    <row r="675" spans="1:14" x14ac:dyDescent="0.25">
      <c r="A675" s="26"/>
      <c r="B675" s="26"/>
      <c r="C675" s="44"/>
      <c r="D675" s="26"/>
      <c r="F675" s="52"/>
      <c r="G675" s="52"/>
      <c r="H675" s="46"/>
      <c r="I675" s="26"/>
      <c r="N675" s="71"/>
    </row>
    <row r="676" spans="1:14" x14ac:dyDescent="0.25">
      <c r="A676" s="26"/>
      <c r="B676" s="26"/>
      <c r="C676" s="44"/>
      <c r="D676" s="26"/>
      <c r="F676" s="52"/>
      <c r="G676" s="52"/>
      <c r="H676" s="46"/>
      <c r="I676" s="26"/>
      <c r="N676" s="71"/>
    </row>
    <row r="677" spans="1:14" x14ac:dyDescent="0.25">
      <c r="A677" s="26"/>
      <c r="B677" s="26"/>
      <c r="C677" s="44"/>
      <c r="D677" s="26"/>
      <c r="F677" s="52"/>
      <c r="G677" s="52"/>
      <c r="H677" s="46"/>
      <c r="I677" s="26"/>
      <c r="N677" s="71"/>
    </row>
    <row r="678" spans="1:14" x14ac:dyDescent="0.25">
      <c r="A678" s="26"/>
      <c r="B678" s="26"/>
      <c r="C678" s="44"/>
      <c r="D678" s="26"/>
      <c r="F678" s="52"/>
      <c r="G678" s="52"/>
      <c r="H678" s="46"/>
      <c r="I678" s="26"/>
      <c r="N678" s="71"/>
    </row>
    <row r="679" spans="1:14" x14ac:dyDescent="0.25">
      <c r="A679" s="26"/>
      <c r="B679" s="26"/>
      <c r="C679" s="44"/>
      <c r="D679" s="26"/>
      <c r="F679" s="52"/>
      <c r="G679" s="52"/>
      <c r="H679" s="46"/>
      <c r="I679" s="26"/>
      <c r="N679" s="71"/>
    </row>
    <row r="680" spans="1:14" x14ac:dyDescent="0.25">
      <c r="A680" s="26"/>
      <c r="B680" s="26"/>
      <c r="C680" s="44"/>
      <c r="D680" s="26"/>
      <c r="F680" s="52"/>
      <c r="G680" s="52"/>
      <c r="H680" s="46"/>
      <c r="I680" s="26"/>
      <c r="N680" s="71"/>
    </row>
    <row r="681" spans="1:14" x14ac:dyDescent="0.25">
      <c r="A681" s="26"/>
      <c r="B681" s="26"/>
      <c r="C681" s="44"/>
      <c r="D681" s="26"/>
      <c r="F681" s="52"/>
      <c r="G681" s="52"/>
      <c r="H681" s="46"/>
      <c r="I681" s="26"/>
      <c r="N681" s="71"/>
    </row>
    <row r="682" spans="1:14" x14ac:dyDescent="0.25">
      <c r="A682" s="26"/>
      <c r="B682" s="26"/>
      <c r="C682" s="44"/>
      <c r="D682" s="26"/>
      <c r="F682" s="52"/>
      <c r="G682" s="52"/>
      <c r="H682" s="46"/>
      <c r="I682" s="26"/>
      <c r="N682" s="71"/>
    </row>
    <row r="683" spans="1:14" x14ac:dyDescent="0.25">
      <c r="A683" s="26"/>
      <c r="B683" s="26"/>
      <c r="C683" s="44"/>
      <c r="D683" s="26"/>
      <c r="F683" s="52"/>
      <c r="G683" s="52"/>
      <c r="H683" s="46"/>
      <c r="I683" s="26"/>
      <c r="N683" s="71"/>
    </row>
    <row r="684" spans="1:14" x14ac:dyDescent="0.25">
      <c r="A684" s="26"/>
      <c r="B684" s="26"/>
      <c r="C684" s="44"/>
      <c r="D684" s="26"/>
      <c r="F684" s="52"/>
      <c r="G684" s="52"/>
      <c r="H684" s="46"/>
      <c r="I684" s="26"/>
      <c r="N684" s="71"/>
    </row>
    <row r="685" spans="1:14" x14ac:dyDescent="0.25">
      <c r="A685" s="26"/>
      <c r="B685" s="26"/>
      <c r="C685" s="44"/>
      <c r="D685" s="26"/>
      <c r="F685" s="52"/>
      <c r="G685" s="52"/>
      <c r="H685" s="46"/>
      <c r="I685" s="26"/>
      <c r="N685" s="71"/>
    </row>
    <row r="686" spans="1:14" x14ac:dyDescent="0.25">
      <c r="A686" s="26"/>
      <c r="B686" s="26"/>
      <c r="C686" s="44"/>
      <c r="D686" s="26"/>
      <c r="F686" s="52"/>
      <c r="G686" s="52"/>
      <c r="H686" s="46"/>
      <c r="I686" s="26"/>
      <c r="N686" s="71"/>
    </row>
    <row r="687" spans="1:14" x14ac:dyDescent="0.25">
      <c r="A687" s="26"/>
      <c r="B687" s="26"/>
      <c r="C687" s="44"/>
      <c r="D687" s="26"/>
      <c r="F687" s="52"/>
      <c r="G687" s="52"/>
      <c r="H687" s="46"/>
      <c r="I687" s="26"/>
      <c r="N687" s="71"/>
    </row>
    <row r="688" spans="1:14" x14ac:dyDescent="0.25">
      <c r="A688" s="26"/>
      <c r="B688" s="26"/>
      <c r="C688" s="44"/>
      <c r="D688" s="26"/>
      <c r="F688" s="52"/>
      <c r="G688" s="52"/>
      <c r="H688" s="46"/>
      <c r="I688" s="26"/>
      <c r="N688" s="71"/>
    </row>
    <row r="689" spans="1:14" x14ac:dyDescent="0.25">
      <c r="A689" s="26"/>
      <c r="B689" s="26"/>
      <c r="C689" s="44"/>
      <c r="D689" s="26"/>
      <c r="F689" s="52"/>
      <c r="G689" s="52"/>
      <c r="H689" s="46"/>
      <c r="I689" s="26"/>
      <c r="N689" s="71"/>
    </row>
    <row r="690" spans="1:14" x14ac:dyDescent="0.25">
      <c r="A690" s="26"/>
      <c r="B690" s="26"/>
      <c r="C690" s="44"/>
      <c r="D690" s="26"/>
      <c r="F690" s="52"/>
      <c r="G690" s="52"/>
      <c r="H690" s="46"/>
      <c r="I690" s="26"/>
      <c r="N690" s="71"/>
    </row>
    <row r="691" spans="1:14" x14ac:dyDescent="0.25">
      <c r="A691" s="26"/>
      <c r="B691" s="26"/>
      <c r="C691" s="44"/>
      <c r="D691" s="26"/>
      <c r="F691" s="52"/>
      <c r="G691" s="52"/>
      <c r="H691" s="46"/>
      <c r="I691" s="26"/>
      <c r="N691" s="71"/>
    </row>
    <row r="692" spans="1:14" x14ac:dyDescent="0.25">
      <c r="A692" s="26"/>
      <c r="B692" s="26"/>
      <c r="C692" s="44"/>
      <c r="D692" s="26"/>
      <c r="F692" s="52"/>
      <c r="G692" s="52"/>
      <c r="H692" s="46"/>
      <c r="I692" s="26"/>
      <c r="N692" s="71"/>
    </row>
    <row r="693" spans="1:14" x14ac:dyDescent="0.25">
      <c r="A693" s="26"/>
      <c r="B693" s="26"/>
      <c r="C693" s="44"/>
      <c r="D693" s="26"/>
      <c r="F693" s="52"/>
      <c r="G693" s="52"/>
      <c r="H693" s="46"/>
      <c r="I693" s="26"/>
      <c r="N693" s="71"/>
    </row>
    <row r="694" spans="1:14" x14ac:dyDescent="0.25">
      <c r="A694" s="26"/>
      <c r="B694" s="26"/>
      <c r="C694" s="44"/>
      <c r="D694" s="26"/>
      <c r="F694" s="52"/>
      <c r="G694" s="52"/>
      <c r="H694" s="46"/>
      <c r="I694" s="26"/>
      <c r="N694" s="71"/>
    </row>
    <row r="695" spans="1:14" x14ac:dyDescent="0.25">
      <c r="A695" s="26"/>
      <c r="B695" s="26"/>
      <c r="C695" s="44"/>
      <c r="D695" s="26"/>
      <c r="F695" s="52"/>
      <c r="G695" s="52"/>
      <c r="H695" s="46"/>
      <c r="I695" s="26"/>
      <c r="N695" s="71"/>
    </row>
    <row r="696" spans="1:14" x14ac:dyDescent="0.25">
      <c r="A696" s="26"/>
      <c r="B696" s="26"/>
      <c r="C696" s="44"/>
      <c r="D696" s="26"/>
      <c r="F696" s="52"/>
      <c r="G696" s="52"/>
      <c r="H696" s="46"/>
      <c r="I696" s="26"/>
      <c r="N696" s="71"/>
    </row>
    <row r="697" spans="1:14" x14ac:dyDescent="0.25">
      <c r="A697" s="26"/>
      <c r="B697" s="26"/>
      <c r="C697" s="44"/>
      <c r="D697" s="26"/>
      <c r="F697" s="52"/>
      <c r="G697" s="52"/>
      <c r="H697" s="46"/>
      <c r="I697" s="26"/>
      <c r="N697" s="71"/>
    </row>
    <row r="698" spans="1:14" x14ac:dyDescent="0.25">
      <c r="A698" s="26"/>
      <c r="B698" s="26"/>
      <c r="C698" s="44"/>
      <c r="D698" s="26"/>
      <c r="F698" s="52"/>
      <c r="G698" s="52"/>
      <c r="H698" s="46"/>
      <c r="I698" s="26"/>
      <c r="N698" s="71"/>
    </row>
    <row r="699" spans="1:14" x14ac:dyDescent="0.25">
      <c r="A699" s="26"/>
      <c r="B699" s="26"/>
      <c r="C699" s="44"/>
      <c r="D699" s="26"/>
      <c r="F699" s="52"/>
      <c r="G699" s="52"/>
      <c r="H699" s="46"/>
      <c r="I699" s="26"/>
      <c r="N699" s="71"/>
    </row>
    <row r="700" spans="1:14" x14ac:dyDescent="0.25">
      <c r="A700" s="26"/>
      <c r="B700" s="26"/>
      <c r="C700" s="44"/>
      <c r="D700" s="26"/>
      <c r="F700" s="52"/>
      <c r="G700" s="52"/>
      <c r="H700" s="46"/>
      <c r="I700" s="26"/>
      <c r="N700" s="71"/>
    </row>
    <row r="701" spans="1:14" x14ac:dyDescent="0.25">
      <c r="A701" s="26"/>
      <c r="B701" s="26"/>
      <c r="C701" s="44"/>
      <c r="D701" s="26"/>
      <c r="F701" s="52"/>
      <c r="G701" s="52"/>
      <c r="H701" s="46"/>
      <c r="I701" s="26"/>
      <c r="N701" s="71"/>
    </row>
    <row r="702" spans="1:14" x14ac:dyDescent="0.25">
      <c r="A702" s="26"/>
      <c r="B702" s="26"/>
      <c r="C702" s="44"/>
      <c r="D702" s="26"/>
      <c r="F702" s="52"/>
      <c r="G702" s="52"/>
      <c r="H702" s="46"/>
      <c r="I702" s="26"/>
      <c r="N702" s="71"/>
    </row>
    <row r="703" spans="1:14" x14ac:dyDescent="0.25">
      <c r="A703" s="26"/>
      <c r="B703" s="26"/>
      <c r="C703" s="44"/>
      <c r="D703" s="26"/>
      <c r="F703" s="52"/>
      <c r="G703" s="52"/>
      <c r="H703" s="46"/>
      <c r="I703" s="26"/>
      <c r="N703" s="71"/>
    </row>
    <row r="704" spans="1:14" x14ac:dyDescent="0.25">
      <c r="A704" s="26"/>
      <c r="B704" s="26"/>
      <c r="C704" s="44"/>
      <c r="D704" s="26"/>
      <c r="F704" s="52"/>
      <c r="G704" s="52"/>
      <c r="H704" s="46"/>
      <c r="I704" s="26"/>
      <c r="N704" s="71"/>
    </row>
    <row r="705" spans="1:14" x14ac:dyDescent="0.25">
      <c r="A705" s="26"/>
      <c r="B705" s="26"/>
      <c r="C705" s="44"/>
      <c r="D705" s="26"/>
      <c r="F705" s="52"/>
      <c r="G705" s="52"/>
      <c r="H705" s="46"/>
      <c r="I705" s="26"/>
      <c r="N705" s="71"/>
    </row>
    <row r="706" spans="1:14" x14ac:dyDescent="0.25">
      <c r="A706" s="26"/>
      <c r="B706" s="26"/>
      <c r="C706" s="44"/>
      <c r="D706" s="26"/>
      <c r="F706" s="52"/>
      <c r="G706" s="52"/>
      <c r="H706" s="46"/>
      <c r="I706" s="26"/>
      <c r="N706" s="71"/>
    </row>
    <row r="707" spans="1:14" x14ac:dyDescent="0.25">
      <c r="A707" s="26"/>
      <c r="B707" s="26"/>
      <c r="C707" s="44"/>
      <c r="D707" s="26"/>
      <c r="F707" s="52"/>
      <c r="G707" s="52"/>
      <c r="H707" s="46"/>
      <c r="I707" s="26"/>
      <c r="N707" s="71"/>
    </row>
    <row r="708" spans="1:14" x14ac:dyDescent="0.25">
      <c r="A708" s="26"/>
      <c r="B708" s="26"/>
      <c r="C708" s="44"/>
      <c r="D708" s="26"/>
      <c r="F708" s="52"/>
      <c r="G708" s="52"/>
      <c r="H708" s="46"/>
      <c r="I708" s="26"/>
      <c r="N708" s="71"/>
    </row>
    <row r="709" spans="1:14" x14ac:dyDescent="0.25">
      <c r="A709" s="26"/>
      <c r="B709" s="26"/>
      <c r="C709" s="44"/>
      <c r="D709" s="26"/>
      <c r="F709" s="52"/>
      <c r="G709" s="52"/>
      <c r="H709" s="46"/>
      <c r="I709" s="26"/>
      <c r="N709" s="71"/>
    </row>
    <row r="710" spans="1:14" x14ac:dyDescent="0.25">
      <c r="A710" s="26"/>
      <c r="B710" s="26"/>
      <c r="C710" s="44"/>
      <c r="D710" s="26"/>
      <c r="F710" s="52"/>
      <c r="G710" s="52"/>
      <c r="H710" s="46"/>
      <c r="I710" s="26"/>
      <c r="N710" s="71"/>
    </row>
    <row r="711" spans="1:14" x14ac:dyDescent="0.25">
      <c r="A711" s="26"/>
      <c r="B711" s="26"/>
      <c r="C711" s="44"/>
      <c r="D711" s="26"/>
      <c r="F711" s="52"/>
      <c r="G711" s="52"/>
      <c r="H711" s="46"/>
      <c r="I711" s="26"/>
      <c r="N711" s="71"/>
    </row>
    <row r="712" spans="1:14" x14ac:dyDescent="0.25">
      <c r="A712" s="26"/>
      <c r="B712" s="26"/>
      <c r="C712" s="44"/>
      <c r="D712" s="26"/>
      <c r="F712" s="52"/>
      <c r="G712" s="52"/>
      <c r="H712" s="46"/>
      <c r="I712" s="26"/>
      <c r="N712" s="71"/>
    </row>
    <row r="713" spans="1:14" x14ac:dyDescent="0.25">
      <c r="A713" s="26"/>
      <c r="B713" s="26"/>
      <c r="C713" s="44"/>
      <c r="D713" s="26"/>
      <c r="F713" s="52"/>
      <c r="G713" s="52"/>
      <c r="H713" s="46"/>
      <c r="I713" s="26"/>
      <c r="N713" s="71"/>
    </row>
    <row r="714" spans="1:14" x14ac:dyDescent="0.25">
      <c r="A714" s="26"/>
      <c r="B714" s="26"/>
      <c r="C714" s="44"/>
      <c r="D714" s="26"/>
      <c r="F714" s="52"/>
      <c r="G714" s="52"/>
      <c r="H714" s="46"/>
      <c r="I714" s="26"/>
      <c r="N714" s="71"/>
    </row>
    <row r="715" spans="1:14" x14ac:dyDescent="0.25">
      <c r="A715" s="26"/>
      <c r="B715" s="26"/>
      <c r="C715" s="44"/>
      <c r="D715" s="26"/>
      <c r="F715" s="52"/>
      <c r="G715" s="52"/>
      <c r="H715" s="46"/>
      <c r="I715" s="26"/>
      <c r="N715" s="71"/>
    </row>
    <row r="716" spans="1:14" x14ac:dyDescent="0.25">
      <c r="A716" s="26"/>
      <c r="B716" s="26"/>
      <c r="C716" s="44"/>
      <c r="D716" s="26"/>
      <c r="F716" s="52"/>
      <c r="G716" s="52"/>
      <c r="H716" s="46"/>
      <c r="I716" s="26"/>
      <c r="N716" s="71"/>
    </row>
    <row r="717" spans="1:14" x14ac:dyDescent="0.25">
      <c r="A717" s="26"/>
      <c r="B717" s="26"/>
      <c r="C717" s="44"/>
      <c r="D717" s="26"/>
      <c r="F717" s="52"/>
      <c r="G717" s="52"/>
      <c r="H717" s="46"/>
      <c r="I717" s="26"/>
      <c r="N717" s="71"/>
    </row>
    <row r="718" spans="1:14" x14ac:dyDescent="0.25">
      <c r="A718" s="26"/>
      <c r="B718" s="26"/>
      <c r="C718" s="44"/>
      <c r="D718" s="26"/>
      <c r="F718" s="52"/>
      <c r="G718" s="52"/>
      <c r="H718" s="46"/>
      <c r="I718" s="26"/>
      <c r="N718" s="71"/>
    </row>
    <row r="719" spans="1:14" x14ac:dyDescent="0.25">
      <c r="A719" s="26"/>
      <c r="B719" s="26"/>
      <c r="C719" s="44"/>
      <c r="D719" s="26"/>
      <c r="F719" s="52"/>
      <c r="G719" s="52"/>
      <c r="H719" s="46"/>
      <c r="I719" s="26"/>
      <c r="N719" s="71"/>
    </row>
    <row r="720" spans="1:14" x14ac:dyDescent="0.25">
      <c r="A720" s="26"/>
      <c r="B720" s="26"/>
      <c r="C720" s="44"/>
      <c r="D720" s="26"/>
      <c r="F720" s="52"/>
      <c r="G720" s="52"/>
      <c r="H720" s="46"/>
      <c r="I720" s="26"/>
      <c r="N720" s="71"/>
    </row>
    <row r="721" spans="1:14" x14ac:dyDescent="0.25">
      <c r="A721" s="26"/>
      <c r="B721" s="26"/>
      <c r="C721" s="44"/>
      <c r="D721" s="26"/>
      <c r="F721" s="52"/>
      <c r="G721" s="52"/>
      <c r="H721" s="46"/>
      <c r="I721" s="26"/>
      <c r="N721" s="71"/>
    </row>
    <row r="722" spans="1:14" x14ac:dyDescent="0.25">
      <c r="A722" s="26"/>
      <c r="B722" s="26"/>
      <c r="C722" s="44"/>
      <c r="D722" s="26"/>
      <c r="F722" s="52"/>
      <c r="G722" s="52"/>
      <c r="H722" s="46"/>
      <c r="I722" s="26"/>
      <c r="N722" s="71"/>
    </row>
    <row r="723" spans="1:14" x14ac:dyDescent="0.25">
      <c r="A723" s="26"/>
      <c r="B723" s="26"/>
      <c r="C723" s="44"/>
      <c r="D723" s="26"/>
      <c r="F723" s="52"/>
      <c r="G723" s="52"/>
      <c r="H723" s="46"/>
      <c r="I723" s="26"/>
      <c r="N723" s="71"/>
    </row>
    <row r="724" spans="1:14" x14ac:dyDescent="0.25">
      <c r="A724" s="26"/>
      <c r="B724" s="26"/>
      <c r="C724" s="44"/>
      <c r="D724" s="26"/>
      <c r="F724" s="52"/>
      <c r="G724" s="52"/>
      <c r="H724" s="46"/>
      <c r="I724" s="26"/>
      <c r="N724" s="71"/>
    </row>
    <row r="725" spans="1:14" x14ac:dyDescent="0.25">
      <c r="A725" s="26"/>
      <c r="B725" s="26"/>
      <c r="C725" s="44"/>
      <c r="D725" s="26"/>
      <c r="F725" s="52"/>
      <c r="G725" s="52"/>
      <c r="H725" s="46"/>
      <c r="I725" s="26"/>
      <c r="N725" s="71"/>
    </row>
    <row r="726" spans="1:14" x14ac:dyDescent="0.25">
      <c r="A726" s="26"/>
      <c r="B726" s="26"/>
      <c r="C726" s="44"/>
      <c r="D726" s="26"/>
      <c r="F726" s="52"/>
      <c r="G726" s="52"/>
      <c r="H726" s="46"/>
      <c r="I726" s="26"/>
      <c r="N726" s="71"/>
    </row>
    <row r="727" spans="1:14" x14ac:dyDescent="0.25">
      <c r="A727" s="26"/>
      <c r="B727" s="26"/>
      <c r="C727" s="44"/>
      <c r="D727" s="26"/>
      <c r="F727" s="52"/>
      <c r="G727" s="52"/>
      <c r="H727" s="46"/>
      <c r="I727" s="26"/>
      <c r="N727" s="71"/>
    </row>
    <row r="728" spans="1:14" x14ac:dyDescent="0.25">
      <c r="A728" s="26"/>
      <c r="B728" s="26"/>
      <c r="C728" s="44"/>
      <c r="D728" s="26"/>
      <c r="F728" s="52"/>
      <c r="G728" s="52"/>
      <c r="H728" s="46"/>
      <c r="I728" s="26"/>
      <c r="N728" s="71"/>
    </row>
    <row r="729" spans="1:14" x14ac:dyDescent="0.25">
      <c r="A729" s="26"/>
      <c r="B729" s="26"/>
      <c r="C729" s="44"/>
      <c r="D729" s="26"/>
      <c r="F729" s="52"/>
      <c r="G729" s="52"/>
      <c r="H729" s="46"/>
      <c r="I729" s="26"/>
      <c r="N729" s="71"/>
    </row>
    <row r="730" spans="1:14" x14ac:dyDescent="0.25">
      <c r="A730" s="26"/>
      <c r="B730" s="26"/>
      <c r="C730" s="44"/>
      <c r="D730" s="26"/>
      <c r="F730" s="52"/>
      <c r="G730" s="52"/>
      <c r="H730" s="46"/>
      <c r="I730" s="26"/>
      <c r="N730" s="71"/>
    </row>
    <row r="731" spans="1:14" x14ac:dyDescent="0.25">
      <c r="A731" s="26"/>
      <c r="B731" s="26"/>
      <c r="C731" s="44"/>
      <c r="D731" s="26"/>
      <c r="F731" s="52"/>
      <c r="G731" s="52"/>
      <c r="H731" s="46"/>
      <c r="I731" s="26"/>
      <c r="N731" s="71"/>
    </row>
    <row r="732" spans="1:14" x14ac:dyDescent="0.25">
      <c r="A732" s="26"/>
      <c r="B732" s="26"/>
      <c r="C732" s="44"/>
      <c r="D732" s="26"/>
      <c r="F732" s="52"/>
      <c r="G732" s="52"/>
      <c r="H732" s="46"/>
      <c r="I732" s="26"/>
      <c r="N732" s="71"/>
    </row>
    <row r="733" spans="1:14" x14ac:dyDescent="0.25">
      <c r="A733" s="26"/>
      <c r="B733" s="26"/>
      <c r="C733" s="44"/>
      <c r="D733" s="26"/>
      <c r="F733" s="52"/>
      <c r="G733" s="52"/>
      <c r="H733" s="46"/>
      <c r="I733" s="26"/>
      <c r="N733" s="71"/>
    </row>
    <row r="734" spans="1:14" x14ac:dyDescent="0.25">
      <c r="A734" s="26"/>
      <c r="B734" s="26"/>
      <c r="C734" s="44"/>
      <c r="D734" s="26"/>
      <c r="F734" s="52"/>
      <c r="G734" s="52"/>
      <c r="H734" s="46"/>
      <c r="I734" s="26"/>
      <c r="N734" s="71"/>
    </row>
    <row r="735" spans="1:14" x14ac:dyDescent="0.25">
      <c r="A735" s="26"/>
      <c r="B735" s="26"/>
      <c r="C735" s="44"/>
      <c r="D735" s="26"/>
      <c r="F735" s="52"/>
      <c r="G735" s="52"/>
      <c r="H735" s="46"/>
      <c r="I735" s="26"/>
      <c r="N735" s="71"/>
    </row>
    <row r="736" spans="1:14" x14ac:dyDescent="0.25">
      <c r="A736" s="26"/>
      <c r="B736" s="26"/>
      <c r="C736" s="44"/>
      <c r="D736" s="26"/>
      <c r="F736" s="52"/>
      <c r="G736" s="52"/>
      <c r="H736" s="46"/>
      <c r="I736" s="26"/>
      <c r="N736" s="71"/>
    </row>
    <row r="737" spans="1:14" x14ac:dyDescent="0.25">
      <c r="A737" s="26"/>
      <c r="B737" s="26"/>
      <c r="C737" s="44"/>
      <c r="D737" s="26"/>
      <c r="F737" s="52"/>
      <c r="G737" s="52"/>
      <c r="H737" s="46"/>
      <c r="I737" s="26"/>
      <c r="N737" s="71"/>
    </row>
    <row r="738" spans="1:14" x14ac:dyDescent="0.25">
      <c r="A738" s="26"/>
      <c r="B738" s="26"/>
      <c r="C738" s="44"/>
      <c r="D738" s="26"/>
      <c r="F738" s="52"/>
      <c r="G738" s="52"/>
      <c r="H738" s="46"/>
      <c r="I738" s="26"/>
    </row>
    <row r="739" spans="1:14" x14ac:dyDescent="0.25">
      <c r="A739" s="26"/>
      <c r="B739" s="26"/>
      <c r="C739" s="44"/>
      <c r="D739" s="26"/>
      <c r="F739" s="52"/>
      <c r="G739" s="52"/>
      <c r="H739" s="46"/>
      <c r="I739" s="26"/>
    </row>
    <row r="740" spans="1:14" x14ac:dyDescent="0.25">
      <c r="A740" s="26"/>
      <c r="B740" s="26"/>
      <c r="C740" s="44"/>
      <c r="D740" s="26"/>
      <c r="F740" s="52"/>
      <c r="G740" s="52"/>
      <c r="H740" s="46"/>
      <c r="I740" s="26"/>
    </row>
    <row r="741" spans="1:14" x14ac:dyDescent="0.25">
      <c r="A741" s="26"/>
      <c r="B741" s="26"/>
      <c r="C741" s="44"/>
      <c r="D741" s="26"/>
      <c r="F741" s="52"/>
      <c r="G741" s="52"/>
      <c r="H741" s="46"/>
      <c r="I741" s="26"/>
    </row>
    <row r="742" spans="1:14" x14ac:dyDescent="0.25">
      <c r="A742" s="26"/>
      <c r="B742" s="26"/>
      <c r="C742" s="44"/>
      <c r="D742" s="26"/>
      <c r="F742" s="52"/>
      <c r="G742" s="52"/>
      <c r="H742" s="46"/>
      <c r="I742" s="26"/>
    </row>
    <row r="743" spans="1:14" x14ac:dyDescent="0.25">
      <c r="A743" s="26"/>
      <c r="B743" s="26"/>
      <c r="C743" s="44"/>
      <c r="D743" s="26"/>
      <c r="F743" s="52"/>
      <c r="G743" s="52"/>
      <c r="H743" s="46"/>
      <c r="I743" s="26"/>
    </row>
    <row r="744" spans="1:14" x14ac:dyDescent="0.25">
      <c r="A744" s="26"/>
      <c r="B744" s="26"/>
      <c r="C744" s="44"/>
      <c r="D744" s="26"/>
      <c r="F744" s="52"/>
      <c r="G744" s="52"/>
      <c r="H744" s="46"/>
      <c r="I744" s="26"/>
    </row>
    <row r="745" spans="1:14" x14ac:dyDescent="0.25">
      <c r="A745" s="26"/>
      <c r="B745" s="26"/>
      <c r="C745" s="44"/>
      <c r="D745" s="26"/>
      <c r="F745" s="52"/>
      <c r="G745" s="52"/>
      <c r="H745" s="46"/>
      <c r="I745" s="26"/>
    </row>
    <row r="746" spans="1:14" x14ac:dyDescent="0.25">
      <c r="A746" s="26"/>
      <c r="B746" s="26"/>
      <c r="C746" s="44"/>
      <c r="D746" s="26"/>
      <c r="F746" s="52"/>
      <c r="G746" s="52"/>
      <c r="H746" s="46"/>
      <c r="I746" s="26"/>
    </row>
    <row r="747" spans="1:14" x14ac:dyDescent="0.25">
      <c r="A747" s="26"/>
      <c r="B747" s="26"/>
      <c r="C747" s="44"/>
      <c r="D747" s="26"/>
      <c r="F747" s="52"/>
      <c r="G747" s="52"/>
      <c r="H747" s="46"/>
      <c r="I747" s="26"/>
    </row>
    <row r="748" spans="1:14" x14ac:dyDescent="0.25">
      <c r="A748" s="26"/>
      <c r="B748" s="26"/>
      <c r="C748" s="44"/>
      <c r="D748" s="26"/>
      <c r="F748" s="52"/>
      <c r="G748" s="52"/>
      <c r="H748" s="46"/>
      <c r="I748" s="26"/>
    </row>
    <row r="749" spans="1:14" x14ac:dyDescent="0.25">
      <c r="A749" s="26"/>
      <c r="B749" s="26"/>
      <c r="C749" s="44"/>
      <c r="D749" s="26"/>
      <c r="F749" s="52"/>
      <c r="G749" s="52"/>
      <c r="H749" s="46"/>
      <c r="I749" s="26"/>
    </row>
    <row r="750" spans="1:14" x14ac:dyDescent="0.25">
      <c r="A750" s="26"/>
      <c r="B750" s="26"/>
      <c r="C750" s="44"/>
      <c r="D750" s="26"/>
      <c r="F750" s="52"/>
      <c r="G750" s="52"/>
      <c r="H750" s="46"/>
      <c r="I750" s="26"/>
    </row>
    <row r="751" spans="1:14" x14ac:dyDescent="0.25">
      <c r="A751" s="26"/>
      <c r="B751" s="26"/>
      <c r="C751" s="44"/>
      <c r="D751" s="26"/>
      <c r="F751" s="52"/>
      <c r="G751" s="52"/>
      <c r="H751" s="46"/>
      <c r="I751" s="26"/>
    </row>
    <row r="752" spans="1:14" x14ac:dyDescent="0.25">
      <c r="A752" s="26"/>
      <c r="B752" s="26"/>
      <c r="C752" s="44"/>
      <c r="D752" s="26"/>
      <c r="F752" s="52"/>
      <c r="G752" s="52"/>
      <c r="H752" s="46"/>
      <c r="I752" s="26"/>
    </row>
    <row r="753" spans="1:9" x14ac:dyDescent="0.25">
      <c r="A753" s="26"/>
      <c r="B753" s="26"/>
      <c r="C753" s="44"/>
      <c r="D753" s="26"/>
      <c r="F753" s="52"/>
      <c r="G753" s="52"/>
      <c r="H753" s="46"/>
      <c r="I753" s="26"/>
    </row>
    <row r="754" spans="1:9" x14ac:dyDescent="0.25">
      <c r="A754" s="26"/>
      <c r="B754" s="26"/>
      <c r="C754" s="44"/>
      <c r="D754" s="26"/>
      <c r="F754" s="52"/>
      <c r="G754" s="52"/>
      <c r="H754" s="46"/>
      <c r="I754" s="26"/>
    </row>
    <row r="755" spans="1:9" x14ac:dyDescent="0.25">
      <c r="A755" s="26"/>
      <c r="B755" s="26"/>
      <c r="C755" s="44"/>
      <c r="D755" s="26"/>
      <c r="F755" s="52"/>
      <c r="G755" s="52"/>
      <c r="H755" s="46"/>
      <c r="I755" s="26"/>
    </row>
    <row r="756" spans="1:9" x14ac:dyDescent="0.25">
      <c r="A756" s="26"/>
      <c r="B756" s="26"/>
      <c r="C756" s="44"/>
      <c r="D756" s="26"/>
      <c r="F756" s="52"/>
      <c r="G756" s="52"/>
      <c r="H756" s="46"/>
      <c r="I756" s="26"/>
    </row>
    <row r="757" spans="1:9" x14ac:dyDescent="0.25">
      <c r="A757" s="26"/>
      <c r="B757" s="26"/>
      <c r="C757" s="44"/>
      <c r="D757" s="26"/>
      <c r="F757" s="52"/>
      <c r="G757" s="52"/>
      <c r="H757" s="46"/>
      <c r="I757" s="26"/>
    </row>
    <row r="758" spans="1:9" x14ac:dyDescent="0.25">
      <c r="A758" s="26"/>
      <c r="B758" s="26"/>
      <c r="C758" s="44"/>
      <c r="D758" s="26"/>
      <c r="F758" s="52"/>
      <c r="G758" s="52"/>
      <c r="H758" s="46"/>
      <c r="I758" s="26"/>
    </row>
    <row r="759" spans="1:9" x14ac:dyDescent="0.25">
      <c r="A759" s="26"/>
      <c r="B759" s="26"/>
      <c r="C759" s="44"/>
      <c r="D759" s="26"/>
      <c r="F759" s="52"/>
      <c r="G759" s="52"/>
      <c r="H759" s="46"/>
      <c r="I759" s="26"/>
    </row>
    <row r="760" spans="1:9" x14ac:dyDescent="0.25">
      <c r="A760" s="26"/>
      <c r="B760" s="26"/>
      <c r="C760" s="44"/>
      <c r="D760" s="26"/>
      <c r="F760" s="52"/>
      <c r="G760" s="52"/>
      <c r="H760" s="46"/>
      <c r="I760" s="26"/>
    </row>
    <row r="761" spans="1:9" x14ac:dyDescent="0.25">
      <c r="A761" s="26"/>
      <c r="B761" s="26"/>
      <c r="C761" s="44"/>
      <c r="D761" s="26"/>
      <c r="F761" s="52"/>
      <c r="G761" s="52"/>
      <c r="H761" s="46"/>
      <c r="I761" s="26"/>
    </row>
    <row r="762" spans="1:9" x14ac:dyDescent="0.25">
      <c r="A762" s="26"/>
      <c r="B762" s="26"/>
      <c r="C762" s="44"/>
      <c r="D762" s="26"/>
      <c r="F762" s="52"/>
      <c r="G762" s="52"/>
      <c r="H762" s="46"/>
      <c r="I762" s="26"/>
    </row>
    <row r="763" spans="1:9" x14ac:dyDescent="0.25">
      <c r="A763" s="26"/>
      <c r="B763" s="26"/>
      <c r="C763" s="44"/>
      <c r="D763" s="26"/>
      <c r="F763" s="52"/>
      <c r="G763" s="52"/>
      <c r="H763" s="46"/>
      <c r="I763" s="26"/>
    </row>
    <row r="764" spans="1:9" x14ac:dyDescent="0.25">
      <c r="A764" s="26"/>
      <c r="B764" s="26"/>
      <c r="C764" s="44"/>
      <c r="D764" s="26"/>
      <c r="F764" s="52"/>
      <c r="G764" s="52"/>
      <c r="H764" s="46"/>
      <c r="I764" s="26"/>
    </row>
    <row r="765" spans="1:9" x14ac:dyDescent="0.25">
      <c r="A765" s="26"/>
      <c r="B765" s="26"/>
      <c r="C765" s="44"/>
      <c r="D765" s="26"/>
      <c r="F765" s="52"/>
      <c r="G765" s="52"/>
      <c r="H765" s="46"/>
      <c r="I765" s="26"/>
    </row>
    <row r="766" spans="1:9" x14ac:dyDescent="0.25">
      <c r="A766" s="26"/>
      <c r="B766" s="26"/>
      <c r="C766" s="44"/>
      <c r="D766" s="26"/>
      <c r="F766" s="52"/>
      <c r="G766" s="52"/>
      <c r="H766" s="46"/>
      <c r="I766" s="26"/>
    </row>
    <row r="767" spans="1:9" x14ac:dyDescent="0.25">
      <c r="A767" s="26"/>
      <c r="B767" s="26"/>
      <c r="C767" s="44"/>
      <c r="D767" s="26"/>
      <c r="F767" s="52"/>
      <c r="G767" s="52"/>
      <c r="H767" s="46"/>
      <c r="I767" s="26"/>
    </row>
    <row r="768" spans="1:9" x14ac:dyDescent="0.25">
      <c r="A768" s="26"/>
      <c r="B768" s="26"/>
      <c r="C768" s="44"/>
      <c r="D768" s="26"/>
      <c r="F768" s="52"/>
      <c r="G768" s="52"/>
      <c r="H768" s="46"/>
      <c r="I768" s="26"/>
    </row>
    <row r="769" spans="1:9" x14ac:dyDescent="0.25">
      <c r="A769" s="26"/>
      <c r="B769" s="26"/>
      <c r="C769" s="44"/>
      <c r="D769" s="26"/>
      <c r="F769" s="52"/>
      <c r="G769" s="52"/>
      <c r="H769" s="46"/>
      <c r="I769" s="26"/>
    </row>
    <row r="770" spans="1:9" x14ac:dyDescent="0.25">
      <c r="A770" s="26"/>
      <c r="B770" s="26"/>
      <c r="C770" s="44"/>
      <c r="D770" s="26"/>
      <c r="F770" s="52"/>
      <c r="G770" s="52"/>
      <c r="H770" s="46"/>
      <c r="I770" s="26"/>
    </row>
    <row r="771" spans="1:9" x14ac:dyDescent="0.25">
      <c r="A771" s="26"/>
      <c r="B771" s="26"/>
      <c r="C771" s="44"/>
      <c r="D771" s="26"/>
      <c r="F771" s="52"/>
      <c r="G771" s="52"/>
      <c r="H771" s="46"/>
      <c r="I771" s="26"/>
    </row>
    <row r="772" spans="1:9" x14ac:dyDescent="0.25">
      <c r="A772" s="26"/>
      <c r="B772" s="26"/>
      <c r="C772" s="44"/>
      <c r="D772" s="26"/>
      <c r="F772" s="52"/>
      <c r="G772" s="52"/>
      <c r="H772" s="46"/>
      <c r="I772" s="26"/>
    </row>
    <row r="773" spans="1:9" x14ac:dyDescent="0.25">
      <c r="A773" s="26"/>
      <c r="B773" s="26"/>
      <c r="C773" s="44"/>
      <c r="D773" s="26"/>
      <c r="F773" s="52"/>
      <c r="G773" s="52"/>
      <c r="H773" s="46"/>
      <c r="I773" s="26"/>
    </row>
    <row r="774" spans="1:9" x14ac:dyDescent="0.25">
      <c r="A774" s="26"/>
      <c r="B774" s="26"/>
      <c r="C774" s="44"/>
      <c r="D774" s="26"/>
      <c r="F774" s="52"/>
      <c r="G774" s="52"/>
      <c r="H774" s="46"/>
      <c r="I774" s="26"/>
    </row>
    <row r="775" spans="1:9" x14ac:dyDescent="0.25">
      <c r="A775" s="26"/>
      <c r="B775" s="26"/>
      <c r="C775" s="44"/>
      <c r="D775" s="26"/>
      <c r="F775" s="52"/>
      <c r="G775" s="52"/>
      <c r="H775" s="46"/>
      <c r="I775" s="26"/>
    </row>
    <row r="776" spans="1:9" x14ac:dyDescent="0.25">
      <c r="A776" s="26"/>
      <c r="B776" s="26"/>
      <c r="C776" s="44"/>
      <c r="D776" s="26"/>
      <c r="F776" s="52"/>
      <c r="G776" s="52"/>
      <c r="H776" s="46"/>
      <c r="I776" s="26"/>
    </row>
    <row r="777" spans="1:9" x14ac:dyDescent="0.25">
      <c r="A777" s="26"/>
      <c r="B777" s="26"/>
      <c r="C777" s="44"/>
      <c r="D777" s="26"/>
      <c r="F777" s="52"/>
      <c r="G777" s="52"/>
      <c r="H777" s="46"/>
      <c r="I777" s="26"/>
    </row>
    <row r="778" spans="1:9" x14ac:dyDescent="0.25">
      <c r="A778" s="26"/>
      <c r="B778" s="26"/>
      <c r="C778" s="44"/>
      <c r="D778" s="26"/>
      <c r="F778" s="52"/>
      <c r="G778" s="52"/>
      <c r="H778" s="46"/>
      <c r="I778" s="26"/>
    </row>
    <row r="779" spans="1:9" x14ac:dyDescent="0.25">
      <c r="A779" s="26"/>
      <c r="B779" s="26"/>
      <c r="C779" s="44"/>
      <c r="D779" s="26"/>
      <c r="F779" s="52"/>
      <c r="G779" s="52"/>
      <c r="H779" s="46"/>
      <c r="I779" s="26"/>
    </row>
    <row r="780" spans="1:9" x14ac:dyDescent="0.25">
      <c r="A780" s="26"/>
      <c r="B780" s="26"/>
      <c r="C780" s="44"/>
      <c r="D780" s="26"/>
      <c r="F780" s="52"/>
      <c r="G780" s="52"/>
      <c r="H780" s="46"/>
      <c r="I780" s="26"/>
    </row>
    <row r="781" spans="1:9" x14ac:dyDescent="0.25">
      <c r="A781" s="26"/>
      <c r="B781" s="26"/>
      <c r="C781" s="44"/>
      <c r="D781" s="26"/>
      <c r="F781" s="52"/>
      <c r="G781" s="52"/>
      <c r="H781" s="46"/>
      <c r="I781" s="26"/>
    </row>
    <row r="782" spans="1:9" x14ac:dyDescent="0.25">
      <c r="A782" s="26"/>
      <c r="B782" s="26"/>
      <c r="C782" s="44"/>
      <c r="D782" s="26"/>
      <c r="F782" s="52"/>
      <c r="G782" s="52"/>
      <c r="H782" s="46"/>
      <c r="I782" s="26"/>
    </row>
    <row r="783" spans="1:9" x14ac:dyDescent="0.25">
      <c r="A783" s="26"/>
      <c r="B783" s="26"/>
      <c r="C783" s="44"/>
      <c r="D783" s="26"/>
      <c r="F783" s="52"/>
      <c r="G783" s="52"/>
      <c r="H783" s="46"/>
      <c r="I783" s="26"/>
    </row>
    <row r="784" spans="1:9" x14ac:dyDescent="0.25">
      <c r="A784" s="26"/>
      <c r="B784" s="26"/>
      <c r="C784" s="44"/>
      <c r="D784" s="26"/>
      <c r="F784" s="52"/>
      <c r="G784" s="52"/>
      <c r="H784" s="46"/>
      <c r="I784" s="26"/>
    </row>
    <row r="785" spans="1:9" x14ac:dyDescent="0.25">
      <c r="A785" s="26"/>
      <c r="B785" s="26"/>
      <c r="C785" s="44"/>
      <c r="D785" s="26"/>
      <c r="F785" s="52"/>
      <c r="G785" s="52"/>
      <c r="H785" s="46"/>
      <c r="I785" s="26"/>
    </row>
    <row r="786" spans="1:9" x14ac:dyDescent="0.25">
      <c r="A786" s="26"/>
      <c r="B786" s="26"/>
      <c r="C786" s="44"/>
      <c r="D786" s="26"/>
      <c r="F786" s="52"/>
      <c r="G786" s="52"/>
      <c r="H786" s="46"/>
      <c r="I786" s="26"/>
    </row>
    <row r="787" spans="1:9" x14ac:dyDescent="0.25">
      <c r="A787" s="26"/>
      <c r="B787" s="26"/>
      <c r="C787" s="44"/>
      <c r="D787" s="26"/>
      <c r="F787" s="52"/>
      <c r="G787" s="52"/>
      <c r="H787" s="46"/>
      <c r="I787" s="26"/>
    </row>
    <row r="788" spans="1:9" x14ac:dyDescent="0.25">
      <c r="A788" s="26"/>
      <c r="B788" s="26"/>
      <c r="C788" s="44"/>
      <c r="D788" s="26"/>
      <c r="F788" s="52"/>
      <c r="G788" s="52"/>
      <c r="H788" s="46"/>
      <c r="I788" s="26"/>
    </row>
    <row r="789" spans="1:9" x14ac:dyDescent="0.25">
      <c r="A789" s="26"/>
      <c r="B789" s="26"/>
      <c r="C789" s="44"/>
      <c r="D789" s="26"/>
      <c r="F789" s="52"/>
      <c r="G789" s="52"/>
      <c r="H789" s="46"/>
      <c r="I789" s="26"/>
    </row>
    <row r="790" spans="1:9" x14ac:dyDescent="0.25">
      <c r="A790" s="26"/>
      <c r="B790" s="26"/>
      <c r="C790" s="44"/>
      <c r="D790" s="26"/>
      <c r="F790" s="52"/>
      <c r="G790" s="52"/>
      <c r="H790" s="46"/>
      <c r="I790" s="26"/>
    </row>
    <row r="791" spans="1:9" x14ac:dyDescent="0.25">
      <c r="A791" s="26"/>
      <c r="B791" s="26"/>
      <c r="C791" s="44"/>
      <c r="D791" s="26"/>
      <c r="F791" s="52"/>
      <c r="G791" s="52"/>
      <c r="H791" s="46"/>
      <c r="I791" s="26"/>
    </row>
    <row r="792" spans="1:9" x14ac:dyDescent="0.25">
      <c r="A792" s="26"/>
      <c r="B792" s="26"/>
      <c r="C792" s="44"/>
      <c r="D792" s="26"/>
      <c r="F792" s="52"/>
      <c r="G792" s="52"/>
      <c r="H792" s="46"/>
      <c r="I792" s="26"/>
    </row>
    <row r="793" spans="1:9" x14ac:dyDescent="0.25">
      <c r="A793" s="26"/>
      <c r="B793" s="26"/>
      <c r="C793" s="44"/>
      <c r="D793" s="26"/>
      <c r="F793" s="52"/>
      <c r="G793" s="52"/>
      <c r="H793" s="46"/>
      <c r="I793" s="26"/>
    </row>
    <row r="794" spans="1:9" x14ac:dyDescent="0.25">
      <c r="A794" s="26"/>
      <c r="B794" s="26"/>
      <c r="C794" s="44"/>
      <c r="D794" s="26"/>
      <c r="F794" s="52"/>
      <c r="G794" s="52"/>
      <c r="H794" s="46"/>
      <c r="I794" s="26"/>
    </row>
    <row r="795" spans="1:9" x14ac:dyDescent="0.25">
      <c r="A795" s="26"/>
      <c r="B795" s="26"/>
      <c r="C795" s="44"/>
      <c r="D795" s="26"/>
      <c r="F795" s="52"/>
      <c r="G795" s="52"/>
      <c r="H795" s="46"/>
      <c r="I795" s="26"/>
    </row>
    <row r="796" spans="1:9" x14ac:dyDescent="0.25">
      <c r="A796" s="26"/>
      <c r="B796" s="26"/>
      <c r="C796" s="44"/>
      <c r="D796" s="26"/>
      <c r="F796" s="52"/>
      <c r="G796" s="52"/>
      <c r="H796" s="46"/>
      <c r="I796" s="26"/>
    </row>
    <row r="797" spans="1:9" x14ac:dyDescent="0.25">
      <c r="A797" s="26"/>
      <c r="B797" s="26"/>
      <c r="C797" s="44"/>
      <c r="D797" s="26"/>
      <c r="F797" s="52"/>
      <c r="G797" s="52"/>
      <c r="H797" s="46"/>
      <c r="I797" s="26"/>
    </row>
    <row r="798" spans="1:9" x14ac:dyDescent="0.25">
      <c r="A798" s="26"/>
      <c r="B798" s="26"/>
      <c r="C798" s="44"/>
      <c r="D798" s="26"/>
      <c r="F798" s="52"/>
      <c r="G798" s="52"/>
      <c r="H798" s="46"/>
      <c r="I798" s="26"/>
    </row>
    <row r="799" spans="1:9" x14ac:dyDescent="0.25">
      <c r="A799" s="26"/>
      <c r="B799" s="26"/>
      <c r="C799" s="44"/>
      <c r="D799" s="26"/>
      <c r="F799" s="52"/>
      <c r="G799" s="52"/>
      <c r="H799" s="46"/>
      <c r="I799" s="26"/>
    </row>
    <row r="800" spans="1:9" x14ac:dyDescent="0.25">
      <c r="A800" s="26"/>
      <c r="B800" s="26"/>
      <c r="C800" s="44"/>
      <c r="D800" s="26"/>
      <c r="F800" s="52"/>
      <c r="G800" s="52"/>
      <c r="H800" s="46"/>
      <c r="I800" s="26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9"/>
  <sheetViews>
    <sheetView topLeftCell="A4" workbookViewId="0">
      <selection activeCell="H13" sqref="H13:I13"/>
    </sheetView>
  </sheetViews>
  <sheetFormatPr baseColWidth="10" defaultRowHeight="15.75" x14ac:dyDescent="0.25"/>
  <cols>
    <col min="1" max="1" width="18.140625" style="23" bestFit="1" customWidth="1"/>
    <col min="2" max="2" width="9.28515625" style="23" bestFit="1" customWidth="1"/>
    <col min="3" max="3" width="16.7109375" style="23" bestFit="1" customWidth="1"/>
    <col min="4" max="4" width="18.140625" style="23" bestFit="1" customWidth="1"/>
    <col min="5" max="6" width="9.28515625" style="23" customWidth="1"/>
    <col min="7" max="7" width="15.5703125" style="23" customWidth="1"/>
    <col min="8" max="8" width="18.140625" style="23" bestFit="1" customWidth="1"/>
    <col min="9" max="9" width="16.7109375" style="23" bestFit="1" customWidth="1"/>
  </cols>
  <sheetData>
    <row r="1" spans="1:9" x14ac:dyDescent="0.25">
      <c r="A1" s="51"/>
      <c r="B1" s="51"/>
    </row>
    <row r="2" spans="1:9" x14ac:dyDescent="0.25">
      <c r="A2" s="49"/>
      <c r="B2" s="49"/>
    </row>
    <row r="3" spans="1:9" ht="23.25" x14ac:dyDescent="0.35">
      <c r="D3" s="53" t="s">
        <v>10</v>
      </c>
      <c r="F3" s="54" t="s">
        <v>44</v>
      </c>
    </row>
    <row r="4" spans="1:9" x14ac:dyDescent="0.25">
      <c r="F4" s="41"/>
    </row>
    <row r="5" spans="1:9" ht="23.25" x14ac:dyDescent="0.35">
      <c r="B5" s="1" t="s">
        <v>39</v>
      </c>
      <c r="H5" s="1" t="s">
        <v>40</v>
      </c>
    </row>
    <row r="6" spans="1:9" ht="16.5" thickBot="1" x14ac:dyDescent="0.3"/>
    <row r="7" spans="1:9" ht="17.25" thickTop="1" thickBot="1" x14ac:dyDescent="0.3">
      <c r="A7" s="24" t="s">
        <v>10</v>
      </c>
      <c r="B7" s="24" t="s">
        <v>11</v>
      </c>
      <c r="C7" s="24" t="s">
        <v>26</v>
      </c>
      <c r="D7" s="24" t="s">
        <v>25</v>
      </c>
      <c r="F7" s="24" t="s">
        <v>10</v>
      </c>
      <c r="G7" s="24" t="s">
        <v>20</v>
      </c>
      <c r="H7" s="24" t="s">
        <v>22</v>
      </c>
      <c r="I7" s="24" t="s">
        <v>23</v>
      </c>
    </row>
    <row r="8" spans="1:9" ht="16.5" thickTop="1" x14ac:dyDescent="0.25">
      <c r="A8" s="26">
        <v>2023</v>
      </c>
      <c r="B8" s="26">
        <v>52</v>
      </c>
      <c r="C8" s="44"/>
      <c r="D8" s="26"/>
      <c r="E8" s="48"/>
      <c r="F8" s="52">
        <v>2023</v>
      </c>
      <c r="G8" s="52" t="s">
        <v>29</v>
      </c>
      <c r="H8" s="46"/>
      <c r="I8" s="26"/>
    </row>
    <row r="9" spans="1:9" x14ac:dyDescent="0.25">
      <c r="A9" s="26">
        <v>2023</v>
      </c>
      <c r="B9" s="26">
        <v>1</v>
      </c>
      <c r="C9" s="44"/>
      <c r="D9" s="26"/>
      <c r="F9" s="52">
        <v>2023</v>
      </c>
      <c r="G9" s="52" t="s">
        <v>30</v>
      </c>
      <c r="H9" s="46"/>
      <c r="I9" s="26"/>
    </row>
    <row r="10" spans="1:9" x14ac:dyDescent="0.25">
      <c r="A10" s="26">
        <v>2023</v>
      </c>
      <c r="B10" s="26">
        <v>2</v>
      </c>
      <c r="C10" s="44"/>
      <c r="D10" s="26"/>
      <c r="F10" s="52">
        <v>2023</v>
      </c>
      <c r="G10" s="52" t="s">
        <v>31</v>
      </c>
      <c r="H10" s="46"/>
      <c r="I10" s="26"/>
    </row>
    <row r="11" spans="1:9" x14ac:dyDescent="0.25">
      <c r="A11" s="26">
        <v>2023</v>
      </c>
      <c r="B11" s="26">
        <v>3</v>
      </c>
      <c r="C11" s="44"/>
      <c r="D11" s="26"/>
      <c r="F11" s="52">
        <v>2023</v>
      </c>
      <c r="G11" s="52" t="s">
        <v>32</v>
      </c>
      <c r="H11" s="46"/>
      <c r="I11" s="26"/>
    </row>
    <row r="12" spans="1:9" x14ac:dyDescent="0.25">
      <c r="A12" s="26">
        <v>2023</v>
      </c>
      <c r="B12" s="26">
        <v>4</v>
      </c>
      <c r="C12" s="44"/>
      <c r="D12" s="26"/>
      <c r="F12" s="52">
        <v>2023</v>
      </c>
      <c r="G12" s="52" t="s">
        <v>21</v>
      </c>
      <c r="H12" s="46"/>
      <c r="I12" s="26"/>
    </row>
    <row r="13" spans="1:9" x14ac:dyDescent="0.25">
      <c r="A13" s="26">
        <v>2023</v>
      </c>
      <c r="B13" s="26">
        <v>5</v>
      </c>
      <c r="C13" s="44"/>
      <c r="D13" s="26"/>
      <c r="F13" s="52">
        <v>2023</v>
      </c>
      <c r="G13" s="52" t="s">
        <v>24</v>
      </c>
      <c r="H13" s="46">
        <v>57</v>
      </c>
      <c r="I13" s="26">
        <v>60</v>
      </c>
    </row>
    <row r="14" spans="1:9" x14ac:dyDescent="0.25">
      <c r="A14" s="26">
        <v>2023</v>
      </c>
      <c r="B14" s="26">
        <v>6</v>
      </c>
      <c r="C14" s="44"/>
      <c r="D14" s="26"/>
      <c r="F14" s="52">
        <v>2023</v>
      </c>
      <c r="G14" s="52" t="s">
        <v>33</v>
      </c>
      <c r="H14" s="46"/>
      <c r="I14" s="26"/>
    </row>
    <row r="15" spans="1:9" x14ac:dyDescent="0.25">
      <c r="A15" s="26">
        <v>2023</v>
      </c>
      <c r="B15" s="26">
        <v>7</v>
      </c>
      <c r="C15" s="44"/>
      <c r="D15" s="26"/>
      <c r="F15" s="52">
        <v>2023</v>
      </c>
      <c r="G15" s="52" t="s">
        <v>34</v>
      </c>
      <c r="H15" s="46"/>
      <c r="I15" s="26"/>
    </row>
    <row r="16" spans="1:9" x14ac:dyDescent="0.25">
      <c r="A16" s="26">
        <v>2023</v>
      </c>
      <c r="B16" s="26">
        <v>8</v>
      </c>
      <c r="C16" s="44"/>
      <c r="D16" s="26"/>
      <c r="F16" s="52">
        <v>2023</v>
      </c>
      <c r="G16" s="52" t="s">
        <v>35</v>
      </c>
      <c r="H16" s="46"/>
      <c r="I16" s="26"/>
    </row>
    <row r="17" spans="1:9" x14ac:dyDescent="0.25">
      <c r="A17" s="26">
        <v>2023</v>
      </c>
      <c r="B17" s="26">
        <v>9</v>
      </c>
      <c r="C17" s="44"/>
      <c r="D17" s="26"/>
      <c r="F17" s="52">
        <v>2023</v>
      </c>
      <c r="G17" s="52" t="s">
        <v>36</v>
      </c>
      <c r="H17" s="46"/>
      <c r="I17" s="26"/>
    </row>
    <row r="18" spans="1:9" x14ac:dyDescent="0.25">
      <c r="A18" s="26">
        <v>2023</v>
      </c>
      <c r="B18" s="26">
        <v>10</v>
      </c>
      <c r="C18" s="44"/>
      <c r="D18" s="26"/>
      <c r="F18" s="52">
        <v>2023</v>
      </c>
      <c r="G18" s="52" t="s">
        <v>37</v>
      </c>
      <c r="H18" s="46"/>
      <c r="I18" s="26"/>
    </row>
    <row r="19" spans="1:9" x14ac:dyDescent="0.25">
      <c r="A19" s="26">
        <v>2023</v>
      </c>
      <c r="B19" s="26">
        <v>11</v>
      </c>
      <c r="C19" s="44"/>
      <c r="D19" s="26"/>
      <c r="F19" s="52">
        <v>2023</v>
      </c>
      <c r="G19" s="52" t="s">
        <v>38</v>
      </c>
      <c r="H19" s="46"/>
      <c r="I19" s="26"/>
    </row>
    <row r="20" spans="1:9" x14ac:dyDescent="0.25">
      <c r="A20" s="26">
        <v>2023</v>
      </c>
      <c r="B20" s="26">
        <v>12</v>
      </c>
      <c r="C20" s="44"/>
      <c r="D20" s="26"/>
      <c r="F20" s="52"/>
      <c r="G20" s="52"/>
      <c r="H20" s="46"/>
      <c r="I20" s="26"/>
    </row>
    <row r="21" spans="1:9" x14ac:dyDescent="0.25">
      <c r="A21" s="26">
        <v>2023</v>
      </c>
      <c r="B21" s="26">
        <v>13</v>
      </c>
      <c r="C21" s="44"/>
      <c r="D21" s="26"/>
      <c r="F21" s="52"/>
      <c r="G21" s="52"/>
      <c r="H21" s="46"/>
      <c r="I21" s="26"/>
    </row>
    <row r="22" spans="1:9" x14ac:dyDescent="0.25">
      <c r="A22" s="26">
        <v>2023</v>
      </c>
      <c r="B22" s="26">
        <v>14</v>
      </c>
      <c r="C22" s="44"/>
      <c r="D22" s="26"/>
      <c r="F22" s="52"/>
      <c r="G22" s="52"/>
      <c r="H22" s="46"/>
      <c r="I22" s="26"/>
    </row>
    <row r="23" spans="1:9" x14ac:dyDescent="0.25">
      <c r="A23" s="26">
        <v>2023</v>
      </c>
      <c r="B23" s="26">
        <v>15</v>
      </c>
      <c r="C23" s="44"/>
      <c r="D23" s="26"/>
      <c r="F23" s="52"/>
      <c r="G23" s="52"/>
      <c r="H23" s="46"/>
      <c r="I23" s="26"/>
    </row>
    <row r="24" spans="1:9" x14ac:dyDescent="0.25">
      <c r="A24" s="26">
        <v>2023</v>
      </c>
      <c r="B24" s="26">
        <v>16</v>
      </c>
      <c r="C24" s="44"/>
      <c r="D24" s="26"/>
      <c r="F24" s="52"/>
      <c r="G24" s="52"/>
      <c r="H24" s="46"/>
      <c r="I24" s="26"/>
    </row>
    <row r="25" spans="1:9" x14ac:dyDescent="0.25">
      <c r="A25" s="26">
        <v>2023</v>
      </c>
      <c r="B25" s="26">
        <v>17</v>
      </c>
      <c r="C25" s="44"/>
      <c r="D25" s="26"/>
      <c r="F25" s="52"/>
      <c r="G25" s="52"/>
      <c r="H25" s="46"/>
      <c r="I25" s="26"/>
    </row>
    <row r="26" spans="1:9" x14ac:dyDescent="0.25">
      <c r="A26" s="26">
        <v>2023</v>
      </c>
      <c r="B26" s="26">
        <v>18</v>
      </c>
      <c r="C26" s="44"/>
      <c r="D26" s="26"/>
      <c r="F26" s="52"/>
      <c r="G26" s="52"/>
      <c r="H26" s="46"/>
      <c r="I26" s="26"/>
    </row>
    <row r="27" spans="1:9" x14ac:dyDescent="0.25">
      <c r="A27" s="26">
        <v>2023</v>
      </c>
      <c r="B27" s="26">
        <v>19</v>
      </c>
      <c r="C27" s="44"/>
      <c r="D27" s="26"/>
      <c r="F27" s="52"/>
      <c r="G27" s="52"/>
      <c r="H27" s="46"/>
      <c r="I27" s="26"/>
    </row>
    <row r="28" spans="1:9" x14ac:dyDescent="0.25">
      <c r="A28" s="26">
        <v>2023</v>
      </c>
      <c r="B28" s="26">
        <v>20</v>
      </c>
      <c r="C28" s="44"/>
      <c r="D28" s="26"/>
      <c r="F28" s="52"/>
      <c r="G28" s="52"/>
      <c r="H28" s="46"/>
      <c r="I28" s="26"/>
    </row>
    <row r="29" spans="1:9" x14ac:dyDescent="0.25">
      <c r="A29" s="26">
        <v>2023</v>
      </c>
      <c r="B29" s="26">
        <v>21</v>
      </c>
      <c r="C29" s="44"/>
      <c r="D29" s="26"/>
      <c r="F29" s="52"/>
      <c r="G29" s="52"/>
      <c r="H29" s="46"/>
      <c r="I29" s="26"/>
    </row>
    <row r="30" spans="1:9" x14ac:dyDescent="0.25">
      <c r="A30" s="26">
        <v>2023</v>
      </c>
      <c r="B30" s="26">
        <v>22</v>
      </c>
      <c r="C30" s="44"/>
      <c r="D30" s="26"/>
      <c r="F30" s="52"/>
      <c r="G30" s="52"/>
      <c r="H30" s="46"/>
      <c r="I30" s="26"/>
    </row>
    <row r="31" spans="1:9" x14ac:dyDescent="0.25">
      <c r="A31" s="26">
        <v>2023</v>
      </c>
      <c r="B31" s="26">
        <v>23</v>
      </c>
      <c r="C31" s="44">
        <v>57</v>
      </c>
      <c r="D31" s="26">
        <v>60</v>
      </c>
      <c r="F31" s="52"/>
      <c r="G31" s="52"/>
      <c r="H31" s="46"/>
      <c r="I31" s="26"/>
    </row>
    <row r="32" spans="1:9" x14ac:dyDescent="0.25">
      <c r="A32" s="26">
        <v>2023</v>
      </c>
      <c r="B32" s="26">
        <v>24</v>
      </c>
      <c r="C32" s="44"/>
      <c r="D32" s="26"/>
      <c r="F32" s="52"/>
      <c r="G32" s="52"/>
      <c r="H32" s="46"/>
      <c r="I32" s="26"/>
    </row>
    <row r="33" spans="1:9" x14ac:dyDescent="0.25">
      <c r="A33" s="26">
        <v>2023</v>
      </c>
      <c r="B33" s="26">
        <v>25</v>
      </c>
      <c r="C33" s="44"/>
      <c r="D33" s="26"/>
      <c r="F33" s="52"/>
      <c r="G33" s="52"/>
      <c r="H33" s="46"/>
      <c r="I33" s="26"/>
    </row>
    <row r="34" spans="1:9" x14ac:dyDescent="0.25">
      <c r="A34" s="26">
        <v>2023</v>
      </c>
      <c r="B34" s="26">
        <v>26</v>
      </c>
      <c r="C34" s="44"/>
      <c r="D34" s="26"/>
      <c r="F34" s="52"/>
      <c r="G34" s="52"/>
      <c r="H34" s="46"/>
      <c r="I34" s="26"/>
    </row>
    <row r="35" spans="1:9" x14ac:dyDescent="0.25">
      <c r="A35" s="26">
        <v>2023</v>
      </c>
      <c r="B35" s="26">
        <v>27</v>
      </c>
      <c r="C35" s="44"/>
      <c r="D35" s="26"/>
      <c r="F35" s="52"/>
      <c r="G35" s="52"/>
      <c r="H35" s="46"/>
      <c r="I35" s="26"/>
    </row>
    <row r="36" spans="1:9" x14ac:dyDescent="0.25">
      <c r="A36" s="26">
        <v>2023</v>
      </c>
      <c r="B36" s="26">
        <v>28</v>
      </c>
      <c r="C36" s="44"/>
      <c r="D36" s="26"/>
      <c r="F36" s="52"/>
      <c r="G36" s="52"/>
      <c r="H36" s="46"/>
      <c r="I36" s="26"/>
    </row>
    <row r="37" spans="1:9" x14ac:dyDescent="0.25">
      <c r="A37" s="26">
        <v>2023</v>
      </c>
      <c r="B37" s="26">
        <v>29</v>
      </c>
      <c r="C37" s="44"/>
      <c r="D37" s="26"/>
      <c r="F37" s="52"/>
      <c r="G37" s="52"/>
      <c r="H37" s="46"/>
      <c r="I37" s="26"/>
    </row>
    <row r="38" spans="1:9" x14ac:dyDescent="0.25">
      <c r="A38" s="26">
        <v>2023</v>
      </c>
      <c r="B38" s="26">
        <v>30</v>
      </c>
      <c r="C38" s="44"/>
      <c r="D38" s="26"/>
      <c r="F38" s="52"/>
      <c r="G38" s="52"/>
      <c r="H38" s="46"/>
      <c r="I38" s="26"/>
    </row>
    <row r="39" spans="1:9" x14ac:dyDescent="0.25">
      <c r="A39" s="26">
        <v>2023</v>
      </c>
      <c r="B39" s="26">
        <v>31</v>
      </c>
      <c r="C39" s="44"/>
      <c r="D39" s="26"/>
      <c r="F39" s="52"/>
      <c r="G39" s="52"/>
      <c r="H39" s="46"/>
      <c r="I39" s="26"/>
    </row>
    <row r="40" spans="1:9" x14ac:dyDescent="0.25">
      <c r="A40" s="26">
        <v>2023</v>
      </c>
      <c r="B40" s="26">
        <v>32</v>
      </c>
      <c r="C40" s="44"/>
      <c r="D40" s="26"/>
      <c r="F40" s="52"/>
      <c r="G40" s="52"/>
      <c r="H40" s="46"/>
      <c r="I40" s="26"/>
    </row>
    <row r="41" spans="1:9" x14ac:dyDescent="0.25">
      <c r="A41" s="26">
        <v>2023</v>
      </c>
      <c r="B41" s="26">
        <v>33</v>
      </c>
      <c r="C41" s="44"/>
      <c r="D41" s="26"/>
      <c r="F41" s="52"/>
      <c r="G41" s="52"/>
      <c r="H41" s="46"/>
      <c r="I41" s="26"/>
    </row>
    <row r="42" spans="1:9" x14ac:dyDescent="0.25">
      <c r="A42" s="26">
        <v>2023</v>
      </c>
      <c r="B42" s="26">
        <v>34</v>
      </c>
      <c r="C42" s="44"/>
      <c r="D42" s="26"/>
      <c r="F42" s="52"/>
      <c r="G42" s="52"/>
      <c r="H42" s="46"/>
      <c r="I42" s="26"/>
    </row>
    <row r="43" spans="1:9" x14ac:dyDescent="0.25">
      <c r="A43" s="26">
        <v>2023</v>
      </c>
      <c r="B43" s="26">
        <v>35</v>
      </c>
      <c r="C43" s="44"/>
      <c r="D43" s="26"/>
      <c r="F43" s="52"/>
      <c r="G43" s="52"/>
      <c r="H43" s="46"/>
      <c r="I43" s="26"/>
    </row>
    <row r="44" spans="1:9" x14ac:dyDescent="0.25">
      <c r="A44" s="26">
        <v>2023</v>
      </c>
      <c r="B44" s="26">
        <v>36</v>
      </c>
      <c r="C44" s="44"/>
      <c r="D44" s="26"/>
      <c r="F44" s="52"/>
      <c r="G44" s="52"/>
      <c r="H44" s="46"/>
      <c r="I44" s="26"/>
    </row>
    <row r="45" spans="1:9" x14ac:dyDescent="0.25">
      <c r="A45" s="26">
        <v>2023</v>
      </c>
      <c r="B45" s="26">
        <v>37</v>
      </c>
      <c r="C45" s="44"/>
      <c r="D45" s="26"/>
      <c r="F45" s="52"/>
      <c r="G45" s="52"/>
      <c r="H45" s="46"/>
      <c r="I45" s="26"/>
    </row>
    <row r="46" spans="1:9" x14ac:dyDescent="0.25">
      <c r="A46" s="26">
        <v>2023</v>
      </c>
      <c r="B46" s="26">
        <v>38</v>
      </c>
      <c r="C46" s="44"/>
      <c r="D46" s="26"/>
      <c r="F46" s="52"/>
      <c r="G46" s="52"/>
      <c r="H46" s="46"/>
      <c r="I46" s="26"/>
    </row>
    <row r="47" spans="1:9" x14ac:dyDescent="0.25">
      <c r="A47" s="26">
        <v>2023</v>
      </c>
      <c r="B47" s="26">
        <v>39</v>
      </c>
      <c r="C47" s="44"/>
      <c r="D47" s="26"/>
      <c r="F47" s="52"/>
      <c r="G47" s="52"/>
      <c r="H47" s="46"/>
      <c r="I47" s="26"/>
    </row>
    <row r="48" spans="1:9" x14ac:dyDescent="0.25">
      <c r="A48" s="26">
        <v>2023</v>
      </c>
      <c r="B48" s="26">
        <v>40</v>
      </c>
      <c r="C48" s="44"/>
      <c r="D48" s="26"/>
      <c r="F48" s="52"/>
      <c r="G48" s="52"/>
      <c r="H48" s="46"/>
      <c r="I48" s="26"/>
    </row>
    <row r="49" spans="1:9" x14ac:dyDescent="0.25">
      <c r="A49" s="26">
        <v>2023</v>
      </c>
      <c r="B49" s="26">
        <v>41</v>
      </c>
      <c r="C49" s="44"/>
      <c r="D49" s="26"/>
      <c r="F49" s="52"/>
      <c r="G49" s="52"/>
      <c r="H49" s="46"/>
      <c r="I49" s="26"/>
    </row>
    <row r="50" spans="1:9" x14ac:dyDescent="0.25">
      <c r="A50" s="26">
        <v>2023</v>
      </c>
      <c r="B50" s="26">
        <v>42</v>
      </c>
      <c r="C50" s="44"/>
      <c r="D50" s="26"/>
      <c r="F50" s="52"/>
      <c r="G50" s="52"/>
      <c r="H50" s="46"/>
      <c r="I50" s="26"/>
    </row>
    <row r="51" spans="1:9" x14ac:dyDescent="0.25">
      <c r="A51" s="26">
        <v>2023</v>
      </c>
      <c r="B51" s="26">
        <v>43</v>
      </c>
      <c r="C51" s="44"/>
      <c r="D51" s="26"/>
      <c r="F51" s="52"/>
      <c r="G51" s="52"/>
      <c r="H51" s="46"/>
      <c r="I51" s="26"/>
    </row>
    <row r="52" spans="1:9" x14ac:dyDescent="0.25">
      <c r="A52" s="26">
        <v>2023</v>
      </c>
      <c r="B52" s="26">
        <v>44</v>
      </c>
      <c r="C52" s="44"/>
      <c r="D52" s="26"/>
      <c r="F52" s="52"/>
      <c r="G52" s="52"/>
      <c r="H52" s="46"/>
      <c r="I52" s="26"/>
    </row>
    <row r="53" spans="1:9" x14ac:dyDescent="0.25">
      <c r="A53" s="26">
        <v>2023</v>
      </c>
      <c r="B53" s="26">
        <v>45</v>
      </c>
      <c r="C53" s="44"/>
      <c r="D53" s="26"/>
      <c r="F53" s="52"/>
      <c r="G53" s="52"/>
      <c r="H53" s="46"/>
      <c r="I53" s="26"/>
    </row>
    <row r="54" spans="1:9" x14ac:dyDescent="0.25">
      <c r="A54" s="26">
        <v>2023</v>
      </c>
      <c r="B54" s="26">
        <v>46</v>
      </c>
      <c r="C54" s="44"/>
      <c r="D54" s="26"/>
      <c r="F54" s="52"/>
      <c r="G54" s="52"/>
      <c r="H54" s="46"/>
      <c r="I54" s="26"/>
    </row>
    <row r="55" spans="1:9" x14ac:dyDescent="0.25">
      <c r="A55" s="26">
        <v>2023</v>
      </c>
      <c r="B55" s="26">
        <v>47</v>
      </c>
      <c r="C55" s="44"/>
      <c r="D55" s="26"/>
      <c r="F55" s="52"/>
      <c r="G55" s="52"/>
      <c r="H55" s="46"/>
      <c r="I55" s="26"/>
    </row>
    <row r="56" spans="1:9" x14ac:dyDescent="0.25">
      <c r="A56" s="26">
        <v>2023</v>
      </c>
      <c r="B56" s="26">
        <v>48</v>
      </c>
      <c r="C56" s="44"/>
      <c r="D56" s="26"/>
      <c r="F56" s="52"/>
      <c r="G56" s="52"/>
      <c r="H56" s="46"/>
      <c r="I56" s="26"/>
    </row>
    <row r="57" spans="1:9" x14ac:dyDescent="0.25">
      <c r="A57" s="26">
        <v>2023</v>
      </c>
      <c r="B57" s="26">
        <v>49</v>
      </c>
      <c r="C57" s="44"/>
      <c r="D57" s="26"/>
      <c r="F57" s="52"/>
      <c r="G57" s="52"/>
      <c r="H57" s="46"/>
      <c r="I57" s="26"/>
    </row>
    <row r="58" spans="1:9" x14ac:dyDescent="0.25">
      <c r="A58" s="26">
        <v>2023</v>
      </c>
      <c r="B58" s="26">
        <v>50</v>
      </c>
      <c r="C58" s="44"/>
      <c r="D58" s="26"/>
      <c r="F58" s="52"/>
      <c r="G58" s="52"/>
      <c r="H58" s="46"/>
      <c r="I58" s="26"/>
    </row>
    <row r="59" spans="1:9" x14ac:dyDescent="0.25">
      <c r="A59" s="26">
        <v>2023</v>
      </c>
      <c r="B59" s="26">
        <v>51</v>
      </c>
      <c r="C59" s="44"/>
      <c r="D59" s="26"/>
      <c r="F59" s="52"/>
      <c r="G59" s="52"/>
      <c r="H59" s="46"/>
      <c r="I59" s="26"/>
    </row>
    <row r="60" spans="1:9" x14ac:dyDescent="0.25">
      <c r="A60" s="26"/>
      <c r="B60" s="26"/>
      <c r="C60" s="44"/>
      <c r="D60" s="26"/>
      <c r="F60" s="52"/>
      <c r="G60" s="52"/>
      <c r="H60" s="46"/>
      <c r="I60" s="26"/>
    </row>
    <row r="61" spans="1:9" x14ac:dyDescent="0.25">
      <c r="A61" s="26"/>
      <c r="B61" s="26"/>
      <c r="C61" s="44"/>
      <c r="D61" s="26"/>
      <c r="F61" s="52"/>
      <c r="G61" s="52"/>
      <c r="H61" s="46"/>
      <c r="I61" s="26"/>
    </row>
    <row r="62" spans="1:9" x14ac:dyDescent="0.25">
      <c r="A62" s="26"/>
      <c r="B62" s="26"/>
      <c r="C62" s="44"/>
      <c r="D62" s="26"/>
      <c r="F62" s="52"/>
      <c r="G62" s="52"/>
      <c r="H62" s="46"/>
      <c r="I62" s="26"/>
    </row>
    <row r="63" spans="1:9" x14ac:dyDescent="0.25">
      <c r="A63" s="26"/>
      <c r="B63" s="26"/>
      <c r="C63" s="44"/>
      <c r="D63" s="26"/>
      <c r="F63" s="52"/>
      <c r="G63" s="52"/>
      <c r="H63" s="46"/>
      <c r="I63" s="26"/>
    </row>
    <row r="64" spans="1:9" x14ac:dyDescent="0.25">
      <c r="A64" s="26"/>
      <c r="B64" s="26"/>
      <c r="C64" s="44"/>
      <c r="D64" s="26"/>
      <c r="F64" s="52"/>
      <c r="G64" s="52"/>
      <c r="H64" s="46"/>
      <c r="I64" s="26"/>
    </row>
    <row r="65" spans="1:9" x14ac:dyDescent="0.25">
      <c r="A65" s="26"/>
      <c r="B65" s="26"/>
      <c r="C65" s="44"/>
      <c r="D65" s="26"/>
      <c r="F65" s="52"/>
      <c r="G65" s="52"/>
      <c r="H65" s="46"/>
      <c r="I65" s="26"/>
    </row>
    <row r="66" spans="1:9" x14ac:dyDescent="0.25">
      <c r="A66" s="26"/>
      <c r="B66" s="26"/>
      <c r="C66" s="44"/>
      <c r="D66" s="26"/>
      <c r="F66" s="52"/>
      <c r="G66" s="52"/>
      <c r="H66" s="46"/>
      <c r="I66" s="26"/>
    </row>
    <row r="67" spans="1:9" x14ac:dyDescent="0.25">
      <c r="A67" s="26"/>
      <c r="B67" s="26"/>
      <c r="C67" s="44"/>
      <c r="D67" s="26"/>
      <c r="F67" s="52"/>
      <c r="G67" s="52"/>
      <c r="H67" s="46"/>
      <c r="I67" s="26"/>
    </row>
    <row r="68" spans="1:9" x14ac:dyDescent="0.25">
      <c r="A68" s="26"/>
      <c r="B68" s="26"/>
      <c r="C68" s="44"/>
      <c r="D68" s="26"/>
      <c r="F68" s="52"/>
      <c r="G68" s="52"/>
      <c r="H68" s="46"/>
      <c r="I68" s="26"/>
    </row>
    <row r="69" spans="1:9" x14ac:dyDescent="0.25">
      <c r="A69" s="26"/>
      <c r="B69" s="26"/>
      <c r="C69" s="44"/>
      <c r="D69" s="26"/>
      <c r="F69" s="52"/>
      <c r="G69" s="52"/>
      <c r="H69" s="46"/>
      <c r="I69" s="26"/>
    </row>
    <row r="70" spans="1:9" x14ac:dyDescent="0.25">
      <c r="A70" s="26"/>
      <c r="B70" s="26"/>
      <c r="C70" s="44"/>
      <c r="D70" s="26"/>
      <c r="F70" s="52"/>
      <c r="G70" s="52"/>
      <c r="H70" s="46"/>
      <c r="I70" s="26"/>
    </row>
    <row r="71" spans="1:9" x14ac:dyDescent="0.25">
      <c r="A71" s="26"/>
      <c r="B71" s="26"/>
      <c r="C71" s="44"/>
      <c r="D71" s="26"/>
      <c r="F71" s="52"/>
      <c r="G71" s="52"/>
      <c r="H71" s="46"/>
      <c r="I71" s="26"/>
    </row>
    <row r="72" spans="1:9" x14ac:dyDescent="0.25">
      <c r="A72" s="26"/>
      <c r="B72" s="26"/>
      <c r="C72" s="44"/>
      <c r="D72" s="26"/>
      <c r="F72" s="52"/>
      <c r="G72" s="52"/>
      <c r="H72" s="46"/>
      <c r="I72" s="26"/>
    </row>
    <row r="73" spans="1:9" x14ac:dyDescent="0.25">
      <c r="A73" s="26"/>
      <c r="B73" s="26"/>
      <c r="C73" s="44"/>
      <c r="D73" s="26"/>
      <c r="F73" s="52"/>
      <c r="G73" s="52"/>
      <c r="H73" s="46"/>
      <c r="I73" s="26"/>
    </row>
    <row r="74" spans="1:9" x14ac:dyDescent="0.25">
      <c r="A74" s="26"/>
      <c r="B74" s="26"/>
      <c r="C74" s="44"/>
      <c r="D74" s="26"/>
      <c r="F74" s="52"/>
      <c r="G74" s="52"/>
      <c r="H74" s="46"/>
      <c r="I74" s="26"/>
    </row>
    <row r="75" spans="1:9" x14ac:dyDescent="0.25">
      <c r="A75" s="26"/>
      <c r="B75" s="26"/>
      <c r="C75" s="44"/>
      <c r="D75" s="26"/>
      <c r="F75" s="52"/>
      <c r="G75" s="52"/>
      <c r="H75" s="46"/>
      <c r="I75" s="26"/>
    </row>
    <row r="76" spans="1:9" x14ac:dyDescent="0.25">
      <c r="A76" s="26"/>
      <c r="B76" s="26"/>
      <c r="C76" s="44"/>
      <c r="D76" s="26"/>
      <c r="F76" s="52"/>
      <c r="G76" s="52"/>
      <c r="H76" s="46"/>
      <c r="I76" s="26"/>
    </row>
    <row r="77" spans="1:9" x14ac:dyDescent="0.25">
      <c r="A77" s="26"/>
      <c r="B77" s="26"/>
      <c r="C77" s="44"/>
      <c r="D77" s="26"/>
      <c r="F77" s="52"/>
      <c r="G77" s="52"/>
      <c r="H77" s="46"/>
      <c r="I77" s="26"/>
    </row>
    <row r="78" spans="1:9" x14ac:dyDescent="0.25">
      <c r="A78" s="26"/>
      <c r="B78" s="26"/>
      <c r="C78" s="44"/>
      <c r="D78" s="26"/>
      <c r="F78" s="52"/>
      <c r="G78" s="52"/>
      <c r="H78" s="46"/>
      <c r="I78" s="26"/>
    </row>
    <row r="79" spans="1:9" x14ac:dyDescent="0.25">
      <c r="A79" s="26"/>
      <c r="B79" s="26"/>
      <c r="C79" s="44"/>
      <c r="D79" s="26"/>
      <c r="F79" s="52"/>
      <c r="G79" s="52"/>
      <c r="H79" s="46"/>
      <c r="I79" s="26"/>
    </row>
    <row r="80" spans="1:9" x14ac:dyDescent="0.25">
      <c r="A80" s="26"/>
      <c r="B80" s="26"/>
      <c r="C80" s="44"/>
      <c r="D80" s="26"/>
      <c r="F80" s="52"/>
      <c r="G80" s="52"/>
      <c r="H80" s="46"/>
      <c r="I80" s="26"/>
    </row>
    <row r="81" spans="1:9" x14ac:dyDescent="0.25">
      <c r="A81" s="26"/>
      <c r="B81" s="26"/>
      <c r="C81" s="44"/>
      <c r="D81" s="26"/>
      <c r="F81" s="52"/>
      <c r="G81" s="52"/>
      <c r="H81" s="46"/>
      <c r="I81" s="26"/>
    </row>
    <row r="82" spans="1:9" x14ac:dyDescent="0.25">
      <c r="A82" s="26"/>
      <c r="B82" s="26"/>
      <c r="C82" s="44"/>
      <c r="D82" s="26"/>
      <c r="F82" s="52"/>
      <c r="G82" s="52"/>
      <c r="H82" s="46"/>
      <c r="I82" s="26"/>
    </row>
    <row r="83" spans="1:9" x14ac:dyDescent="0.25">
      <c r="A83" s="26"/>
      <c r="B83" s="26"/>
      <c r="C83" s="44"/>
      <c r="D83" s="26"/>
      <c r="F83" s="52"/>
      <c r="G83" s="52"/>
      <c r="H83" s="46"/>
      <c r="I83" s="26"/>
    </row>
    <row r="84" spans="1:9" x14ac:dyDescent="0.25">
      <c r="A84" s="26"/>
      <c r="B84" s="26"/>
      <c r="C84" s="44"/>
      <c r="D84" s="26"/>
      <c r="F84" s="52"/>
      <c r="G84" s="52"/>
      <c r="H84" s="46"/>
      <c r="I84" s="26"/>
    </row>
    <row r="85" spans="1:9" x14ac:dyDescent="0.25">
      <c r="A85" s="26"/>
      <c r="B85" s="26"/>
      <c r="C85" s="44"/>
      <c r="D85" s="26"/>
      <c r="F85" s="52"/>
      <c r="G85" s="52"/>
      <c r="H85" s="46"/>
      <c r="I85" s="26"/>
    </row>
    <row r="86" spans="1:9" x14ac:dyDescent="0.25">
      <c r="A86" s="26"/>
      <c r="B86" s="26"/>
      <c r="C86" s="44"/>
      <c r="D86" s="26"/>
      <c r="F86" s="52"/>
      <c r="G86" s="52"/>
      <c r="H86" s="46"/>
      <c r="I86" s="26"/>
    </row>
    <row r="87" spans="1:9" x14ac:dyDescent="0.25">
      <c r="A87" s="26"/>
      <c r="B87" s="26"/>
      <c r="C87" s="44"/>
      <c r="D87" s="26"/>
      <c r="F87" s="52"/>
      <c r="G87" s="52"/>
      <c r="H87" s="46"/>
      <c r="I87" s="26"/>
    </row>
    <row r="88" spans="1:9" x14ac:dyDescent="0.25">
      <c r="A88" s="26"/>
      <c r="B88" s="26"/>
      <c r="C88" s="44"/>
      <c r="D88" s="26"/>
      <c r="F88" s="52"/>
      <c r="G88" s="52"/>
      <c r="H88" s="46"/>
      <c r="I88" s="26"/>
    </row>
    <row r="89" spans="1:9" x14ac:dyDescent="0.25">
      <c r="A89" s="26"/>
      <c r="B89" s="26"/>
      <c r="C89" s="44"/>
      <c r="D89" s="26"/>
      <c r="F89" s="52"/>
      <c r="G89" s="52"/>
      <c r="H89" s="46"/>
      <c r="I89" s="26"/>
    </row>
    <row r="90" spans="1:9" x14ac:dyDescent="0.25">
      <c r="A90" s="26"/>
      <c r="B90" s="26"/>
      <c r="C90" s="44"/>
      <c r="D90" s="26"/>
      <c r="F90" s="52"/>
      <c r="G90" s="52"/>
      <c r="H90" s="46"/>
      <c r="I90" s="26"/>
    </row>
    <row r="91" spans="1:9" x14ac:dyDescent="0.25">
      <c r="A91" s="26"/>
      <c r="B91" s="26"/>
      <c r="C91" s="44"/>
      <c r="D91" s="26"/>
      <c r="F91" s="52"/>
      <c r="G91" s="52"/>
      <c r="H91" s="46"/>
      <c r="I91" s="26"/>
    </row>
    <row r="92" spans="1:9" x14ac:dyDescent="0.25">
      <c r="A92" s="26"/>
      <c r="B92" s="26"/>
      <c r="C92" s="44"/>
      <c r="D92" s="26"/>
      <c r="F92" s="52"/>
      <c r="G92" s="52"/>
      <c r="H92" s="46"/>
      <c r="I92" s="26"/>
    </row>
    <row r="93" spans="1:9" x14ac:dyDescent="0.25">
      <c r="A93" s="26"/>
      <c r="B93" s="26"/>
      <c r="C93" s="44"/>
      <c r="D93" s="26"/>
      <c r="F93" s="52"/>
      <c r="G93" s="52"/>
      <c r="H93" s="46"/>
      <c r="I93" s="26"/>
    </row>
    <row r="94" spans="1:9" x14ac:dyDescent="0.25">
      <c r="A94" s="26"/>
      <c r="B94" s="26"/>
      <c r="C94" s="44"/>
      <c r="D94" s="26"/>
      <c r="F94" s="52"/>
      <c r="G94" s="52"/>
      <c r="H94" s="46"/>
      <c r="I94" s="26"/>
    </row>
    <row r="95" spans="1:9" x14ac:dyDescent="0.25">
      <c r="A95" s="26"/>
      <c r="B95" s="26"/>
      <c r="C95" s="44"/>
      <c r="D95" s="26"/>
      <c r="F95" s="52"/>
      <c r="G95" s="52"/>
      <c r="H95" s="46"/>
      <c r="I95" s="26"/>
    </row>
    <row r="96" spans="1:9" x14ac:dyDescent="0.25">
      <c r="A96" s="26"/>
      <c r="B96" s="26"/>
      <c r="C96" s="44"/>
      <c r="D96" s="26"/>
      <c r="F96" s="52"/>
      <c r="G96" s="52"/>
      <c r="H96" s="46"/>
      <c r="I96" s="26"/>
    </row>
    <row r="97" spans="1:9" x14ac:dyDescent="0.25">
      <c r="A97" s="26"/>
      <c r="B97" s="26"/>
      <c r="C97" s="44"/>
      <c r="D97" s="26"/>
      <c r="F97" s="52"/>
      <c r="G97" s="52"/>
      <c r="H97" s="46"/>
      <c r="I97" s="26"/>
    </row>
    <row r="98" spans="1:9" x14ac:dyDescent="0.25">
      <c r="A98" s="26"/>
      <c r="B98" s="26"/>
      <c r="C98" s="44"/>
      <c r="D98" s="26"/>
      <c r="F98" s="52"/>
      <c r="G98" s="52"/>
      <c r="H98" s="46"/>
      <c r="I98" s="26"/>
    </row>
    <row r="99" spans="1:9" x14ac:dyDescent="0.25">
      <c r="A99" s="26"/>
      <c r="B99" s="26"/>
      <c r="C99" s="44"/>
      <c r="D99" s="26"/>
      <c r="F99" s="52"/>
      <c r="G99" s="52"/>
      <c r="H99" s="46"/>
      <c r="I99" s="26"/>
    </row>
    <row r="100" spans="1:9" x14ac:dyDescent="0.25">
      <c r="A100" s="26"/>
      <c r="B100" s="26"/>
      <c r="C100" s="44"/>
      <c r="D100" s="26"/>
      <c r="F100" s="52"/>
      <c r="G100" s="52"/>
      <c r="H100" s="46"/>
      <c r="I100" s="26"/>
    </row>
    <row r="101" spans="1:9" x14ac:dyDescent="0.25">
      <c r="A101" s="26"/>
      <c r="B101" s="26"/>
      <c r="C101" s="44"/>
      <c r="D101" s="26"/>
      <c r="F101" s="50"/>
      <c r="G101" s="50"/>
      <c r="H101" s="46"/>
      <c r="I101" s="26"/>
    </row>
    <row r="102" spans="1:9" x14ac:dyDescent="0.25">
      <c r="A102" s="26"/>
      <c r="B102" s="26"/>
      <c r="C102" s="44"/>
      <c r="D102" s="26"/>
      <c r="F102" s="50"/>
      <c r="G102" s="50"/>
      <c r="H102" s="46"/>
      <c r="I102" s="26"/>
    </row>
    <row r="103" spans="1:9" x14ac:dyDescent="0.25">
      <c r="A103" s="26"/>
      <c r="B103" s="26"/>
      <c r="C103" s="44"/>
      <c r="D103" s="26"/>
      <c r="F103" s="50"/>
      <c r="G103" s="50"/>
      <c r="H103" s="46"/>
      <c r="I103" s="26"/>
    </row>
    <row r="104" spans="1:9" x14ac:dyDescent="0.25">
      <c r="A104" s="26"/>
      <c r="B104" s="26"/>
      <c r="C104" s="44"/>
      <c r="D104" s="26"/>
      <c r="F104" s="50"/>
      <c r="G104" s="50"/>
      <c r="H104" s="46"/>
      <c r="I104" s="26"/>
    </row>
    <row r="105" spans="1:9" x14ac:dyDescent="0.25">
      <c r="A105" s="26"/>
      <c r="B105" s="26"/>
      <c r="C105" s="44"/>
      <c r="D105" s="26"/>
      <c r="F105" s="50"/>
      <c r="G105" s="50"/>
      <c r="H105" s="46"/>
      <c r="I105" s="26"/>
    </row>
    <row r="106" spans="1:9" x14ac:dyDescent="0.25">
      <c r="A106" s="26"/>
      <c r="B106" s="26"/>
      <c r="C106" s="44"/>
      <c r="D106" s="26"/>
      <c r="F106" s="50"/>
      <c r="G106" s="50"/>
      <c r="H106" s="46"/>
      <c r="I106" s="26"/>
    </row>
    <row r="107" spans="1:9" x14ac:dyDescent="0.25">
      <c r="A107" s="26"/>
      <c r="B107" s="26"/>
      <c r="C107" s="44"/>
      <c r="D107" s="26"/>
      <c r="F107" s="50"/>
      <c r="G107" s="50"/>
      <c r="H107" s="46"/>
      <c r="I107" s="26"/>
    </row>
    <row r="108" spans="1:9" x14ac:dyDescent="0.25">
      <c r="A108" s="26"/>
      <c r="B108" s="26"/>
      <c r="C108" s="44"/>
      <c r="D108" s="26"/>
      <c r="F108" s="50"/>
      <c r="G108" s="50"/>
      <c r="H108" s="46"/>
      <c r="I108" s="26"/>
    </row>
    <row r="109" spans="1:9" x14ac:dyDescent="0.25">
      <c r="A109" s="26"/>
      <c r="B109" s="26"/>
      <c r="C109" s="44"/>
      <c r="D109" s="26"/>
      <c r="F109" s="50"/>
      <c r="G109" s="50"/>
      <c r="H109" s="46"/>
      <c r="I109" s="26"/>
    </row>
    <row r="110" spans="1:9" x14ac:dyDescent="0.25">
      <c r="A110" s="26"/>
      <c r="B110" s="26"/>
      <c r="C110" s="44"/>
      <c r="D110" s="26"/>
      <c r="F110" s="50"/>
      <c r="G110" s="50"/>
      <c r="H110" s="46"/>
      <c r="I110" s="26"/>
    </row>
    <row r="111" spans="1:9" x14ac:dyDescent="0.25">
      <c r="A111" s="26"/>
      <c r="B111" s="26"/>
      <c r="C111" s="44"/>
      <c r="D111" s="26"/>
      <c r="F111" s="50"/>
      <c r="G111" s="50"/>
      <c r="H111" s="46"/>
      <c r="I111" s="26"/>
    </row>
    <row r="112" spans="1:9" x14ac:dyDescent="0.25">
      <c r="A112" s="26"/>
      <c r="B112" s="26"/>
      <c r="C112" s="44"/>
      <c r="D112" s="26"/>
      <c r="F112" s="50"/>
      <c r="G112" s="50"/>
      <c r="H112" s="46"/>
      <c r="I112" s="26"/>
    </row>
    <row r="113" spans="1:9" x14ac:dyDescent="0.25">
      <c r="A113" s="26"/>
      <c r="B113" s="26"/>
      <c r="C113" s="44"/>
      <c r="D113" s="26"/>
      <c r="F113" s="50"/>
      <c r="G113" s="50"/>
      <c r="H113" s="46"/>
      <c r="I113" s="26"/>
    </row>
    <row r="114" spans="1:9" x14ac:dyDescent="0.25">
      <c r="A114" s="26"/>
      <c r="B114" s="26"/>
      <c r="C114" s="44"/>
      <c r="D114" s="26"/>
      <c r="F114" s="50"/>
      <c r="G114" s="50"/>
      <c r="H114" s="46"/>
      <c r="I114" s="26"/>
    </row>
    <row r="115" spans="1:9" x14ac:dyDescent="0.25">
      <c r="A115" s="26"/>
      <c r="B115" s="26"/>
      <c r="C115" s="44"/>
      <c r="D115" s="26"/>
      <c r="F115" s="50"/>
      <c r="G115" s="50"/>
      <c r="H115" s="46"/>
      <c r="I115" s="26"/>
    </row>
    <row r="116" spans="1:9" x14ac:dyDescent="0.25">
      <c r="A116" s="26"/>
      <c r="B116" s="26"/>
      <c r="C116" s="44"/>
      <c r="D116" s="26"/>
      <c r="F116" s="50"/>
      <c r="G116" s="50"/>
      <c r="H116" s="46"/>
      <c r="I116" s="26"/>
    </row>
    <row r="117" spans="1:9" x14ac:dyDescent="0.25">
      <c r="A117" s="26"/>
      <c r="B117" s="26"/>
      <c r="C117" s="44"/>
      <c r="D117" s="26"/>
      <c r="F117" s="50"/>
      <c r="G117" s="50"/>
      <c r="H117" s="46"/>
      <c r="I117" s="26"/>
    </row>
    <row r="118" spans="1:9" x14ac:dyDescent="0.25">
      <c r="A118" s="26"/>
      <c r="B118" s="26"/>
      <c r="C118" s="44"/>
      <c r="D118" s="26"/>
      <c r="F118" s="50"/>
      <c r="G118" s="50"/>
      <c r="H118" s="46"/>
      <c r="I118" s="26"/>
    </row>
    <row r="119" spans="1:9" x14ac:dyDescent="0.25">
      <c r="A119" s="26"/>
      <c r="B119" s="26"/>
      <c r="C119" s="44"/>
      <c r="D119" s="26"/>
      <c r="F119" s="50"/>
      <c r="G119" s="50"/>
      <c r="H119" s="46"/>
      <c r="I119" s="26"/>
    </row>
    <row r="120" spans="1:9" x14ac:dyDescent="0.25">
      <c r="A120" s="26"/>
      <c r="B120" s="26"/>
      <c r="C120" s="44"/>
      <c r="D120" s="26"/>
      <c r="F120" s="50"/>
      <c r="G120" s="50"/>
      <c r="H120" s="46"/>
      <c r="I120" s="26"/>
    </row>
    <row r="121" spans="1:9" x14ac:dyDescent="0.25">
      <c r="A121" s="26"/>
      <c r="B121" s="26"/>
      <c r="C121" s="44"/>
      <c r="D121" s="26"/>
      <c r="F121" s="50"/>
      <c r="G121" s="50"/>
      <c r="H121" s="46"/>
      <c r="I121" s="26"/>
    </row>
    <row r="122" spans="1:9" x14ac:dyDescent="0.25">
      <c r="A122" s="26"/>
      <c r="B122" s="26"/>
      <c r="C122" s="44"/>
      <c r="D122" s="26"/>
      <c r="F122" s="50"/>
      <c r="G122" s="50"/>
      <c r="H122" s="46"/>
      <c r="I122" s="26"/>
    </row>
    <row r="123" spans="1:9" x14ac:dyDescent="0.25">
      <c r="A123" s="26"/>
      <c r="B123" s="26"/>
      <c r="C123" s="44"/>
      <c r="D123" s="26"/>
      <c r="F123" s="50"/>
      <c r="G123" s="50"/>
      <c r="H123" s="46"/>
      <c r="I123" s="26"/>
    </row>
    <row r="124" spans="1:9" x14ac:dyDescent="0.25">
      <c r="A124" s="26"/>
      <c r="B124" s="26"/>
      <c r="C124" s="44"/>
      <c r="D124" s="26"/>
      <c r="F124" s="50"/>
      <c r="G124" s="50"/>
      <c r="H124" s="46"/>
      <c r="I124" s="26"/>
    </row>
    <row r="125" spans="1:9" x14ac:dyDescent="0.25">
      <c r="A125" s="26"/>
      <c r="B125" s="26"/>
      <c r="C125" s="44"/>
      <c r="D125" s="26"/>
      <c r="F125" s="50"/>
      <c r="G125" s="50"/>
      <c r="H125" s="46"/>
      <c r="I125" s="26"/>
    </row>
    <row r="126" spans="1:9" x14ac:dyDescent="0.25">
      <c r="A126" s="26"/>
      <c r="B126" s="26"/>
      <c r="C126" s="44"/>
      <c r="D126" s="26"/>
      <c r="F126" s="50"/>
      <c r="G126" s="50"/>
      <c r="H126" s="46"/>
      <c r="I126" s="26"/>
    </row>
    <row r="127" spans="1:9" x14ac:dyDescent="0.25">
      <c r="A127" s="26"/>
      <c r="B127" s="26"/>
      <c r="C127" s="44"/>
      <c r="D127" s="26"/>
      <c r="F127" s="50"/>
      <c r="G127" s="50"/>
      <c r="H127" s="46"/>
      <c r="I127" s="26"/>
    </row>
    <row r="128" spans="1:9" x14ac:dyDescent="0.25">
      <c r="A128" s="26"/>
      <c r="B128" s="26"/>
      <c r="C128" s="44"/>
      <c r="D128" s="26"/>
      <c r="F128" s="50"/>
      <c r="G128" s="50"/>
      <c r="H128" s="46"/>
      <c r="I128" s="26"/>
    </row>
    <row r="129" spans="1:9" x14ac:dyDescent="0.25">
      <c r="A129" s="26"/>
      <c r="B129" s="26"/>
      <c r="C129" s="44"/>
      <c r="D129" s="26"/>
      <c r="F129" s="50"/>
      <c r="G129" s="50"/>
      <c r="H129" s="46"/>
      <c r="I12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M54"/>
  <sheetViews>
    <sheetView showGridLines="0" zoomScaleNormal="100" workbookViewId="0">
      <selection activeCell="K12" sqref="K12"/>
    </sheetView>
  </sheetViews>
  <sheetFormatPr baseColWidth="10" defaultColWidth="10.7109375" defaultRowHeight="15" x14ac:dyDescent="0.25"/>
  <cols>
    <col min="1" max="2" width="10.7109375" style="3"/>
    <col min="3" max="3" width="18.42578125" style="3" bestFit="1" customWidth="1"/>
    <col min="4" max="4" width="29.7109375" style="3" bestFit="1" customWidth="1"/>
    <col min="5" max="5" width="10.7109375" style="3"/>
    <col min="6" max="6" width="20.85546875" style="3" customWidth="1"/>
    <col min="7" max="16384" width="10.7109375" style="3"/>
  </cols>
  <sheetData>
    <row r="1" spans="1:13" ht="47.25" x14ac:dyDescent="0.3">
      <c r="A1" s="17" t="s">
        <v>10</v>
      </c>
      <c r="B1" s="17" t="s">
        <v>11</v>
      </c>
      <c r="C1" s="70" t="s">
        <v>12</v>
      </c>
      <c r="D1" s="70"/>
      <c r="E1" s="19"/>
      <c r="F1" s="20" t="s">
        <v>19</v>
      </c>
      <c r="G1" s="19"/>
      <c r="H1" s="21" t="s">
        <v>18</v>
      </c>
      <c r="I1" s="21" t="s">
        <v>18</v>
      </c>
      <c r="J1" s="4"/>
      <c r="K1" s="56"/>
      <c r="L1" s="55"/>
      <c r="M1" s="55"/>
    </row>
    <row r="2" spans="1:13" x14ac:dyDescent="0.25">
      <c r="A2" s="22">
        <v>2022</v>
      </c>
      <c r="B2" s="11">
        <v>1</v>
      </c>
      <c r="C2" s="12" t="s">
        <v>13</v>
      </c>
      <c r="D2" s="13">
        <f>DATE(Année,1,1)</f>
        <v>44562</v>
      </c>
      <c r="F2" s="14">
        <v>2021</v>
      </c>
      <c r="H2" s="15">
        <f>DATE(Année,1,1)</f>
        <v>44562</v>
      </c>
      <c r="I2" s="16">
        <f>DATE(Année,1,1)</f>
        <v>44562</v>
      </c>
      <c r="J2" s="5"/>
      <c r="K2" s="2"/>
      <c r="L2" s="2"/>
      <c r="M2" s="2"/>
    </row>
    <row r="3" spans="1:13" x14ac:dyDescent="0.25">
      <c r="B3" s="9">
        <v>2</v>
      </c>
      <c r="C3" s="10" t="s">
        <v>5</v>
      </c>
      <c r="D3" s="8">
        <f>DATE(Année,5,1)</f>
        <v>44682</v>
      </c>
      <c r="F3" s="7">
        <v>2027</v>
      </c>
      <c r="H3" s="15">
        <f>DATE(Année,2,1)</f>
        <v>44593</v>
      </c>
      <c r="I3" s="16">
        <f>DATE(Année,2,1)</f>
        <v>44593</v>
      </c>
      <c r="J3" s="5"/>
      <c r="K3" s="2"/>
      <c r="L3" s="5"/>
      <c r="M3" s="5"/>
    </row>
    <row r="4" spans="1:13" x14ac:dyDescent="0.25">
      <c r="B4" s="9">
        <v>3</v>
      </c>
      <c r="C4" s="10" t="s">
        <v>14</v>
      </c>
      <c r="D4" s="8">
        <f>DATE(Année,5,8)</f>
        <v>44689</v>
      </c>
      <c r="F4" s="7">
        <v>2033</v>
      </c>
      <c r="H4" s="15">
        <f>DATE(Année,3,1)</f>
        <v>44621</v>
      </c>
      <c r="I4" s="16">
        <f>DATE(Année,3,1)</f>
        <v>44621</v>
      </c>
      <c r="J4" s="5"/>
      <c r="K4" s="2"/>
      <c r="L4" s="5"/>
      <c r="M4" s="5"/>
    </row>
    <row r="5" spans="1:13" x14ac:dyDescent="0.25">
      <c r="B5" s="9">
        <v>4</v>
      </c>
      <c r="C5" s="10" t="s">
        <v>7</v>
      </c>
      <c r="D5" s="8">
        <f>DATE(Année,8,15)</f>
        <v>44788</v>
      </c>
      <c r="F5" s="7">
        <v>2038</v>
      </c>
      <c r="H5" s="15">
        <f>DATE(Année,4,1)</f>
        <v>44652</v>
      </c>
      <c r="I5" s="16">
        <f>DATE(Année,4,1)</f>
        <v>44652</v>
      </c>
      <c r="J5" s="5"/>
      <c r="K5" s="2"/>
      <c r="L5" s="5"/>
      <c r="M5" s="5"/>
    </row>
    <row r="6" spans="1:13" x14ac:dyDescent="0.25">
      <c r="A6" s="6"/>
      <c r="B6" s="9">
        <v>5</v>
      </c>
      <c r="C6" s="10" t="s">
        <v>8</v>
      </c>
      <c r="D6" s="8">
        <f>DATE(Année,11,1)</f>
        <v>44866</v>
      </c>
      <c r="F6" s="7">
        <v>2044</v>
      </c>
      <c r="H6" s="15">
        <f>DATE(Année,5,1)</f>
        <v>44682</v>
      </c>
      <c r="I6" s="16">
        <f>DATE(Année,5,1)</f>
        <v>44682</v>
      </c>
      <c r="J6" s="5"/>
      <c r="K6" s="2"/>
    </row>
    <row r="7" spans="1:13" x14ac:dyDescent="0.25">
      <c r="B7" s="9">
        <v>6</v>
      </c>
      <c r="C7" s="10" t="s">
        <v>15</v>
      </c>
      <c r="D7" s="8">
        <f>DATE(Année,11,11)</f>
        <v>44876</v>
      </c>
      <c r="F7" s="7">
        <v>2049</v>
      </c>
      <c r="H7" s="15">
        <f>DATE(Année,6,1)</f>
        <v>44713</v>
      </c>
      <c r="I7" s="16">
        <f>DATE(Année,6,1)</f>
        <v>44713</v>
      </c>
      <c r="J7" s="5"/>
      <c r="K7" s="2"/>
      <c r="L7" s="2"/>
      <c r="M7" s="2"/>
    </row>
    <row r="8" spans="1:13" x14ac:dyDescent="0.25">
      <c r="B8" s="9">
        <v>7</v>
      </c>
      <c r="C8" s="10" t="s">
        <v>9</v>
      </c>
      <c r="D8" s="8">
        <f>DATE(Année,12,25)</f>
        <v>44920</v>
      </c>
      <c r="F8" s="7">
        <v>2055</v>
      </c>
      <c r="H8" s="15">
        <f>DATE(Année,7,1)</f>
        <v>44743</v>
      </c>
      <c r="I8" s="16">
        <f>DATE(Année,7,1)</f>
        <v>44743</v>
      </c>
      <c r="J8" s="5"/>
      <c r="K8" s="2"/>
      <c r="L8" s="2"/>
      <c r="M8" s="2"/>
    </row>
    <row r="9" spans="1:13" x14ac:dyDescent="0.25">
      <c r="B9" s="9">
        <v>8</v>
      </c>
      <c r="C9" s="10" t="s">
        <v>16</v>
      </c>
      <c r="D9" s="8">
        <f>ROUND((DAY(MINUTE(Année/38)/2 + 55) &amp; "/4/" &amp; Année ) / 7,0) * 7-5</f>
        <v>44669</v>
      </c>
      <c r="F9" s="7">
        <v>2061</v>
      </c>
      <c r="H9" s="15">
        <f>DATE(Année,8,1)</f>
        <v>44774</v>
      </c>
      <c r="I9" s="16">
        <f>DATE(Année,8,1)</f>
        <v>44774</v>
      </c>
      <c r="J9" s="5"/>
      <c r="K9" s="2"/>
      <c r="L9" s="5"/>
      <c r="M9" s="5"/>
    </row>
    <row r="10" spans="1:13" x14ac:dyDescent="0.25">
      <c r="B10" s="9">
        <v>9</v>
      </c>
      <c r="C10" s="10" t="s">
        <v>6</v>
      </c>
      <c r="D10" s="8">
        <f>D9+38</f>
        <v>44707</v>
      </c>
      <c r="F10" s="7">
        <v>2066</v>
      </c>
      <c r="H10" s="15">
        <f>DATE(Année,9,1)</f>
        <v>44805</v>
      </c>
      <c r="I10" s="16">
        <f>DATE(Année,9,1)</f>
        <v>44805</v>
      </c>
      <c r="J10" s="5"/>
      <c r="K10" s="2"/>
      <c r="L10" s="5"/>
      <c r="M10" s="5"/>
    </row>
    <row r="11" spans="1:13" x14ac:dyDescent="0.25">
      <c r="B11" s="9">
        <v>10</v>
      </c>
      <c r="C11" s="10" t="s">
        <v>17</v>
      </c>
      <c r="D11" s="8">
        <f>D10+49</f>
        <v>44756</v>
      </c>
      <c r="F11" s="7">
        <v>2072</v>
      </c>
      <c r="H11" s="15">
        <f>DATE(Année,10,1)</f>
        <v>44835</v>
      </c>
      <c r="I11" s="16">
        <f>DATE(Année,10,1)</f>
        <v>44835</v>
      </c>
      <c r="J11" s="5"/>
      <c r="K11" s="2"/>
      <c r="L11" s="5"/>
      <c r="M11" s="5"/>
    </row>
    <row r="12" spans="1:13" x14ac:dyDescent="0.25">
      <c r="B12" s="9">
        <v>11</v>
      </c>
      <c r="F12" s="7">
        <v>2077</v>
      </c>
      <c r="H12" s="15">
        <f>DATE(Année,11,1)</f>
        <v>44866</v>
      </c>
      <c r="I12" s="16">
        <f>DATE(Année,11,1)</f>
        <v>44866</v>
      </c>
      <c r="J12" s="5"/>
      <c r="K12" s="2"/>
    </row>
    <row r="13" spans="1:13" x14ac:dyDescent="0.25">
      <c r="B13" s="9">
        <v>12</v>
      </c>
      <c r="F13" s="7">
        <v>2083</v>
      </c>
      <c r="H13" s="15">
        <f>DATE(Année,12,1)</f>
        <v>44896</v>
      </c>
      <c r="I13" s="16">
        <f>DATE(Année,12,1)</f>
        <v>44896</v>
      </c>
      <c r="J13" s="5"/>
      <c r="K13" s="2"/>
    </row>
    <row r="14" spans="1:13" x14ac:dyDescent="0.25">
      <c r="B14" s="9">
        <v>13</v>
      </c>
      <c r="F14" s="7">
        <v>2089</v>
      </c>
      <c r="J14" s="5"/>
      <c r="K14" s="2"/>
    </row>
    <row r="15" spans="1:13" x14ac:dyDescent="0.25">
      <c r="B15" s="9">
        <v>14</v>
      </c>
      <c r="F15" s="7">
        <v>2094</v>
      </c>
      <c r="J15" s="5"/>
    </row>
    <row r="16" spans="1:13" x14ac:dyDescent="0.25">
      <c r="B16" s="9">
        <v>15</v>
      </c>
      <c r="F16" s="7">
        <v>2100</v>
      </c>
      <c r="J16" s="5"/>
    </row>
    <row r="17" spans="2:10" x14ac:dyDescent="0.25">
      <c r="B17" s="9">
        <v>16</v>
      </c>
      <c r="F17" s="7">
        <v>2106</v>
      </c>
      <c r="J17" s="5"/>
    </row>
    <row r="18" spans="2:10" x14ac:dyDescent="0.25">
      <c r="B18" s="9">
        <v>17</v>
      </c>
      <c r="F18" s="7">
        <v>2112</v>
      </c>
      <c r="J18" s="5"/>
    </row>
    <row r="19" spans="2:10" x14ac:dyDescent="0.25">
      <c r="B19" s="9">
        <v>18</v>
      </c>
      <c r="F19" s="7">
        <v>2117</v>
      </c>
      <c r="J19" s="5"/>
    </row>
    <row r="20" spans="2:10" x14ac:dyDescent="0.25">
      <c r="B20" s="9">
        <v>19</v>
      </c>
    </row>
    <row r="21" spans="2:10" x14ac:dyDescent="0.25">
      <c r="B21" s="9">
        <v>20</v>
      </c>
    </row>
    <row r="22" spans="2:10" x14ac:dyDescent="0.25">
      <c r="B22" s="9">
        <v>21</v>
      </c>
    </row>
    <row r="23" spans="2:10" x14ac:dyDescent="0.25">
      <c r="B23" s="9">
        <v>22</v>
      </c>
    </row>
    <row r="24" spans="2:10" x14ac:dyDescent="0.25">
      <c r="B24" s="9">
        <v>23</v>
      </c>
    </row>
    <row r="25" spans="2:10" x14ac:dyDescent="0.25">
      <c r="B25" s="9">
        <v>24</v>
      </c>
    </row>
    <row r="26" spans="2:10" x14ac:dyDescent="0.25">
      <c r="B26" s="9">
        <v>25</v>
      </c>
    </row>
    <row r="27" spans="2:10" x14ac:dyDescent="0.25">
      <c r="B27" s="9">
        <v>26</v>
      </c>
    </row>
    <row r="28" spans="2:10" x14ac:dyDescent="0.25">
      <c r="B28" s="9">
        <v>27</v>
      </c>
    </row>
    <row r="29" spans="2:10" x14ac:dyDescent="0.25">
      <c r="B29" s="9">
        <v>28</v>
      </c>
    </row>
    <row r="30" spans="2:10" x14ac:dyDescent="0.25">
      <c r="B30" s="9">
        <v>29</v>
      </c>
    </row>
    <row r="31" spans="2:10" x14ac:dyDescent="0.25">
      <c r="B31" s="9">
        <v>30</v>
      </c>
    </row>
    <row r="32" spans="2:10" x14ac:dyDescent="0.25">
      <c r="B32" s="9">
        <v>31</v>
      </c>
    </row>
    <row r="33" spans="2:2" x14ac:dyDescent="0.25">
      <c r="B33" s="9">
        <v>32</v>
      </c>
    </row>
    <row r="34" spans="2:2" x14ac:dyDescent="0.25">
      <c r="B34" s="9">
        <v>33</v>
      </c>
    </row>
    <row r="35" spans="2:2" x14ac:dyDescent="0.25">
      <c r="B35" s="9">
        <v>34</v>
      </c>
    </row>
    <row r="36" spans="2:2" x14ac:dyDescent="0.25">
      <c r="B36" s="9">
        <v>35</v>
      </c>
    </row>
    <row r="37" spans="2:2" x14ac:dyDescent="0.25">
      <c r="B37" s="9">
        <v>36</v>
      </c>
    </row>
    <row r="38" spans="2:2" x14ac:dyDescent="0.25">
      <c r="B38" s="9">
        <v>37</v>
      </c>
    </row>
    <row r="39" spans="2:2" x14ac:dyDescent="0.25">
      <c r="B39" s="9">
        <v>38</v>
      </c>
    </row>
    <row r="40" spans="2:2" x14ac:dyDescent="0.25">
      <c r="B40" s="9">
        <v>39</v>
      </c>
    </row>
    <row r="41" spans="2:2" x14ac:dyDescent="0.25">
      <c r="B41" s="9">
        <v>40</v>
      </c>
    </row>
    <row r="42" spans="2:2" x14ac:dyDescent="0.25">
      <c r="B42" s="9">
        <v>41</v>
      </c>
    </row>
    <row r="43" spans="2:2" x14ac:dyDescent="0.25">
      <c r="B43" s="9">
        <v>42</v>
      </c>
    </row>
    <row r="44" spans="2:2" x14ac:dyDescent="0.25">
      <c r="B44" s="9">
        <v>43</v>
      </c>
    </row>
    <row r="45" spans="2:2" x14ac:dyDescent="0.25">
      <c r="B45" s="9">
        <v>44</v>
      </c>
    </row>
    <row r="46" spans="2:2" x14ac:dyDescent="0.25">
      <c r="B46" s="9">
        <v>45</v>
      </c>
    </row>
    <row r="47" spans="2:2" x14ac:dyDescent="0.25">
      <c r="B47" s="9">
        <v>46</v>
      </c>
    </row>
    <row r="48" spans="2:2" x14ac:dyDescent="0.25">
      <c r="B48" s="9">
        <v>47</v>
      </c>
    </row>
    <row r="49" spans="2:2" x14ac:dyDescent="0.25">
      <c r="B49" s="9">
        <v>48</v>
      </c>
    </row>
    <row r="50" spans="2:2" x14ac:dyDescent="0.25">
      <c r="B50" s="9">
        <v>49</v>
      </c>
    </row>
    <row r="51" spans="2:2" x14ac:dyDescent="0.25">
      <c r="B51" s="9">
        <v>50</v>
      </c>
    </row>
    <row r="52" spans="2:2" x14ac:dyDescent="0.25">
      <c r="B52" s="9">
        <v>51</v>
      </c>
    </row>
    <row r="53" spans="2:2" x14ac:dyDescent="0.25">
      <c r="B53" s="9">
        <v>52</v>
      </c>
    </row>
    <row r="54" spans="2:2" x14ac:dyDescent="0.25">
      <c r="B54" s="9">
        <v>53</v>
      </c>
    </row>
  </sheetData>
  <mergeCells count="1">
    <mergeCell ref="C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Planning </vt:lpstr>
      <vt:lpstr>Archive</vt:lpstr>
      <vt:lpstr>Année variable</vt:lpstr>
      <vt:lpstr>Paramètres </vt:lpstr>
      <vt:lpstr>Année</vt:lpstr>
      <vt:lpstr>Semaines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wbw fiberizing</dc:creator>
  <cp:lastModifiedBy>Guy Blancher</cp:lastModifiedBy>
  <dcterms:created xsi:type="dcterms:W3CDTF">2022-06-25T04:30:03Z</dcterms:created>
  <dcterms:modified xsi:type="dcterms:W3CDTF">2022-06-30T10:48:19Z</dcterms:modified>
</cp:coreProperties>
</file>