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5" windowHeight="9960" activeTab="3"/>
  </bookViews>
  <sheets>
    <sheet name="ACCEUIL" sheetId="1" r:id="rId1"/>
    <sheet name="CLIENT" sheetId="2" r:id="rId2"/>
    <sheet name="ARTICLE" sheetId="3" r:id="rId3"/>
    <sheet name="DEVIS" sheetId="4" r:id="rId4"/>
    <sheet name="FACTURE" sheetId="5" r:id="rId5"/>
    <sheet name="PROGRAMME" sheetId="6" r:id="rId6"/>
    <sheet name="COMPTA" sheetId="12" r:id="rId7"/>
  </sheets>
  <definedNames>
    <definedName name="_xlnm._FilterDatabase" localSheetId="2" hidden="1">ARTICLE!$B$5:$J$9</definedName>
    <definedName name="_xlnm._FilterDatabase" localSheetId="5" hidden="1">PROGRAMME!$G$1:$K$8</definedName>
    <definedName name="Civilité">PROGRAMME!$K$2:$K$3</definedName>
    <definedName name="_xlnm.Criteria" localSheetId="2">ARTICLE!$L$4:$L$5</definedName>
    <definedName name="_xlnm.Criteria" localSheetId="5">PROGRAMME!$B$17:$B$18</definedName>
    <definedName name="Extraction">OFFSET(ARTICLE!$N$7:$V$7,0,0,COUNTA(ARTICLE!$N:$V)-1)</definedName>
    <definedName name="_xlnm.Extract" localSheetId="2">ARTICLE!$N$6:$V$6</definedName>
    <definedName name="Fournisseur">OFFSET(PROGRAMME!$G$2,0,0,COUNTA(PROGRAMME!$G:$G))</definedName>
    <definedName name="REMISE">PROGRAMME!$L$2:$L$5</definedName>
    <definedName name="TVA">OFFSET(PROGRAMME!$J$2,0,0,COUNTA(PROGRAMME!$J:$J))</definedName>
    <definedName name="type_produit">OFFSET(PROGRAMME!$H$2,0,0,COUNTA(PROGRAMME!$H:$H))</definedName>
    <definedName name="Unité">OFFSET(PROGRAMME!$I$2,0,0,COUNTA(PROGRAMME!$I:$I))</definedName>
    <definedName name="_xlnm.Print_Area" localSheetId="0">ACCEUIL!$A$1:$S$34</definedName>
    <definedName name="_xlnm.Print_Area" localSheetId="3">DEVIS!$A$1:$G$56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6" l="1"/>
  <c r="C2" i="6"/>
  <c r="G47" i="4"/>
  <c r="G49" i="4" s="1"/>
  <c r="G50" i="4" s="1"/>
  <c r="D1" i="6" l="1"/>
  <c r="B8" i="6" s="1"/>
  <c r="D8" i="6" s="1"/>
  <c r="G4" i="4" s="1"/>
  <c r="F4" i="4" l="1"/>
  <c r="B9" i="6"/>
  <c r="D9" i="6" s="1"/>
</calcChain>
</file>

<file path=xl/sharedStrings.xml><?xml version="1.0" encoding="utf-8"?>
<sst xmlns="http://schemas.openxmlformats.org/spreadsheetml/2006/main" count="190" uniqueCount="88">
  <si>
    <t>LOGICIEL DEVIS-FACTURE</t>
  </si>
  <si>
    <t>Code article</t>
  </si>
  <si>
    <t>Désignation</t>
  </si>
  <si>
    <t>Fournisseur</t>
  </si>
  <si>
    <t>Réf. Fournisseur</t>
  </si>
  <si>
    <t>Prix achat</t>
  </si>
  <si>
    <t>prix vente</t>
  </si>
  <si>
    <t>FOURNISSEUR</t>
  </si>
  <si>
    <t>TYPE</t>
  </si>
  <si>
    <t>HAGER</t>
  </si>
  <si>
    <t>LEGRAND</t>
  </si>
  <si>
    <t>SCHNEIDER</t>
  </si>
  <si>
    <t>PROTECTION</t>
  </si>
  <si>
    <t>DISTRIBUTION</t>
  </si>
  <si>
    <t>COMPTAGE</t>
  </si>
  <si>
    <t>APPREILLAGE</t>
  </si>
  <si>
    <t>CHEMINEMENT</t>
  </si>
  <si>
    <t>GESTION</t>
  </si>
  <si>
    <t>SECURITE</t>
  </si>
  <si>
    <t>Type</t>
  </si>
  <si>
    <t>Sufixe</t>
  </si>
  <si>
    <t>ARTICLE</t>
  </si>
  <si>
    <t>DEVIS &amp; FACTURE</t>
  </si>
  <si>
    <t>DEVIS</t>
  </si>
  <si>
    <t>FACTURE</t>
  </si>
  <si>
    <t>DATE</t>
  </si>
  <si>
    <t>REFERENCE</t>
  </si>
  <si>
    <t>Réf. Client:</t>
  </si>
  <si>
    <t>N°</t>
  </si>
  <si>
    <t>Qantité</t>
  </si>
  <si>
    <t>Prix Unit.</t>
  </si>
  <si>
    <t>Total</t>
  </si>
  <si>
    <t>Remise</t>
  </si>
  <si>
    <t>Unité</t>
  </si>
  <si>
    <t>Total HT €</t>
  </si>
  <si>
    <t>TOTAL €</t>
  </si>
  <si>
    <t>HT</t>
  </si>
  <si>
    <t>TTC</t>
  </si>
  <si>
    <t>TVA 5,5%</t>
  </si>
  <si>
    <t>TVA 10%</t>
  </si>
  <si>
    <t>TVA 20%</t>
  </si>
  <si>
    <t>Total TVA</t>
  </si>
  <si>
    <t>ART-0001</t>
  </si>
  <si>
    <t/>
  </si>
  <si>
    <t>ART-0002</t>
  </si>
  <si>
    <t>UNITE</t>
  </si>
  <si>
    <t>PIECE</t>
  </si>
  <si>
    <t>M. LINEAIRE</t>
  </si>
  <si>
    <t>LONGUEUR</t>
  </si>
  <si>
    <t>KG</t>
  </si>
  <si>
    <t>HEURE</t>
  </si>
  <si>
    <t>FORFAIT</t>
  </si>
  <si>
    <t>TVA</t>
  </si>
  <si>
    <t>Réf client</t>
  </si>
  <si>
    <t xml:space="preserve">Nom </t>
  </si>
  <si>
    <t>Prénom</t>
  </si>
  <si>
    <t>Entreprise</t>
  </si>
  <si>
    <t>Adresse</t>
  </si>
  <si>
    <t>CP</t>
  </si>
  <si>
    <t>Ville</t>
  </si>
  <si>
    <t>Téléphone</t>
  </si>
  <si>
    <t>Mail</t>
  </si>
  <si>
    <t>CLIENT</t>
  </si>
  <si>
    <t>CL-01</t>
  </si>
  <si>
    <t>CL-02</t>
  </si>
  <si>
    <t>Civilité</t>
  </si>
  <si>
    <t>Mr</t>
  </si>
  <si>
    <t>Mme</t>
  </si>
  <si>
    <t>CIVILITE</t>
  </si>
  <si>
    <t>CL-03</t>
  </si>
  <si>
    <t>CL-04</t>
  </si>
  <si>
    <t>ART-0003</t>
  </si>
  <si>
    <t>CRITERE</t>
  </si>
  <si>
    <t>REMISE</t>
  </si>
  <si>
    <t>AAA</t>
  </si>
  <si>
    <t>BBB</t>
  </si>
  <si>
    <t>CCC</t>
  </si>
  <si>
    <t>DDD</t>
  </si>
  <si>
    <t>aaa</t>
  </si>
  <si>
    <t>bbb</t>
  </si>
  <si>
    <t>ccc</t>
  </si>
  <si>
    <t>ddd</t>
  </si>
  <si>
    <t>PARIS</t>
  </si>
  <si>
    <t>A</t>
  </si>
  <si>
    <t>B</t>
  </si>
  <si>
    <t>C</t>
  </si>
  <si>
    <t>ART-0004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</si>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</sst>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4" xfId="0" applyFill="1" applyBorder="1" applyAlignment="1"/>
    <xf numFmtId="0" fontId="0" fillId="3" borderId="4" xfId="0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5" xfId="0" applyBorder="1"/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4" fillId="0" borderId="0" xfId="0" applyFont="1" applyAlignment="1">
      <alignment horizontal="right"/>
    </xf>
    <xf numFmtId="164" fontId="0" fillId="0" borderId="0" xfId="0" applyNumberFormat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/>
    <xf numFmtId="164" fontId="0" fillId="0" borderId="0" xfId="0" applyNumberFormat="1" applyAlignment="1"/>
    <xf numFmtId="164" fontId="0" fillId="0" borderId="5" xfId="0" applyNumberFormat="1" applyBorder="1"/>
    <xf numFmtId="0" fontId="0" fillId="2" borderId="1" xfId="0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2" borderId="8" xfId="0" applyFill="1" applyBorder="1" applyAlignment="1">
      <alignment horizontal="center"/>
    </xf>
    <xf numFmtId="0" fontId="0" fillId="0" borderId="0" xfId="0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164" fontId="5" fillId="4" borderId="10" xfId="0" applyNumberFormat="1" applyFont="1" applyFill="1" applyBorder="1" applyAlignment="1">
      <alignment horizontal="center"/>
    </xf>
    <xf numFmtId="164" fontId="5" fillId="4" borderId="1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3" borderId="0" xfId="0" applyFill="1" applyAlignment="1">
      <alignment horizontal="center"/>
    </xf>
    <xf numFmtId="9" fontId="0" fillId="0" borderId="3" xfId="2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0" xfId="0" quotePrefix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2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35">
    <dxf>
      <border>
        <left style="thin">
          <color auto="1"/>
        </left>
        <right style="thin">
          <color auto="1"/>
        </right>
        <bottom style="hair">
          <color auto="1"/>
        </bottom>
        <vertical/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180975</xdr:rowOff>
        </xdr:from>
        <xdr:to>
          <xdr:col>3</xdr:col>
          <xdr:colOff>352425</xdr:colOff>
          <xdr:row>2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180975</xdr:rowOff>
        </xdr:from>
        <xdr:to>
          <xdr:col>2</xdr:col>
          <xdr:colOff>1228725</xdr:colOff>
          <xdr:row>2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0</xdr:rowOff>
        </xdr:from>
        <xdr:to>
          <xdr:col>4</xdr:col>
          <xdr:colOff>190500</xdr:colOff>
          <xdr:row>2</xdr:row>
          <xdr:rowOff>152400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1</xdr:row>
          <xdr:rowOff>180975</xdr:rowOff>
        </xdr:from>
        <xdr:to>
          <xdr:col>8</xdr:col>
          <xdr:colOff>504825</xdr:colOff>
          <xdr:row>3</xdr:row>
          <xdr:rowOff>95250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4</xdr:row>
          <xdr:rowOff>123825</xdr:rowOff>
        </xdr:from>
        <xdr:to>
          <xdr:col>8</xdr:col>
          <xdr:colOff>57150</xdr:colOff>
          <xdr:row>6</xdr:row>
          <xdr:rowOff>66675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B5:K9" totalsRowShown="0" headerRowDxfId="34" dataDxfId="33">
  <autoFilter ref="B5:K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Réf client" dataDxfId="32"/>
    <tableColumn id="10" name="Civilité" dataDxfId="31"/>
    <tableColumn id="2" name="Nom " dataDxfId="30"/>
    <tableColumn id="3" name="Prénom" dataDxfId="29"/>
    <tableColumn id="4" name="Entreprise" dataDxfId="28"/>
    <tableColumn id="5" name="Adresse" dataDxfId="27"/>
    <tableColumn id="6" name="CP" dataDxfId="26"/>
    <tableColumn id="7" name="Ville" dataDxfId="25"/>
    <tableColumn id="8" name="Téléphone" dataDxfId="24"/>
    <tableColumn id="9" name="Mail" dataDxfId="2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5:J9" totalsRowShown="0" headerRowDxfId="22" dataDxfId="21">
  <tableColumns count="9">
    <tableColumn id="1" name="Code article" dataDxfId="20"/>
    <tableColumn id="2" name="Désignation" dataDxfId="19"/>
    <tableColumn id="9" name="Unité" dataDxfId="18"/>
    <tableColumn id="3" name="Fournisseur" dataDxfId="17"/>
    <tableColumn id="7" name="Type" dataDxfId="16"/>
    <tableColumn id="4" name="Réf. Fournisseur" dataDxfId="15"/>
    <tableColumn id="5" name="Prix achat" dataDxfId="14" dataCellStyle="Monétaire"/>
    <tableColumn id="8" name="TVA" dataDxfId="13" dataCellStyle="Monétaire"/>
    <tableColumn id="6" name="prix vente" dataDxfId="12" dataCellStyle="Monétair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6:G17" insertRowShift="1" totalsRowShown="0" headerRowDxfId="11" dataDxfId="9" headerRowBorderDxfId="10" tableBorderDxfId="8">
  <autoFilter ref="A16:G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°" dataDxfId="7"/>
    <tableColumn id="2" name="Désignation" dataDxfId="6"/>
    <tableColumn id="3" name="Unité" dataDxfId="5"/>
    <tableColumn id="4" name="Qantité" dataDxfId="4"/>
    <tableColumn id="5" name="Prix Unit." dataDxfId="3" dataCellStyle="Monétaire"/>
    <tableColumn id="6" name="Remise" dataDxfId="2" dataCellStyle="Pourcentage"/>
    <tableColumn id="7" name="Total" dataDxfId="1" dataCellStyle="Monétaire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"/>
  <sheetViews>
    <sheetView view="pageBreakPreview" zoomScale="55" zoomScaleNormal="100" zoomScaleSheetLayoutView="55" workbookViewId="0">
      <selection sqref="A1:S2"/>
    </sheetView>
  </sheetViews>
  <sheetFormatPr baseColWidth="10" defaultColWidth="9.140625" defaultRowHeight="15" x14ac:dyDescent="0.25"/>
  <sheetData>
    <row r="1" spans="1:19" ht="1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19" ht="1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</sheetData>
  <mergeCells count="1">
    <mergeCell ref="A1:S2"/>
  </mergeCells>
  <pageMargins left="0.7" right="0.7" top="0.75" bottom="0.75" header="0.3" footer="0.3"/>
  <pageSetup paperSize="9" scale="7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K9"/>
  <sheetViews>
    <sheetView zoomScaleNormal="100" workbookViewId="0">
      <pane ySplit="5" topLeftCell="A6" activePane="bottomLeft" state="frozen"/>
      <selection pane="bottomLeft" activeCell="I6" sqref="I6:I9"/>
    </sheetView>
  </sheetViews>
  <sheetFormatPr baseColWidth="10" defaultRowHeight="15" x14ac:dyDescent="0.25"/>
  <cols>
    <col min="1" max="1" width="3.5703125" customWidth="1"/>
    <col min="2" max="2" width="10.7109375" customWidth="1"/>
    <col min="3" max="3" width="10.7109375" style="1" customWidth="1"/>
    <col min="4" max="4" width="15.7109375" customWidth="1"/>
    <col min="5" max="5" width="13.85546875" customWidth="1"/>
    <col min="6" max="6" width="33" customWidth="1"/>
    <col min="7" max="7" width="22.28515625" customWidth="1"/>
    <col min="8" max="8" width="11.42578125" style="22"/>
    <col min="9" max="9" width="14.28515625" customWidth="1"/>
    <col min="10" max="10" width="17.140625" customWidth="1"/>
    <col min="11" max="11" width="30.42578125" customWidth="1"/>
  </cols>
  <sheetData>
    <row r="5" spans="2:11" x14ac:dyDescent="0.25">
      <c r="B5" s="1" t="s">
        <v>53</v>
      </c>
      <c r="C5" s="1" t="s">
        <v>65</v>
      </c>
      <c r="D5" s="1" t="s">
        <v>54</v>
      </c>
      <c r="E5" s="1" t="s">
        <v>55</v>
      </c>
      <c r="F5" s="1" t="s">
        <v>56</v>
      </c>
      <c r="G5" s="1" t="s">
        <v>57</v>
      </c>
      <c r="H5" s="21" t="s">
        <v>58</v>
      </c>
      <c r="I5" s="1" t="s">
        <v>59</v>
      </c>
      <c r="J5" s="1" t="s">
        <v>60</v>
      </c>
      <c r="K5" s="1" t="s">
        <v>61</v>
      </c>
    </row>
    <row r="6" spans="2:11" x14ac:dyDescent="0.25">
      <c r="B6" s="1" t="s">
        <v>63</v>
      </c>
      <c r="C6" s="1" t="s">
        <v>66</v>
      </c>
      <c r="D6" s="1" t="s">
        <v>74</v>
      </c>
      <c r="E6" s="1" t="s">
        <v>78</v>
      </c>
      <c r="F6" s="1" t="s">
        <v>43</v>
      </c>
      <c r="G6" s="1">
        <v>1</v>
      </c>
      <c r="H6" s="21">
        <v>75000</v>
      </c>
      <c r="I6" s="1" t="s">
        <v>82</v>
      </c>
      <c r="J6" s="1"/>
      <c r="K6" s="1"/>
    </row>
    <row r="7" spans="2:11" x14ac:dyDescent="0.25">
      <c r="B7" s="1" t="s">
        <v>64</v>
      </c>
      <c r="C7" s="1" t="s">
        <v>67</v>
      </c>
      <c r="D7" s="1" t="s">
        <v>75</v>
      </c>
      <c r="E7" s="1" t="s">
        <v>79</v>
      </c>
      <c r="F7" s="1" t="s">
        <v>43</v>
      </c>
      <c r="G7" s="1">
        <v>2</v>
      </c>
      <c r="H7" s="21">
        <v>75000</v>
      </c>
      <c r="I7" s="29" t="s">
        <v>82</v>
      </c>
      <c r="J7" s="1"/>
      <c r="K7" s="1"/>
    </row>
    <row r="8" spans="2:11" x14ac:dyDescent="0.25">
      <c r="B8" s="1" t="s">
        <v>69</v>
      </c>
      <c r="C8" s="1" t="s">
        <v>66</v>
      </c>
      <c r="D8" s="1" t="s">
        <v>76</v>
      </c>
      <c r="E8" s="1" t="s">
        <v>80</v>
      </c>
      <c r="F8" s="1" t="s">
        <v>43</v>
      </c>
      <c r="G8" s="1">
        <v>3</v>
      </c>
      <c r="H8" s="21">
        <v>75000</v>
      </c>
      <c r="I8" s="29" t="s">
        <v>82</v>
      </c>
      <c r="J8" s="1"/>
      <c r="K8" s="1"/>
    </row>
    <row r="9" spans="2:11" x14ac:dyDescent="0.25">
      <c r="B9" s="9" t="s">
        <v>70</v>
      </c>
      <c r="C9" s="9" t="s">
        <v>67</v>
      </c>
      <c r="D9" s="9" t="s">
        <v>77</v>
      </c>
      <c r="E9" s="9" t="s">
        <v>81</v>
      </c>
      <c r="F9" s="9" t="s">
        <v>43</v>
      </c>
      <c r="G9" s="9">
        <v>4</v>
      </c>
      <c r="H9" s="21">
        <v>75000</v>
      </c>
      <c r="I9" s="29" t="s">
        <v>82</v>
      </c>
      <c r="J9" s="9"/>
      <c r="K9" s="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0</xdr:colOff>
                <xdr:row>0</xdr:row>
                <xdr:rowOff>180975</xdr:rowOff>
              </from>
              <to>
                <xdr:col>3</xdr:col>
                <xdr:colOff>352425</xdr:colOff>
                <xdr:row>2</xdr:row>
                <xdr:rowOff>104775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V10"/>
  <sheetViews>
    <sheetView zoomScale="110" zoomScaleNormal="110" workbookViewId="0">
      <pane ySplit="5" topLeftCell="A6" activePane="bottomLeft" state="frozen"/>
      <selection pane="bottomLeft" activeCell="E25" sqref="E25"/>
    </sheetView>
  </sheetViews>
  <sheetFormatPr baseColWidth="10" defaultRowHeight="15" x14ac:dyDescent="0.25"/>
  <cols>
    <col min="1" max="1" width="3.5703125" style="1" customWidth="1"/>
    <col min="2" max="2" width="13.7109375" style="1" customWidth="1"/>
    <col min="3" max="3" width="36" style="1" customWidth="1"/>
    <col min="4" max="4" width="11.5703125" style="1" customWidth="1"/>
    <col min="5" max="6" width="13.5703125" style="1" customWidth="1"/>
    <col min="7" max="7" width="23" style="1" customWidth="1"/>
    <col min="8" max="8" width="13.85546875" style="15" customWidth="1"/>
    <col min="9" max="9" width="8.42578125" style="15" customWidth="1"/>
    <col min="10" max="10" width="16.28515625" style="15" customWidth="1"/>
    <col min="11" max="11" width="11.42578125" style="1"/>
    <col min="12" max="22" width="0" style="1" hidden="1" customWidth="1"/>
    <col min="23" max="16384" width="11.42578125" style="1"/>
  </cols>
  <sheetData>
    <row r="2" spans="2:22" x14ac:dyDescent="0.25">
      <c r="L2" s="1" t="s">
        <v>72</v>
      </c>
    </row>
    <row r="4" spans="2:22" x14ac:dyDescent="0.25">
      <c r="L4" s="33" t="s">
        <v>33</v>
      </c>
    </row>
    <row r="5" spans="2:22" x14ac:dyDescent="0.25">
      <c r="B5" s="1" t="s">
        <v>1</v>
      </c>
      <c r="C5" s="1" t="s">
        <v>2</v>
      </c>
      <c r="D5" s="1" t="s">
        <v>33</v>
      </c>
      <c r="E5" s="1" t="s">
        <v>3</v>
      </c>
      <c r="F5" s="1" t="s">
        <v>19</v>
      </c>
      <c r="G5" s="1" t="s">
        <v>4</v>
      </c>
      <c r="H5" s="15" t="s">
        <v>5</v>
      </c>
      <c r="I5" s="15" t="s">
        <v>52</v>
      </c>
      <c r="J5" s="15" t="s">
        <v>6</v>
      </c>
      <c r="N5" s="24"/>
      <c r="O5" s="24"/>
      <c r="P5" s="24"/>
      <c r="Q5" s="24"/>
      <c r="R5" s="24"/>
      <c r="S5" s="24"/>
      <c r="T5" s="16"/>
      <c r="U5" s="16"/>
      <c r="V5" s="16"/>
    </row>
    <row r="6" spans="2:22" x14ac:dyDescent="0.25">
      <c r="B6" s="1" t="s">
        <v>42</v>
      </c>
      <c r="C6" s="1" t="s">
        <v>83</v>
      </c>
      <c r="D6" s="1" t="s">
        <v>50</v>
      </c>
      <c r="E6" s="1" t="s">
        <v>43</v>
      </c>
      <c r="F6" s="1" t="s">
        <v>43</v>
      </c>
      <c r="G6" s="1" t="s">
        <v>43</v>
      </c>
      <c r="H6" s="16" t="s">
        <v>43</v>
      </c>
      <c r="I6" s="16"/>
      <c r="J6" s="16">
        <v>45</v>
      </c>
      <c r="N6" s="25" t="s">
        <v>1</v>
      </c>
      <c r="O6" s="26" t="s">
        <v>2</v>
      </c>
      <c r="P6" s="26" t="s">
        <v>33</v>
      </c>
      <c r="Q6" s="26" t="s">
        <v>3</v>
      </c>
      <c r="R6" s="26" t="s">
        <v>19</v>
      </c>
      <c r="S6" s="26" t="s">
        <v>4</v>
      </c>
      <c r="T6" s="27" t="s">
        <v>5</v>
      </c>
      <c r="U6" s="27" t="s">
        <v>52</v>
      </c>
      <c r="V6" s="28" t="s">
        <v>6</v>
      </c>
    </row>
    <row r="7" spans="2:22" x14ac:dyDescent="0.25">
      <c r="B7" s="1" t="s">
        <v>44</v>
      </c>
      <c r="C7" s="1" t="s">
        <v>84</v>
      </c>
      <c r="D7" s="1" t="s">
        <v>50</v>
      </c>
      <c r="E7" s="1" t="s">
        <v>43</v>
      </c>
      <c r="F7" s="1" t="s">
        <v>43</v>
      </c>
      <c r="G7" s="1" t="s">
        <v>43</v>
      </c>
      <c r="H7" s="16" t="s">
        <v>43</v>
      </c>
      <c r="I7" s="16"/>
      <c r="J7" s="16">
        <v>15</v>
      </c>
      <c r="N7" s="42" t="s">
        <v>42</v>
      </c>
      <c r="O7" s="42" t="s">
        <v>83</v>
      </c>
      <c r="P7" s="42" t="s">
        <v>50</v>
      </c>
      <c r="Q7" s="42" t="s">
        <v>43</v>
      </c>
      <c r="R7" s="42" t="s">
        <v>43</v>
      </c>
      <c r="S7" s="42" t="s">
        <v>43</v>
      </c>
      <c r="T7" s="16" t="s">
        <v>43</v>
      </c>
      <c r="U7" s="16"/>
      <c r="V7" s="16">
        <v>45</v>
      </c>
    </row>
    <row r="8" spans="2:22" x14ac:dyDescent="0.25">
      <c r="B8" s="29" t="s">
        <v>71</v>
      </c>
      <c r="C8" s="29" t="s">
        <v>85</v>
      </c>
      <c r="D8" s="29" t="s">
        <v>46</v>
      </c>
      <c r="E8" s="29" t="s">
        <v>43</v>
      </c>
      <c r="F8" s="29" t="s">
        <v>43</v>
      </c>
      <c r="G8" s="29" t="s">
        <v>43</v>
      </c>
      <c r="H8" s="16" t="s">
        <v>43</v>
      </c>
      <c r="I8" s="16" t="s">
        <v>43</v>
      </c>
      <c r="J8" s="16">
        <v>30</v>
      </c>
      <c r="N8" s="42" t="s">
        <v>44</v>
      </c>
      <c r="O8" s="42" t="s">
        <v>84</v>
      </c>
      <c r="P8" s="42" t="s">
        <v>50</v>
      </c>
      <c r="Q8" s="42" t="s">
        <v>43</v>
      </c>
      <c r="R8" s="42" t="s">
        <v>43</v>
      </c>
      <c r="S8" s="42" t="s">
        <v>43</v>
      </c>
      <c r="T8" s="16" t="s">
        <v>43</v>
      </c>
      <c r="U8" s="16"/>
      <c r="V8" s="16">
        <v>15</v>
      </c>
    </row>
    <row r="9" spans="2:22" x14ac:dyDescent="0.25">
      <c r="B9" s="29" t="s">
        <v>86</v>
      </c>
      <c r="C9" s="29" t="s">
        <v>87</v>
      </c>
      <c r="D9" s="29" t="s">
        <v>46</v>
      </c>
      <c r="E9" s="29" t="s">
        <v>43</v>
      </c>
      <c r="F9" s="29" t="s">
        <v>43</v>
      </c>
      <c r="G9" s="29" t="s">
        <v>43</v>
      </c>
      <c r="H9" s="16" t="s">
        <v>43</v>
      </c>
      <c r="I9" s="16" t="s">
        <v>43</v>
      </c>
      <c r="J9" s="16">
        <v>100</v>
      </c>
      <c r="N9" s="42" t="s">
        <v>71</v>
      </c>
      <c r="O9" s="42" t="s">
        <v>85</v>
      </c>
      <c r="P9" s="42" t="s">
        <v>46</v>
      </c>
      <c r="Q9" s="42" t="s">
        <v>43</v>
      </c>
      <c r="R9" s="42" t="s">
        <v>43</v>
      </c>
      <c r="S9" s="42" t="s">
        <v>43</v>
      </c>
      <c r="T9" s="16" t="s">
        <v>43</v>
      </c>
      <c r="U9" s="16" t="s">
        <v>43</v>
      </c>
      <c r="V9" s="16">
        <v>30</v>
      </c>
    </row>
    <row r="10" spans="2:22" x14ac:dyDescent="0.25">
      <c r="N10" s="42" t="s">
        <v>86</v>
      </c>
      <c r="O10" s="42" t="s">
        <v>87</v>
      </c>
      <c r="P10" s="42" t="s">
        <v>46</v>
      </c>
      <c r="Q10" s="42" t="s">
        <v>43</v>
      </c>
      <c r="R10" s="42" t="s">
        <v>43</v>
      </c>
      <c r="S10" s="42" t="s">
        <v>43</v>
      </c>
      <c r="T10" s="16" t="s">
        <v>43</v>
      </c>
      <c r="U10" s="16" t="s">
        <v>43</v>
      </c>
      <c r="V10" s="16">
        <v>100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Line="0" r:id="rId4">
            <anchor moveWithCells="1">
              <from>
                <xdr:col>3</xdr:col>
                <xdr:colOff>9525</xdr:colOff>
                <xdr:row>1</xdr:row>
                <xdr:rowOff>0</xdr:rowOff>
              </from>
              <to>
                <xdr:col>4</xdr:col>
                <xdr:colOff>190500</xdr:colOff>
                <xdr:row>2</xdr:row>
                <xdr:rowOff>152400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Line="0" r:id="rId6">
            <anchor moveWithCells="1">
              <from>
                <xdr:col>2</xdr:col>
                <xdr:colOff>0</xdr:colOff>
                <xdr:row>0</xdr:row>
                <xdr:rowOff>180975</xdr:rowOff>
              </from>
              <to>
                <xdr:col>2</xdr:col>
                <xdr:colOff>1228725</xdr:colOff>
                <xdr:row>2</xdr:row>
                <xdr:rowOff>152400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55"/>
  <sheetViews>
    <sheetView tabSelected="1" view="pageBreakPreview" zoomScaleNormal="100" zoomScaleSheetLayoutView="100" workbookViewId="0">
      <pane ySplit="16" topLeftCell="A17" activePane="bottomLeft" state="frozen"/>
      <selection pane="bottomLeft" activeCell="B22" sqref="B22"/>
    </sheetView>
  </sheetViews>
  <sheetFormatPr baseColWidth="10" defaultRowHeight="15" x14ac:dyDescent="0.25"/>
  <cols>
    <col min="1" max="1" width="5.42578125" customWidth="1"/>
    <col min="2" max="2" width="33.140625" customWidth="1"/>
    <col min="6" max="6" width="12.42578125" customWidth="1"/>
    <col min="7" max="7" width="13.140625" customWidth="1"/>
  </cols>
  <sheetData>
    <row r="1" spans="1:8" x14ac:dyDescent="0.25">
      <c r="F1" s="47" t="s">
        <v>23</v>
      </c>
      <c r="G1" s="47"/>
      <c r="H1" s="38" t="s">
        <v>43</v>
      </c>
    </row>
    <row r="2" spans="1:8" x14ac:dyDescent="0.25">
      <c r="F2" s="47"/>
      <c r="G2" s="47"/>
      <c r="H2" s="38" t="s">
        <v>43</v>
      </c>
    </row>
    <row r="3" spans="1:8" x14ac:dyDescent="0.25">
      <c r="F3" s="12" t="s">
        <v>25</v>
      </c>
      <c r="G3" s="12" t="s">
        <v>26</v>
      </c>
      <c r="H3" s="38" t="s">
        <v>43</v>
      </c>
    </row>
    <row r="4" spans="1:8" x14ac:dyDescent="0.25">
      <c r="F4" s="13">
        <f ca="1">PROGRAMME!D1</f>
        <v>44556</v>
      </c>
      <c r="G4" s="12" t="str">
        <f ca="1">PROGRAMME!D8</f>
        <v>DEV-21-0001</v>
      </c>
      <c r="H4" s="38" t="s">
        <v>43</v>
      </c>
    </row>
    <row r="5" spans="1:8" x14ac:dyDescent="0.25">
      <c r="F5" s="14" t="s">
        <v>27</v>
      </c>
      <c r="H5" s="38" t="s">
        <v>43</v>
      </c>
    </row>
    <row r="6" spans="1:8" x14ac:dyDescent="0.25">
      <c r="H6" s="38" t="s">
        <v>43</v>
      </c>
    </row>
    <row r="7" spans="1:8" x14ac:dyDescent="0.25">
      <c r="E7" s="49"/>
      <c r="F7" s="49"/>
      <c r="G7" s="49"/>
      <c r="H7" s="38" t="s">
        <v>43</v>
      </c>
    </row>
    <row r="8" spans="1:8" x14ac:dyDescent="0.25">
      <c r="E8" s="48"/>
      <c r="F8" s="48"/>
      <c r="G8" s="48"/>
      <c r="H8" s="38" t="s">
        <v>43</v>
      </c>
    </row>
    <row r="9" spans="1:8" x14ac:dyDescent="0.25">
      <c r="E9" s="48"/>
      <c r="F9" s="48"/>
      <c r="G9" s="48"/>
      <c r="H9" s="38" t="s">
        <v>43</v>
      </c>
    </row>
    <row r="10" spans="1:8" x14ac:dyDescent="0.25">
      <c r="E10" s="37"/>
      <c r="F10" s="37"/>
      <c r="G10" s="37"/>
      <c r="H10" s="38" t="s">
        <v>43</v>
      </c>
    </row>
    <row r="11" spans="1:8" x14ac:dyDescent="0.25">
      <c r="E11" s="1"/>
      <c r="F11" s="1"/>
      <c r="G11" s="1"/>
      <c r="H11" s="38" t="s">
        <v>43</v>
      </c>
    </row>
    <row r="12" spans="1:8" x14ac:dyDescent="0.25">
      <c r="A12" s="45"/>
      <c r="B12" s="45"/>
      <c r="C12" s="45"/>
      <c r="D12" s="45"/>
      <c r="E12" s="45"/>
      <c r="F12" s="45"/>
      <c r="G12" s="45"/>
      <c r="H12" s="38" t="s">
        <v>43</v>
      </c>
    </row>
    <row r="13" spans="1:8" x14ac:dyDescent="0.25">
      <c r="A13" s="45"/>
      <c r="B13" s="45"/>
      <c r="C13" s="45"/>
      <c r="D13" s="45"/>
      <c r="E13" s="45"/>
      <c r="F13" s="45"/>
      <c r="G13" s="45"/>
      <c r="H13" s="38" t="s">
        <v>43</v>
      </c>
    </row>
    <row r="14" spans="1:8" x14ac:dyDescent="0.25">
      <c r="A14" s="45"/>
      <c r="B14" s="45"/>
      <c r="E14" s="1"/>
      <c r="F14" s="1"/>
      <c r="G14" s="1"/>
      <c r="H14" s="38" t="s">
        <v>43</v>
      </c>
    </row>
    <row r="15" spans="1:8" x14ac:dyDescent="0.25">
      <c r="H15" s="38" t="s">
        <v>43</v>
      </c>
    </row>
    <row r="16" spans="1:8" ht="15.75" thickBot="1" x14ac:dyDescent="0.3">
      <c r="A16" s="39" t="s">
        <v>28</v>
      </c>
      <c r="B16" s="40" t="s">
        <v>2</v>
      </c>
      <c r="C16" s="40" t="s">
        <v>33</v>
      </c>
      <c r="D16" s="40" t="s">
        <v>29</v>
      </c>
      <c r="E16" s="40" t="s">
        <v>30</v>
      </c>
      <c r="F16" s="40" t="s">
        <v>32</v>
      </c>
      <c r="G16" s="41" t="s">
        <v>31</v>
      </c>
      <c r="H16" s="38" t="s">
        <v>43</v>
      </c>
    </row>
    <row r="17" spans="1:7" x14ac:dyDescent="0.25">
      <c r="A17" s="42"/>
      <c r="B17" s="42"/>
      <c r="C17" s="42"/>
      <c r="D17" s="42"/>
      <c r="E17" s="16"/>
      <c r="F17" s="43"/>
      <c r="G17" s="16"/>
    </row>
    <row r="18" spans="1:7" x14ac:dyDescent="0.25">
      <c r="A18" s="36"/>
      <c r="B18" s="36"/>
      <c r="C18" s="36"/>
      <c r="D18" s="36"/>
      <c r="E18" s="16"/>
      <c r="F18" s="43"/>
      <c r="G18" s="16"/>
    </row>
    <row r="19" spans="1:7" x14ac:dyDescent="0.25">
      <c r="A19" s="31"/>
      <c r="B19" s="36"/>
      <c r="C19" s="36"/>
      <c r="D19" s="36"/>
      <c r="E19" s="16"/>
      <c r="F19" s="43"/>
      <c r="G19" s="16"/>
    </row>
    <row r="20" spans="1:7" x14ac:dyDescent="0.25">
      <c r="A20" s="32"/>
      <c r="E20" s="17"/>
      <c r="G20" s="17"/>
    </row>
    <row r="21" spans="1:7" x14ac:dyDescent="0.25">
      <c r="A21" s="32"/>
      <c r="E21" s="17"/>
      <c r="G21" s="17"/>
    </row>
    <row r="22" spans="1:7" x14ac:dyDescent="0.25">
      <c r="A22" s="32"/>
      <c r="E22" s="17"/>
      <c r="G22" s="17"/>
    </row>
    <row r="23" spans="1:7" x14ac:dyDescent="0.25">
      <c r="A23" s="32"/>
      <c r="E23" s="17"/>
      <c r="G23" s="17"/>
    </row>
    <row r="24" spans="1:7" x14ac:dyDescent="0.25">
      <c r="A24" s="32"/>
      <c r="E24" s="17"/>
      <c r="G24" s="17"/>
    </row>
    <row r="25" spans="1:7" x14ac:dyDescent="0.25">
      <c r="A25" s="32"/>
      <c r="E25" s="17"/>
      <c r="G25" s="17"/>
    </row>
    <row r="26" spans="1:7" x14ac:dyDescent="0.25">
      <c r="A26" s="32"/>
      <c r="E26" s="17"/>
      <c r="G26" s="17"/>
    </row>
    <row r="27" spans="1:7" x14ac:dyDescent="0.25">
      <c r="A27" s="32"/>
      <c r="E27" s="18"/>
      <c r="F27" s="10"/>
      <c r="G27" s="18"/>
    </row>
    <row r="28" spans="1:7" x14ac:dyDescent="0.25">
      <c r="A28" s="32"/>
      <c r="E28" s="18"/>
      <c r="F28" s="10"/>
      <c r="G28" s="18"/>
    </row>
    <row r="29" spans="1:7" x14ac:dyDescent="0.25">
      <c r="A29" s="32"/>
      <c r="E29" s="17"/>
      <c r="G29" s="17"/>
    </row>
    <row r="30" spans="1:7" x14ac:dyDescent="0.25">
      <c r="A30" s="32"/>
      <c r="E30" s="17"/>
      <c r="G30" s="17"/>
    </row>
    <row r="31" spans="1:7" x14ac:dyDescent="0.25">
      <c r="A31" s="32"/>
      <c r="E31" s="17"/>
      <c r="G31" s="17"/>
    </row>
    <row r="32" spans="1:7" x14ac:dyDescent="0.25">
      <c r="A32" s="32"/>
      <c r="E32" s="17"/>
      <c r="G32" s="17"/>
    </row>
    <row r="33" spans="1:8" x14ac:dyDescent="0.25">
      <c r="A33" s="32"/>
      <c r="E33" s="17"/>
      <c r="G33" s="17"/>
    </row>
    <row r="34" spans="1:8" x14ac:dyDescent="0.25">
      <c r="A34" s="32"/>
      <c r="E34" s="17"/>
      <c r="G34" s="17"/>
    </row>
    <row r="35" spans="1:8" x14ac:dyDescent="0.25">
      <c r="A35" s="32"/>
      <c r="E35" s="17"/>
      <c r="G35" s="17"/>
    </row>
    <row r="36" spans="1:8" x14ac:dyDescent="0.25">
      <c r="A36" s="32"/>
      <c r="E36" s="17"/>
      <c r="G36" s="17"/>
    </row>
    <row r="37" spans="1:8" x14ac:dyDescent="0.25">
      <c r="A37" s="32"/>
      <c r="E37" s="17"/>
      <c r="G37" s="17"/>
    </row>
    <row r="38" spans="1:8" x14ac:dyDescent="0.25">
      <c r="A38" s="32"/>
      <c r="E38" s="17"/>
      <c r="G38" s="17"/>
    </row>
    <row r="39" spans="1:8" x14ac:dyDescent="0.25">
      <c r="A39" s="32"/>
      <c r="E39" s="17"/>
      <c r="G39" s="17"/>
    </row>
    <row r="40" spans="1:8" x14ac:dyDescent="0.25">
      <c r="A40" s="32"/>
      <c r="E40" s="17"/>
      <c r="G40" s="17"/>
    </row>
    <row r="41" spans="1:8" x14ac:dyDescent="0.25">
      <c r="A41" s="32"/>
      <c r="E41" s="17"/>
      <c r="G41" s="17"/>
    </row>
    <row r="42" spans="1:8" x14ac:dyDescent="0.25">
      <c r="A42" s="32"/>
      <c r="E42" s="17"/>
      <c r="G42" s="17"/>
    </row>
    <row r="43" spans="1:8" x14ac:dyDescent="0.25">
      <c r="A43" s="32"/>
      <c r="E43" s="17"/>
      <c r="G43" s="17"/>
    </row>
    <row r="44" spans="1:8" x14ac:dyDescent="0.25">
      <c r="A44" s="32"/>
      <c r="E44" s="17"/>
      <c r="G44" s="17"/>
    </row>
    <row r="45" spans="1:8" x14ac:dyDescent="0.25">
      <c r="A45" s="32"/>
      <c r="E45" s="17"/>
      <c r="G45" s="17"/>
    </row>
    <row r="47" spans="1:8" x14ac:dyDescent="0.25">
      <c r="F47" s="11" t="s">
        <v>34</v>
      </c>
      <c r="G47" s="19">
        <f>SUM(G17:G45)</f>
        <v>0</v>
      </c>
      <c r="H47" s="38" t="s">
        <v>43</v>
      </c>
    </row>
    <row r="48" spans="1:8" x14ac:dyDescent="0.25">
      <c r="H48" s="38" t="s">
        <v>43</v>
      </c>
    </row>
    <row r="49" spans="5:8" x14ac:dyDescent="0.25">
      <c r="E49" s="46" t="s">
        <v>35</v>
      </c>
      <c r="F49" s="12" t="s">
        <v>36</v>
      </c>
      <c r="G49" s="19">
        <f>G47</f>
        <v>0</v>
      </c>
      <c r="H49" s="38" t="s">
        <v>43</v>
      </c>
    </row>
    <row r="50" spans="5:8" x14ac:dyDescent="0.25">
      <c r="E50" s="46"/>
      <c r="F50" s="12" t="s">
        <v>37</v>
      </c>
      <c r="G50" s="19">
        <f>G49+G55</f>
        <v>0</v>
      </c>
      <c r="H50" s="38" t="s">
        <v>43</v>
      </c>
    </row>
    <row r="51" spans="5:8" x14ac:dyDescent="0.25">
      <c r="H51" s="38" t="s">
        <v>43</v>
      </c>
    </row>
    <row r="52" spans="5:8" x14ac:dyDescent="0.25">
      <c r="F52" s="11" t="s">
        <v>38</v>
      </c>
      <c r="G52" s="19"/>
      <c r="H52" s="38" t="s">
        <v>43</v>
      </c>
    </row>
    <row r="53" spans="5:8" x14ac:dyDescent="0.25">
      <c r="F53" s="11" t="s">
        <v>39</v>
      </c>
      <c r="G53" s="19"/>
      <c r="H53" s="38" t="s">
        <v>43</v>
      </c>
    </row>
    <row r="54" spans="5:8" x14ac:dyDescent="0.25">
      <c r="F54" s="11" t="s">
        <v>40</v>
      </c>
      <c r="G54" s="19"/>
      <c r="H54" s="38" t="s">
        <v>43</v>
      </c>
    </row>
    <row r="55" spans="5:8" x14ac:dyDescent="0.25">
      <c r="F55" s="11" t="s">
        <v>41</v>
      </c>
      <c r="G55" s="19"/>
      <c r="H55" s="38" t="s">
        <v>43</v>
      </c>
    </row>
  </sheetData>
  <mergeCells count="7">
    <mergeCell ref="A12:G13"/>
    <mergeCell ref="A14:B14"/>
    <mergeCell ref="E49:E50"/>
    <mergeCell ref="F1:G2"/>
    <mergeCell ref="E8:G8"/>
    <mergeCell ref="E9:G9"/>
    <mergeCell ref="E7:G7"/>
  </mergeCells>
  <conditionalFormatting sqref="B18:G45 A18:A47 A17:G17">
    <cfRule type="expression" dxfId="0" priority="1">
      <formula>$A17&lt;&gt;""</formula>
    </cfRule>
  </conditionalFormatting>
  <pageMargins left="0.7" right="0.7" top="0.75" bottom="0.75" header="0.3" footer="0.3"/>
  <pageSetup paperSize="9" scale="88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CommandButton2">
          <controlPr defaultSize="0" autoLine="0" r:id="rId5">
            <anchor moveWithCells="1">
              <from>
                <xdr:col>7</xdr:col>
                <xdr:colOff>371475</xdr:colOff>
                <xdr:row>4</xdr:row>
                <xdr:rowOff>123825</xdr:rowOff>
              </from>
              <to>
                <xdr:col>8</xdr:col>
                <xdr:colOff>57150</xdr:colOff>
                <xdr:row>6</xdr:row>
                <xdr:rowOff>66675</xdr:rowOff>
              </to>
            </anchor>
          </controlPr>
        </control>
      </mc:Choice>
      <mc:Fallback>
        <control shapeId="4098" r:id="rId4" name="CommandButton2"/>
      </mc:Fallback>
    </mc:AlternateContent>
    <mc:AlternateContent xmlns:mc="http://schemas.openxmlformats.org/markup-compatibility/2006">
      <mc:Choice Requires="x14">
        <control shapeId="4097" r:id="rId6" name="CommandButton1">
          <controlPr defaultSize="0" autoLine="0" autoPict="0" r:id="rId7">
            <anchor moveWithCells="1">
              <from>
                <xdr:col>7</xdr:col>
                <xdr:colOff>314325</xdr:colOff>
                <xdr:row>1</xdr:row>
                <xdr:rowOff>180975</xdr:rowOff>
              </from>
              <to>
                <xdr:col>8</xdr:col>
                <xdr:colOff>504825</xdr:colOff>
                <xdr:row>3</xdr:row>
                <xdr:rowOff>95250</xdr:rowOff>
              </to>
            </anchor>
          </controlPr>
        </control>
      </mc:Choice>
      <mc:Fallback>
        <control shapeId="4097" r:id="rId6" name="CommandButton1"/>
      </mc:Fallback>
    </mc:AlternateContent>
  </controls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23"/>
  <sheetViews>
    <sheetView topLeftCell="B1" workbookViewId="0">
      <selection activeCell="E9" sqref="E9"/>
    </sheetView>
  </sheetViews>
  <sheetFormatPr baseColWidth="10" defaultRowHeight="15" x14ac:dyDescent="0.25"/>
  <cols>
    <col min="1" max="1" width="12.28515625" style="1" customWidth="1"/>
    <col min="2" max="2" width="10.28515625" style="1" customWidth="1"/>
    <col min="3" max="3" width="11.42578125" style="1"/>
    <col min="4" max="4" width="14.5703125" style="24" customWidth="1"/>
    <col min="5" max="5" width="31.28515625" customWidth="1"/>
    <col min="6" max="6" width="9.42578125" customWidth="1"/>
    <col min="7" max="8" width="15.5703125" style="24" customWidth="1"/>
    <col min="9" max="9" width="17.5703125" style="24" customWidth="1"/>
    <col min="10" max="10" width="15.5703125" customWidth="1"/>
    <col min="11" max="11" width="15.5703125" style="24" customWidth="1"/>
    <col min="12" max="12" width="14.140625" style="24" customWidth="1"/>
  </cols>
  <sheetData>
    <row r="1" spans="1:22" x14ac:dyDescent="0.25">
      <c r="A1" s="6" t="s">
        <v>20</v>
      </c>
      <c r="B1" s="6"/>
      <c r="C1" s="6"/>
      <c r="D1" s="8">
        <f ca="1">TODAY()</f>
        <v>44556</v>
      </c>
      <c r="G1" s="3" t="s">
        <v>7</v>
      </c>
      <c r="H1" s="3" t="s">
        <v>8</v>
      </c>
      <c r="I1" s="3" t="s">
        <v>45</v>
      </c>
      <c r="J1" s="20" t="s">
        <v>52</v>
      </c>
      <c r="K1" s="23" t="s">
        <v>68</v>
      </c>
      <c r="L1" s="23" t="s">
        <v>73</v>
      </c>
    </row>
    <row r="2" spans="1:22" x14ac:dyDescent="0.25">
      <c r="A2" s="5" t="s">
        <v>21</v>
      </c>
      <c r="B2" s="5">
        <v>5</v>
      </c>
      <c r="C2" s="5" t="str">
        <f>TEXT(LEFT(A2,3),"")&amp;"-"&amp;TEXT(B2,"0000")</f>
        <v>ART-0005</v>
      </c>
      <c r="D2" s="5"/>
      <c r="G2" s="2" t="s">
        <v>9</v>
      </c>
      <c r="H2" s="2" t="s">
        <v>12</v>
      </c>
      <c r="I2" s="4" t="s">
        <v>45</v>
      </c>
      <c r="J2" s="4">
        <v>5.5</v>
      </c>
      <c r="K2" s="4" t="s">
        <v>66</v>
      </c>
      <c r="L2" s="34">
        <v>0.05</v>
      </c>
    </row>
    <row r="3" spans="1:22" x14ac:dyDescent="0.25">
      <c r="A3" s="5" t="s">
        <v>62</v>
      </c>
      <c r="B3" s="5">
        <v>5</v>
      </c>
      <c r="C3" s="5" t="str">
        <f>TEXT(LEFT(A3,2),"")&amp;"-"&amp;TEXT(B3,"00")</f>
        <v>CL-05</v>
      </c>
      <c r="D3" s="5"/>
      <c r="G3" s="2" t="s">
        <v>10</v>
      </c>
      <c r="H3" s="2" t="s">
        <v>13</v>
      </c>
      <c r="I3" s="2" t="s">
        <v>46</v>
      </c>
      <c r="J3" s="2">
        <v>10</v>
      </c>
      <c r="K3" s="2" t="s">
        <v>67</v>
      </c>
      <c r="L3" s="35">
        <v>0.1</v>
      </c>
    </row>
    <row r="4" spans="1:22" x14ac:dyDescent="0.25">
      <c r="A4" s="5"/>
      <c r="B4" s="5"/>
      <c r="C4" s="5"/>
      <c r="D4" s="5"/>
      <c r="G4" s="2" t="s">
        <v>11</v>
      </c>
      <c r="H4" s="2" t="s">
        <v>14</v>
      </c>
      <c r="I4" s="2" t="s">
        <v>47</v>
      </c>
      <c r="J4" s="2">
        <v>20</v>
      </c>
      <c r="K4" s="2"/>
      <c r="L4" s="35">
        <v>0.15</v>
      </c>
    </row>
    <row r="5" spans="1:22" x14ac:dyDescent="0.25">
      <c r="A5" s="5"/>
      <c r="B5" s="5"/>
      <c r="C5" s="5"/>
      <c r="D5" s="5"/>
      <c r="G5" s="2"/>
      <c r="H5" s="2" t="s">
        <v>15</v>
      </c>
      <c r="I5" s="2" t="s">
        <v>48</v>
      </c>
      <c r="J5" s="2"/>
      <c r="K5" s="2"/>
      <c r="L5" s="35">
        <v>0.2</v>
      </c>
      <c r="N5" s="24"/>
      <c r="O5" s="24"/>
      <c r="P5" s="24"/>
      <c r="Q5" s="24"/>
      <c r="R5" s="24"/>
      <c r="S5" s="24"/>
      <c r="T5" s="15"/>
      <c r="U5" s="15"/>
      <c r="V5" s="15"/>
    </row>
    <row r="6" spans="1:22" x14ac:dyDescent="0.25">
      <c r="A6" s="5"/>
      <c r="B6" s="5"/>
      <c r="C6" s="5"/>
      <c r="D6" s="5"/>
      <c r="G6" s="2"/>
      <c r="H6" s="2" t="s">
        <v>16</v>
      </c>
      <c r="I6" s="2" t="s">
        <v>49</v>
      </c>
      <c r="J6" s="2"/>
      <c r="K6" s="2"/>
      <c r="L6" s="2"/>
      <c r="N6" s="24"/>
      <c r="O6" s="24"/>
      <c r="P6" s="24"/>
      <c r="Q6" s="24"/>
      <c r="R6" s="24"/>
      <c r="S6" s="24"/>
      <c r="T6" s="16"/>
      <c r="U6" s="16"/>
      <c r="V6" s="16"/>
    </row>
    <row r="7" spans="1:22" x14ac:dyDescent="0.25">
      <c r="A7" s="50" t="s">
        <v>22</v>
      </c>
      <c r="B7" s="50"/>
      <c r="C7" s="7"/>
      <c r="D7" s="7"/>
      <c r="G7" s="2"/>
      <c r="H7" s="2" t="s">
        <v>17</v>
      </c>
      <c r="I7" s="2" t="s">
        <v>50</v>
      </c>
      <c r="J7" s="2"/>
      <c r="K7" s="2"/>
      <c r="L7" s="2"/>
      <c r="N7" s="24"/>
      <c r="O7" s="24"/>
      <c r="P7" s="24"/>
      <c r="Q7" s="24"/>
      <c r="R7" s="24"/>
      <c r="S7" s="24"/>
      <c r="T7" s="16"/>
      <c r="U7" s="16"/>
      <c r="V7" s="16"/>
    </row>
    <row r="8" spans="1:22" x14ac:dyDescent="0.25">
      <c r="A8" s="5" t="s">
        <v>23</v>
      </c>
      <c r="B8" s="5">
        <f ca="1">YEAR(D1)</f>
        <v>2021</v>
      </c>
      <c r="C8" s="5">
        <v>1</v>
      </c>
      <c r="D8" s="5" t="str">
        <f ca="1">TEXT(LEFT(A8,3),"")&amp;"-"&amp;TEXT(RIGHT(B8,2),"00")&amp;"-"&amp;TEXT(C8,"0000")</f>
        <v>DEV-21-0001</v>
      </c>
      <c r="G8" s="2"/>
      <c r="H8" s="2" t="s">
        <v>18</v>
      </c>
      <c r="I8" s="2" t="s">
        <v>51</v>
      </c>
      <c r="J8" s="2"/>
      <c r="K8" s="2"/>
      <c r="L8" s="2"/>
      <c r="N8" s="24"/>
      <c r="O8" s="24"/>
      <c r="P8" s="24"/>
      <c r="Q8" s="24"/>
      <c r="R8" s="24"/>
      <c r="S8" s="24"/>
      <c r="T8" s="16"/>
      <c r="U8" s="16"/>
      <c r="V8" s="16"/>
    </row>
    <row r="9" spans="1:22" x14ac:dyDescent="0.25">
      <c r="A9" s="5" t="s">
        <v>24</v>
      </c>
      <c r="B9" s="5">
        <f ca="1">YEAR(D1)</f>
        <v>2021</v>
      </c>
      <c r="C9" s="5">
        <v>1</v>
      </c>
      <c r="D9" s="5" t="str">
        <f ca="1">TEXT(LEFT(A9,3),"")&amp;"-"&amp;TEXT(RIGHT(B9,2),"00")&amp;"-"&amp;TEXT(C9,"0000")</f>
        <v>FAC-21-0001</v>
      </c>
      <c r="G9" s="2"/>
      <c r="H9" s="2"/>
      <c r="I9" s="2"/>
      <c r="J9" s="2"/>
      <c r="K9" s="2"/>
      <c r="L9" s="2"/>
    </row>
    <row r="10" spans="1:22" x14ac:dyDescent="0.25">
      <c r="A10" s="5"/>
      <c r="B10" s="5"/>
      <c r="C10" s="5"/>
      <c r="D10" s="5"/>
      <c r="G10" s="2"/>
      <c r="H10" s="2"/>
      <c r="I10" s="2"/>
      <c r="J10" s="2"/>
      <c r="K10" s="2"/>
      <c r="L10" s="2"/>
    </row>
    <row r="11" spans="1:22" x14ac:dyDescent="0.25">
      <c r="A11" s="5"/>
      <c r="B11" s="5"/>
      <c r="C11" s="5"/>
      <c r="D11" s="5"/>
      <c r="G11" s="2"/>
      <c r="H11" s="2"/>
      <c r="I11" s="2"/>
      <c r="J11" s="2"/>
      <c r="K11" s="2"/>
      <c r="L11" s="2"/>
    </row>
    <row r="12" spans="1:22" x14ac:dyDescent="0.25">
      <c r="A12" s="5"/>
      <c r="B12" s="5"/>
      <c r="C12" s="5"/>
      <c r="D12" s="5"/>
      <c r="G12" s="2"/>
      <c r="H12" s="2"/>
      <c r="I12" s="2"/>
      <c r="J12" s="2"/>
      <c r="K12" s="2"/>
      <c r="L12" s="2"/>
    </row>
    <row r="13" spans="1:22" x14ac:dyDescent="0.25">
      <c r="A13" s="5"/>
      <c r="B13" s="5"/>
      <c r="C13" s="5"/>
      <c r="D13" s="5"/>
      <c r="G13" s="2"/>
      <c r="H13" s="2"/>
      <c r="I13" s="2"/>
      <c r="J13" s="2"/>
      <c r="K13" s="2"/>
      <c r="L13" s="2"/>
    </row>
    <row r="14" spans="1:22" x14ac:dyDescent="0.25">
      <c r="A14" s="5"/>
      <c r="B14" s="5"/>
      <c r="C14" s="5"/>
      <c r="D14" s="5"/>
      <c r="G14" s="2"/>
      <c r="H14" s="2"/>
      <c r="I14" s="2"/>
      <c r="J14" s="2"/>
      <c r="K14" s="2"/>
      <c r="L14" s="2"/>
    </row>
    <row r="15" spans="1:22" x14ac:dyDescent="0.25">
      <c r="A15" s="5"/>
      <c r="B15" s="5"/>
      <c r="C15" s="5"/>
      <c r="D15" s="5"/>
      <c r="G15" s="2"/>
      <c r="H15" s="2"/>
      <c r="I15" s="2"/>
      <c r="J15" s="2"/>
      <c r="K15" s="2"/>
      <c r="L15" s="2"/>
    </row>
    <row r="16" spans="1:22" x14ac:dyDescent="0.25">
      <c r="A16" s="5"/>
      <c r="B16" s="5"/>
      <c r="C16" s="5"/>
      <c r="D16" s="5"/>
      <c r="G16" s="1"/>
      <c r="H16" s="1"/>
      <c r="I16" s="1"/>
      <c r="K16" s="1"/>
    </row>
    <row r="17" spans="1:12" x14ac:dyDescent="0.25">
      <c r="A17" s="5"/>
      <c r="B17" s="30"/>
      <c r="C17" s="31"/>
      <c r="E17" s="24"/>
      <c r="F17" s="24"/>
      <c r="J17" s="15"/>
      <c r="K17" s="15"/>
      <c r="L17" s="15"/>
    </row>
    <row r="18" spans="1:12" x14ac:dyDescent="0.25">
      <c r="A18" s="5"/>
      <c r="B18" s="31"/>
      <c r="C18" s="31"/>
      <c r="E18" s="24"/>
      <c r="F18" s="24"/>
      <c r="J18" s="16"/>
      <c r="K18" s="16"/>
      <c r="L18" s="16"/>
    </row>
    <row r="19" spans="1:12" x14ac:dyDescent="0.25">
      <c r="A19" s="5"/>
      <c r="B19" s="31"/>
      <c r="C19" s="31"/>
      <c r="E19" s="24"/>
      <c r="F19" s="24"/>
      <c r="J19" s="16"/>
      <c r="K19" s="16"/>
      <c r="L19" s="16"/>
    </row>
    <row r="20" spans="1:12" x14ac:dyDescent="0.25">
      <c r="A20" s="5"/>
      <c r="B20" s="31"/>
      <c r="C20" s="31"/>
      <c r="E20" s="24"/>
      <c r="F20" s="24"/>
      <c r="J20" s="16"/>
      <c r="K20" s="16"/>
      <c r="L20" s="16"/>
    </row>
    <row r="21" spans="1:12" x14ac:dyDescent="0.25">
      <c r="A21" s="5"/>
      <c r="B21" s="31"/>
      <c r="C21" s="31"/>
      <c r="E21" s="24"/>
      <c r="F21" s="24"/>
      <c r="J21" s="16"/>
      <c r="K21" s="16"/>
      <c r="L21" s="16"/>
    </row>
    <row r="22" spans="1:12" x14ac:dyDescent="0.25">
      <c r="A22" s="5"/>
      <c r="B22" s="5"/>
      <c r="C22" s="5"/>
      <c r="E22" s="24"/>
      <c r="F22" s="24"/>
      <c r="J22" s="16"/>
      <c r="K22" s="16"/>
      <c r="L22" s="16"/>
    </row>
    <row r="23" spans="1:12" x14ac:dyDescent="0.25">
      <c r="A23" s="5"/>
      <c r="B23" s="5"/>
      <c r="C23" s="5"/>
      <c r="D23" s="5"/>
    </row>
  </sheetData>
  <mergeCells count="1">
    <mergeCell ref="A7:B7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ACCEUIL</vt:lpstr>
      <vt:lpstr>CLIENT</vt:lpstr>
      <vt:lpstr>ARTICLE</vt:lpstr>
      <vt:lpstr>DEVIS</vt:lpstr>
      <vt:lpstr>FACTURE</vt:lpstr>
      <vt:lpstr>PROGRAMME</vt:lpstr>
      <vt:lpstr>COMPTA</vt:lpstr>
      <vt:lpstr>Civilité</vt:lpstr>
      <vt:lpstr>ARTICLE!Criteres</vt:lpstr>
      <vt:lpstr>PROGRAMME!Criteres</vt:lpstr>
      <vt:lpstr>ARTICLE!Extraire</vt:lpstr>
      <vt:lpstr>REMISE</vt:lpstr>
      <vt:lpstr>ACCEUIL!Zone_d_impression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Wirth</dc:creator>
  <cp:lastModifiedBy>Guy Blancher</cp:lastModifiedBy>
  <dcterms:created xsi:type="dcterms:W3CDTF">2015-06-05T18:19:34Z</dcterms:created>
  <dcterms:modified xsi:type="dcterms:W3CDTF">2021-12-26T19:11:52Z</dcterms:modified>
</cp:coreProperties>
</file>