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470" windowHeight="7650" activeTab="1"/>
  </bookViews>
  <sheets>
    <sheet name="Liste des Retenues" sheetId="2" r:id="rId1"/>
    <sheet name="Liste à envoyer" sheetId="1" r:id="rId2"/>
    <sheet name="Liste à envoyer (2)" sheetId="3" r:id="rId3"/>
  </sheets>
  <calcPr calcId="162913"/>
</workbook>
</file>

<file path=xl/calcChain.xml><?xml version="1.0" encoding="utf-8"?>
<calcChain xmlns="http://schemas.openxmlformats.org/spreadsheetml/2006/main">
  <c r="E22" i="1" l="1"/>
  <c r="E22" i="3"/>
  <c r="AO11" i="2" l="1"/>
  <c r="AN11" i="2"/>
  <c r="N11" i="2"/>
  <c r="AO10" i="2"/>
  <c r="AN10" i="2"/>
  <c r="N10" i="2"/>
  <c r="AO9" i="2"/>
  <c r="AN9" i="2"/>
  <c r="N9" i="2"/>
  <c r="AO8" i="2"/>
  <c r="AN8" i="2"/>
  <c r="N8" i="2"/>
  <c r="AO7" i="2"/>
  <c r="AN7" i="2"/>
  <c r="N7" i="2"/>
  <c r="AO6" i="2"/>
  <c r="AN6" i="2"/>
  <c r="N6" i="2"/>
  <c r="AO5" i="2"/>
  <c r="AN5" i="2"/>
  <c r="N5" i="2"/>
  <c r="AO4" i="2"/>
  <c r="AN4" i="2"/>
  <c r="N4" i="2"/>
  <c r="AO3" i="2"/>
  <c r="AN3" i="2"/>
  <c r="N3" i="2"/>
  <c r="AO2" i="2"/>
  <c r="AN2" i="2"/>
  <c r="N2" i="2"/>
</calcChain>
</file>

<file path=xl/sharedStrings.xml><?xml version="1.0" encoding="utf-8"?>
<sst xmlns="http://schemas.openxmlformats.org/spreadsheetml/2006/main" count="103" uniqueCount="60">
  <si>
    <t>N°</t>
  </si>
  <si>
    <t xml:space="preserve">NOM ET PRENOM </t>
  </si>
  <si>
    <t xml:space="preserve">SITE </t>
  </si>
  <si>
    <t>TOTAL</t>
  </si>
  <si>
    <t>Espace réservé</t>
  </si>
  <si>
    <t>Matricule</t>
  </si>
  <si>
    <t>Numéro du Bon</t>
  </si>
  <si>
    <t>Date de Saisie</t>
  </si>
  <si>
    <t>Nom &amp; Prénom</t>
  </si>
  <si>
    <t>Structure</t>
  </si>
  <si>
    <t>Bénéficiaire</t>
  </si>
  <si>
    <t>Nature de la Prise en Charge</t>
  </si>
  <si>
    <t>Nom du Médecin</t>
  </si>
  <si>
    <t>Date de l'examen</t>
  </si>
  <si>
    <t>Examen effectue</t>
  </si>
  <si>
    <t>Montant</t>
  </si>
  <si>
    <t>Nombre de mois</t>
  </si>
  <si>
    <t>Échéance</t>
  </si>
  <si>
    <t>État de Remboursement</t>
  </si>
  <si>
    <t>1ère Échéance</t>
  </si>
  <si>
    <t>Date 1ère Échéance</t>
  </si>
  <si>
    <t>2ème Échéance</t>
  </si>
  <si>
    <t>Date 2ème Échéance</t>
  </si>
  <si>
    <t>3ème Échéance</t>
  </si>
  <si>
    <t>Date 3ème Échéance</t>
  </si>
  <si>
    <t>4ème Échéance</t>
  </si>
  <si>
    <t>Date 4ème Échéance</t>
  </si>
  <si>
    <t>5ème Échéance</t>
  </si>
  <si>
    <t>Date 5ème Échéance</t>
  </si>
  <si>
    <t>6ème Échéance</t>
  </si>
  <si>
    <t>Date 6ème Échéance</t>
  </si>
  <si>
    <t>7ème Échéance</t>
  </si>
  <si>
    <t>Date 7ème Échéance</t>
  </si>
  <si>
    <t>8ème Échéance</t>
  </si>
  <si>
    <t>Date 8ème Échéance</t>
  </si>
  <si>
    <t>9ème Échéance</t>
  </si>
  <si>
    <t>Date 9ème Échéance</t>
  </si>
  <si>
    <t>10ème Échéance</t>
  </si>
  <si>
    <t>Date 10ème Échéance</t>
  </si>
  <si>
    <t>11ème Échéance</t>
  </si>
  <si>
    <t>Date 11ème Échéance</t>
  </si>
  <si>
    <t>12ème Échéance</t>
  </si>
  <si>
    <t>Date 12ème Échéance</t>
  </si>
  <si>
    <t>Observation</t>
  </si>
  <si>
    <t>Année</t>
  </si>
  <si>
    <t>Mois</t>
  </si>
  <si>
    <t>Margot Nguyen</t>
  </si>
  <si>
    <t>DP</t>
  </si>
  <si>
    <t>Mathilde de Tessier</t>
  </si>
  <si>
    <t>SOCIALE</t>
  </si>
  <si>
    <t>Jeanne Garnier</t>
  </si>
  <si>
    <t>PARC</t>
  </si>
  <si>
    <t>Philippe Roy</t>
  </si>
  <si>
    <t>Jean Moreno</t>
  </si>
  <si>
    <t>RELATION</t>
  </si>
  <si>
    <t>Arthur Lesage</t>
  </si>
  <si>
    <t>Patricia Foucher</t>
  </si>
  <si>
    <t>EXT</t>
  </si>
  <si>
    <t>Céline Morin de Leroy</t>
  </si>
  <si>
    <t>Benoît-Isaac Mary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</si>
</sst>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Times New Roman"/>
      <family val="1"/>
    </font>
    <font>
      <sz val="10"/>
      <color theme="1"/>
      <name val="Calibri"/>
      <family val="2"/>
      <scheme val="minor"/>
    </font>
    <font>
      <b/>
      <u/>
      <sz val="12"/>
      <name val="Arial"/>
      <family val="2"/>
    </font>
    <font>
      <b/>
      <sz val="12"/>
      <name val="Calibri"/>
      <family val="2"/>
    </font>
    <font>
      <b/>
      <sz val="12"/>
      <color theme="1"/>
      <name val="Calibri"/>
      <family val="2"/>
      <scheme val="minor"/>
    </font>
    <font>
      <sz val="10"/>
      <name val="Times New Roman"/>
      <family val="1"/>
    </font>
    <font>
      <b/>
      <sz val="14"/>
      <name val="Calibri"/>
      <family val="2"/>
      <scheme val="minor"/>
    </font>
    <font>
      <b/>
      <sz val="12"/>
      <color theme="1"/>
      <name val="Cambria"/>
      <family val="1"/>
      <scheme val="major"/>
    </font>
    <font>
      <sz val="12"/>
      <color theme="1"/>
      <name val="Cambria"/>
      <family val="1"/>
      <scheme val="major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  <font>
      <b/>
      <sz val="10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theme="4"/>
      </top>
      <bottom/>
      <diagonal/>
    </border>
    <border>
      <left style="thin">
        <color indexed="64"/>
      </left>
      <right/>
      <top style="thin">
        <color theme="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theme="4"/>
      </top>
      <bottom style="thin">
        <color theme="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8">
    <xf numFmtId="0" fontId="0" fillId="0" borderId="0" xfId="0"/>
    <xf numFmtId="0" fontId="3" fillId="2" borderId="0" xfId="0" applyFont="1" applyFill="1" applyAlignment="1">
      <alignment horizontal="center"/>
    </xf>
    <xf numFmtId="0" fontId="4" fillId="0" borderId="0" xfId="0" applyFont="1"/>
    <xf numFmtId="0" fontId="5" fillId="2" borderId="0" xfId="0" applyFont="1" applyFill="1" applyAlignment="1">
      <alignment horizontal="center" vertical="center"/>
    </xf>
    <xf numFmtId="0" fontId="0" fillId="0" borderId="0" xfId="0" applyAlignment="1">
      <alignment horizontal="left"/>
    </xf>
    <xf numFmtId="0" fontId="6" fillId="2" borderId="0" xfId="0" applyFont="1" applyFill="1" applyAlignment="1">
      <alignment horizontal="center" vertical="center"/>
    </xf>
    <xf numFmtId="0" fontId="0" fillId="0" borderId="0" xfId="0" applyBorder="1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left" vertical="center"/>
    </xf>
    <xf numFmtId="0" fontId="8" fillId="2" borderId="1" xfId="0" applyFont="1" applyFill="1" applyBorder="1" applyAlignment="1">
      <alignment horizontal="left" vertical="center" wrapText="1"/>
    </xf>
    <xf numFmtId="0" fontId="0" fillId="2" borderId="1" xfId="0" applyFill="1" applyBorder="1" applyAlignment="1">
      <alignment horizontal="center" vertical="center"/>
    </xf>
    <xf numFmtId="43" fontId="2" fillId="2" borderId="1" xfId="1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left"/>
    </xf>
    <xf numFmtId="43" fontId="9" fillId="0" borderId="1" xfId="0" applyNumberFormat="1" applyFont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2" fillId="3" borderId="2" xfId="0" applyFont="1" applyFill="1" applyBorder="1" applyAlignment="1">
      <alignment horizontal="center" vertical="center"/>
    </xf>
    <xf numFmtId="0" fontId="7" fillId="3" borderId="2" xfId="0" applyFont="1" applyFill="1" applyBorder="1" applyAlignment="1">
      <alignment horizontal="center" vertical="center"/>
    </xf>
    <xf numFmtId="0" fontId="10" fillId="5" borderId="11" xfId="0" applyFont="1" applyFill="1" applyBorder="1" applyAlignment="1">
      <alignment horizontal="left"/>
    </xf>
    <xf numFmtId="0" fontId="10" fillId="5" borderId="1" xfId="0" applyFont="1" applyFill="1" applyBorder="1" applyAlignment="1">
      <alignment horizontal="left"/>
    </xf>
    <xf numFmtId="0" fontId="10" fillId="5" borderId="12" xfId="0" applyFont="1" applyFill="1" applyBorder="1" applyAlignment="1">
      <alignment horizontal="center"/>
    </xf>
    <xf numFmtId="0" fontId="10" fillId="5" borderId="2" xfId="0" applyFont="1" applyFill="1" applyBorder="1" applyAlignment="1">
      <alignment horizontal="center"/>
    </xf>
    <xf numFmtId="0" fontId="10" fillId="5" borderId="13" xfId="0" applyFont="1" applyFill="1" applyBorder="1" applyAlignment="1">
      <alignment horizontal="center" vertical="center"/>
    </xf>
    <xf numFmtId="0" fontId="10" fillId="5" borderId="14" xfId="0" applyFont="1" applyFill="1" applyBorder="1" applyAlignment="1">
      <alignment horizontal="center" vertical="center"/>
    </xf>
    <xf numFmtId="0" fontId="10" fillId="5" borderId="15" xfId="0" applyFont="1" applyFill="1" applyBorder="1" applyAlignment="1">
      <alignment horizontal="left"/>
    </xf>
    <xf numFmtId="0" fontId="11" fillId="0" borderId="0" xfId="0" applyFont="1"/>
    <xf numFmtId="0" fontId="12" fillId="0" borderId="16" xfId="0" applyFont="1" applyFill="1" applyBorder="1" applyAlignment="1">
      <alignment horizontal="center"/>
    </xf>
    <xf numFmtId="14" fontId="12" fillId="0" borderId="17" xfId="0" applyNumberFormat="1" applyFont="1" applyFill="1" applyBorder="1" applyAlignment="1">
      <alignment horizontal="center"/>
    </xf>
    <xf numFmtId="0" fontId="12" fillId="0" borderId="17" xfId="0" applyFont="1" applyFill="1" applyBorder="1" applyAlignment="1">
      <alignment horizontal="center"/>
    </xf>
    <xf numFmtId="0" fontId="12" fillId="0" borderId="17" xfId="0" applyFont="1" applyFill="1" applyBorder="1"/>
    <xf numFmtId="14" fontId="12" fillId="0" borderId="17" xfId="0" applyNumberFormat="1" applyFont="1" applyFill="1" applyBorder="1"/>
    <xf numFmtId="0" fontId="12" fillId="0" borderId="17" xfId="0" applyFont="1" applyFill="1" applyBorder="1" applyAlignment="1">
      <alignment horizontal="center" vertical="center"/>
    </xf>
    <xf numFmtId="2" fontId="12" fillId="0" borderId="17" xfId="0" applyNumberFormat="1" applyFont="1" applyFill="1" applyBorder="1" applyAlignment="1">
      <alignment horizontal="center" vertical="center"/>
    </xf>
    <xf numFmtId="14" fontId="12" fillId="0" borderId="17" xfId="0" applyNumberFormat="1" applyFont="1" applyFill="1" applyBorder="1" applyAlignment="1">
      <alignment horizontal="center" vertical="center"/>
    </xf>
    <xf numFmtId="0" fontId="12" fillId="0" borderId="18" xfId="0" applyFont="1" applyFill="1" applyBorder="1" applyAlignment="1">
      <alignment horizontal="center"/>
    </xf>
    <xf numFmtId="0" fontId="12" fillId="0" borderId="19" xfId="0" applyFont="1" applyFill="1" applyBorder="1" applyAlignment="1">
      <alignment horizontal="center"/>
    </xf>
    <xf numFmtId="0" fontId="12" fillId="0" borderId="0" xfId="0" applyFont="1"/>
    <xf numFmtId="14" fontId="12" fillId="0" borderId="20" xfId="0" applyNumberFormat="1" applyFont="1" applyFill="1" applyBorder="1" applyAlignment="1">
      <alignment horizontal="center"/>
    </xf>
    <xf numFmtId="0" fontId="12" fillId="0" borderId="20" xfId="0" applyFont="1" applyFill="1" applyBorder="1" applyAlignment="1">
      <alignment horizontal="center"/>
    </xf>
    <xf numFmtId="0" fontId="12" fillId="0" borderId="20" xfId="0" applyFont="1" applyFill="1" applyBorder="1"/>
    <xf numFmtId="14" fontId="12" fillId="0" borderId="20" xfId="0" applyNumberFormat="1" applyFont="1" applyFill="1" applyBorder="1"/>
    <xf numFmtId="0" fontId="12" fillId="0" borderId="20" xfId="0" applyFont="1" applyFill="1" applyBorder="1" applyAlignment="1">
      <alignment horizontal="center" vertical="center"/>
    </xf>
    <xf numFmtId="2" fontId="12" fillId="0" borderId="20" xfId="0" applyNumberFormat="1" applyFont="1" applyFill="1" applyBorder="1" applyAlignment="1">
      <alignment horizontal="center" vertical="center"/>
    </xf>
    <xf numFmtId="14" fontId="12" fillId="0" borderId="20" xfId="0" applyNumberFormat="1" applyFont="1" applyFill="1" applyBorder="1" applyAlignment="1">
      <alignment horizontal="center" vertical="center"/>
    </xf>
    <xf numFmtId="0" fontId="12" fillId="0" borderId="21" xfId="0" applyFont="1" applyFill="1" applyBorder="1" applyAlignment="1">
      <alignment horizontal="center"/>
    </xf>
    <xf numFmtId="0" fontId="13" fillId="0" borderId="20" xfId="0" applyFont="1" applyFill="1" applyBorder="1" applyAlignment="1">
      <alignment horizontal="center"/>
    </xf>
    <xf numFmtId="0" fontId="13" fillId="0" borderId="20" xfId="0" applyFont="1" applyFill="1" applyBorder="1"/>
    <xf numFmtId="0" fontId="12" fillId="6" borderId="17" xfId="0" applyFont="1" applyFill="1" applyBorder="1"/>
    <xf numFmtId="0" fontId="12" fillId="6" borderId="20" xfId="0" applyFont="1" applyFill="1" applyBorder="1" applyAlignment="1">
      <alignment horizontal="center"/>
    </xf>
    <xf numFmtId="0" fontId="12" fillId="6" borderId="20" xfId="0" applyFont="1" applyFill="1" applyBorder="1"/>
    <xf numFmtId="43" fontId="2" fillId="7" borderId="1" xfId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4" fillId="2" borderId="1" xfId="0" applyFont="1" applyFill="1" applyBorder="1" applyAlignment="1">
      <alignment horizontal="left" vertical="center" wrapText="1"/>
    </xf>
    <xf numFmtId="0" fontId="2" fillId="4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/>
    </xf>
    <xf numFmtId="0" fontId="2" fillId="4" borderId="10" xfId="0" applyFont="1" applyFill="1" applyBorder="1" applyAlignment="1">
      <alignment horizontal="center" vertical="center"/>
    </xf>
    <xf numFmtId="0" fontId="12" fillId="8" borderId="22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Alignment="1">
      <alignment vertical="center"/>
    </xf>
  </cellXfs>
  <cellStyles count="2">
    <cellStyle name="Milliers" xfId="1" builtinId="3"/>
    <cellStyle name="Normal" xfId="0" builtinId="0"/>
  </cellStyles>
  <dxfs count="4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0" formatCode="General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9" formatCode="dd/mm/yyyy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left style="thin">
          <color indexed="64"/>
        </left>
        <right style="thin">
          <color indexed="64"/>
        </right>
        <bottom style="thin">
          <color theme="4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major"/>
      </font>
      <fill>
        <patternFill patternType="solid">
          <fgColor indexed="64"/>
          <bgColor theme="3" tint="0.5999938962981048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466725</xdr:colOff>
      <xdr:row>6</xdr:row>
      <xdr:rowOff>38101</xdr:rowOff>
    </xdr:from>
    <xdr:to>
      <xdr:col>8</xdr:col>
      <xdr:colOff>381001</xdr:colOff>
      <xdr:row>7</xdr:row>
      <xdr:rowOff>142876</xdr:rowOff>
    </xdr:to>
    <xdr:sp macro="" textlink="">
      <xdr:nvSpPr>
        <xdr:cNvPr id="3" name="Rectangle 2"/>
        <xdr:cNvSpPr/>
      </xdr:nvSpPr>
      <xdr:spPr>
        <a:xfrm>
          <a:off x="5934075" y="1266826"/>
          <a:ext cx="1438276" cy="30480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r>
            <a:rPr lang="fr-FR" sz="11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Zone fixe inchangé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133350</xdr:colOff>
      <xdr:row>0</xdr:row>
      <xdr:rowOff>47625</xdr:rowOff>
    </xdr:from>
    <xdr:to>
      <xdr:col>6</xdr:col>
      <xdr:colOff>409575</xdr:colOff>
      <xdr:row>13</xdr:row>
      <xdr:rowOff>238125</xdr:rowOff>
    </xdr:to>
    <xdr:sp macro="" textlink="">
      <xdr:nvSpPr>
        <xdr:cNvPr id="2" name="Accolade fermante 1"/>
        <xdr:cNvSpPr/>
      </xdr:nvSpPr>
      <xdr:spPr>
        <a:xfrm>
          <a:off x="4876800" y="47625"/>
          <a:ext cx="1000125" cy="2828925"/>
        </a:xfrm>
        <a:prstGeom prst="rightBrace">
          <a:avLst/>
        </a:prstGeom>
        <a:ln/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466725</xdr:colOff>
      <xdr:row>6</xdr:row>
      <xdr:rowOff>38101</xdr:rowOff>
    </xdr:from>
    <xdr:to>
      <xdr:col>8</xdr:col>
      <xdr:colOff>381001</xdr:colOff>
      <xdr:row>7</xdr:row>
      <xdr:rowOff>142876</xdr:rowOff>
    </xdr:to>
    <xdr:sp macro="" textlink="">
      <xdr:nvSpPr>
        <xdr:cNvPr id="3" name="Rectangle 2"/>
        <xdr:cNvSpPr/>
      </xdr:nvSpPr>
      <xdr:spPr>
        <a:xfrm>
          <a:off x="5934075" y="1266826"/>
          <a:ext cx="1438276" cy="30480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r>
            <a:rPr lang="fr-FR" sz="11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Zone fixe inchangé</a:t>
          </a:r>
        </a:p>
      </xdr:txBody>
    </xdr:sp>
    <xdr:clientData/>
  </xdr:twoCellAnchor>
  <xdr:twoCellAnchor>
    <xdr:from>
      <xdr:col>5</xdr:col>
      <xdr:colOff>66675</xdr:colOff>
      <xdr:row>14</xdr:row>
      <xdr:rowOff>38100</xdr:rowOff>
    </xdr:from>
    <xdr:to>
      <xdr:col>5</xdr:col>
      <xdr:colOff>619125</xdr:colOff>
      <xdr:row>21</xdr:row>
      <xdr:rowOff>0</xdr:rowOff>
    </xdr:to>
    <xdr:sp macro="" textlink="">
      <xdr:nvSpPr>
        <xdr:cNvPr id="4" name="Accolade fermante 3"/>
        <xdr:cNvSpPr/>
      </xdr:nvSpPr>
      <xdr:spPr>
        <a:xfrm>
          <a:off x="4810125" y="2943225"/>
          <a:ext cx="552450" cy="1447800"/>
        </a:xfrm>
        <a:prstGeom prst="rightBrace">
          <a:avLst/>
        </a:prstGeom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66675</xdr:colOff>
      <xdr:row>16</xdr:row>
      <xdr:rowOff>47626</xdr:rowOff>
    </xdr:from>
    <xdr:to>
      <xdr:col>7</xdr:col>
      <xdr:colOff>742951</xdr:colOff>
      <xdr:row>17</xdr:row>
      <xdr:rowOff>161926</xdr:rowOff>
    </xdr:to>
    <xdr:sp macro="" textlink="">
      <xdr:nvSpPr>
        <xdr:cNvPr id="5" name="Rectangle 4"/>
        <xdr:cNvSpPr/>
      </xdr:nvSpPr>
      <xdr:spPr>
        <a:xfrm>
          <a:off x="5534025" y="3486151"/>
          <a:ext cx="1438276" cy="30480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r>
            <a:rPr lang="fr-FR" sz="11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La solution souhaitée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4" displayName="Tableau4" ref="A1:AO11" totalsRowShown="0" headerRowDxfId="44" dataDxfId="42" headerRowBorderDxfId="43" tableBorderDxfId="41">
  <autoFilter ref="A1:AO11"/>
  <tableColumns count="41">
    <tableColumn id="1" name="Numéro du Bon" dataDxfId="40"/>
    <tableColumn id="2" name="Date de Saisie" dataDxfId="39"/>
    <tableColumn id="3" name="Matricule" dataDxfId="38"/>
    <tableColumn id="4" name="Nom &amp; Prénom" dataDxfId="37"/>
    <tableColumn id="5" name="Structure" dataDxfId="36"/>
    <tableColumn id="6" name="Bénéficiaire" dataDxfId="35"/>
    <tableColumn id="7" name="Nature de la Prise en Charge" dataDxfId="34"/>
    <tableColumn id="8" name="Nom du Médecin" dataDxfId="33"/>
    <tableColumn id="9" name="Date de l'examen" dataDxfId="32"/>
    <tableColumn id="10" name="Examen effectue" dataDxfId="31"/>
    <tableColumn id="11" name="Montant" dataDxfId="30"/>
    <tableColumn id="12" name="Nombre de mois" dataDxfId="29"/>
    <tableColumn id="13" name="Échéance" dataDxfId="28"/>
    <tableColumn id="14" name="État de Remboursement" dataDxfId="27">
      <calculatedColumnFormula>IF(Tableau4[[#This Row],[Montant]]="","",IF(Tableau4[[#This Row],[1ère Échéance]]+Tableau4[[#This Row],[2ème Échéance]]+Tableau4[[#This Row],[3ème Échéance]]+Tableau4[[#This Row],[4ème Échéance]]+Tableau4[[#This Row],[5ème Échéance]]+Tableau4[[#This Row],[6ème Échéance]]+Tableau4[[#This Row],[7ème Échéance]]+Tableau4[[#This Row],[8ème Échéance]]+Tableau4[[#This Row],[9ème Échéance]]+Tableau4[[#This Row],[10ème Échéance]]+Tableau4[[#This Row],[11ème Échéance]]+Tableau4[[#This Row],[12ème Échéance]]&gt;Tableau4[[#This Row],[Montant]],"Un Remboursé Excessive",IF(Tableau4[[#This Row],[1ère Échéance]]+Tableau4[[#This Row],[2ème Échéance]]+Tableau4[[#This Row],[3ème Échéance]]+Tableau4[[#This Row],[4ème Échéance]]+Tableau4[[#This Row],[5ème Échéance]]+Tableau4[[#This Row],[6ème Échéance]]+Tableau4[[#This Row],[7ème Échéance]]+Tableau4[[#This Row],[8ème Échéance]]+Tableau4[[#This Row],[9ème Échéance]]+Tableau4[[#This Row],[10ème Échéance]]+Tableau4[[#This Row],[11ème Échéance]]+Tableau4[[#This Row],[12ème Échéance]]=Tableau4[[#This Row],[Montant]],"Remboursé","NON Remboursé")))</calculatedColumnFormula>
    </tableColumn>
    <tableColumn id="15" name="1ère Échéance" dataDxfId="26"/>
    <tableColumn id="16" name="Date 1ère Échéance" dataDxfId="25"/>
    <tableColumn id="17" name="2ème Échéance" dataDxfId="24"/>
    <tableColumn id="18" name="Date 2ème Échéance" dataDxfId="23"/>
    <tableColumn id="19" name="3ème Échéance" dataDxfId="22"/>
    <tableColumn id="20" name="Date 3ème Échéance" dataDxfId="21"/>
    <tableColumn id="21" name="4ème Échéance" dataDxfId="20"/>
    <tableColumn id="22" name="Date 4ème Échéance" dataDxfId="19"/>
    <tableColumn id="23" name="5ème Échéance" dataDxfId="18"/>
    <tableColumn id="24" name="Date 5ème Échéance" dataDxfId="17"/>
    <tableColumn id="25" name="6ème Échéance" dataDxfId="16"/>
    <tableColumn id="26" name="Date 6ème Échéance" dataDxfId="15"/>
    <tableColumn id="27" name="7ème Échéance" dataDxfId="14"/>
    <tableColumn id="28" name="Date 7ème Échéance" dataDxfId="13"/>
    <tableColumn id="29" name="8ème Échéance" dataDxfId="12"/>
    <tableColumn id="30" name="Date 8ème Échéance" dataDxfId="11"/>
    <tableColumn id="31" name="9ème Échéance" dataDxfId="10"/>
    <tableColumn id="32" name="Date 9ème Échéance" dataDxfId="9"/>
    <tableColumn id="33" name="10ème Échéance" dataDxfId="8"/>
    <tableColumn id="34" name="Date 10ème Échéance" dataDxfId="7"/>
    <tableColumn id="35" name="11ème Échéance" dataDxfId="6"/>
    <tableColumn id="36" name="Date 11ème Échéance" dataDxfId="5"/>
    <tableColumn id="37" name="12ème Échéance" dataDxfId="4"/>
    <tableColumn id="38" name="Date 12ème Échéance" dataDxfId="3"/>
    <tableColumn id="39" name="Observation" dataDxfId="2"/>
    <tableColumn id="40" name="Année" dataDxfId="1">
      <calculatedColumnFormula>IF(B2="","",YEAR(B2))</calculatedColumnFormula>
    </tableColumn>
    <tableColumn id="41" name="Mois" dataDxfId="0">
      <calculatedColumnFormula>IF(B2="","",MONTH(B2))</calculatedColumnFormula>
    </tableColumn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O13"/>
  <sheetViews>
    <sheetView topLeftCell="B1" workbookViewId="0">
      <selection activeCell="C20" sqref="C20"/>
    </sheetView>
  </sheetViews>
  <sheetFormatPr baseColWidth="10" defaultRowHeight="15.75" x14ac:dyDescent="0.25"/>
  <cols>
    <col min="1" max="1" width="19.7109375" style="38" customWidth="1"/>
    <col min="2" max="2" width="17.7109375" style="38" customWidth="1"/>
    <col min="3" max="3" width="13.42578125" style="38" customWidth="1"/>
    <col min="4" max="4" width="26.28515625" style="38" customWidth="1"/>
    <col min="5" max="5" width="14.42578125" style="38" bestFit="1" customWidth="1"/>
    <col min="6" max="10" width="10.85546875" style="38" customWidth="1"/>
    <col min="11" max="11" width="15" style="38" bestFit="1" customWidth="1"/>
    <col min="12" max="12" width="15.5703125" style="38" customWidth="1"/>
    <col min="13" max="13" width="18.42578125" style="38" customWidth="1"/>
    <col min="14" max="14" width="24.42578125" style="38" customWidth="1"/>
    <col min="15" max="15" width="16.140625" style="38" customWidth="1"/>
    <col min="16" max="16" width="13" style="38" customWidth="1"/>
    <col min="17" max="17" width="19.28515625" style="38" customWidth="1"/>
    <col min="18" max="18" width="20.5703125" style="38" customWidth="1"/>
    <col min="19" max="19" width="19.28515625" style="38" customWidth="1"/>
    <col min="20" max="20" width="13" style="38" customWidth="1"/>
    <col min="21" max="21" width="19.28515625" style="38" customWidth="1"/>
    <col min="22" max="22" width="13" style="38" customWidth="1"/>
    <col min="23" max="23" width="19.28515625" style="38" customWidth="1"/>
    <col min="24" max="24" width="13" style="38" customWidth="1"/>
    <col min="25" max="25" width="19.28515625" style="38" customWidth="1"/>
    <col min="26" max="26" width="13" style="38" customWidth="1"/>
    <col min="27" max="27" width="19.28515625" style="38" customWidth="1"/>
    <col min="28" max="28" width="13" style="38" customWidth="1"/>
    <col min="29" max="29" width="19.28515625" style="38" customWidth="1"/>
    <col min="30" max="30" width="13" style="38" customWidth="1"/>
    <col min="31" max="31" width="19.28515625" style="38" customWidth="1"/>
    <col min="32" max="32" width="13" style="38" customWidth="1"/>
    <col min="33" max="33" width="20.5703125" style="38" customWidth="1"/>
    <col min="34" max="34" width="14.28515625" style="38" customWidth="1"/>
    <col min="35" max="35" width="20.5703125" style="38" customWidth="1"/>
    <col min="36" max="36" width="14.28515625" style="38" customWidth="1"/>
    <col min="37" max="37" width="23.28515625" style="38" customWidth="1"/>
    <col min="38" max="38" width="21.5703125" style="38" customWidth="1"/>
    <col min="39" max="39" width="15.85546875" style="38" customWidth="1"/>
    <col min="40" max="40" width="9.7109375" style="38" customWidth="1"/>
    <col min="41" max="41" width="8.140625" style="38" customWidth="1"/>
    <col min="42" max="16384" width="11.42578125" style="38"/>
  </cols>
  <sheetData>
    <row r="1" spans="1:41" s="27" customFormat="1" x14ac:dyDescent="0.25">
      <c r="A1" s="20" t="s">
        <v>6</v>
      </c>
      <c r="B1" s="21" t="s">
        <v>7</v>
      </c>
      <c r="C1" s="21" t="s">
        <v>5</v>
      </c>
      <c r="D1" s="21" t="s">
        <v>8</v>
      </c>
      <c r="E1" s="21" t="s">
        <v>9</v>
      </c>
      <c r="F1" s="21" t="s">
        <v>10</v>
      </c>
      <c r="G1" s="21" t="s">
        <v>11</v>
      </c>
      <c r="H1" s="21" t="s">
        <v>12</v>
      </c>
      <c r="I1" s="21" t="s">
        <v>13</v>
      </c>
      <c r="J1" s="21" t="s">
        <v>14</v>
      </c>
      <c r="K1" s="22" t="s">
        <v>15</v>
      </c>
      <c r="L1" s="23" t="s">
        <v>16</v>
      </c>
      <c r="M1" s="23" t="s">
        <v>17</v>
      </c>
      <c r="N1" s="23" t="s">
        <v>18</v>
      </c>
      <c r="O1" s="24" t="s">
        <v>19</v>
      </c>
      <c r="P1" s="25" t="s">
        <v>20</v>
      </c>
      <c r="Q1" s="24" t="s">
        <v>21</v>
      </c>
      <c r="R1" s="25" t="s">
        <v>22</v>
      </c>
      <c r="S1" s="24" t="s">
        <v>23</v>
      </c>
      <c r="T1" s="25" t="s">
        <v>24</v>
      </c>
      <c r="U1" s="24" t="s">
        <v>25</v>
      </c>
      <c r="V1" s="25" t="s">
        <v>26</v>
      </c>
      <c r="W1" s="24" t="s">
        <v>27</v>
      </c>
      <c r="X1" s="25" t="s">
        <v>28</v>
      </c>
      <c r="Y1" s="24" t="s">
        <v>29</v>
      </c>
      <c r="Z1" s="25" t="s">
        <v>30</v>
      </c>
      <c r="AA1" s="24" t="s">
        <v>31</v>
      </c>
      <c r="AB1" s="25" t="s">
        <v>32</v>
      </c>
      <c r="AC1" s="24" t="s">
        <v>33</v>
      </c>
      <c r="AD1" s="25" t="s">
        <v>34</v>
      </c>
      <c r="AE1" s="24" t="s">
        <v>35</v>
      </c>
      <c r="AF1" s="25" t="s">
        <v>36</v>
      </c>
      <c r="AG1" s="24" t="s">
        <v>37</v>
      </c>
      <c r="AH1" s="25" t="s">
        <v>38</v>
      </c>
      <c r="AI1" s="24" t="s">
        <v>39</v>
      </c>
      <c r="AJ1" s="25" t="s">
        <v>40</v>
      </c>
      <c r="AK1" s="24" t="s">
        <v>41</v>
      </c>
      <c r="AL1" s="25" t="s">
        <v>42</v>
      </c>
      <c r="AM1" s="21" t="s">
        <v>43</v>
      </c>
      <c r="AN1" s="21" t="s">
        <v>44</v>
      </c>
      <c r="AO1" s="26" t="s">
        <v>45</v>
      </c>
    </row>
    <row r="2" spans="1:41" x14ac:dyDescent="0.25">
      <c r="A2" s="28">
        <v>1</v>
      </c>
      <c r="B2" s="29">
        <v>44363</v>
      </c>
      <c r="C2" s="30">
        <v>1120</v>
      </c>
      <c r="D2" s="31" t="s">
        <v>46</v>
      </c>
      <c r="E2" s="31" t="s">
        <v>47</v>
      </c>
      <c r="F2" s="31"/>
      <c r="G2" s="31"/>
      <c r="H2" s="31"/>
      <c r="I2" s="32"/>
      <c r="J2" s="31"/>
      <c r="K2" s="33">
        <v>5000</v>
      </c>
      <c r="L2" s="33">
        <v>5</v>
      </c>
      <c r="M2" s="33">
        <v>1000</v>
      </c>
      <c r="N2" s="31" t="str">
        <f>IF(Tableau4[[#This Row],[Montant]]="","",IF(Tableau4[[#This Row],[1ère Échéance]]+Tableau4[[#This Row],[2ème Échéance]]+Tableau4[[#This Row],[3ème Échéance]]+Tableau4[[#This Row],[4ème Échéance]]+Tableau4[[#This Row],[5ème Échéance]]+Tableau4[[#This Row],[6ème Échéance]]+Tableau4[[#This Row],[7ème Échéance]]+Tableau4[[#This Row],[8ème Échéance]]+Tableau4[[#This Row],[9ème Échéance]]+Tableau4[[#This Row],[10ème Échéance]]+Tableau4[[#This Row],[11ème Échéance]]+Tableau4[[#This Row],[12ème Échéance]]&gt;Tableau4[[#This Row],[Montant]],"Un Remboursé Excessive",IF(Tableau4[[#This Row],[1ère Échéance]]+Tableau4[[#This Row],[2ème Échéance]]+Tableau4[[#This Row],[3ème Échéance]]+Tableau4[[#This Row],[4ème Échéance]]+Tableau4[[#This Row],[5ème Échéance]]+Tableau4[[#This Row],[6ème Échéance]]+Tableau4[[#This Row],[7ème Échéance]]+Tableau4[[#This Row],[8ème Échéance]]+Tableau4[[#This Row],[9ème Échéance]]+Tableau4[[#This Row],[10ème Échéance]]+Tableau4[[#This Row],[11ème Échéance]]+Tableau4[[#This Row],[12ème Échéance]]=Tableau4[[#This Row],[Montant]],"Remboursé","NON Remboursé")))</f>
        <v>NON Remboursé</v>
      </c>
      <c r="O2" s="34">
        <v>1000</v>
      </c>
      <c r="P2" s="35"/>
      <c r="Q2" s="34"/>
      <c r="R2" s="35"/>
      <c r="S2" s="34"/>
      <c r="T2" s="35"/>
      <c r="U2" s="34"/>
      <c r="V2" s="35"/>
      <c r="W2" s="34"/>
      <c r="X2" s="35"/>
      <c r="Y2" s="34"/>
      <c r="Z2" s="35"/>
      <c r="AA2" s="34"/>
      <c r="AB2" s="35"/>
      <c r="AC2" s="34"/>
      <c r="AD2" s="35"/>
      <c r="AE2" s="34"/>
      <c r="AF2" s="35"/>
      <c r="AG2" s="34"/>
      <c r="AH2" s="35"/>
      <c r="AI2" s="34"/>
      <c r="AJ2" s="35"/>
      <c r="AK2" s="34"/>
      <c r="AL2" s="35"/>
      <c r="AM2" s="31"/>
      <c r="AN2" s="36">
        <f>IF(B2="","",YEAR(B2))</f>
        <v>2021</v>
      </c>
      <c r="AO2" s="37">
        <f>IF(B2="","",MONTH(B2))</f>
        <v>6</v>
      </c>
    </row>
    <row r="3" spans="1:41" x14ac:dyDescent="0.25">
      <c r="A3" s="28">
        <v>2</v>
      </c>
      <c r="B3" s="29">
        <v>44363</v>
      </c>
      <c r="C3" s="30">
        <v>1130</v>
      </c>
      <c r="D3" s="31" t="s">
        <v>48</v>
      </c>
      <c r="E3" s="31" t="s">
        <v>49</v>
      </c>
      <c r="F3" s="31"/>
      <c r="G3" s="31"/>
      <c r="H3" s="31"/>
      <c r="I3" s="32"/>
      <c r="J3" s="31"/>
      <c r="K3" s="33">
        <v>4000</v>
      </c>
      <c r="L3" s="33">
        <v>2</v>
      </c>
      <c r="M3" s="33">
        <v>2000</v>
      </c>
      <c r="N3" s="31" t="str">
        <f>IF(Tableau4[[#This Row],[Montant]]="","",IF(Tableau4[[#This Row],[1ère Échéance]]+Tableau4[[#This Row],[2ème Échéance]]+Tableau4[[#This Row],[3ème Échéance]]+Tableau4[[#This Row],[4ème Échéance]]+Tableau4[[#This Row],[5ème Échéance]]+Tableau4[[#This Row],[6ème Échéance]]+Tableau4[[#This Row],[7ème Échéance]]+Tableau4[[#This Row],[8ème Échéance]]+Tableau4[[#This Row],[9ème Échéance]]+Tableau4[[#This Row],[10ème Échéance]]+Tableau4[[#This Row],[11ème Échéance]]+Tableau4[[#This Row],[12ème Échéance]]&gt;Tableau4[[#This Row],[Montant]],"Un Remboursé Excessive",IF(Tableau4[[#This Row],[1ère Échéance]]+Tableau4[[#This Row],[2ème Échéance]]+Tableau4[[#This Row],[3ème Échéance]]+Tableau4[[#This Row],[4ème Échéance]]+Tableau4[[#This Row],[5ème Échéance]]+Tableau4[[#This Row],[6ème Échéance]]+Tableau4[[#This Row],[7ème Échéance]]+Tableau4[[#This Row],[8ème Échéance]]+Tableau4[[#This Row],[9ème Échéance]]+Tableau4[[#This Row],[10ème Échéance]]+Tableau4[[#This Row],[11ème Échéance]]+Tableau4[[#This Row],[12ème Échéance]]=Tableau4[[#This Row],[Montant]],"Remboursé","NON Remboursé")))</f>
        <v>NON Remboursé</v>
      </c>
      <c r="O3" s="34">
        <v>2000</v>
      </c>
      <c r="P3" s="35"/>
      <c r="Q3" s="34"/>
      <c r="R3" s="35"/>
      <c r="S3" s="34"/>
      <c r="T3" s="35"/>
      <c r="U3" s="34"/>
      <c r="V3" s="35"/>
      <c r="W3" s="34"/>
      <c r="X3" s="35"/>
      <c r="Y3" s="34"/>
      <c r="Z3" s="35"/>
      <c r="AA3" s="34"/>
      <c r="AB3" s="35"/>
      <c r="AC3" s="34"/>
      <c r="AD3" s="35"/>
      <c r="AE3" s="34"/>
      <c r="AF3" s="35"/>
      <c r="AG3" s="34"/>
      <c r="AH3" s="35"/>
      <c r="AI3" s="34"/>
      <c r="AJ3" s="35"/>
      <c r="AK3" s="34"/>
      <c r="AL3" s="35"/>
      <c r="AM3" s="31"/>
      <c r="AN3" s="36">
        <f t="shared" ref="AN3:AN11" si="0">IF(B3="","",YEAR(B3))</f>
        <v>2021</v>
      </c>
      <c r="AO3" s="37">
        <f t="shared" ref="AO3:AO11" si="1">IF(B3="","",MONTH(B3))</f>
        <v>6</v>
      </c>
    </row>
    <row r="4" spans="1:41" x14ac:dyDescent="0.25">
      <c r="A4" s="28">
        <v>3</v>
      </c>
      <c r="B4" s="39">
        <v>44363</v>
      </c>
      <c r="C4" s="40">
        <v>1140</v>
      </c>
      <c r="D4" s="41" t="s">
        <v>50</v>
      </c>
      <c r="E4" s="41" t="s">
        <v>51</v>
      </c>
      <c r="F4" s="41"/>
      <c r="G4" s="41"/>
      <c r="H4" s="41"/>
      <c r="I4" s="42"/>
      <c r="J4" s="41"/>
      <c r="K4" s="43">
        <v>3000</v>
      </c>
      <c r="L4" s="43">
        <v>2</v>
      </c>
      <c r="M4" s="43">
        <v>1500</v>
      </c>
      <c r="N4" s="31" t="str">
        <f>IF(Tableau4[[#This Row],[Montant]]="","",IF(Tableau4[[#This Row],[1ère Échéance]]+Tableau4[[#This Row],[2ème Échéance]]+Tableau4[[#This Row],[3ème Échéance]]+Tableau4[[#This Row],[4ème Échéance]]+Tableau4[[#This Row],[5ème Échéance]]+Tableau4[[#This Row],[6ème Échéance]]+Tableau4[[#This Row],[7ème Échéance]]+Tableau4[[#This Row],[8ème Échéance]]+Tableau4[[#This Row],[9ème Échéance]]+Tableau4[[#This Row],[10ème Échéance]]+Tableau4[[#This Row],[11ème Échéance]]+Tableau4[[#This Row],[12ème Échéance]]&gt;Tableau4[[#This Row],[Montant]],"Un Remboursé Excessive",IF(Tableau4[[#This Row],[1ère Échéance]]+Tableau4[[#This Row],[2ème Échéance]]+Tableau4[[#This Row],[3ème Échéance]]+Tableau4[[#This Row],[4ème Échéance]]+Tableau4[[#This Row],[5ème Échéance]]+Tableau4[[#This Row],[6ème Échéance]]+Tableau4[[#This Row],[7ème Échéance]]+Tableau4[[#This Row],[8ème Échéance]]+Tableau4[[#This Row],[9ème Échéance]]+Tableau4[[#This Row],[10ème Échéance]]+Tableau4[[#This Row],[11ème Échéance]]+Tableau4[[#This Row],[12ème Échéance]]=Tableau4[[#This Row],[Montant]],"Remboursé","NON Remboursé")))</f>
        <v>NON Remboursé</v>
      </c>
      <c r="O4" s="44">
        <v>1500</v>
      </c>
      <c r="P4" s="45"/>
      <c r="Q4" s="44"/>
      <c r="R4" s="45"/>
      <c r="S4" s="44"/>
      <c r="T4" s="45"/>
      <c r="U4" s="44"/>
      <c r="V4" s="45"/>
      <c r="W4" s="44"/>
      <c r="X4" s="45"/>
      <c r="Y4" s="44"/>
      <c r="Z4" s="45"/>
      <c r="AA4" s="44"/>
      <c r="AB4" s="45"/>
      <c r="AC4" s="44"/>
      <c r="AD4" s="45"/>
      <c r="AE4" s="44"/>
      <c r="AF4" s="45"/>
      <c r="AG4" s="44"/>
      <c r="AH4" s="45"/>
      <c r="AI4" s="44"/>
      <c r="AJ4" s="45"/>
      <c r="AK4" s="44"/>
      <c r="AL4" s="45"/>
      <c r="AM4" s="41"/>
      <c r="AN4" s="40">
        <f t="shared" si="0"/>
        <v>2021</v>
      </c>
      <c r="AO4" s="46">
        <f t="shared" si="1"/>
        <v>6</v>
      </c>
    </row>
    <row r="5" spans="1:41" x14ac:dyDescent="0.25">
      <c r="A5" s="28">
        <v>4</v>
      </c>
      <c r="B5" s="39">
        <v>44363</v>
      </c>
      <c r="C5" s="50">
        <v>1230</v>
      </c>
      <c r="D5" s="51" t="s">
        <v>52</v>
      </c>
      <c r="E5" s="41" t="s">
        <v>51</v>
      </c>
      <c r="F5" s="41"/>
      <c r="G5" s="41"/>
      <c r="H5" s="41"/>
      <c r="I5" s="42"/>
      <c r="J5" s="41"/>
      <c r="K5" s="43">
        <v>2000</v>
      </c>
      <c r="L5" s="43">
        <v>1</v>
      </c>
      <c r="M5" s="43">
        <v>2000</v>
      </c>
      <c r="N5" s="49" t="str">
        <f>IF(Tableau4[[#This Row],[Montant]]="","",IF(Tableau4[[#This Row],[1ère Échéance]]+Tableau4[[#This Row],[2ème Échéance]]+Tableau4[[#This Row],[3ème Échéance]]+Tableau4[[#This Row],[4ème Échéance]]+Tableau4[[#This Row],[5ème Échéance]]+Tableau4[[#This Row],[6ème Échéance]]+Tableau4[[#This Row],[7ème Échéance]]+Tableau4[[#This Row],[8ème Échéance]]+Tableau4[[#This Row],[9ème Échéance]]+Tableau4[[#This Row],[10ème Échéance]]+Tableau4[[#This Row],[11ème Échéance]]+Tableau4[[#This Row],[12ème Échéance]]&gt;Tableau4[[#This Row],[Montant]],"Un Remboursé Excessive",IF(Tableau4[[#This Row],[1ère Échéance]]+Tableau4[[#This Row],[2ème Échéance]]+Tableau4[[#This Row],[3ème Échéance]]+Tableau4[[#This Row],[4ème Échéance]]+Tableau4[[#This Row],[5ème Échéance]]+Tableau4[[#This Row],[6ème Échéance]]+Tableau4[[#This Row],[7ème Échéance]]+Tableau4[[#This Row],[8ème Échéance]]+Tableau4[[#This Row],[9ème Échéance]]+Tableau4[[#This Row],[10ème Échéance]]+Tableau4[[#This Row],[11ème Échéance]]+Tableau4[[#This Row],[12ème Échéance]]=Tableau4[[#This Row],[Montant]],"Remboursé","NON Remboursé")))</f>
        <v>Remboursé</v>
      </c>
      <c r="O5" s="44">
        <v>2000</v>
      </c>
      <c r="P5" s="45">
        <v>44002</v>
      </c>
      <c r="Q5" s="44"/>
      <c r="R5" s="45"/>
      <c r="S5" s="44"/>
      <c r="T5" s="45"/>
      <c r="U5" s="44"/>
      <c r="V5" s="45"/>
      <c r="W5" s="44"/>
      <c r="X5" s="45"/>
      <c r="Y5" s="44"/>
      <c r="Z5" s="45"/>
      <c r="AA5" s="44"/>
      <c r="AB5" s="45"/>
      <c r="AC5" s="44"/>
      <c r="AD5" s="45"/>
      <c r="AE5" s="44"/>
      <c r="AF5" s="45"/>
      <c r="AG5" s="44"/>
      <c r="AH5" s="45"/>
      <c r="AI5" s="44"/>
      <c r="AJ5" s="45"/>
      <c r="AK5" s="44"/>
      <c r="AL5" s="45"/>
      <c r="AM5" s="41"/>
      <c r="AN5" s="40">
        <f t="shared" si="0"/>
        <v>2021</v>
      </c>
      <c r="AO5" s="46">
        <f t="shared" si="1"/>
        <v>6</v>
      </c>
    </row>
    <row r="6" spans="1:41" x14ac:dyDescent="0.25">
      <c r="A6" s="28">
        <v>5</v>
      </c>
      <c r="B6" s="39">
        <v>44363</v>
      </c>
      <c r="C6" s="50">
        <v>1425</v>
      </c>
      <c r="D6" s="51" t="s">
        <v>53</v>
      </c>
      <c r="E6" s="41" t="s">
        <v>54</v>
      </c>
      <c r="F6" s="41"/>
      <c r="G6" s="41"/>
      <c r="H6" s="41"/>
      <c r="I6" s="42"/>
      <c r="J6" s="41"/>
      <c r="K6" s="43">
        <v>1000</v>
      </c>
      <c r="L6" s="43">
        <v>1</v>
      </c>
      <c r="M6" s="43">
        <v>1000</v>
      </c>
      <c r="N6" s="49" t="str">
        <f>IF(Tableau4[[#This Row],[Montant]]="","",IF(Tableau4[[#This Row],[1ère Échéance]]+Tableau4[[#This Row],[2ème Échéance]]+Tableau4[[#This Row],[3ème Échéance]]+Tableau4[[#This Row],[4ème Échéance]]+Tableau4[[#This Row],[5ème Échéance]]+Tableau4[[#This Row],[6ème Échéance]]+Tableau4[[#This Row],[7ème Échéance]]+Tableau4[[#This Row],[8ème Échéance]]+Tableau4[[#This Row],[9ème Échéance]]+Tableau4[[#This Row],[10ème Échéance]]+Tableau4[[#This Row],[11ème Échéance]]+Tableau4[[#This Row],[12ème Échéance]]&gt;Tableau4[[#This Row],[Montant]],"Un Remboursé Excessive",IF(Tableau4[[#This Row],[1ère Échéance]]+Tableau4[[#This Row],[2ème Échéance]]+Tableau4[[#This Row],[3ème Échéance]]+Tableau4[[#This Row],[4ème Échéance]]+Tableau4[[#This Row],[5ème Échéance]]+Tableau4[[#This Row],[6ème Échéance]]+Tableau4[[#This Row],[7ème Échéance]]+Tableau4[[#This Row],[8ème Échéance]]+Tableau4[[#This Row],[9ème Échéance]]+Tableau4[[#This Row],[10ème Échéance]]+Tableau4[[#This Row],[11ème Échéance]]+Tableau4[[#This Row],[12ème Échéance]]=Tableau4[[#This Row],[Montant]],"Remboursé","NON Remboursé")))</f>
        <v>Remboursé</v>
      </c>
      <c r="O6" s="44">
        <v>1000</v>
      </c>
      <c r="P6" s="45">
        <v>44003</v>
      </c>
      <c r="Q6" s="44"/>
      <c r="R6" s="45"/>
      <c r="S6" s="44"/>
      <c r="T6" s="45"/>
      <c r="U6" s="44"/>
      <c r="V6" s="45"/>
      <c r="W6" s="44"/>
      <c r="X6" s="45"/>
      <c r="Y6" s="44"/>
      <c r="Z6" s="45"/>
      <c r="AA6" s="44"/>
      <c r="AB6" s="45"/>
      <c r="AC6" s="44"/>
      <c r="AD6" s="45"/>
      <c r="AE6" s="44"/>
      <c r="AF6" s="45"/>
      <c r="AG6" s="44"/>
      <c r="AH6" s="45"/>
      <c r="AI6" s="44"/>
      <c r="AJ6" s="45"/>
      <c r="AK6" s="44"/>
      <c r="AL6" s="45"/>
      <c r="AM6" s="41"/>
      <c r="AN6" s="40">
        <f t="shared" si="0"/>
        <v>2021</v>
      </c>
      <c r="AO6" s="46">
        <f t="shared" si="1"/>
        <v>6</v>
      </c>
    </row>
    <row r="7" spans="1:41" x14ac:dyDescent="0.25">
      <c r="A7" s="28">
        <v>6</v>
      </c>
      <c r="B7" s="39">
        <v>44363</v>
      </c>
      <c r="C7" s="40">
        <v>4523</v>
      </c>
      <c r="D7" s="41" t="s">
        <v>55</v>
      </c>
      <c r="E7" s="41" t="s">
        <v>47</v>
      </c>
      <c r="F7" s="41"/>
      <c r="G7" s="41"/>
      <c r="H7" s="41"/>
      <c r="I7" s="42"/>
      <c r="J7" s="41"/>
      <c r="K7" s="43">
        <v>5000</v>
      </c>
      <c r="L7" s="43">
        <v>2</v>
      </c>
      <c r="M7" s="43">
        <v>2500</v>
      </c>
      <c r="N7" s="31" t="str">
        <f>IF(Tableau4[[#This Row],[Montant]]="","",IF(Tableau4[[#This Row],[1ère Échéance]]+Tableau4[[#This Row],[2ème Échéance]]+Tableau4[[#This Row],[3ème Échéance]]+Tableau4[[#This Row],[4ème Échéance]]+Tableau4[[#This Row],[5ème Échéance]]+Tableau4[[#This Row],[6ème Échéance]]+Tableau4[[#This Row],[7ème Échéance]]+Tableau4[[#This Row],[8ème Échéance]]+Tableau4[[#This Row],[9ème Échéance]]+Tableau4[[#This Row],[10ème Échéance]]+Tableau4[[#This Row],[11ème Échéance]]+Tableau4[[#This Row],[12ème Échéance]]&gt;Tableau4[[#This Row],[Montant]],"Un Remboursé Excessive",IF(Tableau4[[#This Row],[1ère Échéance]]+Tableau4[[#This Row],[2ème Échéance]]+Tableau4[[#This Row],[3ème Échéance]]+Tableau4[[#This Row],[4ème Échéance]]+Tableau4[[#This Row],[5ème Échéance]]+Tableau4[[#This Row],[6ème Échéance]]+Tableau4[[#This Row],[7ème Échéance]]+Tableau4[[#This Row],[8ème Échéance]]+Tableau4[[#This Row],[9ème Échéance]]+Tableau4[[#This Row],[10ème Échéance]]+Tableau4[[#This Row],[11ème Échéance]]+Tableau4[[#This Row],[12ème Échéance]]=Tableau4[[#This Row],[Montant]],"Remboursé","NON Remboursé")))</f>
        <v>NON Remboursé</v>
      </c>
      <c r="O7" s="44">
        <v>2500</v>
      </c>
      <c r="P7" s="45"/>
      <c r="Q7" s="44"/>
      <c r="R7" s="45"/>
      <c r="S7" s="44"/>
      <c r="T7" s="45"/>
      <c r="U7" s="44"/>
      <c r="V7" s="45"/>
      <c r="W7" s="44"/>
      <c r="X7" s="45"/>
      <c r="Y7" s="44"/>
      <c r="Z7" s="45"/>
      <c r="AA7" s="44"/>
      <c r="AB7" s="45"/>
      <c r="AC7" s="44"/>
      <c r="AD7" s="45"/>
      <c r="AE7" s="44"/>
      <c r="AF7" s="45"/>
      <c r="AG7" s="44"/>
      <c r="AH7" s="45"/>
      <c r="AI7" s="44"/>
      <c r="AJ7" s="45"/>
      <c r="AK7" s="44"/>
      <c r="AL7" s="45"/>
      <c r="AM7" s="41"/>
      <c r="AN7" s="40">
        <f t="shared" si="0"/>
        <v>2021</v>
      </c>
      <c r="AO7" s="46">
        <f t="shared" si="1"/>
        <v>6</v>
      </c>
    </row>
    <row r="8" spans="1:41" x14ac:dyDescent="0.25">
      <c r="A8" s="28">
        <v>7</v>
      </c>
      <c r="B8" s="39">
        <v>44363</v>
      </c>
      <c r="C8" s="47">
        <v>15578</v>
      </c>
      <c r="D8" s="48" t="s">
        <v>56</v>
      </c>
      <c r="E8" s="41" t="s">
        <v>57</v>
      </c>
      <c r="F8" s="41"/>
      <c r="G8" s="41"/>
      <c r="H8" s="41"/>
      <c r="I8" s="42"/>
      <c r="J8" s="41"/>
      <c r="K8" s="43">
        <v>4000</v>
      </c>
      <c r="L8" s="43">
        <v>2</v>
      </c>
      <c r="M8" s="43">
        <v>2000</v>
      </c>
      <c r="N8" s="31" t="str">
        <f>IF(Tableau4[[#This Row],[Montant]]="","",IF(Tableau4[[#This Row],[1ère Échéance]]+Tableau4[[#This Row],[2ème Échéance]]+Tableau4[[#This Row],[3ème Échéance]]+Tableau4[[#This Row],[4ème Échéance]]+Tableau4[[#This Row],[5ème Échéance]]+Tableau4[[#This Row],[6ème Échéance]]+Tableau4[[#This Row],[7ème Échéance]]+Tableau4[[#This Row],[8ème Échéance]]+Tableau4[[#This Row],[9ème Échéance]]+Tableau4[[#This Row],[10ème Échéance]]+Tableau4[[#This Row],[11ème Échéance]]+Tableau4[[#This Row],[12ème Échéance]]&gt;Tableau4[[#This Row],[Montant]],"Un Remboursé Excessive",IF(Tableau4[[#This Row],[1ère Échéance]]+Tableau4[[#This Row],[2ème Échéance]]+Tableau4[[#This Row],[3ème Échéance]]+Tableau4[[#This Row],[4ème Échéance]]+Tableau4[[#This Row],[5ème Échéance]]+Tableau4[[#This Row],[6ème Échéance]]+Tableau4[[#This Row],[7ème Échéance]]+Tableau4[[#This Row],[8ème Échéance]]+Tableau4[[#This Row],[9ème Échéance]]+Tableau4[[#This Row],[10ème Échéance]]+Tableau4[[#This Row],[11ème Échéance]]+Tableau4[[#This Row],[12ème Échéance]]=Tableau4[[#This Row],[Montant]],"Remboursé","NON Remboursé")))</f>
        <v>NON Remboursé</v>
      </c>
      <c r="O8" s="44">
        <v>2000</v>
      </c>
      <c r="P8" s="45"/>
      <c r="Q8" s="44"/>
      <c r="R8" s="45"/>
      <c r="S8" s="44"/>
      <c r="T8" s="45"/>
      <c r="U8" s="44"/>
      <c r="V8" s="45"/>
      <c r="W8" s="44"/>
      <c r="X8" s="45"/>
      <c r="Y8" s="44"/>
      <c r="Z8" s="45"/>
      <c r="AA8" s="44"/>
      <c r="AB8" s="45"/>
      <c r="AC8" s="44"/>
      <c r="AD8" s="45"/>
      <c r="AE8" s="44"/>
      <c r="AF8" s="45"/>
      <c r="AG8" s="44"/>
      <c r="AH8" s="45"/>
      <c r="AI8" s="44"/>
      <c r="AJ8" s="45"/>
      <c r="AK8" s="44"/>
      <c r="AL8" s="45"/>
      <c r="AM8" s="41"/>
      <c r="AN8" s="40">
        <f t="shared" si="0"/>
        <v>2021</v>
      </c>
      <c r="AO8" s="46">
        <f t="shared" si="1"/>
        <v>6</v>
      </c>
    </row>
    <row r="9" spans="1:41" x14ac:dyDescent="0.25">
      <c r="A9" s="28">
        <v>8</v>
      </c>
      <c r="B9" s="39">
        <v>44363</v>
      </c>
      <c r="C9" s="40">
        <v>7896</v>
      </c>
      <c r="D9" s="41" t="s">
        <v>58</v>
      </c>
      <c r="E9" s="41" t="s">
        <v>51</v>
      </c>
      <c r="F9" s="41"/>
      <c r="G9" s="41"/>
      <c r="H9" s="41"/>
      <c r="I9" s="42"/>
      <c r="J9" s="41"/>
      <c r="K9" s="43">
        <v>3000</v>
      </c>
      <c r="L9" s="43">
        <v>2</v>
      </c>
      <c r="M9" s="43">
        <v>1500</v>
      </c>
      <c r="N9" s="31" t="str">
        <f>IF(Tableau4[[#This Row],[Montant]]="","",IF(Tableau4[[#This Row],[1ère Échéance]]+Tableau4[[#This Row],[2ème Échéance]]+Tableau4[[#This Row],[3ème Échéance]]+Tableau4[[#This Row],[4ème Échéance]]+Tableau4[[#This Row],[5ème Échéance]]+Tableau4[[#This Row],[6ème Échéance]]+Tableau4[[#This Row],[7ème Échéance]]+Tableau4[[#This Row],[8ème Échéance]]+Tableau4[[#This Row],[9ème Échéance]]+Tableau4[[#This Row],[10ème Échéance]]+Tableau4[[#This Row],[11ème Échéance]]+Tableau4[[#This Row],[12ème Échéance]]&gt;Tableau4[[#This Row],[Montant]],"Un Remboursé Excessive",IF(Tableau4[[#This Row],[1ère Échéance]]+Tableau4[[#This Row],[2ème Échéance]]+Tableau4[[#This Row],[3ème Échéance]]+Tableau4[[#This Row],[4ème Échéance]]+Tableau4[[#This Row],[5ème Échéance]]+Tableau4[[#This Row],[6ème Échéance]]+Tableau4[[#This Row],[7ème Échéance]]+Tableau4[[#This Row],[8ème Échéance]]+Tableau4[[#This Row],[9ème Échéance]]+Tableau4[[#This Row],[10ème Échéance]]+Tableau4[[#This Row],[11ème Échéance]]+Tableau4[[#This Row],[12ème Échéance]]=Tableau4[[#This Row],[Montant]],"Remboursé","NON Remboursé")))</f>
        <v>NON Remboursé</v>
      </c>
      <c r="O9" s="44">
        <v>1500</v>
      </c>
      <c r="P9" s="45"/>
      <c r="Q9" s="44"/>
      <c r="R9" s="45"/>
      <c r="S9" s="44"/>
      <c r="T9" s="45"/>
      <c r="U9" s="44"/>
      <c r="V9" s="45"/>
      <c r="W9" s="44"/>
      <c r="X9" s="45"/>
      <c r="Y9" s="44"/>
      <c r="Z9" s="45"/>
      <c r="AA9" s="44"/>
      <c r="AB9" s="45"/>
      <c r="AC9" s="44"/>
      <c r="AD9" s="45"/>
      <c r="AE9" s="44"/>
      <c r="AF9" s="45"/>
      <c r="AG9" s="44"/>
      <c r="AH9" s="45"/>
      <c r="AI9" s="44"/>
      <c r="AJ9" s="45"/>
      <c r="AK9" s="44"/>
      <c r="AL9" s="45"/>
      <c r="AM9" s="41"/>
      <c r="AN9" s="40">
        <f t="shared" si="0"/>
        <v>2021</v>
      </c>
      <c r="AO9" s="46">
        <f t="shared" si="1"/>
        <v>6</v>
      </c>
    </row>
    <row r="10" spans="1:41" x14ac:dyDescent="0.25">
      <c r="A10" s="28">
        <v>9</v>
      </c>
      <c r="B10" s="39">
        <v>44363</v>
      </c>
      <c r="C10" s="40">
        <v>4521</v>
      </c>
      <c r="D10" s="41" t="s">
        <v>59</v>
      </c>
      <c r="E10" s="41" t="s">
        <v>47</v>
      </c>
      <c r="F10" s="41"/>
      <c r="G10" s="41"/>
      <c r="H10" s="41"/>
      <c r="I10" s="42"/>
      <c r="J10" s="41"/>
      <c r="K10" s="43">
        <v>2000</v>
      </c>
      <c r="L10" s="43">
        <v>2</v>
      </c>
      <c r="M10" s="43">
        <v>1000</v>
      </c>
      <c r="N10" s="31" t="str">
        <f>IF(Tableau4[[#This Row],[Montant]]="","",IF(Tableau4[[#This Row],[1ère Échéance]]+Tableau4[[#This Row],[2ème Échéance]]+Tableau4[[#This Row],[3ème Échéance]]+Tableau4[[#This Row],[4ème Échéance]]+Tableau4[[#This Row],[5ème Échéance]]+Tableau4[[#This Row],[6ème Échéance]]+Tableau4[[#This Row],[7ème Échéance]]+Tableau4[[#This Row],[8ème Échéance]]+Tableau4[[#This Row],[9ème Échéance]]+Tableau4[[#This Row],[10ème Échéance]]+Tableau4[[#This Row],[11ème Échéance]]+Tableau4[[#This Row],[12ème Échéance]]&gt;Tableau4[[#This Row],[Montant]],"Un Remboursé Excessive",IF(Tableau4[[#This Row],[1ère Échéance]]+Tableau4[[#This Row],[2ème Échéance]]+Tableau4[[#This Row],[3ème Échéance]]+Tableau4[[#This Row],[4ème Échéance]]+Tableau4[[#This Row],[5ème Échéance]]+Tableau4[[#This Row],[6ème Échéance]]+Tableau4[[#This Row],[7ème Échéance]]+Tableau4[[#This Row],[8ème Échéance]]+Tableau4[[#This Row],[9ème Échéance]]+Tableau4[[#This Row],[10ème Échéance]]+Tableau4[[#This Row],[11ème Échéance]]+Tableau4[[#This Row],[12ème Échéance]]=Tableau4[[#This Row],[Montant]],"Remboursé","NON Remboursé")))</f>
        <v>NON Remboursé</v>
      </c>
      <c r="O10" s="44">
        <v>1000</v>
      </c>
      <c r="P10" s="45"/>
      <c r="Q10" s="44"/>
      <c r="R10" s="45"/>
      <c r="S10" s="44"/>
      <c r="T10" s="45"/>
      <c r="U10" s="44"/>
      <c r="V10" s="45"/>
      <c r="W10" s="44"/>
      <c r="X10" s="45"/>
      <c r="Y10" s="44"/>
      <c r="Z10" s="45"/>
      <c r="AA10" s="44"/>
      <c r="AB10" s="45"/>
      <c r="AC10" s="44"/>
      <c r="AD10" s="45"/>
      <c r="AE10" s="44"/>
      <c r="AF10" s="45"/>
      <c r="AG10" s="44"/>
      <c r="AH10" s="45"/>
      <c r="AI10" s="44"/>
      <c r="AJ10" s="45"/>
      <c r="AK10" s="44"/>
      <c r="AL10" s="45"/>
      <c r="AM10" s="41"/>
      <c r="AN10" s="40">
        <f t="shared" si="0"/>
        <v>2021</v>
      </c>
      <c r="AO10" s="46">
        <f t="shared" si="1"/>
        <v>6</v>
      </c>
    </row>
    <row r="11" spans="1:41" x14ac:dyDescent="0.25">
      <c r="A11" s="28">
        <v>10</v>
      </c>
      <c r="B11" s="39">
        <v>44363</v>
      </c>
      <c r="C11" s="47">
        <v>15578</v>
      </c>
      <c r="D11" s="48" t="s">
        <v>56</v>
      </c>
      <c r="E11" s="41" t="s">
        <v>57</v>
      </c>
      <c r="F11" s="41"/>
      <c r="G11" s="41"/>
      <c r="H11" s="41"/>
      <c r="I11" s="42"/>
      <c r="J11" s="41"/>
      <c r="K11" s="43">
        <v>1000</v>
      </c>
      <c r="L11" s="43">
        <v>1</v>
      </c>
      <c r="M11" s="43">
        <v>1000</v>
      </c>
      <c r="N11" s="31" t="str">
        <f>IF(Tableau4[[#This Row],[Montant]]="","",IF(Tableau4[[#This Row],[1ère Échéance]]+Tableau4[[#This Row],[2ème Échéance]]+Tableau4[[#This Row],[3ème Échéance]]+Tableau4[[#This Row],[4ème Échéance]]+Tableau4[[#This Row],[5ème Échéance]]+Tableau4[[#This Row],[6ème Échéance]]+Tableau4[[#This Row],[7ème Échéance]]+Tableau4[[#This Row],[8ème Échéance]]+Tableau4[[#This Row],[9ème Échéance]]+Tableau4[[#This Row],[10ème Échéance]]+Tableau4[[#This Row],[11ème Échéance]]+Tableau4[[#This Row],[12ème Échéance]]&gt;Tableau4[[#This Row],[Montant]],"Un Remboursé Excessive",IF(Tableau4[[#This Row],[1ère Échéance]]+Tableau4[[#This Row],[2ème Échéance]]+Tableau4[[#This Row],[3ème Échéance]]+Tableau4[[#This Row],[4ème Échéance]]+Tableau4[[#This Row],[5ème Échéance]]+Tableau4[[#This Row],[6ème Échéance]]+Tableau4[[#This Row],[7ème Échéance]]+Tableau4[[#This Row],[8ème Échéance]]+Tableau4[[#This Row],[9ème Échéance]]+Tableau4[[#This Row],[10ème Échéance]]+Tableau4[[#This Row],[11ème Échéance]]+Tableau4[[#This Row],[12ème Échéance]]=Tableau4[[#This Row],[Montant]],"Remboursé","NON Remboursé")))</f>
        <v>NON Remboursé</v>
      </c>
      <c r="O11" s="44"/>
      <c r="P11" s="45"/>
      <c r="Q11" s="44"/>
      <c r="R11" s="45"/>
      <c r="S11" s="44"/>
      <c r="T11" s="45"/>
      <c r="U11" s="44"/>
      <c r="V11" s="45"/>
      <c r="W11" s="44"/>
      <c r="X11" s="45"/>
      <c r="Y11" s="44"/>
      <c r="Z11" s="45"/>
      <c r="AA11" s="44"/>
      <c r="AB11" s="45"/>
      <c r="AC11" s="44"/>
      <c r="AD11" s="45"/>
      <c r="AE11" s="44"/>
      <c r="AF11" s="45"/>
      <c r="AG11" s="44"/>
      <c r="AH11" s="45"/>
      <c r="AI11" s="44"/>
      <c r="AJ11" s="45"/>
      <c r="AK11" s="44"/>
      <c r="AL11" s="45"/>
      <c r="AM11" s="41"/>
      <c r="AN11" s="40">
        <f t="shared" si="0"/>
        <v>2021</v>
      </c>
      <c r="AO11" s="46">
        <f t="shared" si="1"/>
        <v>6</v>
      </c>
    </row>
    <row r="13" spans="1:41" x14ac:dyDescent="0.25">
      <c r="C13" s="64"/>
      <c r="D13" s="64"/>
      <c r="E13" s="64"/>
      <c r="M13" s="64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E22"/>
  <sheetViews>
    <sheetView showGridLines="0" tabSelected="1" topLeftCell="A10" zoomScale="130" zoomScaleNormal="130" workbookViewId="0">
      <selection activeCell="C17" sqref="C17"/>
    </sheetView>
  </sheetViews>
  <sheetFormatPr baseColWidth="10" defaultRowHeight="15" x14ac:dyDescent="0.25"/>
  <cols>
    <col min="1" max="1" width="4.5703125" style="67" customWidth="1"/>
    <col min="2" max="2" width="9.5703125" style="16" bestFit="1" customWidth="1"/>
    <col min="3" max="3" width="25.85546875" style="4" customWidth="1"/>
    <col min="4" max="4" width="13.42578125" style="67" customWidth="1"/>
    <col min="5" max="5" width="17.7109375" customWidth="1"/>
    <col min="6" max="6" width="10.85546875" style="6" customWidth="1"/>
    <col min="7" max="31" width="11.42578125" style="6"/>
  </cols>
  <sheetData>
    <row r="1" spans="1:31" ht="18.75" customHeight="1" x14ac:dyDescent="0.25">
      <c r="A1" s="55" t="s">
        <v>4</v>
      </c>
      <c r="B1" s="56"/>
      <c r="C1" s="56"/>
      <c r="D1" s="56"/>
      <c r="E1" s="57"/>
      <c r="F1"/>
      <c r="G1"/>
      <c r="H1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</row>
    <row r="2" spans="1:31" x14ac:dyDescent="0.25">
      <c r="A2" s="58"/>
      <c r="B2" s="59"/>
      <c r="C2" s="59"/>
      <c r="D2" s="59"/>
      <c r="E2" s="60"/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</row>
    <row r="3" spans="1:31" ht="15.75" x14ac:dyDescent="0.25">
      <c r="A3" s="58"/>
      <c r="B3" s="59"/>
      <c r="C3" s="59"/>
      <c r="D3" s="59"/>
      <c r="E3" s="60"/>
      <c r="F3" s="1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</row>
    <row r="4" spans="1:31" ht="15.75" x14ac:dyDescent="0.25">
      <c r="A4" s="58"/>
      <c r="B4" s="59"/>
      <c r="C4" s="59"/>
      <c r="D4" s="59"/>
      <c r="E4" s="60"/>
      <c r="F4" s="1"/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</row>
    <row r="5" spans="1:31" ht="15.75" x14ac:dyDescent="0.25">
      <c r="A5" s="58"/>
      <c r="B5" s="59"/>
      <c r="C5" s="59"/>
      <c r="D5" s="59"/>
      <c r="E5" s="60"/>
      <c r="F5" s="1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</row>
    <row r="6" spans="1:31" ht="15.75" x14ac:dyDescent="0.25">
      <c r="A6" s="58"/>
      <c r="B6" s="59"/>
      <c r="C6" s="59"/>
      <c r="D6" s="59"/>
      <c r="E6" s="60"/>
      <c r="F6" s="1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</row>
    <row r="7" spans="1:31" ht="15.75" x14ac:dyDescent="0.25">
      <c r="A7" s="58"/>
      <c r="B7" s="59"/>
      <c r="C7" s="59"/>
      <c r="D7" s="59"/>
      <c r="E7" s="60"/>
      <c r="F7" s="1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</row>
    <row r="8" spans="1:31" ht="15.75" customHeight="1" x14ac:dyDescent="0.25">
      <c r="A8" s="58"/>
      <c r="B8" s="59"/>
      <c r="C8" s="59"/>
      <c r="D8" s="59"/>
      <c r="E8" s="60"/>
      <c r="F8" s="2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</row>
    <row r="9" spans="1:31" ht="15.75" x14ac:dyDescent="0.25">
      <c r="A9" s="58"/>
      <c r="B9" s="59"/>
      <c r="C9" s="59"/>
      <c r="D9" s="59"/>
      <c r="E9" s="60"/>
      <c r="F9" s="3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</row>
    <row r="10" spans="1:31" ht="15.75" x14ac:dyDescent="0.25">
      <c r="A10" s="58"/>
      <c r="B10" s="59"/>
      <c r="C10" s="59"/>
      <c r="D10" s="59"/>
      <c r="E10" s="60"/>
      <c r="F10" s="5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</row>
    <row r="11" spans="1:31" ht="15.75" customHeight="1" x14ac:dyDescent="0.25">
      <c r="A11" s="58"/>
      <c r="B11" s="59"/>
      <c r="C11" s="59"/>
      <c r="D11" s="59"/>
      <c r="E11" s="60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</row>
    <row r="12" spans="1:31" ht="15.75" customHeight="1" x14ac:dyDescent="0.25">
      <c r="A12" s="58"/>
      <c r="B12" s="59"/>
      <c r="C12" s="59"/>
      <c r="D12" s="59"/>
      <c r="E12" s="60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</row>
    <row r="13" spans="1:31" ht="16.5" thickBot="1" x14ac:dyDescent="0.3">
      <c r="A13" s="61"/>
      <c r="B13" s="62"/>
      <c r="C13" s="62"/>
      <c r="D13" s="62"/>
      <c r="E13" s="63"/>
      <c r="F13" s="5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</row>
    <row r="14" spans="1:31" ht="21" customHeight="1" x14ac:dyDescent="0.25">
      <c r="A14" s="18" t="s">
        <v>0</v>
      </c>
      <c r="B14" s="18" t="s">
        <v>5</v>
      </c>
      <c r="C14" s="19" t="s">
        <v>1</v>
      </c>
      <c r="D14" s="19" t="s">
        <v>2</v>
      </c>
      <c r="E14" s="19" t="s">
        <v>15</v>
      </c>
    </row>
    <row r="15" spans="1:31" ht="21" customHeight="1" x14ac:dyDescent="0.25">
      <c r="A15" s="66">
        <v>1</v>
      </c>
      <c r="B15" s="65">
        <v>1120</v>
      </c>
      <c r="C15" t="s">
        <v>46</v>
      </c>
      <c r="D15" s="66" t="s">
        <v>47</v>
      </c>
      <c r="E15">
        <v>1000</v>
      </c>
    </row>
    <row r="16" spans="1:31" ht="21" customHeight="1" x14ac:dyDescent="0.25">
      <c r="A16" s="66">
        <v>2</v>
      </c>
      <c r="B16" s="65">
        <v>1130</v>
      </c>
      <c r="C16" t="s">
        <v>48</v>
      </c>
      <c r="D16" s="66" t="s">
        <v>49</v>
      </c>
      <c r="E16">
        <v>2000</v>
      </c>
    </row>
    <row r="17" spans="1:31" x14ac:dyDescent="0.25">
      <c r="A17" s="66">
        <v>3</v>
      </c>
      <c r="B17" s="65">
        <v>1140</v>
      </c>
      <c r="C17" t="s">
        <v>50</v>
      </c>
      <c r="D17" s="66" t="s">
        <v>51</v>
      </c>
      <c r="E17">
        <v>1500</v>
      </c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</row>
    <row r="18" spans="1:31" x14ac:dyDescent="0.25">
      <c r="A18" s="66">
        <v>4</v>
      </c>
      <c r="B18" s="65">
        <v>4521</v>
      </c>
      <c r="C18" t="s">
        <v>59</v>
      </c>
      <c r="D18" s="66" t="s">
        <v>47</v>
      </c>
      <c r="E18">
        <v>1000</v>
      </c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</row>
    <row r="19" spans="1:31" x14ac:dyDescent="0.25">
      <c r="A19" s="66">
        <v>5</v>
      </c>
      <c r="B19" s="65">
        <v>4523</v>
      </c>
      <c r="C19" t="s">
        <v>55</v>
      </c>
      <c r="D19" s="66" t="s">
        <v>47</v>
      </c>
      <c r="E19">
        <v>2500</v>
      </c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</row>
    <row r="20" spans="1:31" x14ac:dyDescent="0.25">
      <c r="A20" s="66">
        <v>6</v>
      </c>
      <c r="B20" s="65">
        <v>7896</v>
      </c>
      <c r="C20" t="s">
        <v>58</v>
      </c>
      <c r="D20" s="66" t="s">
        <v>51</v>
      </c>
      <c r="E20">
        <v>1500</v>
      </c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</row>
    <row r="21" spans="1:31" x14ac:dyDescent="0.25">
      <c r="A21" s="66">
        <v>7</v>
      </c>
      <c r="B21" s="65">
        <v>15578</v>
      </c>
      <c r="C21" t="s">
        <v>56</v>
      </c>
      <c r="D21" s="66" t="s">
        <v>57</v>
      </c>
      <c r="E21">
        <v>3000</v>
      </c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</row>
    <row r="22" spans="1:31" x14ac:dyDescent="0.25">
      <c r="A22" s="66"/>
      <c r="B22" s="65"/>
      <c r="C22"/>
      <c r="D22" s="66" t="s">
        <v>3</v>
      </c>
      <c r="E22">
        <f>SUM(E15:E21)</f>
        <v>12500</v>
      </c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</row>
  </sheetData>
  <sortState ref="B15:E21">
    <sortCondition ref="B15"/>
  </sortState>
  <mergeCells count="1">
    <mergeCell ref="A1:E13"/>
  </mergeCells>
  <pageMargins left="0.7" right="0.7" top="0.75" bottom="0.75" header="0.3" footer="0.3"/>
  <pageSetup paperSize="9" orientation="portrait" horizontalDpi="360" verticalDpi="36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E22"/>
  <sheetViews>
    <sheetView showGridLines="0" topLeftCell="A13" zoomScale="130" zoomScaleNormal="130" workbookViewId="0">
      <selection activeCell="E22" sqref="E22"/>
    </sheetView>
  </sheetViews>
  <sheetFormatPr baseColWidth="10" defaultRowHeight="15" x14ac:dyDescent="0.25"/>
  <cols>
    <col min="1" max="1" width="4.5703125" style="16" customWidth="1"/>
    <col min="2" max="2" width="9.5703125" style="17" bestFit="1" customWidth="1"/>
    <col min="3" max="3" width="25.85546875" style="4" customWidth="1"/>
    <col min="4" max="4" width="13.42578125" style="16" customWidth="1"/>
    <col min="5" max="5" width="17.7109375" customWidth="1"/>
    <col min="6" max="6" width="10.85546875" style="6" customWidth="1"/>
    <col min="7" max="31" width="11.42578125" style="6"/>
  </cols>
  <sheetData>
    <row r="1" spans="1:31" ht="18.75" customHeight="1" x14ac:dyDescent="0.25">
      <c r="A1" s="55" t="s">
        <v>4</v>
      </c>
      <c r="B1" s="56"/>
      <c r="C1" s="56"/>
      <c r="D1" s="56"/>
      <c r="E1" s="57"/>
      <c r="F1"/>
      <c r="G1"/>
      <c r="H1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</row>
    <row r="2" spans="1:31" x14ac:dyDescent="0.25">
      <c r="A2" s="58"/>
      <c r="B2" s="59"/>
      <c r="C2" s="59"/>
      <c r="D2" s="59"/>
      <c r="E2" s="60"/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</row>
    <row r="3" spans="1:31" ht="15.75" x14ac:dyDescent="0.25">
      <c r="A3" s="58"/>
      <c r="B3" s="59"/>
      <c r="C3" s="59"/>
      <c r="D3" s="59"/>
      <c r="E3" s="60"/>
      <c r="F3" s="1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</row>
    <row r="4" spans="1:31" ht="15.75" x14ac:dyDescent="0.25">
      <c r="A4" s="58"/>
      <c r="B4" s="59"/>
      <c r="C4" s="59"/>
      <c r="D4" s="59"/>
      <c r="E4" s="60"/>
      <c r="F4" s="1"/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</row>
    <row r="5" spans="1:31" ht="15.75" x14ac:dyDescent="0.25">
      <c r="A5" s="58"/>
      <c r="B5" s="59"/>
      <c r="C5" s="59"/>
      <c r="D5" s="59"/>
      <c r="E5" s="60"/>
      <c r="F5" s="1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</row>
    <row r="6" spans="1:31" ht="15.75" x14ac:dyDescent="0.25">
      <c r="A6" s="58"/>
      <c r="B6" s="59"/>
      <c r="C6" s="59"/>
      <c r="D6" s="59"/>
      <c r="E6" s="60"/>
      <c r="F6" s="1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</row>
    <row r="7" spans="1:31" ht="15.75" x14ac:dyDescent="0.25">
      <c r="A7" s="58"/>
      <c r="B7" s="59"/>
      <c r="C7" s="59"/>
      <c r="D7" s="59"/>
      <c r="E7" s="60"/>
      <c r="F7" s="1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</row>
    <row r="8" spans="1:31" ht="15.75" customHeight="1" x14ac:dyDescent="0.25">
      <c r="A8" s="58"/>
      <c r="B8" s="59"/>
      <c r="C8" s="59"/>
      <c r="D8" s="59"/>
      <c r="E8" s="60"/>
      <c r="F8" s="2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</row>
    <row r="9" spans="1:31" ht="15.75" x14ac:dyDescent="0.25">
      <c r="A9" s="58"/>
      <c r="B9" s="59"/>
      <c r="C9" s="59"/>
      <c r="D9" s="59"/>
      <c r="E9" s="60"/>
      <c r="F9" s="3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</row>
    <row r="10" spans="1:31" ht="15.75" x14ac:dyDescent="0.25">
      <c r="A10" s="58"/>
      <c r="B10" s="59"/>
      <c r="C10" s="59"/>
      <c r="D10" s="59"/>
      <c r="E10" s="60"/>
      <c r="F10" s="5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</row>
    <row r="11" spans="1:31" ht="15.75" customHeight="1" x14ac:dyDescent="0.25">
      <c r="A11" s="58"/>
      <c r="B11" s="59"/>
      <c r="C11" s="59"/>
      <c r="D11" s="59"/>
      <c r="E11" s="60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</row>
    <row r="12" spans="1:31" ht="15.75" customHeight="1" x14ac:dyDescent="0.25">
      <c r="A12" s="58"/>
      <c r="B12" s="59"/>
      <c r="C12" s="59"/>
      <c r="D12" s="59"/>
      <c r="E12" s="60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</row>
    <row r="13" spans="1:31" ht="16.5" thickBot="1" x14ac:dyDescent="0.3">
      <c r="A13" s="61"/>
      <c r="B13" s="62"/>
      <c r="C13" s="62"/>
      <c r="D13" s="62"/>
      <c r="E13" s="63"/>
      <c r="F13" s="5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</row>
    <row r="14" spans="1:31" ht="21" customHeight="1" x14ac:dyDescent="0.25">
      <c r="A14" s="18" t="s">
        <v>0</v>
      </c>
      <c r="B14" s="18" t="s">
        <v>5</v>
      </c>
      <c r="C14" s="19" t="s">
        <v>1</v>
      </c>
      <c r="D14" s="19" t="s">
        <v>2</v>
      </c>
      <c r="E14" s="19" t="s">
        <v>15</v>
      </c>
    </row>
    <row r="15" spans="1:31" ht="21" customHeight="1" x14ac:dyDescent="0.25">
      <c r="A15" s="7">
        <v>1</v>
      </c>
      <c r="B15" s="10">
        <v>1120</v>
      </c>
      <c r="C15" s="9" t="s">
        <v>46</v>
      </c>
      <c r="D15" s="8" t="s">
        <v>47</v>
      </c>
      <c r="E15" s="11">
        <v>1000</v>
      </c>
    </row>
    <row r="16" spans="1:31" ht="21" customHeight="1" x14ac:dyDescent="0.25">
      <c r="A16" s="7">
        <v>2</v>
      </c>
      <c r="B16" s="10">
        <v>1130</v>
      </c>
      <c r="C16" s="9" t="s">
        <v>48</v>
      </c>
      <c r="D16" s="8" t="s">
        <v>49</v>
      </c>
      <c r="E16" s="11">
        <v>2000</v>
      </c>
    </row>
    <row r="17" spans="1:31" x14ac:dyDescent="0.25">
      <c r="A17" s="7">
        <v>3</v>
      </c>
      <c r="B17" s="10">
        <v>1140</v>
      </c>
      <c r="C17" s="9" t="s">
        <v>50</v>
      </c>
      <c r="D17" s="8" t="s">
        <v>51</v>
      </c>
      <c r="E17" s="11">
        <v>1500</v>
      </c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</row>
    <row r="18" spans="1:31" x14ac:dyDescent="0.25">
      <c r="A18" s="7">
        <v>4</v>
      </c>
      <c r="B18" s="10">
        <v>4523</v>
      </c>
      <c r="C18" s="9" t="s">
        <v>55</v>
      </c>
      <c r="D18" s="8" t="s">
        <v>47</v>
      </c>
      <c r="E18" s="11">
        <v>2500</v>
      </c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</row>
    <row r="19" spans="1:31" x14ac:dyDescent="0.25">
      <c r="A19" s="7">
        <v>5</v>
      </c>
      <c r="B19" s="53">
        <v>15578</v>
      </c>
      <c r="C19" s="54" t="s">
        <v>56</v>
      </c>
      <c r="D19" s="8" t="s">
        <v>57</v>
      </c>
      <c r="E19" s="52">
        <v>3000</v>
      </c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</row>
    <row r="20" spans="1:31" x14ac:dyDescent="0.25">
      <c r="A20" s="7">
        <v>6</v>
      </c>
      <c r="B20" s="10">
        <v>7896</v>
      </c>
      <c r="C20" s="9" t="s">
        <v>58</v>
      </c>
      <c r="D20" s="8" t="s">
        <v>51</v>
      </c>
      <c r="E20" s="11">
        <v>1500</v>
      </c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</row>
    <row r="21" spans="1:31" x14ac:dyDescent="0.25">
      <c r="A21" s="7">
        <v>7</v>
      </c>
      <c r="B21" s="10">
        <v>4521</v>
      </c>
      <c r="C21" s="9" t="s">
        <v>59</v>
      </c>
      <c r="D21" s="8" t="s">
        <v>47</v>
      </c>
      <c r="E21" s="11">
        <v>1000</v>
      </c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</row>
    <row r="22" spans="1:31" ht="18.75" x14ac:dyDescent="0.3">
      <c r="A22" s="12"/>
      <c r="B22" s="13"/>
      <c r="C22" s="14"/>
      <c r="D22" s="7" t="s">
        <v>3</v>
      </c>
      <c r="E22" s="15">
        <f>SUM(E15:E21)</f>
        <v>12500</v>
      </c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</row>
  </sheetData>
  <mergeCells count="1">
    <mergeCell ref="A1:E13"/>
  </mergeCells>
  <pageMargins left="0.7" right="0.7" top="0.75" bottom="0.75" header="0.3" footer="0.3"/>
  <pageSetup paperSize="9" orientation="portrait" horizontalDpi="360" verticalDpi="36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des Retenues</vt:lpstr>
      <vt:lpstr>Liste à envoyer</vt:lpstr>
      <vt:lpstr>Liste à envoyer (2)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salim ben khaled</dc:creator>
  <cp:lastModifiedBy>Guy Blancher</cp:lastModifiedBy>
  <dcterms:created xsi:type="dcterms:W3CDTF">2021-06-20T10:46:07Z</dcterms:created>
  <dcterms:modified xsi:type="dcterms:W3CDTF">2021-06-21T07:12:16Z</dcterms:modified>
</cp:coreProperties>
</file>