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100" windowHeight="9645" tabRatio="814"/>
  </bookViews>
  <sheets>
    <sheet name="Personnels" sheetId="6" r:id="rId1"/>
  </sheets>
  <definedNames>
    <definedName name="l_personnel">Personnels!$A$2:$A$100</definedName>
    <definedName name="l_personnels">Personnels!$F$1:$F$91</definedName>
    <definedName name="Noms">#REF!</definedName>
    <definedName name="Profils">#REF!</definedName>
  </definedNames>
  <calcPr calcId="162913"/>
</workbook>
</file>

<file path=xl/calcChain.xml><?xml version="1.0" encoding="utf-8"?>
<calcChain xmlns="http://schemas.openxmlformats.org/spreadsheetml/2006/main">
  <c r="I2" i="6" l="1"/>
  <c r="J2" i="6"/>
  <c r="H3" i="6"/>
  <c r="A2" i="6" l="1"/>
  <c r="D2" i="6"/>
  <c r="F2" i="6"/>
  <c r="D3" i="6"/>
  <c r="F3" i="6"/>
  <c r="I3" i="6"/>
  <c r="J3" i="6"/>
  <c r="D4" i="6"/>
  <c r="F4" i="6"/>
  <c r="H4" i="6"/>
  <c r="I4" i="6"/>
  <c r="J4" i="6"/>
  <c r="D5" i="6"/>
  <c r="F5" i="6"/>
  <c r="H5" i="6"/>
  <c r="I5" i="6"/>
  <c r="J5" i="6"/>
  <c r="D6" i="6"/>
  <c r="A6" i="6" s="1"/>
  <c r="F6" i="6"/>
  <c r="H6" i="6"/>
  <c r="I6" i="6"/>
  <c r="J6" i="6"/>
  <c r="D7" i="6"/>
  <c r="F7" i="6"/>
  <c r="H7" i="6"/>
  <c r="I7" i="6"/>
  <c r="J7" i="6"/>
  <c r="D8" i="6"/>
  <c r="F8" i="6"/>
  <c r="H8" i="6"/>
  <c r="I8" i="6"/>
  <c r="J8" i="6"/>
  <c r="D9" i="6"/>
  <c r="F9" i="6"/>
  <c r="H9" i="6"/>
  <c r="I9" i="6"/>
  <c r="J9" i="6"/>
  <c r="D10" i="6"/>
  <c r="F10" i="6"/>
  <c r="H10" i="6"/>
  <c r="I10" i="6"/>
  <c r="J10" i="6"/>
  <c r="D11" i="6"/>
  <c r="F11" i="6"/>
  <c r="H11" i="6"/>
  <c r="I11" i="6"/>
  <c r="J11" i="6"/>
  <c r="D12" i="6"/>
  <c r="A12" i="6" s="1"/>
  <c r="F12" i="6"/>
  <c r="H12" i="6"/>
  <c r="I12" i="6"/>
  <c r="J12" i="6"/>
  <c r="D13" i="6"/>
  <c r="A13" i="6" s="1"/>
  <c r="F13" i="6"/>
  <c r="H13" i="6"/>
  <c r="I13" i="6"/>
  <c r="J13" i="6"/>
  <c r="D14" i="6"/>
  <c r="F14" i="6"/>
  <c r="H14" i="6"/>
  <c r="I14" i="6"/>
  <c r="J14" i="6"/>
  <c r="D15" i="6"/>
  <c r="F15" i="6"/>
  <c r="H15" i="6"/>
  <c r="I15" i="6"/>
  <c r="J15" i="6"/>
  <c r="D16" i="6"/>
  <c r="F16" i="6"/>
  <c r="H16" i="6"/>
  <c r="I16" i="6"/>
  <c r="J16" i="6"/>
  <c r="D17" i="6"/>
  <c r="F17" i="6"/>
  <c r="H17" i="6"/>
  <c r="I17" i="6"/>
  <c r="J17" i="6"/>
  <c r="D18" i="6"/>
  <c r="F18" i="6"/>
  <c r="H18" i="6"/>
  <c r="I18" i="6"/>
  <c r="J18" i="6"/>
  <c r="D19" i="6"/>
  <c r="A19" i="6" s="1"/>
  <c r="F19" i="6"/>
  <c r="H19" i="6"/>
  <c r="I19" i="6"/>
  <c r="J19" i="6"/>
  <c r="D20" i="6"/>
  <c r="A20" i="6" s="1"/>
  <c r="F20" i="6"/>
  <c r="H20" i="6"/>
  <c r="I20" i="6"/>
  <c r="J20" i="6"/>
  <c r="D21" i="6"/>
  <c r="A21" i="6" s="1"/>
  <c r="F21" i="6"/>
  <c r="H21" i="6"/>
  <c r="I21" i="6"/>
  <c r="J21" i="6"/>
  <c r="D22" i="6"/>
  <c r="A22" i="6" s="1"/>
  <c r="F22" i="6"/>
  <c r="H22" i="6"/>
  <c r="I22" i="6"/>
  <c r="J22" i="6"/>
  <c r="D23" i="6"/>
  <c r="F23" i="6"/>
  <c r="H23" i="6"/>
  <c r="I23" i="6"/>
  <c r="J23" i="6"/>
  <c r="D24" i="6"/>
  <c r="F24" i="6"/>
  <c r="H24" i="6"/>
  <c r="I24" i="6"/>
  <c r="J24" i="6"/>
  <c r="D25" i="6"/>
  <c r="F25" i="6"/>
  <c r="H25" i="6"/>
  <c r="I25" i="6"/>
  <c r="J25" i="6"/>
  <c r="D26" i="6"/>
  <c r="F26" i="6"/>
  <c r="H26" i="6"/>
  <c r="I26" i="6"/>
  <c r="J26" i="6"/>
  <c r="D27" i="6"/>
  <c r="A27" i="6" s="1"/>
  <c r="F27" i="6"/>
  <c r="H27" i="6"/>
  <c r="I27" i="6"/>
  <c r="J27" i="6"/>
  <c r="D28" i="6"/>
  <c r="A28" i="6" s="1"/>
  <c r="F28" i="6"/>
  <c r="H28" i="6"/>
  <c r="I28" i="6"/>
  <c r="J28" i="6"/>
  <c r="D29" i="6"/>
  <c r="A29" i="6" s="1"/>
  <c r="F29" i="6"/>
  <c r="H29" i="6"/>
  <c r="I29" i="6"/>
  <c r="J29" i="6"/>
  <c r="D30" i="6"/>
  <c r="A30" i="6" s="1"/>
  <c r="F30" i="6"/>
  <c r="H30" i="6"/>
  <c r="I30" i="6"/>
  <c r="J30" i="6"/>
  <c r="D31" i="6"/>
  <c r="F31" i="6"/>
  <c r="H31" i="6"/>
  <c r="I31" i="6"/>
  <c r="J31" i="6"/>
  <c r="D32" i="6"/>
  <c r="F32" i="6"/>
  <c r="H32" i="6"/>
  <c r="I32" i="6"/>
  <c r="J32" i="6"/>
  <c r="D33" i="6"/>
  <c r="F33" i="6"/>
  <c r="H33" i="6"/>
  <c r="I33" i="6"/>
  <c r="J33" i="6"/>
  <c r="D34" i="6"/>
  <c r="F34" i="6"/>
  <c r="H34" i="6"/>
  <c r="I34" i="6"/>
  <c r="J34" i="6"/>
  <c r="D35" i="6"/>
  <c r="A35" i="6" s="1"/>
  <c r="F35" i="6"/>
  <c r="H35" i="6"/>
  <c r="I35" i="6"/>
  <c r="J35" i="6"/>
  <c r="D36" i="6"/>
  <c r="A36" i="6" s="1"/>
  <c r="F36" i="6"/>
  <c r="H36" i="6"/>
  <c r="I36" i="6"/>
  <c r="J36" i="6"/>
  <c r="D37" i="6"/>
  <c r="A37" i="6" s="1"/>
  <c r="F37" i="6"/>
  <c r="H37" i="6"/>
  <c r="I37" i="6"/>
  <c r="J37" i="6"/>
  <c r="D38" i="6"/>
  <c r="F38" i="6"/>
  <c r="H38" i="6"/>
  <c r="I38" i="6"/>
  <c r="J38" i="6"/>
  <c r="D39" i="6"/>
  <c r="F39" i="6"/>
  <c r="H39" i="6"/>
  <c r="I39" i="6"/>
  <c r="J39" i="6"/>
  <c r="D40" i="6"/>
  <c r="F40" i="6"/>
  <c r="H40" i="6"/>
  <c r="I40" i="6"/>
  <c r="J40" i="6"/>
  <c r="D41" i="6"/>
  <c r="F41" i="6"/>
  <c r="H41" i="6"/>
  <c r="I41" i="6"/>
  <c r="J41" i="6"/>
  <c r="D42" i="6"/>
  <c r="F42" i="6"/>
  <c r="H42" i="6"/>
  <c r="I42" i="6"/>
  <c r="J42" i="6"/>
  <c r="D43" i="6"/>
  <c r="A43" i="6" s="1"/>
  <c r="F43" i="6"/>
  <c r="H43" i="6"/>
  <c r="I43" i="6"/>
  <c r="J43" i="6"/>
  <c r="D44" i="6"/>
  <c r="A44" i="6" s="1"/>
  <c r="F44" i="6"/>
  <c r="H44" i="6"/>
  <c r="I44" i="6"/>
  <c r="J44" i="6"/>
  <c r="D45" i="6"/>
  <c r="A45" i="6" s="1"/>
  <c r="F45" i="6"/>
  <c r="H45" i="6"/>
  <c r="I45" i="6"/>
  <c r="J45" i="6"/>
  <c r="D46" i="6"/>
  <c r="F46" i="6"/>
  <c r="H46" i="6"/>
  <c r="I46" i="6"/>
  <c r="J46" i="6"/>
  <c r="D47" i="6"/>
  <c r="F47" i="6"/>
  <c r="H47" i="6"/>
  <c r="I47" i="6"/>
  <c r="J47" i="6"/>
  <c r="D48" i="6"/>
  <c r="F48" i="6"/>
  <c r="H48" i="6"/>
  <c r="I48" i="6"/>
  <c r="J48" i="6"/>
  <c r="D49" i="6"/>
  <c r="F49" i="6"/>
  <c r="H49" i="6"/>
  <c r="I49" i="6"/>
  <c r="J49" i="6"/>
  <c r="D50" i="6"/>
  <c r="F50" i="6"/>
  <c r="H50" i="6"/>
  <c r="I50" i="6"/>
  <c r="J50" i="6"/>
  <c r="D51" i="6"/>
  <c r="A51" i="6" s="1"/>
  <c r="F51" i="6"/>
  <c r="H51" i="6"/>
  <c r="I51" i="6"/>
  <c r="J51" i="6"/>
  <c r="D52" i="6"/>
  <c r="A52" i="6" s="1"/>
  <c r="F52" i="6"/>
  <c r="H52" i="6"/>
  <c r="I52" i="6"/>
  <c r="J52" i="6"/>
  <c r="D53" i="6"/>
  <c r="A53" i="6" s="1"/>
  <c r="F53" i="6"/>
  <c r="H53" i="6"/>
  <c r="I53" i="6"/>
  <c r="J53" i="6"/>
  <c r="D54" i="6"/>
  <c r="F54" i="6"/>
  <c r="H54" i="6"/>
  <c r="I54" i="6"/>
  <c r="J54" i="6"/>
  <c r="D55" i="6"/>
  <c r="F55" i="6"/>
  <c r="H55" i="6"/>
  <c r="I55" i="6"/>
  <c r="J55" i="6"/>
  <c r="D56" i="6"/>
  <c r="F56" i="6"/>
  <c r="H56" i="6"/>
  <c r="I56" i="6"/>
  <c r="J56" i="6"/>
  <c r="D57" i="6"/>
  <c r="F57" i="6"/>
  <c r="H57" i="6"/>
  <c r="I57" i="6"/>
  <c r="J57" i="6"/>
  <c r="D58" i="6"/>
  <c r="F58" i="6"/>
  <c r="H58" i="6"/>
  <c r="I58" i="6"/>
  <c r="J58" i="6"/>
  <c r="D59" i="6"/>
  <c r="A59" i="6" s="1"/>
  <c r="F59" i="6"/>
  <c r="H59" i="6"/>
  <c r="I59" i="6"/>
  <c r="J59" i="6"/>
  <c r="D60" i="6"/>
  <c r="A60" i="6" s="1"/>
  <c r="F60" i="6"/>
  <c r="H60" i="6"/>
  <c r="I60" i="6"/>
  <c r="J60" i="6"/>
  <c r="D61" i="6"/>
  <c r="A61" i="6" s="1"/>
  <c r="F61" i="6"/>
  <c r="H61" i="6"/>
  <c r="I61" i="6"/>
  <c r="J61" i="6"/>
  <c r="D62" i="6"/>
  <c r="F62" i="6"/>
  <c r="H62" i="6"/>
  <c r="I62" i="6"/>
  <c r="J62" i="6"/>
  <c r="D63" i="6"/>
  <c r="F63" i="6"/>
  <c r="H63" i="6"/>
  <c r="I63" i="6"/>
  <c r="J63" i="6"/>
  <c r="D64" i="6"/>
  <c r="F64" i="6"/>
  <c r="H64" i="6"/>
  <c r="I64" i="6"/>
  <c r="J64" i="6"/>
  <c r="D65" i="6"/>
  <c r="F65" i="6"/>
  <c r="H65" i="6"/>
  <c r="I65" i="6"/>
  <c r="J65" i="6"/>
  <c r="D66" i="6"/>
  <c r="F66" i="6"/>
  <c r="H66" i="6"/>
  <c r="I66" i="6"/>
  <c r="J66" i="6"/>
  <c r="D67" i="6"/>
  <c r="A67" i="6" s="1"/>
  <c r="F67" i="6"/>
  <c r="H67" i="6"/>
  <c r="I67" i="6"/>
  <c r="J67" i="6"/>
  <c r="D68" i="6"/>
  <c r="A68" i="6" s="1"/>
  <c r="F68" i="6"/>
  <c r="H68" i="6"/>
  <c r="I68" i="6"/>
  <c r="J68" i="6"/>
  <c r="D69" i="6"/>
  <c r="A69" i="6" s="1"/>
  <c r="F69" i="6"/>
  <c r="H69" i="6"/>
  <c r="I69" i="6"/>
  <c r="J69" i="6"/>
  <c r="D70" i="6"/>
  <c r="F70" i="6"/>
  <c r="H70" i="6"/>
  <c r="I70" i="6"/>
  <c r="J70" i="6"/>
  <c r="D71" i="6"/>
  <c r="F71" i="6"/>
  <c r="H71" i="6"/>
  <c r="I71" i="6"/>
  <c r="J71" i="6"/>
  <c r="D72" i="6"/>
  <c r="F72" i="6"/>
  <c r="H72" i="6"/>
  <c r="I72" i="6"/>
  <c r="J72" i="6"/>
  <c r="D73" i="6"/>
  <c r="F73" i="6"/>
  <c r="H73" i="6"/>
  <c r="I73" i="6"/>
  <c r="J73" i="6"/>
  <c r="D74" i="6"/>
  <c r="F74" i="6"/>
  <c r="H74" i="6"/>
  <c r="I74" i="6"/>
  <c r="J74" i="6"/>
  <c r="D75" i="6"/>
  <c r="A75" i="6" s="1"/>
  <c r="F75" i="6"/>
  <c r="H75" i="6"/>
  <c r="I75" i="6"/>
  <c r="J75" i="6"/>
  <c r="D76" i="6"/>
  <c r="A76" i="6" s="1"/>
  <c r="F76" i="6"/>
  <c r="H76" i="6"/>
  <c r="I76" i="6"/>
  <c r="J76" i="6"/>
  <c r="D77" i="6"/>
  <c r="A77" i="6" s="1"/>
  <c r="F77" i="6"/>
  <c r="H77" i="6"/>
  <c r="I77" i="6"/>
  <c r="J77" i="6"/>
  <c r="D78" i="6"/>
  <c r="F78" i="6"/>
  <c r="H78" i="6"/>
  <c r="I78" i="6"/>
  <c r="J78" i="6"/>
  <c r="D79" i="6"/>
  <c r="F79" i="6"/>
  <c r="H79" i="6"/>
  <c r="I79" i="6"/>
  <c r="J79" i="6"/>
  <c r="D80" i="6"/>
  <c r="F80" i="6"/>
  <c r="H80" i="6"/>
  <c r="I80" i="6"/>
  <c r="J80" i="6"/>
  <c r="D81" i="6"/>
  <c r="F81" i="6"/>
  <c r="H81" i="6"/>
  <c r="I81" i="6"/>
  <c r="J81" i="6"/>
  <c r="D82" i="6"/>
  <c r="F82" i="6"/>
  <c r="H82" i="6"/>
  <c r="I82" i="6"/>
  <c r="J82" i="6"/>
  <c r="D83" i="6"/>
  <c r="A83" i="6" s="1"/>
  <c r="F83" i="6"/>
  <c r="H83" i="6"/>
  <c r="I83" i="6"/>
  <c r="J83" i="6"/>
  <c r="D84" i="6"/>
  <c r="A84" i="6" s="1"/>
  <c r="F84" i="6"/>
  <c r="H84" i="6"/>
  <c r="I84" i="6"/>
  <c r="J84" i="6"/>
  <c r="D85" i="6"/>
  <c r="A85" i="6" s="1"/>
  <c r="F85" i="6"/>
  <c r="H85" i="6"/>
  <c r="I85" i="6"/>
  <c r="J85" i="6"/>
  <c r="D86" i="6"/>
  <c r="F86" i="6"/>
  <c r="H86" i="6"/>
  <c r="I86" i="6"/>
  <c r="J86" i="6"/>
  <c r="D87" i="6"/>
  <c r="F87" i="6"/>
  <c r="H87" i="6"/>
  <c r="I87" i="6"/>
  <c r="J87" i="6"/>
  <c r="D88" i="6"/>
  <c r="F88" i="6"/>
  <c r="H88" i="6"/>
  <c r="I88" i="6"/>
  <c r="J88" i="6"/>
  <c r="D89" i="6"/>
  <c r="F89" i="6"/>
  <c r="H89" i="6"/>
  <c r="I89" i="6"/>
  <c r="J89" i="6"/>
  <c r="D90" i="6"/>
  <c r="A90" i="6" s="1"/>
  <c r="F90" i="6"/>
  <c r="H90" i="6"/>
  <c r="I90" i="6"/>
  <c r="J90" i="6"/>
  <c r="D91" i="6"/>
  <c r="A91" i="6" s="1"/>
  <c r="F91" i="6"/>
  <c r="H91" i="6"/>
  <c r="I91" i="6"/>
  <c r="J91" i="6"/>
  <c r="D92" i="6"/>
  <c r="A92" i="6" s="1"/>
  <c r="F92" i="6"/>
  <c r="H92" i="6"/>
  <c r="I92" i="6"/>
  <c r="J92" i="6"/>
  <c r="D93" i="6"/>
  <c r="A93" i="6" s="1"/>
  <c r="F93" i="6"/>
  <c r="H93" i="6"/>
  <c r="I93" i="6"/>
  <c r="J93" i="6"/>
  <c r="D94" i="6"/>
  <c r="A94" i="6" s="1"/>
  <c r="F94" i="6"/>
  <c r="H94" i="6"/>
  <c r="I94" i="6"/>
  <c r="J94" i="6"/>
  <c r="D95" i="6"/>
  <c r="A95" i="6" s="1"/>
  <c r="F95" i="6"/>
  <c r="H95" i="6"/>
  <c r="I95" i="6"/>
  <c r="J95" i="6"/>
  <c r="D96" i="6"/>
  <c r="A96" i="6" s="1"/>
  <c r="F96" i="6"/>
  <c r="H96" i="6"/>
  <c r="I96" i="6"/>
  <c r="J96" i="6"/>
  <c r="D97" i="6"/>
  <c r="A97" i="6" s="1"/>
  <c r="F97" i="6"/>
  <c r="H97" i="6"/>
  <c r="I97" i="6"/>
  <c r="J97" i="6"/>
  <c r="D98" i="6"/>
  <c r="A98" i="6" s="1"/>
  <c r="F98" i="6"/>
  <c r="H98" i="6"/>
  <c r="I98" i="6"/>
  <c r="J98" i="6"/>
  <c r="D99" i="6"/>
  <c r="A99" i="6" s="1"/>
  <c r="F99" i="6"/>
  <c r="H99" i="6"/>
  <c r="I99" i="6"/>
  <c r="J99" i="6"/>
  <c r="D100" i="6"/>
  <c r="A100" i="6" s="1"/>
  <c r="F100" i="6"/>
  <c r="H100" i="6"/>
  <c r="I100" i="6"/>
  <c r="J100" i="6"/>
  <c r="Q16" i="6"/>
  <c r="Q15" i="6"/>
  <c r="Q14" i="6"/>
  <c r="Q13" i="6"/>
  <c r="Q12" i="6"/>
  <c r="Q11" i="6"/>
  <c r="A14" i="6" l="1"/>
  <c r="A3" i="6"/>
  <c r="A5" i="6"/>
  <c r="A87" i="6"/>
  <c r="A79" i="6"/>
  <c r="A71" i="6"/>
  <c r="A63" i="6"/>
  <c r="A55" i="6"/>
  <c r="A47" i="6"/>
  <c r="A39" i="6"/>
  <c r="A31" i="6"/>
  <c r="A23" i="6"/>
  <c r="A15" i="6"/>
  <c r="A7" i="6"/>
  <c r="A82" i="6"/>
  <c r="A74" i="6"/>
  <c r="A66" i="6"/>
  <c r="A58" i="6"/>
  <c r="A50" i="6"/>
  <c r="A42" i="6"/>
  <c r="A34" i="6"/>
  <c r="A26" i="6"/>
  <c r="A18" i="6"/>
  <c r="A10" i="6"/>
  <c r="A88" i="6"/>
  <c r="A80" i="6"/>
  <c r="A72" i="6"/>
  <c r="A64" i="6"/>
  <c r="A56" i="6"/>
  <c r="A48" i="6"/>
  <c r="A40" i="6"/>
  <c r="A32" i="6"/>
  <c r="A24" i="6"/>
  <c r="A16" i="6"/>
  <c r="A11" i="6"/>
  <c r="A86" i="6"/>
  <c r="A78" i="6"/>
  <c r="A70" i="6"/>
  <c r="A62" i="6"/>
  <c r="A54" i="6"/>
  <c r="A46" i="6"/>
  <c r="A38" i="6"/>
  <c r="A81" i="6"/>
  <c r="A73" i="6"/>
  <c r="A65" i="6"/>
  <c r="A57" i="6"/>
  <c r="A49" i="6"/>
  <c r="A41" i="6"/>
  <c r="A33" i="6"/>
  <c r="A25" i="6"/>
  <c r="A17" i="6"/>
  <c r="A9" i="6"/>
  <c r="A8" i="6"/>
  <c r="A89" i="6"/>
  <c r="A4" i="6"/>
  <c r="L60" i="6" l="1"/>
  <c r="L63" i="6"/>
  <c r="L50" i="6"/>
  <c r="L87" i="6"/>
  <c r="L91" i="6"/>
  <c r="L70" i="6"/>
  <c r="L55" i="6"/>
  <c r="L89" i="6"/>
  <c r="L82" i="6"/>
  <c r="L73" i="6"/>
  <c r="L86" i="6"/>
  <c r="L66" i="6"/>
  <c r="L53" i="6"/>
  <c r="L94" i="6"/>
  <c r="L71" i="6"/>
  <c r="L59" i="6"/>
  <c r="L98" i="6"/>
  <c r="L88" i="6"/>
  <c r="L76" i="6"/>
  <c r="L83" i="6"/>
  <c r="L14" i="6"/>
  <c r="L19" i="6"/>
  <c r="L90" i="6"/>
  <c r="L79" i="6"/>
  <c r="L64" i="6"/>
  <c r="L69" i="6"/>
  <c r="L97" i="6"/>
  <c r="L51" i="6"/>
  <c r="L42" i="6"/>
  <c r="L6" i="6"/>
  <c r="L100" i="6"/>
  <c r="L85" i="6"/>
  <c r="L43" i="6"/>
  <c r="L96" i="6"/>
  <c r="L35" i="6"/>
  <c r="L49" i="6"/>
  <c r="L99" i="6"/>
  <c r="L74" i="6"/>
  <c r="L78" i="6"/>
  <c r="L61" i="6"/>
  <c r="L27" i="6"/>
  <c r="L41" i="6"/>
  <c r="L9" i="6"/>
  <c r="L34" i="6"/>
  <c r="L33" i="6"/>
  <c r="L7" i="6"/>
  <c r="L26" i="6"/>
  <c r="L25" i="6"/>
  <c r="L17" i="6"/>
  <c r="L81" i="6"/>
  <c r="L80" i="6"/>
  <c r="L5" i="6"/>
  <c r="L68" i="6"/>
  <c r="L67" i="6"/>
  <c r="L95" i="6"/>
  <c r="L58" i="6"/>
  <c r="L57" i="6"/>
  <c r="L93" i="6"/>
  <c r="L65" i="6"/>
  <c r="L13" i="6"/>
  <c r="L92" i="6"/>
  <c r="L62" i="6"/>
  <c r="L30" i="6"/>
  <c r="L56" i="6"/>
  <c r="L40" i="6"/>
  <c r="L29" i="6"/>
  <c r="L16" i="6"/>
  <c r="L38" i="6"/>
  <c r="L10" i="6"/>
  <c r="L84" i="6"/>
  <c r="L15" i="6"/>
  <c r="L54" i="6"/>
  <c r="L39" i="6"/>
  <c r="L28" i="6"/>
  <c r="L11" i="6"/>
  <c r="L24" i="6"/>
  <c r="L37" i="6"/>
  <c r="L52" i="6"/>
  <c r="L48" i="6"/>
  <c r="L8" i="6"/>
  <c r="L23" i="6"/>
  <c r="L77" i="6"/>
  <c r="L47" i="6"/>
  <c r="L36" i="6"/>
  <c r="L22" i="6"/>
  <c r="L4" i="6"/>
  <c r="L3" i="6"/>
  <c r="L44" i="6"/>
  <c r="L75" i="6"/>
  <c r="L46" i="6"/>
  <c r="L32" i="6"/>
  <c r="L21" i="6"/>
  <c r="L2" i="6"/>
  <c r="L12" i="6"/>
  <c r="L72" i="6"/>
  <c r="L45" i="6"/>
  <c r="L31" i="6"/>
  <c r="L20" i="6"/>
  <c r="L18" i="6"/>
</calcChain>
</file>

<file path=xl/sharedStrings.xml><?xml version="1.0" encoding="utf-8"?>
<sst xmlns="http://schemas.openxmlformats.org/spreadsheetml/2006/main" count="324" uniqueCount="188">
  <si>
    <t>GOSSO</t>
  </si>
  <si>
    <t>BOUADMA</t>
  </si>
  <si>
    <t>OUAKKA</t>
  </si>
  <si>
    <t>FERRY</t>
  </si>
  <si>
    <t>TOUABI</t>
  </si>
  <si>
    <t>BOUDJEKADA</t>
  </si>
  <si>
    <t>PETITJEAN</t>
  </si>
  <si>
    <t>DELVAL</t>
  </si>
  <si>
    <t>LORGE</t>
  </si>
  <si>
    <t>PETER</t>
  </si>
  <si>
    <t>BONNET</t>
  </si>
  <si>
    <t>BILLOT</t>
  </si>
  <si>
    <t>PAPE</t>
  </si>
  <si>
    <t>GALLOTTE</t>
  </si>
  <si>
    <t>SENOUCI</t>
  </si>
  <si>
    <t>LABATTUT</t>
  </si>
  <si>
    <t>BELARIBI</t>
  </si>
  <si>
    <t>DUTOUR</t>
  </si>
  <si>
    <t>TRESSE</t>
  </si>
  <si>
    <t>VALKER</t>
  </si>
  <si>
    <t>OZKAN</t>
  </si>
  <si>
    <t>GRILLOT</t>
  </si>
  <si>
    <t>PIGACHE</t>
  </si>
  <si>
    <t>BRODA</t>
  </si>
  <si>
    <t>PRIEM</t>
  </si>
  <si>
    <t>ANDRE</t>
  </si>
  <si>
    <t>BOILLOT</t>
  </si>
  <si>
    <t>BORSODI</t>
  </si>
  <si>
    <t>BROCAL</t>
  </si>
  <si>
    <t>CALLOIS</t>
  </si>
  <si>
    <t>CHAUMONT</t>
  </si>
  <si>
    <t>COLLETTE</t>
  </si>
  <si>
    <t>D'ALEXIS</t>
  </si>
  <si>
    <t>DESHAYES</t>
  </si>
  <si>
    <t>DINQUER</t>
  </si>
  <si>
    <t>DOGAN</t>
  </si>
  <si>
    <t>ESPITALIER</t>
  </si>
  <si>
    <t>FAOUZI</t>
  </si>
  <si>
    <t>FONTAINE</t>
  </si>
  <si>
    <t>GARNIER</t>
  </si>
  <si>
    <t>GIRARDOT</t>
  </si>
  <si>
    <t>GRANDCLERE</t>
  </si>
  <si>
    <t>GRANDMOUGIN</t>
  </si>
  <si>
    <t>GRIMAITRE</t>
  </si>
  <si>
    <t>GROSCLAUDE</t>
  </si>
  <si>
    <t>HOUSSIN</t>
  </si>
  <si>
    <t>HNIOUA</t>
  </si>
  <si>
    <t>HUGUENARD</t>
  </si>
  <si>
    <t>JACQUOT</t>
  </si>
  <si>
    <t>JEANDEL</t>
  </si>
  <si>
    <t>JOLY</t>
  </si>
  <si>
    <t>KATANCEVIC</t>
  </si>
  <si>
    <t>KEBAILI</t>
  </si>
  <si>
    <t>KUNTZ</t>
  </si>
  <si>
    <t>LAMBOLEY</t>
  </si>
  <si>
    <t>LECULIER</t>
  </si>
  <si>
    <t>LESIEUR</t>
  </si>
  <si>
    <t>MAGGI</t>
  </si>
  <si>
    <t>MAKOWIESKY</t>
  </si>
  <si>
    <t>MARCHAL</t>
  </si>
  <si>
    <t>MERAUX</t>
  </si>
  <si>
    <t>MICHEL</t>
  </si>
  <si>
    <t>MOREY</t>
  </si>
  <si>
    <t>MOSSARD</t>
  </si>
  <si>
    <t>N'GUYEN</t>
  </si>
  <si>
    <t>PERREY</t>
  </si>
  <si>
    <t>PFAFF</t>
  </si>
  <si>
    <t>PIGUET</t>
  </si>
  <si>
    <t>RICOTTA</t>
  </si>
  <si>
    <t>RIDET</t>
  </si>
  <si>
    <t>ROBERT</t>
  </si>
  <si>
    <t>ROCHET</t>
  </si>
  <si>
    <t>ROUARD</t>
  </si>
  <si>
    <t>ROY</t>
  </si>
  <si>
    <t>SELMI</t>
  </si>
  <si>
    <t>THIBAULT</t>
  </si>
  <si>
    <t>DE CARVALHO</t>
  </si>
  <si>
    <t>STOECKLIN SMOLINSKA</t>
  </si>
  <si>
    <t>ALPUYRUK</t>
  </si>
  <si>
    <t>SGT</t>
  </si>
  <si>
    <t>SCH</t>
  </si>
  <si>
    <t>ADC</t>
  </si>
  <si>
    <t>CPL</t>
  </si>
  <si>
    <t>ADJ</t>
  </si>
  <si>
    <t>SAP</t>
  </si>
  <si>
    <t>CCH</t>
  </si>
  <si>
    <t>LTN</t>
  </si>
  <si>
    <t>PROFIL</t>
  </si>
  <si>
    <t>RESULTAT (ne pas modifier)</t>
  </si>
  <si>
    <t>GRADE</t>
  </si>
  <si>
    <t>Nom</t>
  </si>
  <si>
    <t>Colonne1</t>
  </si>
  <si>
    <t>Prénom</t>
  </si>
  <si>
    <t>Colonne2</t>
  </si>
  <si>
    <t>Jour</t>
  </si>
  <si>
    <t>Nuit</t>
  </si>
  <si>
    <t>WE</t>
  </si>
  <si>
    <t>Yusuf</t>
  </si>
  <si>
    <t>Johan</t>
  </si>
  <si>
    <t>Ryan</t>
  </si>
  <si>
    <t>Mathieu</t>
  </si>
  <si>
    <t>Herve</t>
  </si>
  <si>
    <t>Anais</t>
  </si>
  <si>
    <t>Frederic</t>
  </si>
  <si>
    <t>Noura</t>
  </si>
  <si>
    <t>Karim</t>
  </si>
  <si>
    <t>Profils</t>
  </si>
  <si>
    <t>Total</t>
  </si>
  <si>
    <t>Samir</t>
  </si>
  <si>
    <t>Julien</t>
  </si>
  <si>
    <t>Michaël</t>
  </si>
  <si>
    <t>Francis</t>
  </si>
  <si>
    <t>NC</t>
  </si>
  <si>
    <t>Fabrice</t>
  </si>
  <si>
    <t>Olivier</t>
  </si>
  <si>
    <t>Allan</t>
  </si>
  <si>
    <t>NON CONCERNE - SPP DANS MEME DEPARTEMENT</t>
  </si>
  <si>
    <t>DAMIDAUX</t>
  </si>
  <si>
    <t>Maeva</t>
  </si>
  <si>
    <t>MAN</t>
  </si>
  <si>
    <t>NC2A</t>
  </si>
  <si>
    <t>NON CONCERNE - DOUBLE AFFECTATION</t>
  </si>
  <si>
    <t>Agostino</t>
  </si>
  <si>
    <t>MAL</t>
  </si>
  <si>
    <t>MALADIE</t>
  </si>
  <si>
    <t>Jeremy</t>
  </si>
  <si>
    <t xml:space="preserve">TRAVAIL LE WEEK END </t>
  </si>
  <si>
    <t>Camille</t>
  </si>
  <si>
    <t>INFORMATION MANQUANTE</t>
  </si>
  <si>
    <t>Nicolas</t>
  </si>
  <si>
    <t>Cem</t>
  </si>
  <si>
    <t>Sandrine</t>
  </si>
  <si>
    <t>Daniel</t>
  </si>
  <si>
    <t>Stephane</t>
  </si>
  <si>
    <t>Ahmed</t>
  </si>
  <si>
    <t>Toufik</t>
  </si>
  <si>
    <t>Audrey</t>
  </si>
  <si>
    <t>Alexandre</t>
  </si>
  <si>
    <t>Jerome</t>
  </si>
  <si>
    <t>Denis</t>
  </si>
  <si>
    <t>Jason</t>
  </si>
  <si>
    <t>Baudoin</t>
  </si>
  <si>
    <t>Yann</t>
  </si>
  <si>
    <t>Alexandra</t>
  </si>
  <si>
    <t>HEMMER</t>
  </si>
  <si>
    <t>Thomas</t>
  </si>
  <si>
    <t>Basile</t>
  </si>
  <si>
    <t>Faysal</t>
  </si>
  <si>
    <t>Romain</t>
  </si>
  <si>
    <t>Bastien</t>
  </si>
  <si>
    <t>Rayan</t>
  </si>
  <si>
    <t>Sylvain</t>
  </si>
  <si>
    <t>Steven</t>
  </si>
  <si>
    <t>Arnaud</t>
  </si>
  <si>
    <t>Adrien</t>
  </si>
  <si>
    <t>Tanguy</t>
  </si>
  <si>
    <t>Hugo</t>
  </si>
  <si>
    <t>Florent</t>
  </si>
  <si>
    <t>J.Baptiste</t>
  </si>
  <si>
    <t>Laurent</t>
  </si>
  <si>
    <t>Philippe</t>
  </si>
  <si>
    <t>Vincent</t>
  </si>
  <si>
    <t>Guillaume</t>
  </si>
  <si>
    <t>Arthur</t>
  </si>
  <si>
    <t>Abdesslam</t>
  </si>
  <si>
    <t>Tevfik</t>
  </si>
  <si>
    <t>Christophe</t>
  </si>
  <si>
    <t>Geoffrey</t>
  </si>
  <si>
    <t>Anthony</t>
  </si>
  <si>
    <t>Jessica</t>
  </si>
  <si>
    <t>Quentin</t>
  </si>
  <si>
    <t>Serge</t>
  </si>
  <si>
    <t>Jordan</t>
  </si>
  <si>
    <t>Alain</t>
  </si>
  <si>
    <t>Fabien</t>
  </si>
  <si>
    <t>Loic</t>
  </si>
  <si>
    <t>Ramzi</t>
  </si>
  <si>
    <t>Besma</t>
  </si>
  <si>
    <t>Agneska</t>
  </si>
  <si>
    <t>Haroune</t>
  </si>
  <si>
    <t>Laury</t>
  </si>
  <si>
    <t>Marc</t>
  </si>
  <si>
    <t>Loïc</t>
  </si>
  <si>
    <t>VADAM</t>
  </si>
  <si>
    <t>Cyril</t>
  </si>
  <si>
    <t>1CL</t>
  </si>
  <si>
    <t>CNE</t>
  </si>
  <si>
    <t>AA_Votre 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</si>
</sst>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1"/>
    <xf numFmtId="0" fontId="3" fillId="0" borderId="1"/>
  </cellStyleXfs>
  <cellXfs count="22">
    <xf numFmtId="0" fontId="0" fillId="0" borderId="0" xfId="0" applyFont="1" applyAlignment="1"/>
    <xf numFmtId="0" fontId="4" fillId="3" borderId="3" xfId="1" applyFont="1" applyFill="1" applyBorder="1" applyAlignment="1" applyProtection="1">
      <alignment horizontal="left"/>
    </xf>
    <xf numFmtId="0" fontId="4" fillId="3" borderId="4" xfId="1" applyFont="1" applyFill="1" applyBorder="1" applyAlignment="1" applyProtection="1">
      <protection locked="0"/>
    </xf>
    <xf numFmtId="0" fontId="4" fillId="3" borderId="3" xfId="1" applyFont="1" applyFill="1" applyBorder="1" applyAlignment="1" applyProtection="1">
      <alignment horizontal="left"/>
      <protection locked="0"/>
    </xf>
    <xf numFmtId="0" fontId="4" fillId="3" borderId="3" xfId="1" applyFont="1" applyFill="1" applyBorder="1" applyAlignment="1" applyProtection="1">
      <alignment horizontal="center"/>
      <protection locked="0"/>
    </xf>
    <xf numFmtId="0" fontId="4" fillId="3" borderId="5" xfId="1" applyFont="1" applyFill="1" applyBorder="1" applyAlignment="1" applyProtection="1">
      <alignment horizontal="center"/>
      <protection locked="0"/>
    </xf>
    <xf numFmtId="0" fontId="4" fillId="3" borderId="1" xfId="1" applyFont="1" applyFill="1" applyBorder="1" applyAlignment="1" applyProtection="1">
      <alignment horizontal="center"/>
      <protection locked="0"/>
    </xf>
    <xf numFmtId="0" fontId="3" fillId="0" borderId="1" xfId="1" applyFont="1" applyAlignment="1" applyProtection="1">
      <protection locked="0"/>
    </xf>
    <xf numFmtId="0" fontId="2" fillId="2" borderId="6" xfId="1" applyFont="1" applyFill="1" applyBorder="1" applyAlignment="1" applyProtection="1">
      <alignment horizontal="left" vertical="center"/>
    </xf>
    <xf numFmtId="0" fontId="3" fillId="0" borderId="1" xfId="1" applyFont="1" applyAlignment="1" applyProtection="1">
      <alignment vertical="center"/>
      <protection locked="0"/>
    </xf>
    <xf numFmtId="0" fontId="3" fillId="0" borderId="1" xfId="1" applyFont="1" applyAlignment="1" applyProtection="1">
      <alignment horizont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2" fillId="4" borderId="2" xfId="1" applyFont="1" applyFill="1" applyBorder="1" applyAlignment="1" applyProtection="1">
      <alignment horizontal="center" vertical="center"/>
      <protection locked="0"/>
    </xf>
    <xf numFmtId="0" fontId="2" fillId="5" borderId="2" xfId="1" applyFont="1" applyFill="1" applyBorder="1" applyAlignment="1" applyProtection="1">
      <alignment horizontal="center" vertical="center"/>
      <protection locked="0"/>
    </xf>
    <xf numFmtId="0" fontId="2" fillId="4" borderId="7" xfId="1" applyFont="1" applyFill="1" applyBorder="1" applyAlignment="1" applyProtection="1">
      <alignment horizontal="left"/>
      <protection locked="0"/>
    </xf>
    <xf numFmtId="0" fontId="2" fillId="4" borderId="8" xfId="1" applyFont="1" applyFill="1" applyBorder="1" applyAlignment="1" applyProtection="1">
      <alignment horizontal="left"/>
      <protection locked="0"/>
    </xf>
    <xf numFmtId="0" fontId="2" fillId="4" borderId="9" xfId="1" applyFont="1" applyFill="1" applyBorder="1" applyAlignment="1" applyProtection="1">
      <alignment horizontal="left"/>
      <protection locked="0"/>
    </xf>
    <xf numFmtId="0" fontId="2" fillId="5" borderId="7" xfId="1" applyFont="1" applyFill="1" applyBorder="1" applyAlignment="1" applyProtection="1">
      <alignment horizontal="left"/>
      <protection locked="0"/>
    </xf>
    <xf numFmtId="0" fontId="2" fillId="5" borderId="8" xfId="1" applyFont="1" applyFill="1" applyBorder="1" applyAlignment="1" applyProtection="1">
      <alignment horizontal="left"/>
      <protection locked="0"/>
    </xf>
    <xf numFmtId="0" fontId="2" fillId="5" borderId="9" xfId="1" applyFont="1" applyFill="1" applyBorder="1" applyAlignment="1" applyProtection="1">
      <alignment horizontal="left"/>
      <protection locked="0"/>
    </xf>
    <xf numFmtId="0" fontId="2" fillId="6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Alignment="1" applyProtection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3399"/>
      <color rgb="FFED7727"/>
      <color rgb="FF66FF66"/>
      <color rgb="FF99CCFF"/>
      <color rgb="FFFFFF99"/>
      <color rgb="FFD13FC7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1</xdr:row>
      <xdr:rowOff>38100</xdr:rowOff>
    </xdr:from>
    <xdr:to>
      <xdr:col>20</xdr:col>
      <xdr:colOff>238125</xdr:colOff>
      <xdr:row>5</xdr:row>
      <xdr:rowOff>171450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238125"/>
          <a:ext cx="55530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Renseignez ici les informations des personnels</a:t>
          </a:r>
          <a:r>
            <a:rPr lang="fr-FR" sz="1100" baseline="0"/>
            <a:t> (ajout, suppression, changement de grade)</a:t>
          </a:r>
          <a:br>
            <a:rPr lang="fr-FR" sz="1100" baseline="0"/>
          </a:br>
          <a:r>
            <a:rPr lang="fr-FR" sz="1100" baseline="0"/>
            <a:t>_ Les grades seront automatiquement encadrés par des parenthèses après votre saisie</a:t>
          </a:r>
          <a:br>
            <a:rPr lang="fr-FR" sz="1100" baseline="0"/>
          </a:br>
          <a:r>
            <a:rPr lang="fr-FR" sz="1100" baseline="0"/>
            <a:t>_ Les noms de familles seront automatiquement transformés en majuscule après votre saisie</a:t>
          </a:r>
        </a:p>
        <a:p>
          <a:r>
            <a:rPr lang="fr-FR" sz="1100" baseline="0"/>
            <a:t>_ La première lettre des prénoms sera automatiquement mise en majuscule</a:t>
          </a:r>
          <a:br>
            <a:rPr lang="fr-FR" sz="1100" baseline="0"/>
          </a:br>
          <a:endParaRPr lang="fr-FR" sz="1100" baseline="0"/>
        </a:p>
      </xdr:txBody>
    </xdr:sp>
    <xdr:clientData/>
  </xdr:twoCellAnchor>
  <xdr:twoCellAnchor editAs="absolute">
    <xdr:from>
      <xdr:col>13</xdr:col>
      <xdr:colOff>19050</xdr:colOff>
      <xdr:row>6</xdr:row>
      <xdr:rowOff>76200</xdr:rowOff>
    </xdr:from>
    <xdr:to>
      <xdr:col>14</xdr:col>
      <xdr:colOff>295275</xdr:colOff>
      <xdr:row>8</xdr:row>
      <xdr:rowOff>66674</xdr:rowOff>
    </xdr:to>
    <xdr:sp macro="[0]!nom" textlink="">
      <xdr:nvSpPr>
        <xdr:cNvPr id="3" name="ZoneTexte 2"/>
        <xdr:cNvSpPr txBox="1"/>
      </xdr:nvSpPr>
      <xdr:spPr>
        <a:xfrm>
          <a:off x="7229475" y="1238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Noms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210"/>
  <sheetViews>
    <sheetView tabSelected="1" workbookViewId="0">
      <selection activeCell="T16" sqref="T16"/>
    </sheetView>
  </sheetViews>
  <sheetFormatPr baseColWidth="10" defaultRowHeight="15" x14ac:dyDescent="0.25"/>
  <cols>
    <col min="1" max="1" width="35.28515625" style="21" bestFit="1" customWidth="1"/>
    <col min="2" max="2" width="7.140625" style="7" bestFit="1" customWidth="1"/>
    <col min="3" max="3" width="11.42578125" style="7"/>
    <col min="4" max="4" width="21.7109375" style="7" hidden="1" customWidth="1"/>
    <col min="5" max="5" width="11.42578125" style="7"/>
    <col min="6" max="6" width="10.7109375" style="7" hidden="1" customWidth="1"/>
    <col min="7" max="7" width="7.140625" style="10" customWidth="1"/>
    <col min="8" max="10" width="5.5703125" style="10" customWidth="1"/>
    <col min="11" max="11" width="5.5703125" style="10" hidden="1" customWidth="1"/>
    <col min="12" max="12" width="7.5703125" style="10" bestFit="1" customWidth="1"/>
    <col min="13" max="16384" width="11.42578125" style="7"/>
  </cols>
  <sheetData>
    <row r="1" spans="1:17" ht="15.75" thickBot="1" x14ac:dyDescent="0.3">
      <c r="A1" s="1" t="s">
        <v>88</v>
      </c>
      <c r="B1" s="2" t="s">
        <v>89</v>
      </c>
      <c r="C1" s="3" t="s">
        <v>90</v>
      </c>
      <c r="D1" s="3" t="s">
        <v>91</v>
      </c>
      <c r="E1" s="3" t="s">
        <v>92</v>
      </c>
      <c r="F1" s="3" t="s">
        <v>93</v>
      </c>
      <c r="G1" s="4" t="s">
        <v>87</v>
      </c>
      <c r="H1" s="4" t="s">
        <v>94</v>
      </c>
      <c r="I1" s="4" t="s">
        <v>95</v>
      </c>
      <c r="J1" s="5" t="s">
        <v>96</v>
      </c>
      <c r="K1" s="6"/>
      <c r="L1" s="6"/>
    </row>
    <row r="2" spans="1:17" ht="15.75" thickTop="1" x14ac:dyDescent="0.25">
      <c r="A2" s="8" t="str">
        <f>IF(C2="","",CONCATENATE(C:C," ",E:E,))</f>
        <v xml:space="preserve">AA_Votre nom? </v>
      </c>
      <c r="B2" s="9" t="s">
        <v>185</v>
      </c>
      <c r="C2" s="7" t="s">
        <v>187</v>
      </c>
      <c r="D2" s="7" t="str">
        <f t="shared" ref="D2:D33" si="0">UPPER(C2)</f>
        <v>AA_VOTRE NOM?</v>
      </c>
      <c r="F2" s="7" t="str">
        <f t="shared" ref="F2:F33" si="1">PROPER(E2)</f>
        <v/>
      </c>
      <c r="G2" s="10" t="s">
        <v>112</v>
      </c>
      <c r="I2" s="10" t="e">
        <f t="shared" ref="I2:I33" si="2">VLOOKUP(G2,$M$11:$Q$16,3)</f>
        <v>#N/A</v>
      </c>
      <c r="J2" s="10" t="e">
        <f t="shared" ref="J2:J33" si="3">VLOOKUP(G2,$M$11:$Q$16,4)</f>
        <v>#N/A</v>
      </c>
      <c r="L2" s="10">
        <f t="shared" ref="L2:L33" si="4">COUNTIF(l_personnel,"&lt;="&amp;A2)</f>
        <v>13</v>
      </c>
    </row>
    <row r="3" spans="1:17" x14ac:dyDescent="0.25">
      <c r="A3" s="8" t="str">
        <f t="shared" ref="A3:A34" si="5">IF(C3="","",CONCATENATE(D:D," ",F:F," ","(",UPPER(B:B),")"))</f>
        <v>ALPUYRUK Yusuf (SCH)</v>
      </c>
      <c r="B3" s="9" t="s">
        <v>80</v>
      </c>
      <c r="C3" s="7" t="s">
        <v>78</v>
      </c>
      <c r="D3" s="7" t="str">
        <f t="shared" si="0"/>
        <v>ALPUYRUK</v>
      </c>
      <c r="E3" s="7" t="s">
        <v>97</v>
      </c>
      <c r="F3" s="7" t="str">
        <f t="shared" si="1"/>
        <v>Yusuf</v>
      </c>
      <c r="G3" s="10">
        <v>2</v>
      </c>
      <c r="H3" s="10">
        <f t="shared" ref="H3:H34" si="6">VLOOKUP(G3,$M$11:$Q$16,2)</f>
        <v>24</v>
      </c>
      <c r="I3" s="10">
        <f t="shared" si="2"/>
        <v>24</v>
      </c>
      <c r="J3" s="10">
        <f t="shared" si="3"/>
        <v>24</v>
      </c>
      <c r="L3" s="10">
        <f t="shared" si="4"/>
        <v>14</v>
      </c>
    </row>
    <row r="4" spans="1:17" x14ac:dyDescent="0.25">
      <c r="A4" s="8" t="str">
        <f t="shared" si="5"/>
        <v>ANDRE Johan (SCH)</v>
      </c>
      <c r="B4" s="9" t="s">
        <v>80</v>
      </c>
      <c r="C4" s="7" t="s">
        <v>25</v>
      </c>
      <c r="D4" s="7" t="str">
        <f t="shared" si="0"/>
        <v>ANDRE</v>
      </c>
      <c r="E4" s="7" t="s">
        <v>98</v>
      </c>
      <c r="F4" s="7" t="str">
        <f t="shared" si="1"/>
        <v>Johan</v>
      </c>
      <c r="G4" s="10">
        <v>4</v>
      </c>
      <c r="H4" s="10">
        <f t="shared" si="6"/>
        <v>0</v>
      </c>
      <c r="I4" s="10">
        <f t="shared" si="2"/>
        <v>36</v>
      </c>
      <c r="J4" s="10">
        <f t="shared" si="3"/>
        <v>36</v>
      </c>
      <c r="L4" s="10">
        <f t="shared" si="4"/>
        <v>15</v>
      </c>
    </row>
    <row r="5" spans="1:17" x14ac:dyDescent="0.25">
      <c r="A5" s="8" t="str">
        <f t="shared" si="5"/>
        <v>BELARIBI Ryan (CPL)</v>
      </c>
      <c r="B5" s="9" t="s">
        <v>82</v>
      </c>
      <c r="C5" s="7" t="s">
        <v>16</v>
      </c>
      <c r="D5" s="7" t="str">
        <f t="shared" si="0"/>
        <v>BELARIBI</v>
      </c>
      <c r="E5" s="7" t="s">
        <v>99</v>
      </c>
      <c r="F5" s="7" t="str">
        <f t="shared" si="1"/>
        <v>Ryan</v>
      </c>
      <c r="G5" s="10">
        <v>2</v>
      </c>
      <c r="H5" s="10">
        <f t="shared" si="6"/>
        <v>24</v>
      </c>
      <c r="I5" s="10">
        <f t="shared" si="2"/>
        <v>24</v>
      </c>
      <c r="J5" s="10">
        <f t="shared" si="3"/>
        <v>24</v>
      </c>
      <c r="L5" s="10">
        <f t="shared" si="4"/>
        <v>16</v>
      </c>
    </row>
    <row r="6" spans="1:17" x14ac:dyDescent="0.25">
      <c r="A6" s="8" t="str">
        <f t="shared" si="5"/>
        <v>BILLOT Mathieu (SGT)</v>
      </c>
      <c r="B6" s="9" t="s">
        <v>79</v>
      </c>
      <c r="C6" s="7" t="s">
        <v>11</v>
      </c>
      <c r="D6" s="7" t="str">
        <f t="shared" si="0"/>
        <v>BILLOT</v>
      </c>
      <c r="E6" s="7" t="s">
        <v>100</v>
      </c>
      <c r="F6" s="7" t="str">
        <f t="shared" si="1"/>
        <v>Mathieu</v>
      </c>
      <c r="G6" s="10">
        <v>2</v>
      </c>
      <c r="H6" s="10">
        <f t="shared" si="6"/>
        <v>24</v>
      </c>
      <c r="I6" s="10">
        <f t="shared" si="2"/>
        <v>24</v>
      </c>
      <c r="J6" s="10">
        <f t="shared" si="3"/>
        <v>24</v>
      </c>
      <c r="L6" s="10">
        <f t="shared" si="4"/>
        <v>17</v>
      </c>
    </row>
    <row r="7" spans="1:17" x14ac:dyDescent="0.25">
      <c r="A7" s="8" t="str">
        <f t="shared" si="5"/>
        <v>BOILLOT Herve (CCH)</v>
      </c>
      <c r="B7" s="9" t="s">
        <v>85</v>
      </c>
      <c r="C7" s="7" t="s">
        <v>26</v>
      </c>
      <c r="D7" s="7" t="str">
        <f t="shared" si="0"/>
        <v>BOILLOT</v>
      </c>
      <c r="E7" s="7" t="s">
        <v>101</v>
      </c>
      <c r="F7" s="7" t="str">
        <f t="shared" si="1"/>
        <v>Herve</v>
      </c>
      <c r="G7" s="10">
        <v>5</v>
      </c>
      <c r="H7" s="10">
        <f t="shared" si="6"/>
        <v>0</v>
      </c>
      <c r="I7" s="10">
        <f t="shared" si="2"/>
        <v>24</v>
      </c>
      <c r="J7" s="10">
        <f t="shared" si="3"/>
        <v>48</v>
      </c>
      <c r="L7" s="10">
        <f t="shared" si="4"/>
        <v>18</v>
      </c>
    </row>
    <row r="8" spans="1:17" x14ac:dyDescent="0.25">
      <c r="A8" s="8" t="str">
        <f t="shared" si="5"/>
        <v>BONNET Anais (SGT)</v>
      </c>
      <c r="B8" s="9" t="s">
        <v>79</v>
      </c>
      <c r="C8" s="7" t="s">
        <v>10</v>
      </c>
      <c r="D8" s="7" t="str">
        <f t="shared" si="0"/>
        <v>BONNET</v>
      </c>
      <c r="E8" s="7" t="s">
        <v>102</v>
      </c>
      <c r="F8" s="7" t="str">
        <f t="shared" si="1"/>
        <v>Anais</v>
      </c>
      <c r="G8" s="10">
        <v>1</v>
      </c>
      <c r="H8" s="10">
        <f t="shared" si="6"/>
        <v>48</v>
      </c>
      <c r="I8" s="10">
        <f t="shared" si="2"/>
        <v>0</v>
      </c>
      <c r="J8" s="10">
        <f t="shared" si="3"/>
        <v>24</v>
      </c>
      <c r="L8" s="10">
        <f t="shared" si="4"/>
        <v>19</v>
      </c>
    </row>
    <row r="9" spans="1:17" x14ac:dyDescent="0.25">
      <c r="A9" s="8" t="str">
        <f t="shared" si="5"/>
        <v>BORSODI Frederic (CCH)</v>
      </c>
      <c r="B9" s="9" t="s">
        <v>85</v>
      </c>
      <c r="C9" s="7" t="s">
        <v>27</v>
      </c>
      <c r="D9" s="7" t="str">
        <f t="shared" si="0"/>
        <v>BORSODI</v>
      </c>
      <c r="E9" s="7" t="s">
        <v>103</v>
      </c>
      <c r="F9" s="7" t="str">
        <f t="shared" si="1"/>
        <v>Frederic</v>
      </c>
      <c r="G9" s="10">
        <v>4</v>
      </c>
      <c r="H9" s="10">
        <f t="shared" si="6"/>
        <v>0</v>
      </c>
      <c r="I9" s="10">
        <f t="shared" si="2"/>
        <v>36</v>
      </c>
      <c r="J9" s="10">
        <f t="shared" si="3"/>
        <v>36</v>
      </c>
      <c r="L9" s="10">
        <f t="shared" si="4"/>
        <v>20</v>
      </c>
    </row>
    <row r="10" spans="1:17" x14ac:dyDescent="0.25">
      <c r="A10" s="8" t="str">
        <f t="shared" si="5"/>
        <v>BOUADMA Noura (SGT)</v>
      </c>
      <c r="B10" s="9" t="s">
        <v>79</v>
      </c>
      <c r="C10" s="7" t="s">
        <v>1</v>
      </c>
      <c r="D10" s="7" t="str">
        <f t="shared" si="0"/>
        <v>BOUADMA</v>
      </c>
      <c r="E10" s="7" t="s">
        <v>104</v>
      </c>
      <c r="F10" s="7" t="str">
        <f t="shared" si="1"/>
        <v>Noura</v>
      </c>
      <c r="G10" s="10">
        <v>2</v>
      </c>
      <c r="H10" s="10">
        <f t="shared" si="6"/>
        <v>24</v>
      </c>
      <c r="I10" s="10">
        <f t="shared" si="2"/>
        <v>24</v>
      </c>
      <c r="J10" s="10">
        <f t="shared" si="3"/>
        <v>24</v>
      </c>
      <c r="L10" s="10">
        <f t="shared" si="4"/>
        <v>21</v>
      </c>
      <c r="M10" s="11" t="s">
        <v>106</v>
      </c>
      <c r="N10" s="11" t="s">
        <v>94</v>
      </c>
      <c r="O10" s="11" t="s">
        <v>95</v>
      </c>
      <c r="P10" s="11" t="s">
        <v>96</v>
      </c>
      <c r="Q10" s="11" t="s">
        <v>107</v>
      </c>
    </row>
    <row r="11" spans="1:17" x14ac:dyDescent="0.25">
      <c r="A11" s="8" t="str">
        <f t="shared" si="5"/>
        <v>BOUDJEKADA Karim (ADJ)</v>
      </c>
      <c r="B11" s="9" t="s">
        <v>83</v>
      </c>
      <c r="C11" s="7" t="s">
        <v>5</v>
      </c>
      <c r="D11" s="7" t="str">
        <f t="shared" si="0"/>
        <v>BOUDJEKADA</v>
      </c>
      <c r="E11" s="7" t="s">
        <v>105</v>
      </c>
      <c r="F11" s="7" t="str">
        <f t="shared" si="1"/>
        <v>Karim</v>
      </c>
      <c r="G11" s="10">
        <v>4</v>
      </c>
      <c r="H11" s="10">
        <f t="shared" si="6"/>
        <v>0</v>
      </c>
      <c r="I11" s="10">
        <f t="shared" si="2"/>
        <v>36</v>
      </c>
      <c r="J11" s="10">
        <f t="shared" si="3"/>
        <v>36</v>
      </c>
      <c r="L11" s="10">
        <f t="shared" si="4"/>
        <v>22</v>
      </c>
      <c r="M11" s="12">
        <v>1</v>
      </c>
      <c r="N11" s="12">
        <v>48</v>
      </c>
      <c r="O11" s="12">
        <v>0</v>
      </c>
      <c r="P11" s="12">
        <v>24</v>
      </c>
      <c r="Q11" s="12">
        <f t="shared" ref="Q11:Q16" si="7">N11+O11+P11</f>
        <v>72</v>
      </c>
    </row>
    <row r="12" spans="1:17" x14ac:dyDescent="0.25">
      <c r="A12" s="8" t="str">
        <f t="shared" si="5"/>
        <v>BOUDJEKADA Samir (SAP)</v>
      </c>
      <c r="B12" s="9" t="s">
        <v>84</v>
      </c>
      <c r="C12" s="7" t="s">
        <v>5</v>
      </c>
      <c r="D12" s="7" t="str">
        <f t="shared" si="0"/>
        <v>BOUDJEKADA</v>
      </c>
      <c r="E12" s="7" t="s">
        <v>108</v>
      </c>
      <c r="F12" s="7" t="str">
        <f t="shared" si="1"/>
        <v>Samir</v>
      </c>
      <c r="G12" s="10">
        <v>2</v>
      </c>
      <c r="H12" s="10">
        <f t="shared" si="6"/>
        <v>24</v>
      </c>
      <c r="I12" s="10">
        <f t="shared" si="2"/>
        <v>24</v>
      </c>
      <c r="J12" s="10">
        <f t="shared" si="3"/>
        <v>24</v>
      </c>
      <c r="L12" s="10">
        <f t="shared" si="4"/>
        <v>23</v>
      </c>
      <c r="M12" s="13">
        <v>2</v>
      </c>
      <c r="N12" s="13">
        <v>24</v>
      </c>
      <c r="O12" s="13">
        <v>24</v>
      </c>
      <c r="P12" s="13">
        <v>24</v>
      </c>
      <c r="Q12" s="13">
        <f t="shared" si="7"/>
        <v>72</v>
      </c>
    </row>
    <row r="13" spans="1:17" x14ac:dyDescent="0.25">
      <c r="A13" s="8" t="str">
        <f t="shared" si="5"/>
        <v>BROCAL Julien (SCH)</v>
      </c>
      <c r="B13" s="9" t="s">
        <v>80</v>
      </c>
      <c r="C13" s="7" t="s">
        <v>28</v>
      </c>
      <c r="D13" s="7" t="str">
        <f t="shared" si="0"/>
        <v>BROCAL</v>
      </c>
      <c r="E13" s="7" t="s">
        <v>109</v>
      </c>
      <c r="F13" s="7" t="str">
        <f t="shared" si="1"/>
        <v>Julien</v>
      </c>
      <c r="G13" s="10">
        <v>3</v>
      </c>
      <c r="H13" s="10">
        <f t="shared" si="6"/>
        <v>24</v>
      </c>
      <c r="I13" s="10">
        <f t="shared" si="2"/>
        <v>24</v>
      </c>
      <c r="J13" s="10">
        <f t="shared" si="3"/>
        <v>24</v>
      </c>
      <c r="L13" s="10">
        <f t="shared" si="4"/>
        <v>24</v>
      </c>
      <c r="M13" s="12">
        <v>3</v>
      </c>
      <c r="N13" s="12">
        <v>24</v>
      </c>
      <c r="O13" s="12">
        <v>24</v>
      </c>
      <c r="P13" s="12">
        <v>24</v>
      </c>
      <c r="Q13" s="12">
        <f t="shared" si="7"/>
        <v>72</v>
      </c>
    </row>
    <row r="14" spans="1:17" x14ac:dyDescent="0.25">
      <c r="A14" s="8" t="str">
        <f t="shared" si="5"/>
        <v>BRODA Michaël (ADJ)</v>
      </c>
      <c r="B14" s="9" t="s">
        <v>83</v>
      </c>
      <c r="C14" s="7" t="s">
        <v>23</v>
      </c>
      <c r="D14" s="7" t="str">
        <f t="shared" si="0"/>
        <v>BRODA</v>
      </c>
      <c r="E14" s="7" t="s">
        <v>110</v>
      </c>
      <c r="F14" s="7" t="str">
        <f t="shared" si="1"/>
        <v>Michaël</v>
      </c>
      <c r="G14" s="10">
        <v>6</v>
      </c>
      <c r="H14" s="10">
        <f t="shared" si="6"/>
        <v>0</v>
      </c>
      <c r="I14" s="10">
        <f t="shared" si="2"/>
        <v>0</v>
      </c>
      <c r="J14" s="10">
        <f t="shared" si="3"/>
        <v>72</v>
      </c>
      <c r="L14" s="10">
        <f t="shared" si="4"/>
        <v>25</v>
      </c>
      <c r="M14" s="13">
        <v>4</v>
      </c>
      <c r="N14" s="13">
        <v>0</v>
      </c>
      <c r="O14" s="13">
        <v>36</v>
      </c>
      <c r="P14" s="13">
        <v>36</v>
      </c>
      <c r="Q14" s="13">
        <f t="shared" si="7"/>
        <v>72</v>
      </c>
    </row>
    <row r="15" spans="1:17" x14ac:dyDescent="0.25">
      <c r="A15" s="8" t="str">
        <f t="shared" si="5"/>
        <v>CALLOIS Francis (ADJ)</v>
      </c>
      <c r="B15" s="9" t="s">
        <v>83</v>
      </c>
      <c r="C15" s="7" t="s">
        <v>29</v>
      </c>
      <c r="D15" s="7" t="str">
        <f t="shared" si="0"/>
        <v>CALLOIS</v>
      </c>
      <c r="E15" s="7" t="s">
        <v>111</v>
      </c>
      <c r="F15" s="7" t="str">
        <f t="shared" si="1"/>
        <v>Francis</v>
      </c>
      <c r="G15" s="10" t="s">
        <v>112</v>
      </c>
      <c r="H15" s="10" t="e">
        <f t="shared" si="6"/>
        <v>#N/A</v>
      </c>
      <c r="I15" s="10" t="e">
        <f t="shared" si="2"/>
        <v>#N/A</v>
      </c>
      <c r="J15" s="10" t="e">
        <f t="shared" si="3"/>
        <v>#N/A</v>
      </c>
      <c r="L15" s="10">
        <f t="shared" si="4"/>
        <v>26</v>
      </c>
      <c r="M15" s="12">
        <v>5</v>
      </c>
      <c r="N15" s="12">
        <v>0</v>
      </c>
      <c r="O15" s="12">
        <v>24</v>
      </c>
      <c r="P15" s="12">
        <v>48</v>
      </c>
      <c r="Q15" s="12">
        <f t="shared" si="7"/>
        <v>72</v>
      </c>
    </row>
    <row r="16" spans="1:17" x14ac:dyDescent="0.25">
      <c r="A16" s="8" t="str">
        <f t="shared" si="5"/>
        <v>CHAUMONT Fabrice (ADC)</v>
      </c>
      <c r="B16" s="9" t="s">
        <v>81</v>
      </c>
      <c r="C16" s="7" t="s">
        <v>30</v>
      </c>
      <c r="D16" s="7" t="str">
        <f t="shared" si="0"/>
        <v>CHAUMONT</v>
      </c>
      <c r="E16" s="7" t="s">
        <v>113</v>
      </c>
      <c r="F16" s="7" t="str">
        <f t="shared" si="1"/>
        <v>Fabrice</v>
      </c>
      <c r="G16" s="10">
        <v>3</v>
      </c>
      <c r="H16" s="10">
        <f t="shared" si="6"/>
        <v>24</v>
      </c>
      <c r="I16" s="10">
        <f t="shared" si="2"/>
        <v>24</v>
      </c>
      <c r="J16" s="10">
        <f t="shared" si="3"/>
        <v>24</v>
      </c>
      <c r="L16" s="10">
        <f t="shared" si="4"/>
        <v>27</v>
      </c>
      <c r="M16" s="13">
        <v>6</v>
      </c>
      <c r="N16" s="13">
        <v>0</v>
      </c>
      <c r="O16" s="13">
        <v>0</v>
      </c>
      <c r="P16" s="13">
        <v>72</v>
      </c>
      <c r="Q16" s="13">
        <f t="shared" si="7"/>
        <v>72</v>
      </c>
    </row>
    <row r="17" spans="1:17" x14ac:dyDescent="0.25">
      <c r="A17" s="8" t="str">
        <f t="shared" si="5"/>
        <v>COLLETTE Olivier (ADJ)</v>
      </c>
      <c r="B17" s="9" t="s">
        <v>83</v>
      </c>
      <c r="C17" s="7" t="s">
        <v>31</v>
      </c>
      <c r="D17" s="7" t="str">
        <f t="shared" si="0"/>
        <v>COLLETTE</v>
      </c>
      <c r="E17" s="7" t="s">
        <v>114</v>
      </c>
      <c r="F17" s="7" t="str">
        <f t="shared" si="1"/>
        <v>Olivier</v>
      </c>
      <c r="G17" s="10" t="s">
        <v>112</v>
      </c>
      <c r="H17" s="10" t="e">
        <f t="shared" si="6"/>
        <v>#N/A</v>
      </c>
      <c r="I17" s="10" t="e">
        <f t="shared" si="2"/>
        <v>#N/A</v>
      </c>
      <c r="J17" s="10" t="e">
        <f t="shared" si="3"/>
        <v>#N/A</v>
      </c>
      <c r="L17" s="10">
        <f t="shared" si="4"/>
        <v>28</v>
      </c>
      <c r="M17" s="12" t="s">
        <v>112</v>
      </c>
      <c r="N17" s="14" t="s">
        <v>116</v>
      </c>
      <c r="O17" s="15"/>
      <c r="P17" s="15"/>
      <c r="Q17" s="16"/>
    </row>
    <row r="18" spans="1:17" x14ac:dyDescent="0.25">
      <c r="A18" s="8" t="str">
        <f t="shared" si="5"/>
        <v>D'ALEXIS Allan (SAP)</v>
      </c>
      <c r="B18" s="9" t="s">
        <v>84</v>
      </c>
      <c r="C18" s="7" t="s">
        <v>32</v>
      </c>
      <c r="D18" s="7" t="str">
        <f t="shared" si="0"/>
        <v>D'ALEXIS</v>
      </c>
      <c r="E18" s="7" t="s">
        <v>115</v>
      </c>
      <c r="F18" s="7" t="str">
        <f t="shared" si="1"/>
        <v>Allan</v>
      </c>
      <c r="G18" s="10">
        <v>4</v>
      </c>
      <c r="H18" s="10">
        <f t="shared" si="6"/>
        <v>0</v>
      </c>
      <c r="I18" s="10">
        <f t="shared" si="2"/>
        <v>36</v>
      </c>
      <c r="J18" s="10">
        <f t="shared" si="3"/>
        <v>36</v>
      </c>
      <c r="L18" s="10">
        <f t="shared" si="4"/>
        <v>29</v>
      </c>
      <c r="M18" s="13" t="s">
        <v>120</v>
      </c>
      <c r="N18" s="17" t="s">
        <v>121</v>
      </c>
      <c r="O18" s="18"/>
      <c r="P18" s="18"/>
      <c r="Q18" s="19"/>
    </row>
    <row r="19" spans="1:17" x14ac:dyDescent="0.25">
      <c r="A19" s="8" t="str">
        <f t="shared" si="5"/>
        <v>DAMIDAUX Maeva (SAP)</v>
      </c>
      <c r="B19" s="9" t="s">
        <v>84</v>
      </c>
      <c r="C19" s="7" t="s">
        <v>117</v>
      </c>
      <c r="D19" s="7" t="str">
        <f t="shared" si="0"/>
        <v>DAMIDAUX</v>
      </c>
      <c r="E19" s="7" t="s">
        <v>118</v>
      </c>
      <c r="F19" s="7" t="str">
        <f t="shared" si="1"/>
        <v>Maeva</v>
      </c>
      <c r="G19" s="10" t="s">
        <v>119</v>
      </c>
      <c r="H19" s="10" t="e">
        <f t="shared" si="6"/>
        <v>#N/A</v>
      </c>
      <c r="I19" s="10" t="e">
        <f t="shared" si="2"/>
        <v>#N/A</v>
      </c>
      <c r="J19" s="10" t="e">
        <f t="shared" si="3"/>
        <v>#N/A</v>
      </c>
      <c r="L19" s="10">
        <f t="shared" si="4"/>
        <v>30</v>
      </c>
      <c r="M19" s="12" t="s">
        <v>123</v>
      </c>
      <c r="N19" s="14" t="s">
        <v>124</v>
      </c>
      <c r="O19" s="15"/>
      <c r="P19" s="15"/>
      <c r="Q19" s="16"/>
    </row>
    <row r="20" spans="1:17" x14ac:dyDescent="0.25">
      <c r="A20" s="8" t="str">
        <f t="shared" si="5"/>
        <v>DE CARVALHO Agostino (CCH)</v>
      </c>
      <c r="B20" s="9" t="s">
        <v>85</v>
      </c>
      <c r="C20" s="7" t="s">
        <v>76</v>
      </c>
      <c r="D20" s="7" t="str">
        <f t="shared" si="0"/>
        <v>DE CARVALHO</v>
      </c>
      <c r="E20" s="7" t="s">
        <v>122</v>
      </c>
      <c r="F20" s="7" t="str">
        <f t="shared" si="1"/>
        <v>Agostino</v>
      </c>
      <c r="G20" s="10">
        <v>4</v>
      </c>
      <c r="H20" s="10">
        <f t="shared" si="6"/>
        <v>0</v>
      </c>
      <c r="I20" s="10">
        <f t="shared" si="2"/>
        <v>36</v>
      </c>
      <c r="J20" s="10">
        <f t="shared" si="3"/>
        <v>36</v>
      </c>
      <c r="L20" s="10">
        <f t="shared" si="4"/>
        <v>31</v>
      </c>
      <c r="M20" s="13" t="s">
        <v>96</v>
      </c>
      <c r="N20" s="17" t="s">
        <v>126</v>
      </c>
      <c r="O20" s="18"/>
      <c r="P20" s="18"/>
      <c r="Q20" s="19"/>
    </row>
    <row r="21" spans="1:17" x14ac:dyDescent="0.25">
      <c r="A21" s="8" t="str">
        <f t="shared" si="5"/>
        <v>DELVAL Jeremy (CCH)</v>
      </c>
      <c r="B21" s="9" t="s">
        <v>85</v>
      </c>
      <c r="C21" s="7" t="s">
        <v>7</v>
      </c>
      <c r="D21" s="7" t="str">
        <f t="shared" si="0"/>
        <v>DELVAL</v>
      </c>
      <c r="E21" s="7" t="s">
        <v>125</v>
      </c>
      <c r="F21" s="7" t="str">
        <f t="shared" si="1"/>
        <v>Jeremy</v>
      </c>
      <c r="G21" s="10">
        <v>4</v>
      </c>
      <c r="H21" s="10">
        <f t="shared" si="6"/>
        <v>0</v>
      </c>
      <c r="I21" s="10">
        <f t="shared" si="2"/>
        <v>36</v>
      </c>
      <c r="J21" s="10">
        <f t="shared" si="3"/>
        <v>36</v>
      </c>
      <c r="L21" s="10">
        <f t="shared" si="4"/>
        <v>32</v>
      </c>
      <c r="M21" s="20" t="s">
        <v>119</v>
      </c>
      <c r="N21" s="14" t="s">
        <v>128</v>
      </c>
      <c r="O21" s="15"/>
      <c r="P21" s="15"/>
      <c r="Q21" s="16"/>
    </row>
    <row r="22" spans="1:17" x14ac:dyDescent="0.25">
      <c r="A22" s="8" t="str">
        <f t="shared" si="5"/>
        <v>DESHAYES Camille (CCH)</v>
      </c>
      <c r="B22" s="9" t="s">
        <v>85</v>
      </c>
      <c r="C22" s="7" t="s">
        <v>33</v>
      </c>
      <c r="D22" s="7" t="str">
        <f t="shared" si="0"/>
        <v>DESHAYES</v>
      </c>
      <c r="E22" s="7" t="s">
        <v>127</v>
      </c>
      <c r="F22" s="7" t="str">
        <f t="shared" si="1"/>
        <v>Camille</v>
      </c>
      <c r="G22" s="10">
        <v>2</v>
      </c>
      <c r="H22" s="10">
        <f t="shared" si="6"/>
        <v>24</v>
      </c>
      <c r="I22" s="10">
        <f t="shared" si="2"/>
        <v>24</v>
      </c>
      <c r="J22" s="10">
        <f t="shared" si="3"/>
        <v>24</v>
      </c>
      <c r="L22" s="10">
        <f t="shared" si="4"/>
        <v>33</v>
      </c>
    </row>
    <row r="23" spans="1:17" x14ac:dyDescent="0.25">
      <c r="A23" s="8" t="str">
        <f t="shared" si="5"/>
        <v>DINQUER Nicolas (SCH)</v>
      </c>
      <c r="B23" s="9" t="s">
        <v>80</v>
      </c>
      <c r="C23" s="7" t="s">
        <v>34</v>
      </c>
      <c r="D23" s="7" t="str">
        <f t="shared" si="0"/>
        <v>DINQUER</v>
      </c>
      <c r="E23" s="7" t="s">
        <v>129</v>
      </c>
      <c r="F23" s="7" t="str">
        <f t="shared" si="1"/>
        <v>Nicolas</v>
      </c>
      <c r="G23" s="10">
        <v>2</v>
      </c>
      <c r="H23" s="10">
        <f t="shared" si="6"/>
        <v>24</v>
      </c>
      <c r="I23" s="10">
        <f t="shared" si="2"/>
        <v>24</v>
      </c>
      <c r="J23" s="10">
        <f t="shared" si="3"/>
        <v>24</v>
      </c>
      <c r="L23" s="10">
        <f t="shared" si="4"/>
        <v>34</v>
      </c>
    </row>
    <row r="24" spans="1:17" x14ac:dyDescent="0.25">
      <c r="A24" s="8" t="str">
        <f t="shared" si="5"/>
        <v>DOGAN Cem (SCH)</v>
      </c>
      <c r="B24" s="9" t="s">
        <v>80</v>
      </c>
      <c r="C24" s="7" t="s">
        <v>35</v>
      </c>
      <c r="D24" s="7" t="str">
        <f t="shared" si="0"/>
        <v>DOGAN</v>
      </c>
      <c r="E24" s="7" t="s">
        <v>130</v>
      </c>
      <c r="F24" s="7" t="str">
        <f t="shared" si="1"/>
        <v>Cem</v>
      </c>
      <c r="G24" s="10">
        <v>2</v>
      </c>
      <c r="H24" s="10">
        <f t="shared" si="6"/>
        <v>24</v>
      </c>
      <c r="I24" s="10">
        <f t="shared" si="2"/>
        <v>24</v>
      </c>
      <c r="J24" s="10">
        <f t="shared" si="3"/>
        <v>24</v>
      </c>
      <c r="L24" s="10">
        <f t="shared" si="4"/>
        <v>35</v>
      </c>
    </row>
    <row r="25" spans="1:17" x14ac:dyDescent="0.25">
      <c r="A25" s="8" t="str">
        <f t="shared" si="5"/>
        <v>DUTOUR Sandrine (ADJ)</v>
      </c>
      <c r="B25" s="9" t="s">
        <v>83</v>
      </c>
      <c r="C25" s="7" t="s">
        <v>17</v>
      </c>
      <c r="D25" s="7" t="str">
        <f t="shared" si="0"/>
        <v>DUTOUR</v>
      </c>
      <c r="E25" s="7" t="s">
        <v>131</v>
      </c>
      <c r="F25" s="7" t="str">
        <f t="shared" si="1"/>
        <v>Sandrine</v>
      </c>
      <c r="G25" s="10" t="s">
        <v>112</v>
      </c>
      <c r="H25" s="10" t="e">
        <f t="shared" si="6"/>
        <v>#N/A</v>
      </c>
      <c r="I25" s="10" t="e">
        <f t="shared" si="2"/>
        <v>#N/A</v>
      </c>
      <c r="J25" s="10" t="e">
        <f t="shared" si="3"/>
        <v>#N/A</v>
      </c>
      <c r="L25" s="10">
        <f t="shared" si="4"/>
        <v>36</v>
      </c>
    </row>
    <row r="26" spans="1:17" x14ac:dyDescent="0.25">
      <c r="A26" s="8" t="str">
        <f t="shared" si="5"/>
        <v>ESPITALIER Daniel (ADC)</v>
      </c>
      <c r="B26" s="9" t="s">
        <v>81</v>
      </c>
      <c r="C26" s="7" t="s">
        <v>36</v>
      </c>
      <c r="D26" s="7" t="str">
        <f t="shared" si="0"/>
        <v>ESPITALIER</v>
      </c>
      <c r="E26" s="7" t="s">
        <v>132</v>
      </c>
      <c r="F26" s="7" t="str">
        <f t="shared" si="1"/>
        <v>Daniel</v>
      </c>
      <c r="G26" s="10" t="s">
        <v>112</v>
      </c>
      <c r="H26" s="10" t="e">
        <f t="shared" si="6"/>
        <v>#N/A</v>
      </c>
      <c r="I26" s="10" t="e">
        <f t="shared" si="2"/>
        <v>#N/A</v>
      </c>
      <c r="J26" s="10" t="e">
        <f t="shared" si="3"/>
        <v>#N/A</v>
      </c>
      <c r="L26" s="10">
        <f t="shared" si="4"/>
        <v>37</v>
      </c>
    </row>
    <row r="27" spans="1:17" x14ac:dyDescent="0.25">
      <c r="A27" s="8" t="str">
        <f t="shared" si="5"/>
        <v>ESPITALIER Stephane (ADC)</v>
      </c>
      <c r="B27" s="9" t="s">
        <v>81</v>
      </c>
      <c r="C27" s="7" t="s">
        <v>36</v>
      </c>
      <c r="D27" s="7" t="str">
        <f t="shared" si="0"/>
        <v>ESPITALIER</v>
      </c>
      <c r="E27" s="7" t="s">
        <v>133</v>
      </c>
      <c r="F27" s="7" t="str">
        <f t="shared" si="1"/>
        <v>Stephane</v>
      </c>
      <c r="G27" s="10" t="s">
        <v>112</v>
      </c>
      <c r="H27" s="10" t="e">
        <f t="shared" si="6"/>
        <v>#N/A</v>
      </c>
      <c r="I27" s="10" t="e">
        <f t="shared" si="2"/>
        <v>#N/A</v>
      </c>
      <c r="J27" s="10" t="e">
        <f t="shared" si="3"/>
        <v>#N/A</v>
      </c>
      <c r="L27" s="10">
        <f t="shared" si="4"/>
        <v>38</v>
      </c>
    </row>
    <row r="28" spans="1:17" x14ac:dyDescent="0.25">
      <c r="A28" s="8" t="str">
        <f t="shared" si="5"/>
        <v>FAOUZI Ahmed (ADC)</v>
      </c>
      <c r="B28" s="9" t="s">
        <v>81</v>
      </c>
      <c r="C28" s="7" t="s">
        <v>37</v>
      </c>
      <c r="D28" s="7" t="str">
        <f t="shared" si="0"/>
        <v>FAOUZI</v>
      </c>
      <c r="E28" s="7" t="s">
        <v>134</v>
      </c>
      <c r="F28" s="7" t="str">
        <f t="shared" si="1"/>
        <v>Ahmed</v>
      </c>
      <c r="G28" s="10">
        <v>1</v>
      </c>
      <c r="H28" s="10">
        <f t="shared" si="6"/>
        <v>48</v>
      </c>
      <c r="I28" s="10">
        <f t="shared" si="2"/>
        <v>0</v>
      </c>
      <c r="J28" s="10">
        <f t="shared" si="3"/>
        <v>24</v>
      </c>
      <c r="L28" s="10">
        <f t="shared" si="4"/>
        <v>39</v>
      </c>
    </row>
    <row r="29" spans="1:17" x14ac:dyDescent="0.25">
      <c r="A29" s="8" t="str">
        <f t="shared" si="5"/>
        <v>FAOUZI Toufik (ADC)</v>
      </c>
      <c r="B29" s="9" t="s">
        <v>81</v>
      </c>
      <c r="C29" s="7" t="s">
        <v>37</v>
      </c>
      <c r="D29" s="7" t="str">
        <f t="shared" si="0"/>
        <v>FAOUZI</v>
      </c>
      <c r="E29" s="7" t="s">
        <v>135</v>
      </c>
      <c r="F29" s="7" t="str">
        <f t="shared" si="1"/>
        <v>Toufik</v>
      </c>
      <c r="G29" s="10">
        <v>3</v>
      </c>
      <c r="H29" s="10">
        <f t="shared" si="6"/>
        <v>24</v>
      </c>
      <c r="I29" s="10">
        <f t="shared" si="2"/>
        <v>24</v>
      </c>
      <c r="J29" s="10">
        <f t="shared" si="3"/>
        <v>24</v>
      </c>
      <c r="L29" s="10">
        <f t="shared" si="4"/>
        <v>40</v>
      </c>
    </row>
    <row r="30" spans="1:17" x14ac:dyDescent="0.25">
      <c r="A30" s="8" t="str">
        <f t="shared" si="5"/>
        <v>FERRY Stephane (CPL)</v>
      </c>
      <c r="B30" s="9" t="s">
        <v>82</v>
      </c>
      <c r="C30" s="7" t="s">
        <v>3</v>
      </c>
      <c r="D30" s="7" t="str">
        <f t="shared" si="0"/>
        <v>FERRY</v>
      </c>
      <c r="E30" s="7" t="s">
        <v>133</v>
      </c>
      <c r="F30" s="7" t="str">
        <f t="shared" si="1"/>
        <v>Stephane</v>
      </c>
      <c r="G30" s="10">
        <v>3</v>
      </c>
      <c r="H30" s="10">
        <f t="shared" si="6"/>
        <v>24</v>
      </c>
      <c r="I30" s="10">
        <f t="shared" si="2"/>
        <v>24</v>
      </c>
      <c r="J30" s="10">
        <f t="shared" si="3"/>
        <v>24</v>
      </c>
      <c r="L30" s="10">
        <f t="shared" si="4"/>
        <v>41</v>
      </c>
    </row>
    <row r="31" spans="1:17" x14ac:dyDescent="0.25">
      <c r="A31" s="8" t="str">
        <f t="shared" si="5"/>
        <v>FONTAINE Audrey (SAP)</v>
      </c>
      <c r="B31" s="9" t="s">
        <v>84</v>
      </c>
      <c r="C31" s="7" t="s">
        <v>38</v>
      </c>
      <c r="D31" s="7" t="str">
        <f t="shared" si="0"/>
        <v>FONTAINE</v>
      </c>
      <c r="E31" s="7" t="s">
        <v>136</v>
      </c>
      <c r="F31" s="7" t="str">
        <f t="shared" si="1"/>
        <v>Audrey</v>
      </c>
      <c r="G31" s="10">
        <v>4</v>
      </c>
      <c r="H31" s="10">
        <f t="shared" si="6"/>
        <v>0</v>
      </c>
      <c r="I31" s="10">
        <f t="shared" si="2"/>
        <v>36</v>
      </c>
      <c r="J31" s="10">
        <f t="shared" si="3"/>
        <v>36</v>
      </c>
      <c r="L31" s="10">
        <f t="shared" si="4"/>
        <v>42</v>
      </c>
    </row>
    <row r="32" spans="1:17" x14ac:dyDescent="0.25">
      <c r="A32" s="8" t="str">
        <f t="shared" si="5"/>
        <v>GALLOTTE Alexandre (CPL)</v>
      </c>
      <c r="B32" s="9" t="s">
        <v>82</v>
      </c>
      <c r="C32" s="7" t="s">
        <v>13</v>
      </c>
      <c r="D32" s="7" t="str">
        <f t="shared" si="0"/>
        <v>GALLOTTE</v>
      </c>
      <c r="E32" s="7" t="s">
        <v>137</v>
      </c>
      <c r="F32" s="7" t="str">
        <f t="shared" si="1"/>
        <v>Alexandre</v>
      </c>
      <c r="G32" s="10">
        <v>2</v>
      </c>
      <c r="H32" s="10">
        <f t="shared" si="6"/>
        <v>24</v>
      </c>
      <c r="I32" s="10">
        <f t="shared" si="2"/>
        <v>24</v>
      </c>
      <c r="J32" s="10">
        <f t="shared" si="3"/>
        <v>24</v>
      </c>
      <c r="L32" s="10">
        <f t="shared" si="4"/>
        <v>43</v>
      </c>
    </row>
    <row r="33" spans="1:12" x14ac:dyDescent="0.25">
      <c r="A33" s="8" t="str">
        <f t="shared" si="5"/>
        <v>GARNIER Jerome (ADJ)</v>
      </c>
      <c r="B33" s="9" t="s">
        <v>83</v>
      </c>
      <c r="C33" s="7" t="s">
        <v>39</v>
      </c>
      <c r="D33" s="7" t="str">
        <f t="shared" si="0"/>
        <v>GARNIER</v>
      </c>
      <c r="E33" s="7" t="s">
        <v>138</v>
      </c>
      <c r="F33" s="7" t="str">
        <f t="shared" si="1"/>
        <v>Jerome</v>
      </c>
      <c r="G33" s="10">
        <v>4</v>
      </c>
      <c r="H33" s="10">
        <f t="shared" si="6"/>
        <v>0</v>
      </c>
      <c r="I33" s="10">
        <f t="shared" si="2"/>
        <v>36</v>
      </c>
      <c r="J33" s="10">
        <f t="shared" si="3"/>
        <v>36</v>
      </c>
      <c r="L33" s="10">
        <f t="shared" si="4"/>
        <v>44</v>
      </c>
    </row>
    <row r="34" spans="1:12" x14ac:dyDescent="0.25">
      <c r="A34" s="8" t="str">
        <f t="shared" si="5"/>
        <v>GIRARDOT Denis (ADC)</v>
      </c>
      <c r="B34" s="9" t="s">
        <v>81</v>
      </c>
      <c r="C34" s="7" t="s">
        <v>40</v>
      </c>
      <c r="D34" s="7" t="str">
        <f t="shared" ref="D34:D65" si="8">UPPER(C34)</f>
        <v>GIRARDOT</v>
      </c>
      <c r="E34" s="7" t="s">
        <v>139</v>
      </c>
      <c r="F34" s="7" t="str">
        <f t="shared" ref="F34:F65" si="9">PROPER(E34)</f>
        <v>Denis</v>
      </c>
      <c r="G34" s="10" t="s">
        <v>119</v>
      </c>
      <c r="H34" s="10" t="e">
        <f t="shared" si="6"/>
        <v>#N/A</v>
      </c>
      <c r="I34" s="10" t="e">
        <f t="shared" ref="I34:I65" si="10">VLOOKUP(G34,$M$11:$Q$16,3)</f>
        <v>#N/A</v>
      </c>
      <c r="J34" s="10" t="e">
        <f t="shared" ref="J34:J65" si="11">VLOOKUP(G34,$M$11:$Q$16,4)</f>
        <v>#N/A</v>
      </c>
      <c r="L34" s="10">
        <f t="shared" ref="L34:L65" si="12">COUNTIF(l_personnel,"&lt;="&amp;A34)</f>
        <v>45</v>
      </c>
    </row>
    <row r="35" spans="1:12" x14ac:dyDescent="0.25">
      <c r="A35" s="8" t="str">
        <f t="shared" ref="A35:A66" si="13">IF(C35="","",CONCATENATE(D:D," ",F:F," ","(",UPPER(B:B),")"))</f>
        <v>GOSSO Nicolas (SCH)</v>
      </c>
      <c r="B35" s="9" t="s">
        <v>80</v>
      </c>
      <c r="C35" s="7" t="s">
        <v>0</v>
      </c>
      <c r="D35" s="7" t="str">
        <f t="shared" si="8"/>
        <v>GOSSO</v>
      </c>
      <c r="E35" s="7" t="s">
        <v>129</v>
      </c>
      <c r="F35" s="7" t="str">
        <f t="shared" si="9"/>
        <v>Nicolas</v>
      </c>
      <c r="G35" s="10">
        <v>5</v>
      </c>
      <c r="H35" s="10">
        <f t="shared" ref="H35:H66" si="14">VLOOKUP(G35,$M$11:$Q$16,2)</f>
        <v>0</v>
      </c>
      <c r="I35" s="10">
        <f t="shared" si="10"/>
        <v>24</v>
      </c>
      <c r="J35" s="10">
        <f t="shared" si="11"/>
        <v>48</v>
      </c>
      <c r="L35" s="10">
        <f t="shared" si="12"/>
        <v>46</v>
      </c>
    </row>
    <row r="36" spans="1:12" x14ac:dyDescent="0.25">
      <c r="A36" s="8" t="str">
        <f t="shared" si="13"/>
        <v>GRANDCLERE Jason (SGT)</v>
      </c>
      <c r="B36" s="9" t="s">
        <v>79</v>
      </c>
      <c r="C36" s="7" t="s">
        <v>41</v>
      </c>
      <c r="D36" s="7" t="str">
        <f t="shared" si="8"/>
        <v>GRANDCLERE</v>
      </c>
      <c r="E36" s="7" t="s">
        <v>140</v>
      </c>
      <c r="F36" s="7" t="str">
        <f t="shared" si="9"/>
        <v>Jason</v>
      </c>
      <c r="G36" s="10" t="s">
        <v>119</v>
      </c>
      <c r="H36" s="10" t="e">
        <f t="shared" si="14"/>
        <v>#N/A</v>
      </c>
      <c r="I36" s="10" t="e">
        <f t="shared" si="10"/>
        <v>#N/A</v>
      </c>
      <c r="J36" s="10" t="e">
        <f t="shared" si="11"/>
        <v>#N/A</v>
      </c>
      <c r="L36" s="10">
        <f t="shared" si="12"/>
        <v>47</v>
      </c>
    </row>
    <row r="37" spans="1:12" x14ac:dyDescent="0.25">
      <c r="A37" s="8" t="str">
        <f t="shared" si="13"/>
        <v>GRANDMOUGIN Baudoin (CCH)</v>
      </c>
      <c r="B37" s="9" t="s">
        <v>85</v>
      </c>
      <c r="C37" s="7" t="s">
        <v>42</v>
      </c>
      <c r="D37" s="7" t="str">
        <f t="shared" si="8"/>
        <v>GRANDMOUGIN</v>
      </c>
      <c r="E37" s="7" t="s">
        <v>141</v>
      </c>
      <c r="F37" s="7" t="str">
        <f t="shared" si="9"/>
        <v>Baudoin</v>
      </c>
      <c r="G37" s="10" t="s">
        <v>112</v>
      </c>
      <c r="H37" s="10" t="e">
        <f t="shared" si="14"/>
        <v>#N/A</v>
      </c>
      <c r="I37" s="10" t="e">
        <f t="shared" si="10"/>
        <v>#N/A</v>
      </c>
      <c r="J37" s="10" t="e">
        <f t="shared" si="11"/>
        <v>#N/A</v>
      </c>
      <c r="L37" s="10">
        <f t="shared" si="12"/>
        <v>48</v>
      </c>
    </row>
    <row r="38" spans="1:12" x14ac:dyDescent="0.25">
      <c r="A38" s="8" t="str">
        <f t="shared" si="13"/>
        <v>GRILLOT Yann (SAP)</v>
      </c>
      <c r="B38" s="9" t="s">
        <v>84</v>
      </c>
      <c r="C38" s="7" t="s">
        <v>21</v>
      </c>
      <c r="D38" s="7" t="str">
        <f t="shared" si="8"/>
        <v>GRILLOT</v>
      </c>
      <c r="E38" s="7" t="s">
        <v>142</v>
      </c>
      <c r="F38" s="7" t="str">
        <f t="shared" si="9"/>
        <v>Yann</v>
      </c>
      <c r="G38" s="10">
        <v>3</v>
      </c>
      <c r="H38" s="10">
        <f t="shared" si="14"/>
        <v>24</v>
      </c>
      <c r="I38" s="10">
        <f t="shared" si="10"/>
        <v>24</v>
      </c>
      <c r="J38" s="10">
        <f t="shared" si="11"/>
        <v>24</v>
      </c>
      <c r="L38" s="10">
        <f t="shared" si="12"/>
        <v>49</v>
      </c>
    </row>
    <row r="39" spans="1:12" x14ac:dyDescent="0.25">
      <c r="A39" s="8" t="str">
        <f t="shared" si="13"/>
        <v>GRIMAITRE Julien (CCH)</v>
      </c>
      <c r="B39" s="9" t="s">
        <v>85</v>
      </c>
      <c r="C39" s="7" t="s">
        <v>43</v>
      </c>
      <c r="D39" s="7" t="str">
        <f t="shared" si="8"/>
        <v>GRIMAITRE</v>
      </c>
      <c r="E39" s="7" t="s">
        <v>109</v>
      </c>
      <c r="F39" s="7" t="str">
        <f t="shared" si="9"/>
        <v>Julien</v>
      </c>
      <c r="G39" s="10">
        <v>4</v>
      </c>
      <c r="H39" s="10">
        <f t="shared" si="14"/>
        <v>0</v>
      </c>
      <c r="I39" s="10">
        <f t="shared" si="10"/>
        <v>36</v>
      </c>
      <c r="J39" s="10">
        <f t="shared" si="11"/>
        <v>36</v>
      </c>
      <c r="L39" s="10">
        <f t="shared" si="12"/>
        <v>50</v>
      </c>
    </row>
    <row r="40" spans="1:12" x14ac:dyDescent="0.25">
      <c r="A40" s="8" t="str">
        <f t="shared" si="13"/>
        <v>GROSCLAUDE Alexandra (SAP)</v>
      </c>
      <c r="B40" s="9" t="s">
        <v>84</v>
      </c>
      <c r="C40" s="7" t="s">
        <v>44</v>
      </c>
      <c r="D40" s="7" t="str">
        <f t="shared" si="8"/>
        <v>GROSCLAUDE</v>
      </c>
      <c r="E40" s="7" t="s">
        <v>143</v>
      </c>
      <c r="F40" s="7" t="str">
        <f t="shared" si="9"/>
        <v>Alexandra</v>
      </c>
      <c r="G40" s="10" t="s">
        <v>119</v>
      </c>
      <c r="H40" s="10" t="e">
        <f t="shared" si="14"/>
        <v>#N/A</v>
      </c>
      <c r="I40" s="10" t="e">
        <f t="shared" si="10"/>
        <v>#N/A</v>
      </c>
      <c r="J40" s="10" t="e">
        <f t="shared" si="11"/>
        <v>#N/A</v>
      </c>
      <c r="L40" s="10">
        <f t="shared" si="12"/>
        <v>51</v>
      </c>
    </row>
    <row r="41" spans="1:12" x14ac:dyDescent="0.25">
      <c r="A41" s="8" t="str">
        <f t="shared" si="13"/>
        <v>HEMMER Thomas (SAP)</v>
      </c>
      <c r="B41" s="9" t="s">
        <v>84</v>
      </c>
      <c r="C41" s="7" t="s">
        <v>144</v>
      </c>
      <c r="D41" s="7" t="str">
        <f t="shared" si="8"/>
        <v>HEMMER</v>
      </c>
      <c r="E41" s="7" t="s">
        <v>145</v>
      </c>
      <c r="F41" s="7" t="str">
        <f t="shared" si="9"/>
        <v>Thomas</v>
      </c>
      <c r="G41" s="10">
        <v>4</v>
      </c>
      <c r="H41" s="10">
        <f t="shared" si="14"/>
        <v>0</v>
      </c>
      <c r="I41" s="10">
        <f t="shared" si="10"/>
        <v>36</v>
      </c>
      <c r="J41" s="10">
        <f t="shared" si="11"/>
        <v>36</v>
      </c>
      <c r="L41" s="10">
        <f t="shared" si="12"/>
        <v>52</v>
      </c>
    </row>
    <row r="42" spans="1:12" x14ac:dyDescent="0.25">
      <c r="A42" s="8" t="str">
        <f t="shared" si="13"/>
        <v>HNIOUA Faysal (CCH)</v>
      </c>
      <c r="B42" s="9" t="s">
        <v>85</v>
      </c>
      <c r="C42" s="7" t="s">
        <v>46</v>
      </c>
      <c r="D42" s="7" t="str">
        <f t="shared" si="8"/>
        <v>HNIOUA</v>
      </c>
      <c r="E42" s="7" t="s">
        <v>147</v>
      </c>
      <c r="F42" s="7" t="str">
        <f t="shared" si="9"/>
        <v>Faysal</v>
      </c>
      <c r="G42" s="10">
        <v>4</v>
      </c>
      <c r="H42" s="10">
        <f t="shared" si="14"/>
        <v>0</v>
      </c>
      <c r="I42" s="10">
        <f t="shared" si="10"/>
        <v>36</v>
      </c>
      <c r="J42" s="10">
        <f t="shared" si="11"/>
        <v>36</v>
      </c>
      <c r="L42" s="10">
        <f t="shared" si="12"/>
        <v>53</v>
      </c>
    </row>
    <row r="43" spans="1:12" x14ac:dyDescent="0.25">
      <c r="A43" s="8" t="str">
        <f t="shared" si="13"/>
        <v>HOUSSIN Basile (SAP)</v>
      </c>
      <c r="B43" s="9" t="s">
        <v>84</v>
      </c>
      <c r="C43" s="7" t="s">
        <v>45</v>
      </c>
      <c r="D43" s="7" t="str">
        <f t="shared" si="8"/>
        <v>HOUSSIN</v>
      </c>
      <c r="E43" s="7" t="s">
        <v>146</v>
      </c>
      <c r="F43" s="7" t="str">
        <f t="shared" si="9"/>
        <v>Basile</v>
      </c>
      <c r="G43" s="10" t="s">
        <v>120</v>
      </c>
      <c r="H43" s="10" t="e">
        <f t="shared" si="14"/>
        <v>#N/A</v>
      </c>
      <c r="I43" s="10" t="e">
        <f t="shared" si="10"/>
        <v>#N/A</v>
      </c>
      <c r="J43" s="10" t="e">
        <f t="shared" si="11"/>
        <v>#N/A</v>
      </c>
      <c r="L43" s="10">
        <f t="shared" si="12"/>
        <v>54</v>
      </c>
    </row>
    <row r="44" spans="1:12" x14ac:dyDescent="0.25">
      <c r="A44" s="8" t="str">
        <f t="shared" si="13"/>
        <v>HUGUENARD Fabrice (ADC)</v>
      </c>
      <c r="B44" s="9" t="s">
        <v>81</v>
      </c>
      <c r="C44" s="7" t="s">
        <v>47</v>
      </c>
      <c r="D44" s="7" t="str">
        <f t="shared" si="8"/>
        <v>HUGUENARD</v>
      </c>
      <c r="E44" s="7" t="s">
        <v>113</v>
      </c>
      <c r="F44" s="7" t="str">
        <f t="shared" si="9"/>
        <v>Fabrice</v>
      </c>
      <c r="G44" s="10" t="s">
        <v>112</v>
      </c>
      <c r="H44" s="10" t="e">
        <f t="shared" si="14"/>
        <v>#N/A</v>
      </c>
      <c r="I44" s="10" t="e">
        <f t="shared" si="10"/>
        <v>#N/A</v>
      </c>
      <c r="J44" s="10" t="e">
        <f t="shared" si="11"/>
        <v>#N/A</v>
      </c>
      <c r="L44" s="10">
        <f t="shared" si="12"/>
        <v>55</v>
      </c>
    </row>
    <row r="45" spans="1:12" x14ac:dyDescent="0.25">
      <c r="A45" s="8" t="str">
        <f t="shared" si="13"/>
        <v>JACQUOT Romain (CCH)</v>
      </c>
      <c r="B45" s="9" t="s">
        <v>85</v>
      </c>
      <c r="C45" s="7" t="s">
        <v>48</v>
      </c>
      <c r="D45" s="7" t="str">
        <f t="shared" si="8"/>
        <v>JACQUOT</v>
      </c>
      <c r="E45" s="7" t="s">
        <v>148</v>
      </c>
      <c r="F45" s="7" t="str">
        <f t="shared" si="9"/>
        <v>Romain</v>
      </c>
      <c r="G45" s="10" t="s">
        <v>96</v>
      </c>
      <c r="H45" s="10" t="e">
        <f t="shared" si="14"/>
        <v>#N/A</v>
      </c>
      <c r="I45" s="10" t="e">
        <f t="shared" si="10"/>
        <v>#N/A</v>
      </c>
      <c r="J45" s="10" t="e">
        <f t="shared" si="11"/>
        <v>#N/A</v>
      </c>
      <c r="L45" s="10">
        <f t="shared" si="12"/>
        <v>56</v>
      </c>
    </row>
    <row r="46" spans="1:12" x14ac:dyDescent="0.25">
      <c r="A46" s="8" t="str">
        <f t="shared" si="13"/>
        <v>JEANDEL Olivier (CCH)</v>
      </c>
      <c r="B46" s="9" t="s">
        <v>85</v>
      </c>
      <c r="C46" s="7" t="s">
        <v>49</v>
      </c>
      <c r="D46" s="7" t="str">
        <f t="shared" si="8"/>
        <v>JEANDEL</v>
      </c>
      <c r="E46" s="7" t="s">
        <v>114</v>
      </c>
      <c r="F46" s="7" t="str">
        <f t="shared" si="9"/>
        <v>Olivier</v>
      </c>
      <c r="G46" s="10">
        <v>4</v>
      </c>
      <c r="H46" s="10">
        <f t="shared" si="14"/>
        <v>0</v>
      </c>
      <c r="I46" s="10">
        <f t="shared" si="10"/>
        <v>36</v>
      </c>
      <c r="J46" s="10">
        <f t="shared" si="11"/>
        <v>36</v>
      </c>
      <c r="L46" s="10">
        <f t="shared" si="12"/>
        <v>57</v>
      </c>
    </row>
    <row r="47" spans="1:12" x14ac:dyDescent="0.25">
      <c r="A47" s="8" t="str">
        <f t="shared" si="13"/>
        <v>JOLY Bastien (SCH)</v>
      </c>
      <c r="B47" s="9" t="s">
        <v>80</v>
      </c>
      <c r="C47" s="7" t="s">
        <v>50</v>
      </c>
      <c r="D47" s="7" t="str">
        <f t="shared" si="8"/>
        <v>JOLY</v>
      </c>
      <c r="E47" s="7" t="s">
        <v>149</v>
      </c>
      <c r="F47" s="7" t="str">
        <f t="shared" si="9"/>
        <v>Bastien</v>
      </c>
      <c r="G47" s="10">
        <v>4</v>
      </c>
      <c r="H47" s="10">
        <f t="shared" si="14"/>
        <v>0</v>
      </c>
      <c r="I47" s="10">
        <f t="shared" si="10"/>
        <v>36</v>
      </c>
      <c r="J47" s="10">
        <f t="shared" si="11"/>
        <v>36</v>
      </c>
      <c r="L47" s="10">
        <f t="shared" si="12"/>
        <v>58</v>
      </c>
    </row>
    <row r="48" spans="1:12" x14ac:dyDescent="0.25">
      <c r="A48" s="8" t="str">
        <f t="shared" si="13"/>
        <v>KATANCEVIC Nicolas (CCH)</v>
      </c>
      <c r="B48" s="9" t="s">
        <v>85</v>
      </c>
      <c r="C48" s="7" t="s">
        <v>51</v>
      </c>
      <c r="D48" s="7" t="str">
        <f t="shared" si="8"/>
        <v>KATANCEVIC</v>
      </c>
      <c r="E48" s="7" t="s">
        <v>129</v>
      </c>
      <c r="F48" s="7" t="str">
        <f t="shared" si="9"/>
        <v>Nicolas</v>
      </c>
      <c r="G48" s="10" t="s">
        <v>112</v>
      </c>
      <c r="H48" s="10" t="e">
        <f t="shared" si="14"/>
        <v>#N/A</v>
      </c>
      <c r="I48" s="10" t="e">
        <f t="shared" si="10"/>
        <v>#N/A</v>
      </c>
      <c r="J48" s="10" t="e">
        <f t="shared" si="11"/>
        <v>#N/A</v>
      </c>
      <c r="L48" s="10">
        <f t="shared" si="12"/>
        <v>59</v>
      </c>
    </row>
    <row r="49" spans="1:12" x14ac:dyDescent="0.25">
      <c r="A49" s="8" t="str">
        <f t="shared" si="13"/>
        <v>KEBAILI Rayan (SGT)</v>
      </c>
      <c r="B49" s="9" t="s">
        <v>79</v>
      </c>
      <c r="C49" s="7" t="s">
        <v>52</v>
      </c>
      <c r="D49" s="7" t="str">
        <f t="shared" si="8"/>
        <v>KEBAILI</v>
      </c>
      <c r="E49" s="7" t="s">
        <v>150</v>
      </c>
      <c r="F49" s="7" t="str">
        <f t="shared" si="9"/>
        <v>Rayan</v>
      </c>
      <c r="G49" s="10" t="s">
        <v>120</v>
      </c>
      <c r="H49" s="10" t="e">
        <f t="shared" si="14"/>
        <v>#N/A</v>
      </c>
      <c r="I49" s="10" t="e">
        <f t="shared" si="10"/>
        <v>#N/A</v>
      </c>
      <c r="J49" s="10" t="e">
        <f t="shared" si="11"/>
        <v>#N/A</v>
      </c>
      <c r="L49" s="10">
        <f t="shared" si="12"/>
        <v>60</v>
      </c>
    </row>
    <row r="50" spans="1:12" x14ac:dyDescent="0.25">
      <c r="A50" s="8" t="str">
        <f t="shared" si="13"/>
        <v>KUNTZ Sylvain (ADC)</v>
      </c>
      <c r="B50" s="9" t="s">
        <v>81</v>
      </c>
      <c r="C50" s="7" t="s">
        <v>53</v>
      </c>
      <c r="D50" s="7" t="str">
        <f t="shared" si="8"/>
        <v>KUNTZ</v>
      </c>
      <c r="E50" s="7" t="s">
        <v>151</v>
      </c>
      <c r="F50" s="7" t="str">
        <f t="shared" si="9"/>
        <v>Sylvain</v>
      </c>
      <c r="G50" s="10">
        <v>4</v>
      </c>
      <c r="H50" s="10">
        <f t="shared" si="14"/>
        <v>0</v>
      </c>
      <c r="I50" s="10">
        <f t="shared" si="10"/>
        <v>36</v>
      </c>
      <c r="J50" s="10">
        <f t="shared" si="11"/>
        <v>36</v>
      </c>
      <c r="L50" s="10">
        <f t="shared" si="12"/>
        <v>61</v>
      </c>
    </row>
    <row r="51" spans="1:12" x14ac:dyDescent="0.25">
      <c r="A51" s="8" t="str">
        <f t="shared" si="13"/>
        <v>LABATTUT Steven (CCH)</v>
      </c>
      <c r="B51" s="9" t="s">
        <v>85</v>
      </c>
      <c r="C51" s="7" t="s">
        <v>15</v>
      </c>
      <c r="D51" s="7" t="str">
        <f t="shared" si="8"/>
        <v>LABATTUT</v>
      </c>
      <c r="E51" s="7" t="s">
        <v>152</v>
      </c>
      <c r="F51" s="7" t="str">
        <f t="shared" si="9"/>
        <v>Steven</v>
      </c>
      <c r="G51" s="10">
        <v>1</v>
      </c>
      <c r="H51" s="10">
        <f t="shared" si="14"/>
        <v>48</v>
      </c>
      <c r="I51" s="10">
        <f t="shared" si="10"/>
        <v>0</v>
      </c>
      <c r="J51" s="10">
        <f t="shared" si="11"/>
        <v>24</v>
      </c>
      <c r="L51" s="10">
        <f t="shared" si="12"/>
        <v>62</v>
      </c>
    </row>
    <row r="52" spans="1:12" x14ac:dyDescent="0.25">
      <c r="A52" s="8" t="str">
        <f t="shared" si="13"/>
        <v>LAMBOLEY Arnaud (SGT)</v>
      </c>
      <c r="B52" s="9" t="s">
        <v>79</v>
      </c>
      <c r="C52" s="7" t="s">
        <v>54</v>
      </c>
      <c r="D52" s="7" t="str">
        <f t="shared" si="8"/>
        <v>LAMBOLEY</v>
      </c>
      <c r="E52" s="7" t="s">
        <v>153</v>
      </c>
      <c r="F52" s="7" t="str">
        <f t="shared" si="9"/>
        <v>Arnaud</v>
      </c>
      <c r="G52" s="10">
        <v>2</v>
      </c>
      <c r="H52" s="10">
        <f t="shared" si="14"/>
        <v>24</v>
      </c>
      <c r="I52" s="10">
        <f t="shared" si="10"/>
        <v>24</v>
      </c>
      <c r="J52" s="10">
        <f t="shared" si="11"/>
        <v>24</v>
      </c>
      <c r="L52" s="10">
        <f t="shared" si="12"/>
        <v>63</v>
      </c>
    </row>
    <row r="53" spans="1:12" x14ac:dyDescent="0.25">
      <c r="A53" s="8" t="str">
        <f t="shared" si="13"/>
        <v>LECULIER Adrien (SAP)</v>
      </c>
      <c r="B53" s="9" t="s">
        <v>84</v>
      </c>
      <c r="C53" s="7" t="s">
        <v>55</v>
      </c>
      <c r="D53" s="7" t="str">
        <f t="shared" si="8"/>
        <v>LECULIER</v>
      </c>
      <c r="E53" s="7" t="s">
        <v>154</v>
      </c>
      <c r="F53" s="7" t="str">
        <f t="shared" si="9"/>
        <v>Adrien</v>
      </c>
      <c r="G53" s="10">
        <v>4</v>
      </c>
      <c r="H53" s="10">
        <f t="shared" si="14"/>
        <v>0</v>
      </c>
      <c r="I53" s="10">
        <f t="shared" si="10"/>
        <v>36</v>
      </c>
      <c r="J53" s="10">
        <f t="shared" si="11"/>
        <v>36</v>
      </c>
      <c r="L53" s="10">
        <f t="shared" si="12"/>
        <v>64</v>
      </c>
    </row>
    <row r="54" spans="1:12" x14ac:dyDescent="0.25">
      <c r="A54" s="8" t="str">
        <f t="shared" si="13"/>
        <v>LESIEUR Nicolas (CCH)</v>
      </c>
      <c r="B54" s="9" t="s">
        <v>85</v>
      </c>
      <c r="C54" s="7" t="s">
        <v>56</v>
      </c>
      <c r="D54" s="7" t="str">
        <f t="shared" si="8"/>
        <v>LESIEUR</v>
      </c>
      <c r="E54" s="7" t="s">
        <v>129</v>
      </c>
      <c r="F54" s="7" t="str">
        <f t="shared" si="9"/>
        <v>Nicolas</v>
      </c>
      <c r="G54" s="10">
        <v>4</v>
      </c>
      <c r="H54" s="10">
        <f t="shared" si="14"/>
        <v>0</v>
      </c>
      <c r="I54" s="10">
        <f t="shared" si="10"/>
        <v>36</v>
      </c>
      <c r="J54" s="10">
        <f t="shared" si="11"/>
        <v>36</v>
      </c>
      <c r="L54" s="10">
        <f t="shared" si="12"/>
        <v>65</v>
      </c>
    </row>
    <row r="55" spans="1:12" x14ac:dyDescent="0.25">
      <c r="A55" s="8" t="str">
        <f t="shared" si="13"/>
        <v>LORGE Tanguy (SAP)</v>
      </c>
      <c r="B55" s="9" t="s">
        <v>84</v>
      </c>
      <c r="C55" s="7" t="s">
        <v>8</v>
      </c>
      <c r="D55" s="7" t="str">
        <f t="shared" si="8"/>
        <v>LORGE</v>
      </c>
      <c r="E55" s="7" t="s">
        <v>155</v>
      </c>
      <c r="F55" s="7" t="str">
        <f t="shared" si="9"/>
        <v>Tanguy</v>
      </c>
      <c r="G55" s="10" t="s">
        <v>119</v>
      </c>
      <c r="H55" s="10" t="e">
        <f t="shared" si="14"/>
        <v>#N/A</v>
      </c>
      <c r="I55" s="10" t="e">
        <f t="shared" si="10"/>
        <v>#N/A</v>
      </c>
      <c r="J55" s="10" t="e">
        <f t="shared" si="11"/>
        <v>#N/A</v>
      </c>
      <c r="L55" s="10">
        <f t="shared" si="12"/>
        <v>66</v>
      </c>
    </row>
    <row r="56" spans="1:12" x14ac:dyDescent="0.25">
      <c r="A56" s="8" t="str">
        <f t="shared" si="13"/>
        <v>MAGGI Hugo (SAP)</v>
      </c>
      <c r="B56" s="9" t="s">
        <v>84</v>
      </c>
      <c r="C56" s="7" t="s">
        <v>57</v>
      </c>
      <c r="D56" s="7" t="str">
        <f t="shared" si="8"/>
        <v>MAGGI</v>
      </c>
      <c r="E56" s="7" t="s">
        <v>156</v>
      </c>
      <c r="F56" s="7" t="str">
        <f t="shared" si="9"/>
        <v>Hugo</v>
      </c>
      <c r="G56" s="10">
        <v>2</v>
      </c>
      <c r="H56" s="10">
        <f t="shared" si="14"/>
        <v>24</v>
      </c>
      <c r="I56" s="10">
        <f t="shared" si="10"/>
        <v>24</v>
      </c>
      <c r="J56" s="10">
        <f t="shared" si="11"/>
        <v>24</v>
      </c>
      <c r="L56" s="10">
        <f t="shared" si="12"/>
        <v>67</v>
      </c>
    </row>
    <row r="57" spans="1:12" x14ac:dyDescent="0.25">
      <c r="A57" s="8" t="str">
        <f t="shared" si="13"/>
        <v>MAKOWIESKY Florent (SGT)</v>
      </c>
      <c r="B57" s="9" t="s">
        <v>79</v>
      </c>
      <c r="C57" s="7" t="s">
        <v>58</v>
      </c>
      <c r="D57" s="7" t="str">
        <f t="shared" si="8"/>
        <v>MAKOWIESKY</v>
      </c>
      <c r="E57" s="7" t="s">
        <v>157</v>
      </c>
      <c r="F57" s="7" t="str">
        <f t="shared" si="9"/>
        <v>Florent</v>
      </c>
      <c r="G57" s="10">
        <v>1</v>
      </c>
      <c r="H57" s="10">
        <f t="shared" si="14"/>
        <v>48</v>
      </c>
      <c r="I57" s="10">
        <f t="shared" si="10"/>
        <v>0</v>
      </c>
      <c r="J57" s="10">
        <f t="shared" si="11"/>
        <v>24</v>
      </c>
      <c r="L57" s="10">
        <f t="shared" si="12"/>
        <v>68</v>
      </c>
    </row>
    <row r="58" spans="1:12" x14ac:dyDescent="0.25">
      <c r="A58" s="8" t="str">
        <f t="shared" si="13"/>
        <v>MARCHAL J.Baptiste (CPL)</v>
      </c>
      <c r="B58" s="9" t="s">
        <v>82</v>
      </c>
      <c r="C58" s="7" t="s">
        <v>59</v>
      </c>
      <c r="D58" s="7" t="str">
        <f t="shared" si="8"/>
        <v>MARCHAL</v>
      </c>
      <c r="E58" s="7" t="s">
        <v>158</v>
      </c>
      <c r="F58" s="7" t="str">
        <f t="shared" si="9"/>
        <v>J.Baptiste</v>
      </c>
      <c r="G58" s="10">
        <v>3</v>
      </c>
      <c r="H58" s="10">
        <f t="shared" si="14"/>
        <v>24</v>
      </c>
      <c r="I58" s="10">
        <f t="shared" si="10"/>
        <v>24</v>
      </c>
      <c r="J58" s="10">
        <f t="shared" si="11"/>
        <v>24</v>
      </c>
      <c r="L58" s="10">
        <f t="shared" si="12"/>
        <v>69</v>
      </c>
    </row>
    <row r="59" spans="1:12" x14ac:dyDescent="0.25">
      <c r="A59" s="8" t="str">
        <f t="shared" si="13"/>
        <v>MERAUX Laurent (SCH)</v>
      </c>
      <c r="B59" s="9" t="s">
        <v>80</v>
      </c>
      <c r="C59" s="7" t="s">
        <v>60</v>
      </c>
      <c r="D59" s="7" t="str">
        <f t="shared" si="8"/>
        <v>MERAUX</v>
      </c>
      <c r="E59" s="7" t="s">
        <v>159</v>
      </c>
      <c r="F59" s="7" t="str">
        <f t="shared" si="9"/>
        <v>Laurent</v>
      </c>
      <c r="G59" s="10">
        <v>4</v>
      </c>
      <c r="H59" s="10">
        <f t="shared" si="14"/>
        <v>0</v>
      </c>
      <c r="I59" s="10">
        <f t="shared" si="10"/>
        <v>36</v>
      </c>
      <c r="J59" s="10">
        <f t="shared" si="11"/>
        <v>36</v>
      </c>
      <c r="L59" s="10">
        <f t="shared" si="12"/>
        <v>70</v>
      </c>
    </row>
    <row r="60" spans="1:12" x14ac:dyDescent="0.25">
      <c r="A60" s="8" t="str">
        <f t="shared" si="13"/>
        <v>MICHEL Philippe (LTN)</v>
      </c>
      <c r="B60" s="9" t="s">
        <v>86</v>
      </c>
      <c r="C60" s="7" t="s">
        <v>61</v>
      </c>
      <c r="D60" s="7" t="str">
        <f t="shared" si="8"/>
        <v>MICHEL</v>
      </c>
      <c r="E60" s="7" t="s">
        <v>160</v>
      </c>
      <c r="F60" s="7" t="str">
        <f t="shared" si="9"/>
        <v>Philippe</v>
      </c>
      <c r="G60" s="10" t="s">
        <v>112</v>
      </c>
      <c r="H60" s="10" t="e">
        <f t="shared" si="14"/>
        <v>#N/A</v>
      </c>
      <c r="I60" s="10" t="e">
        <f t="shared" si="10"/>
        <v>#N/A</v>
      </c>
      <c r="J60" s="10" t="e">
        <f t="shared" si="11"/>
        <v>#N/A</v>
      </c>
      <c r="L60" s="10">
        <f t="shared" si="12"/>
        <v>71</v>
      </c>
    </row>
    <row r="61" spans="1:12" x14ac:dyDescent="0.25">
      <c r="A61" s="8" t="str">
        <f t="shared" si="13"/>
        <v>MOREY Vincent (SCH)</v>
      </c>
      <c r="B61" s="9" t="s">
        <v>80</v>
      </c>
      <c r="C61" s="7" t="s">
        <v>62</v>
      </c>
      <c r="D61" s="7" t="str">
        <f t="shared" si="8"/>
        <v>MOREY</v>
      </c>
      <c r="E61" s="7" t="s">
        <v>161</v>
      </c>
      <c r="F61" s="7" t="str">
        <f t="shared" si="9"/>
        <v>Vincent</v>
      </c>
      <c r="G61" s="10" t="s">
        <v>112</v>
      </c>
      <c r="H61" s="10" t="e">
        <f t="shared" si="14"/>
        <v>#N/A</v>
      </c>
      <c r="I61" s="10" t="e">
        <f t="shared" si="10"/>
        <v>#N/A</v>
      </c>
      <c r="J61" s="10" t="e">
        <f t="shared" si="11"/>
        <v>#N/A</v>
      </c>
      <c r="L61" s="10">
        <f t="shared" si="12"/>
        <v>72</v>
      </c>
    </row>
    <row r="62" spans="1:12" x14ac:dyDescent="0.25">
      <c r="A62" s="8" t="str">
        <f t="shared" si="13"/>
        <v>MOSSARD Guillaume (ADJ)</v>
      </c>
      <c r="B62" s="9" t="s">
        <v>83</v>
      </c>
      <c r="C62" s="7" t="s">
        <v>63</v>
      </c>
      <c r="D62" s="7" t="str">
        <f t="shared" si="8"/>
        <v>MOSSARD</v>
      </c>
      <c r="E62" s="7" t="s">
        <v>162</v>
      </c>
      <c r="F62" s="7" t="str">
        <f t="shared" si="9"/>
        <v>Guillaume</v>
      </c>
      <c r="G62" s="10">
        <v>3</v>
      </c>
      <c r="H62" s="10">
        <f t="shared" si="14"/>
        <v>24</v>
      </c>
      <c r="I62" s="10">
        <f t="shared" si="10"/>
        <v>24</v>
      </c>
      <c r="J62" s="10">
        <f t="shared" si="11"/>
        <v>24</v>
      </c>
      <c r="L62" s="10">
        <f t="shared" si="12"/>
        <v>73</v>
      </c>
    </row>
    <row r="63" spans="1:12" x14ac:dyDescent="0.25">
      <c r="A63" s="8" t="str">
        <f t="shared" si="13"/>
        <v>N'GUYEN Arthur (SCH)</v>
      </c>
      <c r="B63" s="9" t="s">
        <v>80</v>
      </c>
      <c r="C63" s="7" t="s">
        <v>64</v>
      </c>
      <c r="D63" s="7" t="str">
        <f t="shared" si="8"/>
        <v>N'GUYEN</v>
      </c>
      <c r="E63" s="7" t="s">
        <v>163</v>
      </c>
      <c r="F63" s="7" t="str">
        <f t="shared" si="9"/>
        <v>Arthur</v>
      </c>
      <c r="G63" s="10">
        <v>3</v>
      </c>
      <c r="H63" s="10">
        <f t="shared" si="14"/>
        <v>24</v>
      </c>
      <c r="I63" s="10">
        <f t="shared" si="10"/>
        <v>24</v>
      </c>
      <c r="J63" s="10">
        <f t="shared" si="11"/>
        <v>24</v>
      </c>
      <c r="L63" s="10">
        <f t="shared" si="12"/>
        <v>74</v>
      </c>
    </row>
    <row r="64" spans="1:12" x14ac:dyDescent="0.25">
      <c r="A64" s="8" t="str">
        <f t="shared" si="13"/>
        <v>OUAKKA Abdesslam (SCH)</v>
      </c>
      <c r="B64" s="9" t="s">
        <v>80</v>
      </c>
      <c r="C64" s="7" t="s">
        <v>2</v>
      </c>
      <c r="D64" s="7" t="str">
        <f t="shared" si="8"/>
        <v>OUAKKA</v>
      </c>
      <c r="E64" s="7" t="s">
        <v>164</v>
      </c>
      <c r="F64" s="7" t="str">
        <f t="shared" si="9"/>
        <v>Abdesslam</v>
      </c>
      <c r="G64" s="10">
        <v>4</v>
      </c>
      <c r="H64" s="10">
        <f t="shared" si="14"/>
        <v>0</v>
      </c>
      <c r="I64" s="10">
        <f t="shared" si="10"/>
        <v>36</v>
      </c>
      <c r="J64" s="10">
        <f t="shared" si="11"/>
        <v>36</v>
      </c>
      <c r="L64" s="10">
        <f t="shared" si="12"/>
        <v>75</v>
      </c>
    </row>
    <row r="65" spans="1:12" x14ac:dyDescent="0.25">
      <c r="A65" s="8" t="str">
        <f t="shared" si="13"/>
        <v>OZKAN Tevfik (SAP)</v>
      </c>
      <c r="B65" s="9" t="s">
        <v>84</v>
      </c>
      <c r="C65" s="7" t="s">
        <v>20</v>
      </c>
      <c r="D65" s="7" t="str">
        <f t="shared" si="8"/>
        <v>OZKAN</v>
      </c>
      <c r="E65" s="7" t="s">
        <v>165</v>
      </c>
      <c r="F65" s="7" t="str">
        <f t="shared" si="9"/>
        <v>Tevfik</v>
      </c>
      <c r="G65" s="10">
        <v>2</v>
      </c>
      <c r="H65" s="10">
        <f t="shared" si="14"/>
        <v>24</v>
      </c>
      <c r="I65" s="10">
        <f t="shared" si="10"/>
        <v>24</v>
      </c>
      <c r="J65" s="10">
        <f t="shared" si="11"/>
        <v>24</v>
      </c>
      <c r="L65" s="10">
        <f t="shared" si="12"/>
        <v>76</v>
      </c>
    </row>
    <row r="66" spans="1:12" x14ac:dyDescent="0.25">
      <c r="A66" s="8" t="str">
        <f t="shared" si="13"/>
        <v>PAPE Christophe (ADC)</v>
      </c>
      <c r="B66" s="9" t="s">
        <v>81</v>
      </c>
      <c r="C66" s="7" t="s">
        <v>12</v>
      </c>
      <c r="D66" s="7" t="str">
        <f t="shared" ref="D66:D97" si="15">UPPER(C66)</f>
        <v>PAPE</v>
      </c>
      <c r="E66" s="7" t="s">
        <v>166</v>
      </c>
      <c r="F66" s="7" t="str">
        <f t="shared" ref="F66:F97" si="16">PROPER(E66)</f>
        <v>Christophe</v>
      </c>
      <c r="G66" s="10" t="s">
        <v>112</v>
      </c>
      <c r="H66" s="10" t="e">
        <f t="shared" si="14"/>
        <v>#N/A</v>
      </c>
      <c r="I66" s="10" t="e">
        <f t="shared" ref="I66:I100" si="17">VLOOKUP(G66,$M$11:$Q$16,3)</f>
        <v>#N/A</v>
      </c>
      <c r="J66" s="10" t="e">
        <f t="shared" ref="J66:J100" si="18">VLOOKUP(G66,$M$11:$Q$16,4)</f>
        <v>#N/A</v>
      </c>
      <c r="L66" s="10">
        <f t="shared" ref="L66:L100" si="19">COUNTIF(l_personnel,"&lt;="&amp;A66)</f>
        <v>77</v>
      </c>
    </row>
    <row r="67" spans="1:12" x14ac:dyDescent="0.25">
      <c r="A67" s="8" t="str">
        <f t="shared" ref="A67:A98" si="20">IF(C67="","",CONCATENATE(D:D," ",F:F," ","(",UPPER(B:B),")"))</f>
        <v>PERREY Geoffrey (SAP)</v>
      </c>
      <c r="B67" s="9" t="s">
        <v>84</v>
      </c>
      <c r="C67" s="7" t="s">
        <v>65</v>
      </c>
      <c r="D67" s="7" t="str">
        <f t="shared" si="15"/>
        <v>PERREY</v>
      </c>
      <c r="E67" s="7" t="s">
        <v>167</v>
      </c>
      <c r="F67" s="7" t="str">
        <f t="shared" si="16"/>
        <v>Geoffrey</v>
      </c>
      <c r="G67" s="10">
        <v>2</v>
      </c>
      <c r="H67" s="10">
        <f t="shared" ref="H67:H98" si="21">VLOOKUP(G67,$M$11:$Q$16,2)</f>
        <v>24</v>
      </c>
      <c r="I67" s="10">
        <f t="shared" si="17"/>
        <v>24</v>
      </c>
      <c r="J67" s="10">
        <f t="shared" si="18"/>
        <v>24</v>
      </c>
      <c r="L67" s="10">
        <f t="shared" si="19"/>
        <v>78</v>
      </c>
    </row>
    <row r="68" spans="1:12" x14ac:dyDescent="0.25">
      <c r="A68" s="8" t="str">
        <f t="shared" si="20"/>
        <v>PETER Anthony (SAP)</v>
      </c>
      <c r="B68" s="9" t="s">
        <v>84</v>
      </c>
      <c r="C68" s="7" t="s">
        <v>9</v>
      </c>
      <c r="D68" s="7" t="str">
        <f t="shared" si="15"/>
        <v>PETER</v>
      </c>
      <c r="E68" s="7" t="s">
        <v>168</v>
      </c>
      <c r="F68" s="7" t="str">
        <f t="shared" si="16"/>
        <v>Anthony</v>
      </c>
      <c r="G68" s="10">
        <v>4</v>
      </c>
      <c r="H68" s="10">
        <f t="shared" si="21"/>
        <v>0</v>
      </c>
      <c r="I68" s="10">
        <f t="shared" si="17"/>
        <v>36</v>
      </c>
      <c r="J68" s="10">
        <f t="shared" si="18"/>
        <v>36</v>
      </c>
      <c r="L68" s="10">
        <f t="shared" si="19"/>
        <v>79</v>
      </c>
    </row>
    <row r="69" spans="1:12" x14ac:dyDescent="0.25">
      <c r="A69" s="8" t="str">
        <f t="shared" si="20"/>
        <v>PETITJEAN Jessica (SCH)</v>
      </c>
      <c r="B69" s="9" t="s">
        <v>80</v>
      </c>
      <c r="C69" s="7" t="s">
        <v>6</v>
      </c>
      <c r="D69" s="7" t="str">
        <f t="shared" si="15"/>
        <v>PETITJEAN</v>
      </c>
      <c r="E69" s="7" t="s">
        <v>169</v>
      </c>
      <c r="F69" s="7" t="str">
        <f t="shared" si="16"/>
        <v>Jessica</v>
      </c>
      <c r="G69" s="10">
        <v>4</v>
      </c>
      <c r="H69" s="10">
        <f t="shared" si="21"/>
        <v>0</v>
      </c>
      <c r="I69" s="10">
        <f t="shared" si="17"/>
        <v>36</v>
      </c>
      <c r="J69" s="10">
        <f t="shared" si="18"/>
        <v>36</v>
      </c>
      <c r="L69" s="10">
        <f t="shared" si="19"/>
        <v>80</v>
      </c>
    </row>
    <row r="70" spans="1:12" x14ac:dyDescent="0.25">
      <c r="A70" s="8" t="str">
        <f t="shared" si="20"/>
        <v>PFAFF Quentin (SAP)</v>
      </c>
      <c r="B70" s="9" t="s">
        <v>84</v>
      </c>
      <c r="C70" s="7" t="s">
        <v>66</v>
      </c>
      <c r="D70" s="7" t="str">
        <f t="shared" si="15"/>
        <v>PFAFF</v>
      </c>
      <c r="E70" s="7" t="s">
        <v>170</v>
      </c>
      <c r="F70" s="7" t="str">
        <f t="shared" si="16"/>
        <v>Quentin</v>
      </c>
      <c r="G70" s="10" t="s">
        <v>123</v>
      </c>
      <c r="H70" s="10" t="e">
        <f t="shared" si="21"/>
        <v>#N/A</v>
      </c>
      <c r="I70" s="10" t="e">
        <f t="shared" si="17"/>
        <v>#N/A</v>
      </c>
      <c r="J70" s="10" t="e">
        <f t="shared" si="18"/>
        <v>#N/A</v>
      </c>
      <c r="L70" s="10">
        <f t="shared" si="19"/>
        <v>81</v>
      </c>
    </row>
    <row r="71" spans="1:12" x14ac:dyDescent="0.25">
      <c r="A71" s="8" t="str">
        <f t="shared" si="20"/>
        <v>PIGACHE Christophe (SCH)</v>
      </c>
      <c r="B71" s="9" t="s">
        <v>80</v>
      </c>
      <c r="C71" s="7" t="s">
        <v>22</v>
      </c>
      <c r="D71" s="7" t="str">
        <f t="shared" si="15"/>
        <v>PIGACHE</v>
      </c>
      <c r="E71" s="7" t="s">
        <v>166</v>
      </c>
      <c r="F71" s="7" t="str">
        <f t="shared" si="16"/>
        <v>Christophe</v>
      </c>
      <c r="G71" s="10" t="s">
        <v>96</v>
      </c>
      <c r="H71" s="10" t="e">
        <f t="shared" si="21"/>
        <v>#N/A</v>
      </c>
      <c r="I71" s="10" t="e">
        <f t="shared" si="17"/>
        <v>#N/A</v>
      </c>
      <c r="J71" s="10" t="e">
        <f t="shared" si="18"/>
        <v>#N/A</v>
      </c>
      <c r="L71" s="10">
        <f t="shared" si="19"/>
        <v>82</v>
      </c>
    </row>
    <row r="72" spans="1:12" x14ac:dyDescent="0.25">
      <c r="A72" s="8" t="str">
        <f t="shared" si="20"/>
        <v>PIGUET Serge (ADC)</v>
      </c>
      <c r="B72" s="9" t="s">
        <v>81</v>
      </c>
      <c r="C72" s="7" t="s">
        <v>67</v>
      </c>
      <c r="D72" s="7" t="str">
        <f t="shared" si="15"/>
        <v>PIGUET</v>
      </c>
      <c r="E72" s="7" t="s">
        <v>171</v>
      </c>
      <c r="F72" s="7" t="str">
        <f t="shared" si="16"/>
        <v>Serge</v>
      </c>
      <c r="G72" s="10" t="s">
        <v>112</v>
      </c>
      <c r="H72" s="10" t="e">
        <f t="shared" si="21"/>
        <v>#N/A</v>
      </c>
      <c r="I72" s="10" t="e">
        <f t="shared" si="17"/>
        <v>#N/A</v>
      </c>
      <c r="J72" s="10" t="e">
        <f t="shared" si="18"/>
        <v>#N/A</v>
      </c>
      <c r="L72" s="10">
        <f t="shared" si="19"/>
        <v>83</v>
      </c>
    </row>
    <row r="73" spans="1:12" x14ac:dyDescent="0.25">
      <c r="A73" s="8" t="str">
        <f t="shared" si="20"/>
        <v>PRIEM Vincent (ADC)</v>
      </c>
      <c r="B73" s="9" t="s">
        <v>81</v>
      </c>
      <c r="C73" s="7" t="s">
        <v>24</v>
      </c>
      <c r="D73" s="7" t="str">
        <f t="shared" si="15"/>
        <v>PRIEM</v>
      </c>
      <c r="E73" s="7" t="s">
        <v>161</v>
      </c>
      <c r="F73" s="7" t="str">
        <f t="shared" si="16"/>
        <v>Vincent</v>
      </c>
      <c r="G73" s="10" t="s">
        <v>112</v>
      </c>
      <c r="H73" s="10" t="e">
        <f t="shared" si="21"/>
        <v>#N/A</v>
      </c>
      <c r="I73" s="10" t="e">
        <f t="shared" si="17"/>
        <v>#N/A</v>
      </c>
      <c r="J73" s="10" t="e">
        <f t="shared" si="18"/>
        <v>#N/A</v>
      </c>
      <c r="L73" s="10">
        <f t="shared" si="19"/>
        <v>84</v>
      </c>
    </row>
    <row r="74" spans="1:12" x14ac:dyDescent="0.25">
      <c r="A74" s="8" t="str">
        <f t="shared" si="20"/>
        <v>RICOTTA Jordan (SCH)</v>
      </c>
      <c r="B74" s="9" t="s">
        <v>80</v>
      </c>
      <c r="C74" s="7" t="s">
        <v>68</v>
      </c>
      <c r="D74" s="7" t="str">
        <f t="shared" si="15"/>
        <v>RICOTTA</v>
      </c>
      <c r="E74" s="7" t="s">
        <v>172</v>
      </c>
      <c r="F74" s="7" t="str">
        <f t="shared" si="16"/>
        <v>Jordan</v>
      </c>
      <c r="G74" s="10">
        <v>3</v>
      </c>
      <c r="H74" s="10">
        <f t="shared" si="21"/>
        <v>24</v>
      </c>
      <c r="I74" s="10">
        <f t="shared" si="17"/>
        <v>24</v>
      </c>
      <c r="J74" s="10">
        <f t="shared" si="18"/>
        <v>24</v>
      </c>
      <c r="L74" s="10">
        <f t="shared" si="19"/>
        <v>85</v>
      </c>
    </row>
    <row r="75" spans="1:12" x14ac:dyDescent="0.25">
      <c r="A75" s="8" t="str">
        <f t="shared" si="20"/>
        <v>RIDET Johan (SGT)</v>
      </c>
      <c r="B75" s="9" t="s">
        <v>79</v>
      </c>
      <c r="C75" s="7" t="s">
        <v>69</v>
      </c>
      <c r="D75" s="7" t="str">
        <f t="shared" si="15"/>
        <v>RIDET</v>
      </c>
      <c r="E75" s="7" t="s">
        <v>98</v>
      </c>
      <c r="F75" s="7" t="str">
        <f t="shared" si="16"/>
        <v>Johan</v>
      </c>
      <c r="G75" s="10">
        <v>4</v>
      </c>
      <c r="H75" s="10">
        <f t="shared" si="21"/>
        <v>0</v>
      </c>
      <c r="I75" s="10">
        <f t="shared" si="17"/>
        <v>36</v>
      </c>
      <c r="J75" s="10">
        <f t="shared" si="18"/>
        <v>36</v>
      </c>
      <c r="L75" s="10">
        <f t="shared" si="19"/>
        <v>86</v>
      </c>
    </row>
    <row r="76" spans="1:12" x14ac:dyDescent="0.25">
      <c r="A76" s="8" t="str">
        <f t="shared" si="20"/>
        <v>ROBERT Julien (ADJ)</v>
      </c>
      <c r="B76" s="9" t="s">
        <v>83</v>
      </c>
      <c r="C76" s="7" t="s">
        <v>70</v>
      </c>
      <c r="D76" s="7" t="str">
        <f t="shared" si="15"/>
        <v>ROBERT</v>
      </c>
      <c r="E76" s="7" t="s">
        <v>109</v>
      </c>
      <c r="F76" s="7" t="str">
        <f t="shared" si="16"/>
        <v>Julien</v>
      </c>
      <c r="G76" s="10">
        <v>5</v>
      </c>
      <c r="H76" s="10">
        <f t="shared" si="21"/>
        <v>0</v>
      </c>
      <c r="I76" s="10">
        <f t="shared" si="17"/>
        <v>24</v>
      </c>
      <c r="J76" s="10">
        <f t="shared" si="18"/>
        <v>48</v>
      </c>
      <c r="L76" s="10">
        <f t="shared" si="19"/>
        <v>87</v>
      </c>
    </row>
    <row r="77" spans="1:12" x14ac:dyDescent="0.25">
      <c r="A77" s="8" t="str">
        <f t="shared" si="20"/>
        <v>ROCHET Alain (CCH)</v>
      </c>
      <c r="B77" s="9" t="s">
        <v>85</v>
      </c>
      <c r="C77" s="7" t="s">
        <v>71</v>
      </c>
      <c r="D77" s="7" t="str">
        <f t="shared" si="15"/>
        <v>ROCHET</v>
      </c>
      <c r="E77" s="7" t="s">
        <v>173</v>
      </c>
      <c r="F77" s="7" t="str">
        <f t="shared" si="16"/>
        <v>Alain</v>
      </c>
      <c r="G77" s="10">
        <v>4</v>
      </c>
      <c r="H77" s="10">
        <f t="shared" si="21"/>
        <v>0</v>
      </c>
      <c r="I77" s="10">
        <f t="shared" si="17"/>
        <v>36</v>
      </c>
      <c r="J77" s="10">
        <f t="shared" si="18"/>
        <v>36</v>
      </c>
      <c r="L77" s="10">
        <f t="shared" si="19"/>
        <v>88</v>
      </c>
    </row>
    <row r="78" spans="1:12" x14ac:dyDescent="0.25">
      <c r="A78" s="8" t="str">
        <f t="shared" si="20"/>
        <v>ROUARD Fabien (CCH)</v>
      </c>
      <c r="B78" s="9" t="s">
        <v>85</v>
      </c>
      <c r="C78" s="7" t="s">
        <v>72</v>
      </c>
      <c r="D78" s="7" t="str">
        <f t="shared" si="15"/>
        <v>ROUARD</v>
      </c>
      <c r="E78" s="7" t="s">
        <v>174</v>
      </c>
      <c r="F78" s="7" t="str">
        <f t="shared" si="16"/>
        <v>Fabien</v>
      </c>
      <c r="G78" s="10" t="s">
        <v>112</v>
      </c>
      <c r="H78" s="10" t="e">
        <f t="shared" si="21"/>
        <v>#N/A</v>
      </c>
      <c r="I78" s="10" t="e">
        <f t="shared" si="17"/>
        <v>#N/A</v>
      </c>
      <c r="J78" s="10" t="e">
        <f t="shared" si="18"/>
        <v>#N/A</v>
      </c>
      <c r="L78" s="10">
        <f t="shared" si="19"/>
        <v>89</v>
      </c>
    </row>
    <row r="79" spans="1:12" x14ac:dyDescent="0.25">
      <c r="A79" s="8" t="str">
        <f t="shared" si="20"/>
        <v>ROY Loic (SCH)</v>
      </c>
      <c r="B79" s="9" t="s">
        <v>80</v>
      </c>
      <c r="C79" s="7" t="s">
        <v>73</v>
      </c>
      <c r="D79" s="7" t="str">
        <f t="shared" si="15"/>
        <v>ROY</v>
      </c>
      <c r="E79" s="7" t="s">
        <v>175</v>
      </c>
      <c r="F79" s="7" t="str">
        <f t="shared" si="16"/>
        <v>Loic</v>
      </c>
      <c r="G79" s="10">
        <v>4</v>
      </c>
      <c r="H79" s="10">
        <f t="shared" si="21"/>
        <v>0</v>
      </c>
      <c r="I79" s="10">
        <f t="shared" si="17"/>
        <v>36</v>
      </c>
      <c r="J79" s="10">
        <f t="shared" si="18"/>
        <v>36</v>
      </c>
      <c r="L79" s="10">
        <f t="shared" si="19"/>
        <v>90</v>
      </c>
    </row>
    <row r="80" spans="1:12" x14ac:dyDescent="0.25">
      <c r="A80" s="8" t="str">
        <f t="shared" si="20"/>
        <v>SELMI Ramzi (LTN)</v>
      </c>
      <c r="B80" s="9" t="s">
        <v>86</v>
      </c>
      <c r="C80" s="7" t="s">
        <v>74</v>
      </c>
      <c r="D80" s="7" t="str">
        <f t="shared" si="15"/>
        <v>SELMI</v>
      </c>
      <c r="E80" s="7" t="s">
        <v>176</v>
      </c>
      <c r="F80" s="7" t="str">
        <f t="shared" si="16"/>
        <v>Ramzi</v>
      </c>
      <c r="G80" s="10">
        <v>2</v>
      </c>
      <c r="H80" s="10">
        <f t="shared" si="21"/>
        <v>24</v>
      </c>
      <c r="I80" s="10">
        <f t="shared" si="17"/>
        <v>24</v>
      </c>
      <c r="J80" s="10">
        <f t="shared" si="18"/>
        <v>24</v>
      </c>
      <c r="L80" s="10">
        <f t="shared" si="19"/>
        <v>91</v>
      </c>
    </row>
    <row r="81" spans="1:12" x14ac:dyDescent="0.25">
      <c r="A81" s="8" t="str">
        <f t="shared" si="20"/>
        <v>SENOUCI Besma (SGT)</v>
      </c>
      <c r="B81" s="9" t="s">
        <v>79</v>
      </c>
      <c r="C81" s="7" t="s">
        <v>14</v>
      </c>
      <c r="D81" s="7" t="str">
        <f t="shared" si="15"/>
        <v>SENOUCI</v>
      </c>
      <c r="E81" s="7" t="s">
        <v>177</v>
      </c>
      <c r="F81" s="7" t="str">
        <f t="shared" si="16"/>
        <v>Besma</v>
      </c>
      <c r="G81" s="10">
        <v>2</v>
      </c>
      <c r="H81" s="10">
        <f t="shared" si="21"/>
        <v>24</v>
      </c>
      <c r="I81" s="10">
        <f t="shared" si="17"/>
        <v>24</v>
      </c>
      <c r="J81" s="10">
        <f t="shared" si="18"/>
        <v>24</v>
      </c>
      <c r="L81" s="10">
        <f t="shared" si="19"/>
        <v>92</v>
      </c>
    </row>
    <row r="82" spans="1:12" x14ac:dyDescent="0.25">
      <c r="A82" s="8" t="str">
        <f t="shared" si="20"/>
        <v>STOECKLIN SMOLINSKA Agneska (CCH)</v>
      </c>
      <c r="B82" s="9" t="s">
        <v>85</v>
      </c>
      <c r="C82" s="7" t="s">
        <v>77</v>
      </c>
      <c r="D82" s="7" t="str">
        <f t="shared" si="15"/>
        <v>STOECKLIN SMOLINSKA</v>
      </c>
      <c r="E82" s="7" t="s">
        <v>178</v>
      </c>
      <c r="F82" s="7" t="str">
        <f t="shared" si="16"/>
        <v>Agneska</v>
      </c>
      <c r="G82" s="10">
        <v>4</v>
      </c>
      <c r="H82" s="10">
        <f t="shared" si="21"/>
        <v>0</v>
      </c>
      <c r="I82" s="10">
        <f t="shared" si="17"/>
        <v>36</v>
      </c>
      <c r="J82" s="10">
        <f t="shared" si="18"/>
        <v>36</v>
      </c>
      <c r="L82" s="10">
        <f t="shared" si="19"/>
        <v>93</v>
      </c>
    </row>
    <row r="83" spans="1:12" x14ac:dyDescent="0.25">
      <c r="A83" s="8" t="str">
        <f t="shared" si="20"/>
        <v>THIBAULT Arnaud (CCH)</v>
      </c>
      <c r="B83" s="9" t="s">
        <v>85</v>
      </c>
      <c r="C83" s="7" t="s">
        <v>75</v>
      </c>
      <c r="D83" s="7" t="str">
        <f t="shared" si="15"/>
        <v>THIBAULT</v>
      </c>
      <c r="E83" s="7" t="s">
        <v>153</v>
      </c>
      <c r="F83" s="7" t="str">
        <f t="shared" si="16"/>
        <v>Arnaud</v>
      </c>
      <c r="G83" s="10">
        <v>4</v>
      </c>
      <c r="H83" s="10">
        <f t="shared" si="21"/>
        <v>0</v>
      </c>
      <c r="I83" s="10">
        <f t="shared" si="17"/>
        <v>36</v>
      </c>
      <c r="J83" s="10">
        <f t="shared" si="18"/>
        <v>36</v>
      </c>
      <c r="L83" s="10">
        <f t="shared" si="19"/>
        <v>94</v>
      </c>
    </row>
    <row r="84" spans="1:12" x14ac:dyDescent="0.25">
      <c r="A84" s="8" t="str">
        <f t="shared" si="20"/>
        <v>TOUABI Haroune (SAP)</v>
      </c>
      <c r="B84" s="9" t="s">
        <v>84</v>
      </c>
      <c r="C84" s="7" t="s">
        <v>4</v>
      </c>
      <c r="D84" s="7" t="str">
        <f t="shared" si="15"/>
        <v>TOUABI</v>
      </c>
      <c r="E84" s="7" t="s">
        <v>179</v>
      </c>
      <c r="F84" s="7" t="str">
        <f t="shared" si="16"/>
        <v>Haroune</v>
      </c>
      <c r="G84" s="10" t="s">
        <v>119</v>
      </c>
      <c r="H84" s="10" t="e">
        <f t="shared" si="21"/>
        <v>#N/A</v>
      </c>
      <c r="I84" s="10" t="e">
        <f t="shared" si="17"/>
        <v>#N/A</v>
      </c>
      <c r="J84" s="10" t="e">
        <f t="shared" si="18"/>
        <v>#N/A</v>
      </c>
      <c r="L84" s="10">
        <f t="shared" si="19"/>
        <v>95</v>
      </c>
    </row>
    <row r="85" spans="1:12" x14ac:dyDescent="0.25">
      <c r="A85" s="8" t="str">
        <f t="shared" si="20"/>
        <v>TRESSE Laury (CCH)</v>
      </c>
      <c r="B85" s="9" t="s">
        <v>85</v>
      </c>
      <c r="C85" s="7" t="s">
        <v>18</v>
      </c>
      <c r="D85" s="7" t="str">
        <f t="shared" si="15"/>
        <v>TRESSE</v>
      </c>
      <c r="E85" s="7" t="s">
        <v>180</v>
      </c>
      <c r="F85" s="7" t="str">
        <f t="shared" si="16"/>
        <v>Laury</v>
      </c>
      <c r="G85" s="10">
        <v>2</v>
      </c>
      <c r="H85" s="10">
        <f t="shared" si="21"/>
        <v>24</v>
      </c>
      <c r="I85" s="10">
        <f t="shared" si="17"/>
        <v>24</v>
      </c>
      <c r="J85" s="10">
        <f t="shared" si="18"/>
        <v>24</v>
      </c>
      <c r="L85" s="10">
        <f t="shared" si="19"/>
        <v>96</v>
      </c>
    </row>
    <row r="86" spans="1:12" x14ac:dyDescent="0.25">
      <c r="A86" s="8" t="str">
        <f t="shared" si="20"/>
        <v>VADAM Cyril (CPL)</v>
      </c>
      <c r="B86" s="9" t="s">
        <v>82</v>
      </c>
      <c r="C86" s="7" t="s">
        <v>183</v>
      </c>
      <c r="D86" s="7" t="str">
        <f t="shared" si="15"/>
        <v>VADAM</v>
      </c>
      <c r="E86" s="7" t="s">
        <v>184</v>
      </c>
      <c r="F86" s="7" t="str">
        <f t="shared" si="16"/>
        <v>Cyril</v>
      </c>
      <c r="G86" s="10" t="s">
        <v>120</v>
      </c>
      <c r="H86" s="10" t="e">
        <f t="shared" si="21"/>
        <v>#N/A</v>
      </c>
      <c r="I86" s="10" t="e">
        <f t="shared" si="17"/>
        <v>#N/A</v>
      </c>
      <c r="J86" s="10" t="e">
        <f t="shared" si="18"/>
        <v>#N/A</v>
      </c>
      <c r="L86" s="10">
        <f t="shared" si="19"/>
        <v>97</v>
      </c>
    </row>
    <row r="87" spans="1:12" x14ac:dyDescent="0.25">
      <c r="A87" s="8" t="str">
        <f t="shared" si="20"/>
        <v>VALKER Loïc (SAP)</v>
      </c>
      <c r="B87" s="9" t="s">
        <v>84</v>
      </c>
      <c r="C87" s="7" t="s">
        <v>19</v>
      </c>
      <c r="D87" s="7" t="str">
        <f t="shared" si="15"/>
        <v>VALKER</v>
      </c>
      <c r="E87" s="7" t="s">
        <v>182</v>
      </c>
      <c r="F87" s="7" t="str">
        <f t="shared" si="16"/>
        <v>Loïc</v>
      </c>
      <c r="G87" s="10" t="s">
        <v>119</v>
      </c>
      <c r="H87" s="10" t="e">
        <f t="shared" si="21"/>
        <v>#N/A</v>
      </c>
      <c r="I87" s="10" t="e">
        <f t="shared" si="17"/>
        <v>#N/A</v>
      </c>
      <c r="J87" s="10" t="e">
        <f t="shared" si="18"/>
        <v>#N/A</v>
      </c>
      <c r="L87" s="10">
        <f t="shared" si="19"/>
        <v>98</v>
      </c>
    </row>
    <row r="88" spans="1:12" x14ac:dyDescent="0.25">
      <c r="A88" s="8" t="str">
        <f t="shared" si="20"/>
        <v>VALKER Marc (ADJ)</v>
      </c>
      <c r="B88" s="9" t="s">
        <v>83</v>
      </c>
      <c r="C88" s="7" t="s">
        <v>19</v>
      </c>
      <c r="D88" s="7" t="str">
        <f t="shared" si="15"/>
        <v>VALKER</v>
      </c>
      <c r="E88" s="7" t="s">
        <v>181</v>
      </c>
      <c r="F88" s="7" t="str">
        <f t="shared" si="16"/>
        <v>Marc</v>
      </c>
      <c r="G88" s="10" t="s">
        <v>112</v>
      </c>
      <c r="H88" s="10" t="e">
        <f t="shared" si="21"/>
        <v>#N/A</v>
      </c>
      <c r="I88" s="10" t="e">
        <f t="shared" si="17"/>
        <v>#N/A</v>
      </c>
      <c r="J88" s="10" t="e">
        <f t="shared" si="18"/>
        <v>#N/A</v>
      </c>
      <c r="L88" s="10">
        <f t="shared" si="19"/>
        <v>99</v>
      </c>
    </row>
    <row r="89" spans="1:12" x14ac:dyDescent="0.25">
      <c r="A89" s="8" t="str">
        <f t="shared" si="20"/>
        <v/>
      </c>
      <c r="B89" s="9"/>
      <c r="D89" s="7" t="str">
        <f t="shared" si="15"/>
        <v/>
      </c>
      <c r="F89" s="7" t="str">
        <f t="shared" si="16"/>
        <v/>
      </c>
      <c r="H89" s="10" t="e">
        <f t="shared" si="21"/>
        <v>#N/A</v>
      </c>
      <c r="I89" s="10" t="e">
        <f t="shared" si="17"/>
        <v>#N/A</v>
      </c>
      <c r="J89" s="10" t="e">
        <f t="shared" si="18"/>
        <v>#N/A</v>
      </c>
      <c r="L89" s="10">
        <f t="shared" si="19"/>
        <v>0</v>
      </c>
    </row>
    <row r="90" spans="1:12" x14ac:dyDescent="0.25">
      <c r="A90" s="8" t="str">
        <f t="shared" si="20"/>
        <v/>
      </c>
      <c r="B90" s="9"/>
      <c r="D90" s="7" t="str">
        <f t="shared" si="15"/>
        <v/>
      </c>
      <c r="F90" s="7" t="str">
        <f t="shared" si="16"/>
        <v/>
      </c>
      <c r="H90" s="10" t="e">
        <f t="shared" si="21"/>
        <v>#N/A</v>
      </c>
      <c r="I90" s="10" t="e">
        <f t="shared" si="17"/>
        <v>#N/A</v>
      </c>
      <c r="J90" s="10" t="e">
        <f t="shared" si="18"/>
        <v>#N/A</v>
      </c>
      <c r="L90" s="10">
        <f t="shared" si="19"/>
        <v>0</v>
      </c>
    </row>
    <row r="91" spans="1:12" x14ac:dyDescent="0.25">
      <c r="A91" s="8" t="str">
        <f t="shared" si="20"/>
        <v/>
      </c>
      <c r="B91" s="9"/>
      <c r="D91" s="7" t="str">
        <f t="shared" si="15"/>
        <v/>
      </c>
      <c r="F91" s="7" t="str">
        <f t="shared" si="16"/>
        <v/>
      </c>
      <c r="H91" s="10" t="e">
        <f t="shared" si="21"/>
        <v>#N/A</v>
      </c>
      <c r="I91" s="10" t="e">
        <f t="shared" si="17"/>
        <v>#N/A</v>
      </c>
      <c r="J91" s="10" t="e">
        <f t="shared" si="18"/>
        <v>#N/A</v>
      </c>
      <c r="L91" s="10">
        <f t="shared" si="19"/>
        <v>0</v>
      </c>
    </row>
    <row r="92" spans="1:12" x14ac:dyDescent="0.25">
      <c r="A92" s="8" t="str">
        <f t="shared" si="20"/>
        <v/>
      </c>
      <c r="B92" s="9"/>
      <c r="D92" s="7" t="str">
        <f t="shared" si="15"/>
        <v/>
      </c>
      <c r="F92" s="7" t="str">
        <f t="shared" si="16"/>
        <v/>
      </c>
      <c r="H92" s="10" t="e">
        <f t="shared" si="21"/>
        <v>#N/A</v>
      </c>
      <c r="I92" s="10" t="e">
        <f t="shared" si="17"/>
        <v>#N/A</v>
      </c>
      <c r="J92" s="10" t="e">
        <f t="shared" si="18"/>
        <v>#N/A</v>
      </c>
      <c r="L92" s="10">
        <f t="shared" si="19"/>
        <v>0</v>
      </c>
    </row>
    <row r="93" spans="1:12" x14ac:dyDescent="0.25">
      <c r="A93" s="8" t="str">
        <f t="shared" si="20"/>
        <v/>
      </c>
      <c r="B93" s="9"/>
      <c r="D93" s="7" t="str">
        <f t="shared" si="15"/>
        <v/>
      </c>
      <c r="F93" s="7" t="str">
        <f t="shared" si="16"/>
        <v/>
      </c>
      <c r="H93" s="10" t="e">
        <f t="shared" si="21"/>
        <v>#N/A</v>
      </c>
      <c r="I93" s="10" t="e">
        <f t="shared" si="17"/>
        <v>#N/A</v>
      </c>
      <c r="J93" s="10" t="e">
        <f t="shared" si="18"/>
        <v>#N/A</v>
      </c>
      <c r="L93" s="10">
        <f t="shared" si="19"/>
        <v>0</v>
      </c>
    </row>
    <row r="94" spans="1:12" x14ac:dyDescent="0.25">
      <c r="A94" s="8" t="str">
        <f t="shared" si="20"/>
        <v/>
      </c>
      <c r="B94" s="9"/>
      <c r="D94" s="7" t="str">
        <f t="shared" si="15"/>
        <v/>
      </c>
      <c r="F94" s="7" t="str">
        <f t="shared" si="16"/>
        <v/>
      </c>
      <c r="H94" s="10" t="e">
        <f t="shared" si="21"/>
        <v>#N/A</v>
      </c>
      <c r="I94" s="10" t="e">
        <f t="shared" si="17"/>
        <v>#N/A</v>
      </c>
      <c r="J94" s="10" t="e">
        <f t="shared" si="18"/>
        <v>#N/A</v>
      </c>
      <c r="L94" s="10">
        <f t="shared" si="19"/>
        <v>0</v>
      </c>
    </row>
    <row r="95" spans="1:12" x14ac:dyDescent="0.25">
      <c r="A95" s="8" t="str">
        <f t="shared" si="20"/>
        <v/>
      </c>
      <c r="B95" s="9"/>
      <c r="D95" s="7" t="str">
        <f t="shared" si="15"/>
        <v/>
      </c>
      <c r="F95" s="7" t="str">
        <f t="shared" si="16"/>
        <v/>
      </c>
      <c r="H95" s="10" t="e">
        <f t="shared" si="21"/>
        <v>#N/A</v>
      </c>
      <c r="I95" s="10" t="e">
        <f t="shared" si="17"/>
        <v>#N/A</v>
      </c>
      <c r="J95" s="10" t="e">
        <f t="shared" si="18"/>
        <v>#N/A</v>
      </c>
      <c r="L95" s="10">
        <f t="shared" si="19"/>
        <v>0</v>
      </c>
    </row>
    <row r="96" spans="1:12" x14ac:dyDescent="0.25">
      <c r="A96" s="8" t="str">
        <f t="shared" si="20"/>
        <v/>
      </c>
      <c r="B96" s="9"/>
      <c r="D96" s="7" t="str">
        <f t="shared" si="15"/>
        <v/>
      </c>
      <c r="F96" s="7" t="str">
        <f t="shared" si="16"/>
        <v/>
      </c>
      <c r="H96" s="10" t="e">
        <f t="shared" si="21"/>
        <v>#N/A</v>
      </c>
      <c r="I96" s="10" t="e">
        <f t="shared" si="17"/>
        <v>#N/A</v>
      </c>
      <c r="J96" s="10" t="e">
        <f t="shared" si="18"/>
        <v>#N/A</v>
      </c>
      <c r="L96" s="10">
        <f t="shared" si="19"/>
        <v>0</v>
      </c>
    </row>
    <row r="97" spans="1:12" x14ac:dyDescent="0.25">
      <c r="A97" s="8" t="str">
        <f t="shared" si="20"/>
        <v/>
      </c>
      <c r="B97" s="9"/>
      <c r="D97" s="7" t="str">
        <f t="shared" si="15"/>
        <v/>
      </c>
      <c r="F97" s="7" t="str">
        <f t="shared" si="16"/>
        <v/>
      </c>
      <c r="H97" s="10" t="e">
        <f t="shared" si="21"/>
        <v>#N/A</v>
      </c>
      <c r="I97" s="10" t="e">
        <f t="shared" si="17"/>
        <v>#N/A</v>
      </c>
      <c r="J97" s="10" t="e">
        <f t="shared" si="18"/>
        <v>#N/A</v>
      </c>
      <c r="L97" s="10">
        <f t="shared" si="19"/>
        <v>0</v>
      </c>
    </row>
    <row r="98" spans="1:12" x14ac:dyDescent="0.25">
      <c r="A98" s="8" t="str">
        <f t="shared" si="20"/>
        <v/>
      </c>
      <c r="B98" s="9"/>
      <c r="D98" s="7" t="str">
        <f t="shared" ref="D98:D100" si="22">UPPER(C98)</f>
        <v/>
      </c>
      <c r="F98" s="7" t="str">
        <f t="shared" ref="F98:F100" si="23">PROPER(E98)</f>
        <v/>
      </c>
      <c r="H98" s="10" t="e">
        <f t="shared" si="21"/>
        <v>#N/A</v>
      </c>
      <c r="I98" s="10" t="e">
        <f t="shared" si="17"/>
        <v>#N/A</v>
      </c>
      <c r="J98" s="10" t="e">
        <f t="shared" si="18"/>
        <v>#N/A</v>
      </c>
      <c r="L98" s="10">
        <f t="shared" si="19"/>
        <v>0</v>
      </c>
    </row>
    <row r="99" spans="1:12" x14ac:dyDescent="0.25">
      <c r="A99" s="8" t="str">
        <f t="shared" ref="A99:A100" si="24">IF(C99="","",CONCATENATE(D:D," ",F:F," ","(",UPPER(B:B),")"))</f>
        <v/>
      </c>
      <c r="B99" s="9"/>
      <c r="D99" s="7" t="str">
        <f t="shared" si="22"/>
        <v/>
      </c>
      <c r="F99" s="7" t="str">
        <f t="shared" si="23"/>
        <v/>
      </c>
      <c r="H99" s="10" t="e">
        <f t="shared" ref="H99:H100" si="25">VLOOKUP(G99,$M$11:$Q$16,2)</f>
        <v>#N/A</v>
      </c>
      <c r="I99" s="10" t="e">
        <f t="shared" si="17"/>
        <v>#N/A</v>
      </c>
      <c r="J99" s="10" t="e">
        <f t="shared" si="18"/>
        <v>#N/A</v>
      </c>
      <c r="L99" s="10">
        <f t="shared" si="19"/>
        <v>0</v>
      </c>
    </row>
    <row r="100" spans="1:12" x14ac:dyDescent="0.25">
      <c r="A100" s="8" t="str">
        <f t="shared" si="24"/>
        <v/>
      </c>
      <c r="B100" s="9"/>
      <c r="D100" s="7" t="str">
        <f t="shared" si="22"/>
        <v/>
      </c>
      <c r="F100" s="7" t="str">
        <f t="shared" si="23"/>
        <v/>
      </c>
      <c r="H100" s="10" t="e">
        <f t="shared" si="25"/>
        <v>#N/A</v>
      </c>
      <c r="I100" s="10" t="e">
        <f t="shared" si="17"/>
        <v>#N/A</v>
      </c>
      <c r="J100" s="10" t="e">
        <f t="shared" si="18"/>
        <v>#N/A</v>
      </c>
      <c r="L100" s="10">
        <f t="shared" si="19"/>
        <v>0</v>
      </c>
    </row>
    <row r="201" spans="2:2" x14ac:dyDescent="0.25">
      <c r="B201" s="7" t="s">
        <v>84</v>
      </c>
    </row>
    <row r="202" spans="2:2" x14ac:dyDescent="0.25">
      <c r="B202" s="7" t="s">
        <v>185</v>
      </c>
    </row>
    <row r="203" spans="2:2" x14ac:dyDescent="0.25">
      <c r="B203" s="7" t="s">
        <v>82</v>
      </c>
    </row>
    <row r="204" spans="2:2" x14ac:dyDescent="0.25">
      <c r="B204" s="7" t="s">
        <v>85</v>
      </c>
    </row>
    <row r="205" spans="2:2" x14ac:dyDescent="0.25">
      <c r="B205" s="7" t="s">
        <v>79</v>
      </c>
    </row>
    <row r="206" spans="2:2" x14ac:dyDescent="0.25">
      <c r="B206" s="7" t="s">
        <v>80</v>
      </c>
    </row>
    <row r="207" spans="2:2" x14ac:dyDescent="0.25">
      <c r="B207" s="7" t="s">
        <v>83</v>
      </c>
    </row>
    <row r="208" spans="2:2" x14ac:dyDescent="0.25">
      <c r="B208" s="7" t="s">
        <v>81</v>
      </c>
    </row>
    <row r="209" spans="2:2" x14ac:dyDescent="0.25">
      <c r="B209" s="7" t="s">
        <v>86</v>
      </c>
    </row>
    <row r="210" spans="2:2" x14ac:dyDescent="0.25">
      <c r="B210" s="7" t="s">
        <v>186</v>
      </c>
    </row>
  </sheetData>
  <sheetProtection selectLockedCells="1"/>
  <sortState ref="A2:J100">
    <sortCondition ref="A2:A100"/>
  </sortState>
  <dataValidations count="1">
    <dataValidation type="list" allowBlank="1" showInputMessage="1" showErrorMessage="1" sqref="B2:B100">
      <formula1>$B$201:$B$210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Personnels</vt:lpstr>
      <vt:lpstr>l_personnel</vt:lpstr>
      <vt:lpstr>l_personnels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BRODA - J567682</dc:creator>
  <cp:lastModifiedBy>Guy Blancher</cp:lastModifiedBy>
  <cp:lastPrinted>2020-08-25T09:44:56Z</cp:lastPrinted>
  <dcterms:created xsi:type="dcterms:W3CDTF">2020-07-15T08:00:14Z</dcterms:created>
  <dcterms:modified xsi:type="dcterms:W3CDTF">2021-02-03T10:22:52Z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2021-01-26T12:31:22Z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