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6175" windowHeight="7305"/>
  </bookViews>
  <sheets>
    <sheet name="Janvier" sheetId="1" r:id="rId1"/>
  </sheets>
  <externalReferences>
    <externalReference r:id="rId2"/>
    <externalReference r:id="rId3"/>
  </externalReferences>
  <definedNames>
    <definedName name="AnnéeCalendrier">Janvier!$AH$4</definedName>
    <definedName name="CléCongé">Janvier!$C$2</definedName>
    <definedName name="Clédemijournee">Janvier!$AG$2</definedName>
    <definedName name="CléException">Janvier!$AB$2</definedName>
    <definedName name="CléMaladie">Janvier!$J$2</definedName>
    <definedName name="CléPersonnalisée1">Janvier!$M$2</definedName>
    <definedName name="CléPersonnalisée2">Janvier!$R$2</definedName>
    <definedName name="CléPersonnalisée3">[1]Janvier!$X$2</definedName>
    <definedName name="CléPersonnel">Janvier!$F$2</definedName>
    <definedName name="CléRécupération">Janvier!$W$2</definedName>
    <definedName name="Etiquette_demijournee">Janvier!$AH$2</definedName>
    <definedName name="Etiquette_Exceptionnel">Janvier!$AC$2</definedName>
    <definedName name="Etiquette_Récupération">Janvier!$X$2</definedName>
    <definedName name="ÉtiquetteCléCongé">Janvier!$D$2</definedName>
    <definedName name="ÉtiquetteCléMaladie">Janvier!$K$2</definedName>
    <definedName name="ÉtiquetteCléPersonnalisée1">Janvier!$N$2</definedName>
    <definedName name="ÉtiquetteCléPersonnalisée2">Janvier!$S$2</definedName>
    <definedName name="ÉtiquetteCléPersonnel">Janvier!$G$2</definedName>
    <definedName name="_xlnm.Print_Titles" localSheetId="0">Janvier!$4:$6</definedName>
    <definedName name="Nom_clé">Janvier!$B$2</definedName>
    <definedName name="NomMois" localSheetId="0">Janvier!$B$4</definedName>
    <definedName name="Titre_Absence_Employé">Janvier!$B$1</definedName>
    <definedName name="Titre1">Janvier[[#Headers],[Nom de l’employé]]</definedName>
    <definedName name="Titre10">[2]!Octobre[[#Headers],[Nom de l’employé]]</definedName>
    <definedName name="Titre11">[2]!Novembre[[#Headers],[Nom de l’employé]]</definedName>
    <definedName name="Titre12">[2]!Décembre[[#Headers],[Nom de l’employé]]</definedName>
    <definedName name="Titre2">[2]!Février[[#Headers],[Nom de l’employé]]</definedName>
    <definedName name="Titre3">[2]!Mars[[#Headers],[Nom de l’employé]]</definedName>
    <definedName name="Titre4">[2]!Avril[[#Headers],[Nom de l’employé]]</definedName>
    <definedName name="Titre5">[2]!Mai[[#Headers],[Nom de l’employé]]</definedName>
    <definedName name="Titre6">[2]!Juin[[#Headers],[Nom de l’employé]]</definedName>
    <definedName name="Titre7">[2]!Juillet[[#Headers],[Nom de l’employé]]</definedName>
    <definedName name="Titre8">[2]!Août[[#Headers],[Nom de l’employé]]</definedName>
    <definedName name="Titre9">[2]!Septembre[[#Headers],[Nom de l’employé]]</definedName>
    <definedName name="TitreColonne13">[2]!NomEmployé[[#Headers],[Noms des employés]]</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H77" i="1" l="1"/>
  <c r="S77" i="1"/>
  <c r="AF77" i="1"/>
  <c r="AG77" i="1"/>
  <c r="C77" i="1"/>
  <c r="D77" i="1"/>
  <c r="E77" i="1"/>
  <c r="F77" i="1"/>
  <c r="G77" i="1"/>
  <c r="H77" i="1"/>
  <c r="I77" i="1"/>
  <c r="J77" i="1"/>
  <c r="K77" i="1"/>
  <c r="L77" i="1"/>
  <c r="M77" i="1"/>
  <c r="N77" i="1"/>
  <c r="O77" i="1"/>
  <c r="P77" i="1"/>
  <c r="Q77" i="1"/>
  <c r="R77" i="1"/>
  <c r="T77" i="1"/>
  <c r="U77" i="1"/>
  <c r="V77" i="1"/>
  <c r="W77" i="1"/>
  <c r="X77" i="1"/>
  <c r="Y77" i="1"/>
  <c r="Z77" i="1"/>
  <c r="AA77" i="1"/>
  <c r="AB77" i="1"/>
  <c r="AC77" i="1"/>
  <c r="AD77" i="1"/>
  <c r="AE77" i="1"/>
  <c r="AH7" i="1"/>
  <c r="AH8" i="1"/>
  <c r="AH9" i="1"/>
  <c r="AH10" i="1"/>
  <c r="AH11" i="1"/>
  <c r="AH12" i="1"/>
  <c r="AH13" i="1"/>
  <c r="AH14" i="1"/>
  <c r="AH15" i="1"/>
  <c r="AH16" i="1"/>
  <c r="AH17" i="1"/>
  <c r="AH18" i="1"/>
  <c r="AH19" i="1"/>
  <c r="AH20" i="1"/>
  <c r="AH21" i="1"/>
  <c r="AH22" i="1"/>
  <c r="AH23" i="1"/>
  <c r="AH24" i="1"/>
  <c r="AH25" i="1"/>
  <c r="AH26" i="1"/>
  <c r="AH27" i="1"/>
  <c r="AH28" i="1"/>
  <c r="AH29" i="1"/>
  <c r="AH30" i="1"/>
  <c r="AH31" i="1"/>
  <c r="AH32" i="1"/>
  <c r="AH33" i="1"/>
  <c r="AH34" i="1"/>
  <c r="AH35" i="1"/>
  <c r="AH36" i="1"/>
  <c r="AH37" i="1"/>
  <c r="AH38" i="1"/>
  <c r="AH39" i="1"/>
  <c r="AH40" i="1"/>
  <c r="AH41" i="1"/>
  <c r="AH42" i="1"/>
  <c r="AH43" i="1"/>
  <c r="AH44" i="1"/>
  <c r="AH45" i="1"/>
  <c r="AH46" i="1"/>
  <c r="AH47" i="1"/>
  <c r="AH48" i="1"/>
  <c r="AH49" i="1"/>
  <c r="AH50" i="1"/>
  <c r="AH51" i="1"/>
  <c r="AH52" i="1"/>
  <c r="AH53" i="1"/>
  <c r="AH54" i="1"/>
  <c r="AH55" i="1"/>
  <c r="AH56" i="1"/>
  <c r="AH57" i="1"/>
  <c r="AH58" i="1"/>
  <c r="AH59" i="1"/>
  <c r="AH60" i="1"/>
  <c r="AH61" i="1"/>
  <c r="AH62" i="1"/>
  <c r="AH63" i="1"/>
  <c r="AH64" i="1"/>
  <c r="AH65" i="1"/>
  <c r="AH66" i="1"/>
  <c r="AH67" i="1"/>
  <c r="AH68" i="1"/>
  <c r="AH69" i="1"/>
  <c r="AH70" i="1"/>
  <c r="AH71" i="1"/>
  <c r="AH72" i="1"/>
  <c r="AH73" i="1"/>
  <c r="AH74" i="1"/>
  <c r="AH75" i="1"/>
  <c r="AH76" i="1"/>
  <c r="B77" i="1" l="1"/>
  <c r="AG5" i="1"/>
  <c r="AF5" i="1"/>
  <c r="AE5" i="1"/>
  <c r="AD5" i="1"/>
  <c r="AC5" i="1"/>
  <c r="AB5" i="1"/>
  <c r="AA5" i="1"/>
  <c r="Z5" i="1"/>
  <c r="Y5" i="1"/>
  <c r="X5" i="1"/>
  <c r="W5" i="1"/>
  <c r="V5" i="1"/>
  <c r="U5" i="1"/>
  <c r="T5" i="1"/>
  <c r="S5" i="1"/>
  <c r="R5" i="1"/>
  <c r="Q5" i="1"/>
  <c r="P5" i="1"/>
  <c r="O5" i="1"/>
  <c r="N5" i="1"/>
  <c r="M5" i="1"/>
  <c r="L5" i="1"/>
  <c r="K5" i="1"/>
  <c r="J5" i="1"/>
  <c r="I5" i="1"/>
  <c r="H5" i="1"/>
  <c r="G5" i="1"/>
  <c r="F5" i="1"/>
  <c r="E5" i="1"/>
  <c r="D5" i="1"/>
  <c r="C5" i="1"/>
</calcChain>
</file>

<file path=xl/sharedStrings.xml><?xml version="1.0" encoding="utf-8"?>
<sst xmlns="http://schemas.openxmlformats.org/spreadsheetml/2006/main" count="59" uniqueCount="55">
  <si>
    <t>Calendrier des absences des employés</t>
  </si>
  <si>
    <t>Clé de motif d’absence</t>
  </si>
  <si>
    <t>C</t>
  </si>
  <si>
    <t>Congé</t>
  </si>
  <si>
    <t>R</t>
  </si>
  <si>
    <t>RTT</t>
  </si>
  <si>
    <t>M</t>
  </si>
  <si>
    <t>Maladie</t>
  </si>
  <si>
    <t>S</t>
  </si>
  <si>
    <t>Syndicat</t>
  </si>
  <si>
    <t>F</t>
  </si>
  <si>
    <t>Formation</t>
  </si>
  <si>
    <t>P</t>
  </si>
  <si>
    <t>Récupération</t>
  </si>
  <si>
    <t>E</t>
  </si>
  <si>
    <t>Exceptionnel</t>
  </si>
  <si>
    <t>Demi journée</t>
  </si>
  <si>
    <t>Entrez l’année :</t>
  </si>
  <si>
    <t>Janvier</t>
  </si>
  <si>
    <t>Dates d’absence</t>
  </si>
  <si>
    <t>Nom de l’employé</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</si>
  <si>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</si>
  <si>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</si>
  <si>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</si>
  <si>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</si>
  <si>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</si>
  <si>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</si>
  <si>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</si>
  <si>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</si>
  <si>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</si>
  <si>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</si>
  <si>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</si>
  <si>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</si>
  <si>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</si>
  <si>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</si>
  <si>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</si>
  <si>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</si>
  <si>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</si>
  <si>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</si>
  <si>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</si>
  <si>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</si>
  <si>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</si>
  <si>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</si>
  <si>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</si>
  <si>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</si>
  <si>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</si>
  <si>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</si>
  <si>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</si>
  <si>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</si>
  <si>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</si>
  <si>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</si>
  <si>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</si>
  <si>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Total des jours</t>
  </si>
  <si>
    <t>p</t>
  </si>
  <si>
    <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</si>
</sst>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
    <numFmt numFmtId="165" formatCode="#&quot; &quot;?/2"/>
    <numFmt numFmtId="166" formatCode="0.00;[Red]0.00"/>
    <numFmt numFmtId="167" formatCode="General;;&quot;&quot;;"/>
  </numFmts>
  <fonts count="7" x14ac:knownFonts="1">
    <font>
      <sz val="11"/>
      <color theme="1"/>
      <name val="Calibri"/>
      <family val="2"/>
      <scheme val="minor"/>
    </font>
    <font>
      <sz val="11"/>
      <color theme="1"/>
      <name val="Calibri"/>
      <family val="2"/>
      <scheme val="minor"/>
    </font>
    <font>
      <b/>
      <sz val="11"/>
      <color theme="1"/>
      <name val="Calibri"/>
      <family val="2"/>
      <scheme val="minor"/>
    </font>
    <font>
      <b/>
      <sz val="26"/>
      <color theme="3"/>
      <name val="Calibri"/>
      <family val="2"/>
      <scheme val="minor"/>
    </font>
    <font>
      <sz val="11"/>
      <color theme="4" tint="-0.499984740745262"/>
      <name val="Calibri"/>
      <family val="2"/>
      <scheme val="minor"/>
    </font>
    <font>
      <b/>
      <sz val="18"/>
      <color theme="4" tint="-0.24994659260841701"/>
      <name val="Calibri"/>
      <family val="2"/>
      <scheme val="minor"/>
    </font>
    <font>
      <sz val="11"/>
      <color theme="1"/>
      <name val="Calibri"/>
      <scheme val="minor"/>
    </font>
  </fonts>
  <fills count="12">
    <fill>
      <patternFill patternType="none"/>
    </fill>
    <fill>
      <patternFill patternType="gray125"/>
    </fill>
    <fill>
      <patternFill patternType="solid">
        <fgColor theme="5"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6" tint="0.59996337778862885"/>
        <bgColor indexed="64"/>
      </patternFill>
    </fill>
    <fill>
      <patternFill patternType="solid">
        <fgColor theme="4" tint="0.39994506668294322"/>
        <bgColor indexed="64"/>
      </patternFill>
    </fill>
    <fill>
      <patternFill patternType="solid">
        <fgColor theme="2"/>
        <bgColor indexed="64"/>
      </patternFill>
    </fill>
    <fill>
      <patternFill patternType="solid">
        <fgColor theme="7" tint="0.59996337778862885"/>
        <bgColor indexed="64"/>
      </patternFill>
    </fill>
    <fill>
      <patternFill patternType="solid">
        <fgColor rgb="FF00B0F0"/>
        <bgColor indexed="64"/>
      </patternFill>
    </fill>
    <fill>
      <patternFill patternType="solid">
        <fgColor rgb="FFD553BC"/>
        <bgColor indexed="64"/>
      </patternFill>
    </fill>
    <fill>
      <patternFill patternType="solid">
        <fgColor rgb="FFFFFF00"/>
        <bgColor indexed="64"/>
      </patternFill>
    </fill>
  </fills>
  <borders count="1">
    <border>
      <left/>
      <right/>
      <top/>
      <bottom/>
      <diagonal/>
    </border>
  </borders>
  <cellStyleXfs count="13">
    <xf numFmtId="0" fontId="0" fillId="0" borderId="0">
      <alignment horizontal="left" vertical="center"/>
    </xf>
    <xf numFmtId="0" fontId="3" fillId="0" borderId="0" applyNumberFormat="0" applyFill="0" applyBorder="0" applyProtection="0">
      <alignment vertical="top"/>
    </xf>
    <xf numFmtId="0" fontId="5" fillId="7" borderId="0" applyNumberFormat="0" applyBorder="0" applyProtection="0">
      <alignment horizontal="center" vertical="center"/>
    </xf>
    <xf numFmtId="0" fontId="2" fillId="5" borderId="0" applyNumberFormat="0" applyProtection="0">
      <alignment horizontal="right" vertical="center" indent="1"/>
    </xf>
    <xf numFmtId="1" fontId="1" fillId="0" borderId="0" applyFill="0" applyBorder="0" applyProtection="0">
      <alignment horizontal="center" vertical="center"/>
    </xf>
    <xf numFmtId="0" fontId="2" fillId="2" borderId="0" applyNumberFormat="0" applyBorder="0" applyAlignment="0" applyProtection="0"/>
    <xf numFmtId="0" fontId="1"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4" fillId="0" borderId="0">
      <alignment horizontal="center"/>
    </xf>
    <xf numFmtId="0" fontId="1" fillId="0" borderId="0" applyNumberFormat="0" applyFill="0" applyBorder="0">
      <alignment horizontal="left" vertical="center" wrapText="1" indent="2"/>
    </xf>
  </cellStyleXfs>
  <cellXfs count="32">
    <xf numFmtId="0" fontId="0" fillId="0" borderId="0" xfId="0">
      <alignment horizontal="left" vertical="center"/>
    </xf>
    <xf numFmtId="0" fontId="0" fillId="0" borderId="0" xfId="0" applyAlignment="1" applyProtection="1">
      <alignment horizontal="left" vertical="center" wrapText="1"/>
    </xf>
    <xf numFmtId="0" fontId="3" fillId="0" borderId="0" xfId="1" applyAlignment="1" applyProtection="1">
      <alignment vertical="top"/>
    </xf>
    <xf numFmtId="0" fontId="0" fillId="0" borderId="0" xfId="0" applyProtection="1">
      <alignment horizontal="left" vertical="center"/>
    </xf>
    <xf numFmtId="0" fontId="2" fillId="5" borderId="0" xfId="3" applyProtection="1">
      <alignment horizontal="right" vertical="center" indent="1"/>
    </xf>
    <xf numFmtId="0" fontId="2" fillId="6" borderId="0" xfId="10" applyAlignment="1" applyProtection="1">
      <alignment horizontal="center" vertical="center"/>
    </xf>
    <xf numFmtId="0" fontId="2" fillId="2" borderId="0" xfId="5" applyAlignment="1" applyProtection="1">
      <alignment horizontal="center" vertical="center"/>
    </xf>
    <xf numFmtId="0" fontId="2" fillId="3" borderId="0" xfId="7" applyFont="1" applyAlignment="1" applyProtection="1">
      <alignment horizontal="center" vertical="center"/>
    </xf>
    <xf numFmtId="164" fontId="2" fillId="8" borderId="0" xfId="8" applyNumberFormat="1" applyFont="1" applyAlignment="1" applyProtection="1">
      <alignment horizontal="center" vertical="center"/>
    </xf>
    <xf numFmtId="164" fontId="2" fillId="4" borderId="0" xfId="9" applyNumberFormat="1" applyFont="1" applyAlignment="1" applyProtection="1">
      <alignment horizontal="center" vertical="center"/>
    </xf>
    <xf numFmtId="164" fontId="2" fillId="9" borderId="0" xfId="9" applyNumberFormat="1" applyFont="1" applyFill="1" applyAlignment="1" applyProtection="1">
      <alignment horizontal="center" vertical="center"/>
    </xf>
    <xf numFmtId="164" fontId="2" fillId="10" borderId="0" xfId="9" applyNumberFormat="1" applyFont="1" applyFill="1" applyAlignment="1" applyProtection="1">
      <alignment horizontal="center" vertical="center"/>
    </xf>
    <xf numFmtId="165" fontId="2" fillId="11" borderId="0" xfId="9" applyNumberFormat="1" applyFont="1" applyFill="1" applyAlignment="1" applyProtection="1">
      <alignment horizontal="center" vertical="center"/>
    </xf>
    <xf numFmtId="0" fontId="5" fillId="7" borderId="0" xfId="2" applyProtection="1">
      <alignment horizontal="center" vertical="center"/>
    </xf>
    <xf numFmtId="0" fontId="0" fillId="0" borderId="0" xfId="0" applyAlignment="1" applyProtection="1">
      <alignment horizontal="center" vertical="center"/>
    </xf>
    <xf numFmtId="0" fontId="1" fillId="7" borderId="0" xfId="6" applyBorder="1" applyAlignment="1" applyProtection="1">
      <alignment horizontal="left" vertical="center" indent="1"/>
    </xf>
    <xf numFmtId="0" fontId="0" fillId="0" borderId="0" xfId="0" applyFont="1" applyFill="1" applyBorder="1" applyAlignment="1" applyProtection="1">
      <alignment horizontal="center" vertical="center"/>
    </xf>
    <xf numFmtId="0" fontId="0" fillId="0" borderId="0" xfId="6" applyFont="1" applyFill="1" applyBorder="1" applyAlignment="1" applyProtection="1">
      <alignment horizontal="center" vertical="center"/>
    </xf>
    <xf numFmtId="0" fontId="1" fillId="0" borderId="0" xfId="12" applyFill="1" applyBorder="1">
      <alignment horizontal="left" vertical="center" wrapText="1" indent="2"/>
    </xf>
    <xf numFmtId="166" fontId="0" fillId="0" borderId="0" xfId="0" applyNumberFormat="1" applyFont="1" applyFill="1" applyBorder="1" applyAlignment="1" applyProtection="1">
      <alignment horizontal="center" vertical="center"/>
    </xf>
    <xf numFmtId="2" fontId="0" fillId="0" borderId="0" xfId="0" applyNumberFormat="1" applyFont="1" applyFill="1" applyBorder="1" applyAlignment="1" applyProtection="1">
      <alignment horizontal="center" vertical="center"/>
    </xf>
    <xf numFmtId="0" fontId="1" fillId="0" borderId="0" xfId="12" applyFill="1">
      <alignment horizontal="left" vertical="center" wrapText="1" indent="2"/>
    </xf>
    <xf numFmtId="16" fontId="0" fillId="0" borderId="0" xfId="0" applyNumberFormat="1" applyFont="1" applyFill="1" applyBorder="1" applyAlignment="1" applyProtection="1">
      <alignment horizontal="center" vertical="center"/>
    </xf>
    <xf numFmtId="0" fontId="0" fillId="7" borderId="0" xfId="6" applyFont="1" applyAlignment="1" applyProtection="1">
      <alignment horizontal="left" vertical="center"/>
    </xf>
    <xf numFmtId="0" fontId="1" fillId="7" borderId="0" xfId="6" applyAlignment="1" applyProtection="1">
      <alignment horizontal="left" vertical="center"/>
    </xf>
    <xf numFmtId="0" fontId="5" fillId="7" borderId="0" xfId="2" applyProtection="1">
      <alignment horizontal="center" vertical="center"/>
    </xf>
    <xf numFmtId="164" fontId="6" fillId="0" borderId="0" xfId="0" applyNumberFormat="1" applyFont="1" applyFill="1" applyBorder="1" applyAlignment="1" applyProtection="1">
      <alignment horizontal="center" vertical="center"/>
    </xf>
    <xf numFmtId="0" fontId="6" fillId="0" borderId="0" xfId="0" applyFont="1" applyFill="1" applyBorder="1" applyAlignment="1" applyProtection="1">
      <alignment horizontal="left" vertical="center" indent="1"/>
    </xf>
    <xf numFmtId="167" fontId="6" fillId="0" borderId="0" xfId="0" applyNumberFormat="1" applyFont="1" applyFill="1" applyBorder="1" applyAlignment="1" applyProtection="1">
      <alignment horizontal="center" vertical="center"/>
    </xf>
    <xf numFmtId="0" fontId="4" fillId="0" borderId="0" xfId="11" applyAlignment="1" applyProtection="1">
      <alignment horizontal="center"/>
    </xf>
    <xf numFmtId="0" fontId="5" fillId="7" borderId="0" xfId="2" applyAlignment="1" applyProtection="1">
      <alignment horizontal="center" vertical="center"/>
    </xf>
    <xf numFmtId="1" fontId="1" fillId="0" borderId="0" xfId="4" applyFill="1" applyBorder="1" applyAlignment="1" applyProtection="1">
      <alignment horizontal="center" vertical="center"/>
    </xf>
  </cellXfs>
  <cellStyles count="13">
    <cellStyle name="20 % - Accent3" xfId="6" builtinId="38"/>
    <cellStyle name="40 % - Accent2" xfId="5" builtinId="35"/>
    <cellStyle name="40 % - Accent4" xfId="8" builtinId="43"/>
    <cellStyle name="40 % - Accent5" xfId="9" builtinId="47"/>
    <cellStyle name="40 % - Accent6" xfId="10" builtinId="51"/>
    <cellStyle name="60 % - Accent3" xfId="7" builtinId="40"/>
    <cellStyle name="Employé" xfId="12"/>
    <cellStyle name="Étiquette" xfId="11"/>
    <cellStyle name="Normal" xfId="0" builtinId="0"/>
    <cellStyle name="Titre" xfId="1" builtinId="15"/>
    <cellStyle name="Titre 2" xfId="2" builtinId="17"/>
    <cellStyle name="Titre 3" xfId="3" builtinId="18"/>
    <cellStyle name="Total" xfId="4" builtinId="25"/>
  </cellStyles>
  <dxfs count="97">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protection locked="1" hidden="0"/>
    </dxf>
    <dxf>
      <numFmt numFmtId="1" formatCode="0"/>
      <alignment horizontal="center" vertical="center" textRotation="0" wrapText="0" indent="0" justifyLastLine="0" shrinkToFit="0" readingOrder="0"/>
      <protection locked="1" hidden="0"/>
    </dxf>
    <dxf>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7" formatCode="General;;&quot;&quo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bgColor rgb="FF00B0F0"/>
        </patternFill>
      </fill>
    </dxf>
    <dxf>
      <fill>
        <patternFill>
          <bgColor rgb="FFD553BC"/>
        </patternFill>
      </fill>
    </dxf>
    <dxf>
      <fill>
        <patternFill patternType="solid">
          <bgColor rgb="FFFFFF00"/>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bgColor rgb="FF00B0F0"/>
        </patternFill>
      </fill>
    </dxf>
    <dxf>
      <fill>
        <patternFill>
          <bgColor rgb="FFD553BC"/>
        </patternFill>
      </fill>
    </dxf>
    <dxf>
      <fill>
        <patternFill patternType="solid">
          <bgColor rgb="FFFFFF00"/>
        </patternFill>
      </fill>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ill>
        <patternFill patternType="none">
          <fgColor indexed="64"/>
          <bgColor indexed="65"/>
        </patternFill>
      </fill>
    </dxf>
    <dxf>
      <protection locked="1" hidden="0"/>
    </dxf>
    <dxf>
      <protection locked="1" hidden="0"/>
    </dxf>
    <dxf>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StyleMedium2" defaultPivotStyle="PivotStyleLight16">
    <tableStyle name="Tableau des absences des employés" pivot="0" count="13">
      <tableStyleElement type="wholeTable" dxfId="96"/>
      <tableStyleElement type="headerRow" dxfId="95"/>
      <tableStyleElement type="totalRow" dxfId="94"/>
      <tableStyleElement type="firstColumn" dxfId="93"/>
      <tableStyleElement type="lastColumn" dxfId="92"/>
      <tableStyleElement type="firstRowStripe" dxfId="91"/>
      <tableStyleElement type="secondRowStripe" dxfId="90"/>
      <tableStyleElement type="firstColumnStripe" dxfId="89"/>
      <tableStyleElement type="secondColumnStripe" dxfId="88"/>
      <tableStyleElement type="firstHeaderCell" dxfId="87"/>
      <tableStyleElement type="lastHeaderCell" dxfId="86"/>
      <tableStyleElement type="firstTotalCell" dxfId="85"/>
      <tableStyleElement type="lastTotalCell" dxfId="8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vina.elisabeth/Desktop/Calendrier%20des%20absences%20des%20employ&#233;s1(R&#233;cup&#233;ration%20automatique)%20brouillo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davina.elisabeth/Desktop/GESTION%20DES%20ABSENCES/Calendrier%20des%20absences%20des%20employ&#233;s%20NOUVEA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sheetName val="Noms des employés"/>
    </sheetNames>
    <sheetDataSet>
      <sheetData sheetId="0">
        <row r="2">
          <cell r="X2" t="str">
            <v>P</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vier"/>
      <sheetName val="Février"/>
      <sheetName val="Mars"/>
      <sheetName val="Avril"/>
      <sheetName val="Mai"/>
      <sheetName val="Juin"/>
      <sheetName val="Juillet"/>
      <sheetName val="Août"/>
      <sheetName val="Septembre"/>
      <sheetName val="Octobre"/>
      <sheetName val="Novembre"/>
      <sheetName val="Décembre"/>
      <sheetName val="Noms des employés"/>
      <sheetName val="Calendrier des absences des em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tables/table1.xml><?xml version="1.0" encoding="utf-8"?>
<table xmlns="http://schemas.openxmlformats.org/spreadsheetml/2006/main" id="1" name="Janvier" displayName="Janvier" ref="B6:AH77" totalsRowCount="1" headerRowDxfId="83" dataDxfId="82" totalsRowDxfId="81">
  <autoFilter ref="B6:AH7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name="Nom de l’employé" totalsRowFunction="custom" dataDxfId="80" totalsRowDxfId="34" dataCellStyle="Employé">
      <totalsRowFormula>NomMois&amp;" Total"</totalsRowFormula>
    </tableColumn>
    <tableColumn id="2" name="1" totalsRowFunction="custom" dataDxfId="79" totalsRowDxfId="33">
      <totalsRowFormula>COUNTIF(C7:C76,"C")+COUNTIF(C7:C76,"R")+COUNTIF(C7:C76,"M")+COUNTIF(C7:C76,"S")+COUNTIF(C7:C76,"F")+COUNTIF(C7:C76,"P")+COUNTIF(C7:C76,"E")+COUNTIF(C7:C76,"0,5")/2</totalsRowFormula>
    </tableColumn>
    <tableColumn id="3" name="2" totalsRowFunction="custom" dataDxfId="78" totalsRowDxfId="32">
      <totalsRowFormula>COUNTIF(D7:D76,"C")+COUNTIF(D7:D76,"R")+COUNTIF(D7:D76,"M")+COUNTIF(D7:D76,"S")+COUNTIF(D7:D76,"F")+COUNTIF(D7:D76,"P")+COUNTIF(D7:D76,"E")+COUNTIF(D7:D76,"0,5")/2</totalsRowFormula>
    </tableColumn>
    <tableColumn id="4" name="3" totalsRowFunction="custom" dataDxfId="77" totalsRowDxfId="31">
      <totalsRowFormula>COUNTIF(E7:E76,"C")+COUNTIF(E7:E76,"R")+COUNTIF(E7:E76,"M")+COUNTIF(E7:E76,"S")+COUNTIF(E7:E76,"F")+COUNTIF(E7:E76,"P")+COUNTIF(E7:E76,"E")+COUNTIF(E7:E76,"0,5")/2</totalsRowFormula>
    </tableColumn>
    <tableColumn id="5" name="4" totalsRowFunction="custom" dataDxfId="76" totalsRowDxfId="30">
      <totalsRowFormula>COUNTIF(F7:F76,"C")+COUNTIF(F7:F76,"R")+COUNTIF(F7:F76,"M")+COUNTIF(F7:F76,"S")+COUNTIF(F7:F76,"F")+COUNTIF(F7:F76,"P")+COUNTIF(F7:F76,"E")+COUNTIF(F7:F76,"0,5")/2</totalsRowFormula>
    </tableColumn>
    <tableColumn id="6" name="5" totalsRowFunction="custom" totalsRowDxfId="29">
      <totalsRowFormula>COUNTIF(G7:G76,"C")+COUNTIF(G7:G76,"R")+COUNTIF(G7:G76,"M")+COUNTIF(G7:G76,"S")+COUNTIF(G7:G76,"F")+COUNTIF(G7:G76,"P")+COUNTIF(G7:G76,"E")+COUNTIF(G7:G76,"0,5")/2</totalsRowFormula>
    </tableColumn>
    <tableColumn id="7" name="6" totalsRowFunction="custom" dataDxfId="75" totalsRowDxfId="28">
      <totalsRowFormula>COUNTIF(H7:H76,"C")+COUNTIF(H7:H76,"R")+COUNTIF(H7:H76,"M")+COUNTIF(H7:H76,"S")+COUNTIF(H7:H76,"F")+COUNTIF(H7:H76,"P")+COUNTIF(H7:H76,"E")+COUNTIF(H7:H76,"0,5")/2</totalsRowFormula>
    </tableColumn>
    <tableColumn id="8" name="7" totalsRowFunction="custom" dataDxfId="74" totalsRowDxfId="27">
      <totalsRowFormula>COUNTIF(I7:I76,"C")+COUNTIF(I7:I76,"R")+COUNTIF(I7:I76,"M")+COUNTIF(I7:I76,"S")+COUNTIF(I7:I76,"F")+COUNTIF(I7:I76,"P")+COUNTIF(I7:I76,"E")+COUNTIF(I7:I76,"0,5")/2</totalsRowFormula>
    </tableColumn>
    <tableColumn id="9" name="8" totalsRowFunction="custom" dataDxfId="73" totalsRowDxfId="26">
      <totalsRowFormula>COUNTIF(J7:J76,"C")+COUNTIF(J7:J76,"R")+COUNTIF(J7:J76,"M")+COUNTIF(J7:J76,"S")+COUNTIF(J7:J76,"F")+COUNTIF(J7:J76,"P")+COUNTIF(J7:J76,"E")+COUNTIF(J7:J76,"0,5")/2</totalsRowFormula>
    </tableColumn>
    <tableColumn id="10" name="9" totalsRowFunction="custom" dataDxfId="72" totalsRowDxfId="25">
      <totalsRowFormula>COUNTIF(K7:K76,"C")+COUNTIF(K7:K76,"R")+COUNTIF(K7:K76,"M")+COUNTIF(K7:K76,"S")+COUNTIF(K7:K76,"F")+COUNTIF(K7:K76,"P")+COUNTIF(K7:K76,"E")+COUNTIF(K7:K76,"0,5")/2</totalsRowFormula>
    </tableColumn>
    <tableColumn id="11" name="10" totalsRowFunction="custom" dataDxfId="71" totalsRowDxfId="24">
      <totalsRowFormula>COUNTIF(L7:L76,"C")+COUNTIF(L7:L76,"R")+COUNTIF(L7:L76,"M")+COUNTIF(L7:L76,"S")+COUNTIF(L7:L76,"F")+COUNTIF(L7:L76,"P")+COUNTIF(L7:L76,"E")+COUNTIF(L7:L76,"0,5")/2</totalsRowFormula>
    </tableColumn>
    <tableColumn id="12" name="11" totalsRowFunction="custom" dataDxfId="70" totalsRowDxfId="23">
      <totalsRowFormula>COUNTIF(M7:M76,"C")+COUNTIF(M7:M76,"R")+COUNTIF(M7:M76,"M")+COUNTIF(M7:M76,"S")+COUNTIF(M7:M76,"F")+COUNTIF(M7:M76,"P")+COUNTIF(M7:M76,"E")+COUNTIF(M7:M76,"0,5")/2</totalsRowFormula>
    </tableColumn>
    <tableColumn id="13" name="12" totalsRowFunction="custom" dataDxfId="69" totalsRowDxfId="22">
      <totalsRowFormula>COUNTIF(N7:N76,"C")+COUNTIF(N7:N76,"R")+COUNTIF(N7:N76,"M")+COUNTIF(N7:N76,"S")+COUNTIF(N7:N76,"F")+COUNTIF(N7:N76,"P")+COUNTIF(N7:N76,"E")+COUNTIF(N7:N76,"0,5")/2</totalsRowFormula>
    </tableColumn>
    <tableColumn id="14" name="13" totalsRowFunction="custom" dataDxfId="68" totalsRowDxfId="21">
      <totalsRowFormula>COUNTIF(O7:O76,"C")+COUNTIF(O7:O76,"R")+COUNTIF(O7:O76,"M")+COUNTIF(O7:O76,"S")+COUNTIF(O7:O76,"F")+COUNTIF(O7:O76,"P")+COUNTIF(O7:O76,"E")+COUNTIF(O7:O76,"0,5")/2</totalsRowFormula>
    </tableColumn>
    <tableColumn id="15" name="14" totalsRowFunction="custom" dataDxfId="67" totalsRowDxfId="20">
      <totalsRowFormula>COUNTIF(P7:P76,"C")+COUNTIF(P7:P76,"R")+COUNTIF(P7:P76,"M")+COUNTIF(P7:P76,"S")+COUNTIF(P7:P76,"F")+COUNTIF(P7:P76,"P")+COUNTIF(P7:P76,"E")+COUNTIF(P7:P76,"0,5")/2</totalsRowFormula>
    </tableColumn>
    <tableColumn id="16" name="15" totalsRowFunction="custom" dataDxfId="66" totalsRowDxfId="19">
      <totalsRowFormula>COUNTIF(Q7:Q76,"C")+COUNTIF(Q7:Q76,"R")+COUNTIF(Q7:Q76,"M")+COUNTIF(Q7:Q76,"S")+COUNTIF(Q7:Q76,"F")+COUNTIF(Q7:Q76,"P")+COUNTIF(Q7:Q76,"E")+COUNTIF(Q7:Q76,"0,5")/2</totalsRowFormula>
    </tableColumn>
    <tableColumn id="17" name="16" totalsRowFunction="custom" dataDxfId="65" totalsRowDxfId="18">
      <totalsRowFormula>COUNTIF(R7:R76,"C")+COUNTIF(R7:R76,"R")+COUNTIF(R7:R76,"M")+COUNTIF(R7:R76,"S")+COUNTIF(R7:R76,"F")+COUNTIF(R7:R76,"P")+COUNTIF(R7:R76,"E")+COUNTIF(R7:R76,"0,5")/2</totalsRowFormula>
    </tableColumn>
    <tableColumn id="18" name="17" totalsRowFunction="custom" dataDxfId="64" totalsRowDxfId="17">
      <totalsRowFormula>COUNTIF(S7:S76,"C")+COUNTIF(S7:S76,"R")+COUNTIF(S7:S76,"M")+COUNTIF(S7:S76,"S")+COUNTIF(S7:S76,"F")+COUNTIF(S7:S76,"P")+COUNTIF(S7:S76,"E")+COUNTIF(S7:S76,"0,5")/2</totalsRowFormula>
    </tableColumn>
    <tableColumn id="19" name="18" totalsRowFunction="custom" dataDxfId="63" totalsRowDxfId="16">
      <totalsRowFormula>COUNTIF(T7:T76,"C")+COUNTIF(T7:T76,"R")+COUNTIF(T7:T76,"M")+COUNTIF(T7:T76,"S")+COUNTIF(T7:T76,"F")+COUNTIF(T7:T76,"P")+COUNTIF(T7:T76,"E")+COUNTIF(T7:T76,"0,5")/2</totalsRowFormula>
    </tableColumn>
    <tableColumn id="20" name="19" totalsRowFunction="custom" dataDxfId="62" totalsRowDxfId="15">
      <totalsRowFormula>COUNTIF(U7:U76,"C")+COUNTIF(U7:U76,"R")+COUNTIF(U7:U76,"M")+COUNTIF(U7:U76,"S")+COUNTIF(U7:U76,"F")+COUNTIF(U7:U76,"P")+COUNTIF(U7:U76,"E")+COUNTIF(U7:U76,"0,5")/2</totalsRowFormula>
    </tableColumn>
    <tableColumn id="21" name="20" totalsRowFunction="custom" dataDxfId="61" totalsRowDxfId="14">
      <totalsRowFormula>COUNTIF(V7:V76,"C")+COUNTIF(V7:V76,"R")+COUNTIF(V7:V76,"M")+COUNTIF(V7:V76,"S")+COUNTIF(V7:V76,"F")+COUNTIF(V7:V76,"P")+COUNTIF(V7:V76,"E")+COUNTIF(V7:V76,"0,5")/2</totalsRowFormula>
    </tableColumn>
    <tableColumn id="22" name="21" totalsRowFunction="custom" dataDxfId="60" totalsRowDxfId="13">
      <totalsRowFormula>COUNTIF(W7:W76,"C")+COUNTIF(W7:W76,"R")+COUNTIF(W7:W76,"M")+COUNTIF(W7:W76,"S")+COUNTIF(W7:W76,"F")+COUNTIF(W7:W76,"P")+COUNTIF(W7:W76,"E")+COUNTIF(W7:W76,"0,5")/2</totalsRowFormula>
    </tableColumn>
    <tableColumn id="23" name="22" totalsRowFunction="custom" dataDxfId="59" totalsRowDxfId="12">
      <totalsRowFormula>COUNTIF(X7:X76,"C")+COUNTIF(X7:X76,"R")+COUNTIF(X7:X76,"M")+COUNTIF(X7:X76,"S")+COUNTIF(X7:X76,"F")+COUNTIF(X7:X76,"P")+COUNTIF(X7:X76,"E")+COUNTIF(X7:X76,"0,5")/2</totalsRowFormula>
    </tableColumn>
    <tableColumn id="24" name="23" totalsRowFunction="custom" dataDxfId="58" totalsRowDxfId="11">
      <totalsRowFormula>COUNTIF(Y7:Y76,"C")+COUNTIF(Y7:Y76,"R")+COUNTIF(Y7:Y76,"M")+COUNTIF(Y7:Y76,"S")+COUNTIF(Y7:Y76,"F")+COUNTIF(Y7:Y76,"P")+COUNTIF(Y7:Y76,"E")+COUNTIF(Y7:Y76,"0,5")/2</totalsRowFormula>
    </tableColumn>
    <tableColumn id="25" name="24" totalsRowFunction="custom" dataDxfId="57" totalsRowDxfId="10">
      <totalsRowFormula>COUNTIF(Z7:Z76,"C")+COUNTIF(Z7:Z76,"R")+COUNTIF(Z7:Z76,"M")+COUNTIF(Z7:Z76,"S")+COUNTIF(Z7:Z76,"F")+COUNTIF(Z7:Z76,"P")+COUNTIF(Z7:Z76,"E")+COUNTIF(Z7:Z76,"0,5")/2</totalsRowFormula>
    </tableColumn>
    <tableColumn id="26" name="25" totalsRowFunction="custom" dataDxfId="56" totalsRowDxfId="9">
      <totalsRowFormula>COUNTIF(AA7:AA76,"C")+COUNTIF(AA7:AA76,"R")+COUNTIF(AA7:AA76,"M")+COUNTIF(AA7:AA76,"S")+COUNTIF(AA7:AA76,"F")+COUNTIF(AA7:AA76,"P")+COUNTIF(AA7:AA76,"E")+COUNTIF(AA7:AA76,"0,5")/2</totalsRowFormula>
    </tableColumn>
    <tableColumn id="27" name="26" totalsRowFunction="custom" dataDxfId="55" totalsRowDxfId="8">
      <totalsRowFormula>COUNTIF(AB7:AB76,"C")+COUNTIF(AB7:AB76,"R")+COUNTIF(AB7:AB76,"M")+COUNTIF(AB7:AB76,"S")+COUNTIF(AB7:AB76,"F")+COUNTIF(AB7:AB76,"P")+COUNTIF(AB7:AB76,"E")+COUNTIF(AB7:AB76,"0,5")/2</totalsRowFormula>
    </tableColumn>
    <tableColumn id="28" name="27" totalsRowFunction="custom" dataDxfId="54" totalsRowDxfId="7">
      <totalsRowFormula>COUNTIF(AC7:AC76,"C")+COUNTIF(AC7:AC76,"R")+COUNTIF(AC7:AC76,"M")+COUNTIF(AC7:AC76,"S")+COUNTIF(AC7:AC76,"F")+COUNTIF(AC7:AC76,"P")+COUNTIF(AC7:AC76,"E")+COUNTIF(AC7:AC76,"0,5")/2</totalsRowFormula>
    </tableColumn>
    <tableColumn id="29" name="28" totalsRowFunction="custom" dataDxfId="53" totalsRowDxfId="6">
      <totalsRowFormula>COUNTIF(AD7:AD76,"C")+COUNTIF(AD7:AD76,"R")+COUNTIF(AD7:AD76,"M")+COUNTIF(AD7:AD76,"S")+COUNTIF(AD7:AD76,"F")+COUNTIF(AD7:AD76,"P")+COUNTIF(AD7:AD76,"E")+COUNTIF(AD7:AD76,"0,5")/2</totalsRowFormula>
    </tableColumn>
    <tableColumn id="30" name="29" totalsRowFunction="custom" dataDxfId="52" totalsRowDxfId="5">
      <totalsRowFormula>COUNTIF(AE7:AE76,"C")+COUNTIF(AE7:AE76,"R")+COUNTIF(AE7:AE76,"M")+COUNTIF(AE7:AE76,"S")+COUNTIF(AE7:AE76,"F")+COUNTIF(AE7:AE76,"P")+COUNTIF(AE7:AE76,"E")+COUNTIF(AE7:AE76,"0,5")/2</totalsRowFormula>
    </tableColumn>
    <tableColumn id="31" name="30" totalsRowFunction="custom" dataDxfId="51" totalsRowDxfId="4">
      <totalsRowFormula>COUNTIF(AF7:AF76,"C")+COUNTIF(AF7:AF76,"R")+COUNTIF(AF7:AF76,"M")+COUNTIF(AF7:AF76,"S")+COUNTIF(AF7:AF76,"F")+COUNTIF(AF7:AF76,"P")+COUNTIF(AF7:AF76,"E")+COUNTIF(AF7:AF76,"0,5")/2</totalsRowFormula>
    </tableColumn>
    <tableColumn id="32" name="31" totalsRowFunction="custom" dataDxfId="2" totalsRowDxfId="3">
      <totalsRowFormula>COUNTIF(AG7:AG76,"C")+COUNTIF(AG7:AG76,"R")+COUNTIF(AG7:AG76,"M")+COUNTIF(AG7:AG76,"S")+COUNTIF(AG7:AG76,"F")+COUNTIF(AG7:AG76,"P")+COUNTIF(AG7:AG76,"E")+COUNTIF(AG7:AG76,"0,5")/2</totalsRowFormula>
    </tableColumn>
    <tableColumn id="33" name="Total des jours" totalsRowFunction="sum" dataDxfId="1" totalsRowDxfId="0">
      <calculatedColumnFormula>COUNTIF(C7:AG7,"C")+COUNTIF(C7:AG7,"R")+COUNTIF(C7:AG7,"M")+COUNTIF(C7:AG7,"S")+COUNTIF(C7:AG7,"F")+COUNTIF(C7:AG7,"P")+COUNTIF(C7:AG7,"E")+COUNTIF(C7:AG7,"0,5")/2</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sheetPr>
  <dimension ref="A1:AK77"/>
  <sheetViews>
    <sheetView showGridLines="0" tabSelected="1" zoomScale="84" zoomScaleNormal="84" workbookViewId="0">
      <selection activeCell="AL4" sqref="AL4"/>
    </sheetView>
  </sheetViews>
  <sheetFormatPr baseColWidth="10" defaultColWidth="9.140625" defaultRowHeight="30" customHeight="1" x14ac:dyDescent="0.25"/>
  <cols>
    <col min="1" max="1" width="2.7109375" style="3" customWidth="1"/>
    <col min="2" max="2" width="25.7109375" style="3" customWidth="1"/>
    <col min="3" max="25" width="4.7109375" style="3" customWidth="1"/>
    <col min="26" max="26" width="4.42578125" style="3" customWidth="1"/>
    <col min="27" max="33" width="4.7109375" style="3" customWidth="1"/>
    <col min="34" max="34" width="13.5703125" style="14" customWidth="1"/>
    <col min="35" max="35" width="2.7109375" customWidth="1"/>
  </cols>
  <sheetData>
    <row r="1" spans="1:37" ht="50.1" customHeight="1" x14ac:dyDescent="0.25">
      <c r="A1" s="1"/>
      <c r="B1" s="2" t="s">
        <v>0</v>
      </c>
    </row>
    <row r="2" spans="1:37" ht="15" customHeight="1" x14ac:dyDescent="0.25">
      <c r="B2" s="4" t="s">
        <v>1</v>
      </c>
      <c r="C2" s="5" t="s">
        <v>2</v>
      </c>
      <c r="D2" s="24" t="s">
        <v>3</v>
      </c>
      <c r="E2" s="24"/>
      <c r="F2" s="6" t="s">
        <v>4</v>
      </c>
      <c r="G2" s="23" t="s">
        <v>5</v>
      </c>
      <c r="H2" s="24"/>
      <c r="I2" s="24"/>
      <c r="J2" s="7" t="s">
        <v>6</v>
      </c>
      <c r="K2" s="24" t="s">
        <v>7</v>
      </c>
      <c r="L2" s="24"/>
      <c r="M2" s="8" t="s">
        <v>8</v>
      </c>
      <c r="N2" s="23" t="s">
        <v>9</v>
      </c>
      <c r="O2" s="24"/>
      <c r="P2" s="24"/>
      <c r="Q2" s="24"/>
      <c r="R2" s="9" t="s">
        <v>10</v>
      </c>
      <c r="S2" s="23" t="s">
        <v>11</v>
      </c>
      <c r="T2" s="24"/>
      <c r="U2" s="24"/>
      <c r="V2" s="24"/>
      <c r="W2" s="10" t="s">
        <v>12</v>
      </c>
      <c r="X2" s="23" t="s">
        <v>13</v>
      </c>
      <c r="Y2" s="24"/>
      <c r="Z2" s="24"/>
      <c r="AA2" s="24"/>
      <c r="AB2" s="11" t="s">
        <v>14</v>
      </c>
      <c r="AC2" s="23" t="s">
        <v>15</v>
      </c>
      <c r="AD2" s="24"/>
      <c r="AE2" s="24"/>
      <c r="AF2" s="24"/>
      <c r="AG2" s="12">
        <v>0.5</v>
      </c>
      <c r="AH2" s="23" t="s">
        <v>16</v>
      </c>
      <c r="AI2" s="24"/>
      <c r="AJ2" s="24"/>
      <c r="AK2" s="24"/>
    </row>
    <row r="3" spans="1:37" ht="15" customHeight="1" x14ac:dyDescent="0.25">
      <c r="AH3" s="29" t="s">
        <v>17</v>
      </c>
    </row>
    <row r="4" spans="1:37" ht="30" customHeight="1" x14ac:dyDescent="0.25">
      <c r="B4" s="13" t="s">
        <v>18</v>
      </c>
      <c r="C4" s="25" t="s">
        <v>19</v>
      </c>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30">
        <v>2020</v>
      </c>
    </row>
    <row r="5" spans="1:37" ht="15" customHeight="1" x14ac:dyDescent="0.25">
      <c r="B5" s="13"/>
      <c r="C5" s="14" t="str">
        <f>TEXT(WEEKDAY(DATE(AnnéeCalendrier,1,1),1),"jjj")</f>
        <v>mer</v>
      </c>
      <c r="D5" s="14" t="str">
        <f>TEXT(WEEKDAY(DATE(AnnéeCalendrier,1,2),1),"jjj")</f>
        <v>jeu</v>
      </c>
      <c r="E5" s="14" t="str">
        <f>TEXT(WEEKDAY(DATE(AnnéeCalendrier,1,3),1),"jjj")</f>
        <v>ven</v>
      </c>
      <c r="F5" s="14" t="str">
        <f>TEXT(WEEKDAY(DATE(AnnéeCalendrier,1,4),1),"jjj")</f>
        <v>sam</v>
      </c>
      <c r="G5" s="14" t="str">
        <f>TEXT(WEEKDAY(DATE(AnnéeCalendrier,1,5),1),"jjj")</f>
        <v>dim</v>
      </c>
      <c r="H5" s="14" t="str">
        <f>TEXT(WEEKDAY(DATE(AnnéeCalendrier,1,6),1),"jjj")</f>
        <v>lun</v>
      </c>
      <c r="I5" s="14" t="str">
        <f>TEXT(WEEKDAY(DATE(AnnéeCalendrier,1,7),1),"jjj")</f>
        <v>mar</v>
      </c>
      <c r="J5" s="14" t="str">
        <f>TEXT(WEEKDAY(DATE(AnnéeCalendrier,1,8),1),"jjj")</f>
        <v>mer</v>
      </c>
      <c r="K5" s="14" t="str">
        <f>TEXT(WEEKDAY(DATE(AnnéeCalendrier,1,9),1),"jjj")</f>
        <v>jeu</v>
      </c>
      <c r="L5" s="14" t="str">
        <f>TEXT(WEEKDAY(DATE(AnnéeCalendrier,1,10),1),"jjj")</f>
        <v>ven</v>
      </c>
      <c r="M5" s="14" t="str">
        <f>TEXT(WEEKDAY(DATE(AnnéeCalendrier,1,11),1),"jjj")</f>
        <v>sam</v>
      </c>
      <c r="N5" s="14" t="str">
        <f>TEXT(WEEKDAY(DATE(AnnéeCalendrier,1,12),1),"jjj")</f>
        <v>dim</v>
      </c>
      <c r="O5" s="14" t="str">
        <f>TEXT(WEEKDAY(DATE(AnnéeCalendrier,1,13),1),"jjj")</f>
        <v>lun</v>
      </c>
      <c r="P5" s="14" t="str">
        <f>TEXT(WEEKDAY(DATE(AnnéeCalendrier,1,14),1),"jjj")</f>
        <v>mar</v>
      </c>
      <c r="Q5" s="14" t="str">
        <f>TEXT(WEEKDAY(DATE(AnnéeCalendrier,1,15),1),"jjj")</f>
        <v>mer</v>
      </c>
      <c r="R5" s="14" t="str">
        <f>TEXT(WEEKDAY(DATE(AnnéeCalendrier,1,16),1),"jjj")</f>
        <v>jeu</v>
      </c>
      <c r="S5" s="14" t="str">
        <f>TEXT(WEEKDAY(DATE(AnnéeCalendrier,1,17),1),"jjj")</f>
        <v>ven</v>
      </c>
      <c r="T5" s="14" t="str">
        <f>TEXT(WEEKDAY(DATE(AnnéeCalendrier,1,18),1),"jjj")</f>
        <v>sam</v>
      </c>
      <c r="U5" s="14" t="str">
        <f>TEXT(WEEKDAY(DATE(AnnéeCalendrier,1,19),1),"jjj")</f>
        <v>dim</v>
      </c>
      <c r="V5" s="14" t="str">
        <f>TEXT(WEEKDAY(DATE(AnnéeCalendrier,1,20),1),"jjj")</f>
        <v>lun</v>
      </c>
      <c r="W5" s="14" t="str">
        <f>TEXT(WEEKDAY(DATE(AnnéeCalendrier,1,21),1),"jjj")</f>
        <v>mar</v>
      </c>
      <c r="X5" s="14" t="str">
        <f>TEXT(WEEKDAY(DATE(AnnéeCalendrier,1,22),1),"jjj")</f>
        <v>mer</v>
      </c>
      <c r="Y5" s="14" t="str">
        <f>TEXT(WEEKDAY(DATE(AnnéeCalendrier,1,23),1),"jjj")</f>
        <v>jeu</v>
      </c>
      <c r="Z5" s="14" t="str">
        <f>TEXT(WEEKDAY(DATE(AnnéeCalendrier,1,24),1),"jjj")</f>
        <v>ven</v>
      </c>
      <c r="AA5" s="14" t="str">
        <f>TEXT(WEEKDAY(DATE(AnnéeCalendrier,1,25),1),"jjj")</f>
        <v>sam</v>
      </c>
      <c r="AB5" s="14" t="str">
        <f>TEXT(WEEKDAY(DATE(AnnéeCalendrier,1,26),1),"jjj")</f>
        <v>dim</v>
      </c>
      <c r="AC5" s="14" t="str">
        <f>TEXT(WEEKDAY(DATE(AnnéeCalendrier,1,27),1),"jjj")</f>
        <v>lun</v>
      </c>
      <c r="AD5" s="14" t="str">
        <f>TEXT(WEEKDAY(DATE(AnnéeCalendrier,1,28),1),"jjj")</f>
        <v>mar</v>
      </c>
      <c r="AE5" s="14" t="str">
        <f>TEXT(WEEKDAY(DATE(AnnéeCalendrier,1,29),1),"jjj")</f>
        <v>mer</v>
      </c>
      <c r="AF5" s="14" t="str">
        <f>TEXT(WEEKDAY(DATE(AnnéeCalendrier,1,30),1),"jjj")</f>
        <v>jeu</v>
      </c>
      <c r="AG5" s="14" t="str">
        <f>TEXT(WEEKDAY(DATE(AnnéeCalendrier,1,31),1),"jjj")</f>
        <v>ven</v>
      </c>
      <c r="AH5" s="30"/>
    </row>
    <row r="6" spans="1:37" ht="15" customHeight="1" x14ac:dyDescent="0.25">
      <c r="B6" s="15" t="s">
        <v>20</v>
      </c>
      <c r="C6" s="16" t="s">
        <v>21</v>
      </c>
      <c r="D6" s="16" t="s">
        <v>22</v>
      </c>
      <c r="E6" s="16" t="s">
        <v>23</v>
      </c>
      <c r="F6" s="16" t="s">
        <v>24</v>
      </c>
      <c r="G6" s="16" t="s">
        <v>25</v>
      </c>
      <c r="H6" s="16" t="s">
        <v>26</v>
      </c>
      <c r="I6" s="16" t="s">
        <v>27</v>
      </c>
      <c r="J6" s="16" t="s">
        <v>28</v>
      </c>
      <c r="K6" s="16" t="s">
        <v>29</v>
      </c>
      <c r="L6" s="16" t="s">
        <v>30</v>
      </c>
      <c r="M6" s="16" t="s">
        <v>31</v>
      </c>
      <c r="N6" s="16" t="s">
        <v>32</v>
      </c>
      <c r="O6" s="16" t="s">
        <v>33</v>
      </c>
      <c r="P6" s="16" t="s">
        <v>34</v>
      </c>
      <c r="Q6" s="16" t="s">
        <v>35</v>
      </c>
      <c r="R6" s="16" t="s">
        <v>36</v>
      </c>
      <c r="S6" s="16" t="s">
        <v>37</v>
      </c>
      <c r="T6" s="16" t="s">
        <v>38</v>
      </c>
      <c r="U6" s="16" t="s">
        <v>39</v>
      </c>
      <c r="V6" s="16" t="s">
        <v>40</v>
      </c>
      <c r="W6" s="16" t="s">
        <v>41</v>
      </c>
      <c r="X6" s="16" t="s">
        <v>42</v>
      </c>
      <c r="Y6" s="16" t="s">
        <v>43</v>
      </c>
      <c r="Z6" s="16" t="s">
        <v>44</v>
      </c>
      <c r="AA6" s="16" t="s">
        <v>45</v>
      </c>
      <c r="AB6" s="16" t="s">
        <v>46</v>
      </c>
      <c r="AC6" s="16" t="s">
        <v>47</v>
      </c>
      <c r="AD6" s="16" t="s">
        <v>48</v>
      </c>
      <c r="AE6" s="16" t="s">
        <v>49</v>
      </c>
      <c r="AF6" s="16" t="s">
        <v>50</v>
      </c>
      <c r="AG6" s="16" t="s">
        <v>51</v>
      </c>
      <c r="AH6" s="17" t="s">
        <v>52</v>
      </c>
    </row>
    <row r="7" spans="1:37" ht="30" customHeight="1" x14ac:dyDescent="0.25">
      <c r="B7" s="18"/>
      <c r="C7" s="16"/>
      <c r="D7" s="16"/>
      <c r="E7" s="16"/>
      <c r="F7" s="16"/>
      <c r="G7" s="16"/>
      <c r="H7" s="16"/>
      <c r="I7" s="16"/>
      <c r="J7" s="16"/>
      <c r="K7" s="16"/>
      <c r="L7" s="16"/>
      <c r="M7" s="16" t="s">
        <v>54</v>
      </c>
      <c r="N7" s="16"/>
      <c r="O7" s="16"/>
      <c r="P7" s="16"/>
      <c r="Q7" s="16"/>
      <c r="R7" s="16"/>
      <c r="S7" s="16"/>
      <c r="T7" s="16"/>
      <c r="U7" s="16"/>
      <c r="V7" s="16"/>
      <c r="W7" s="16">
        <v>0.5</v>
      </c>
      <c r="X7" s="16"/>
      <c r="Y7" s="16"/>
      <c r="Z7" s="22"/>
      <c r="AA7" s="16"/>
      <c r="AB7" s="16" t="s">
        <v>10</v>
      </c>
      <c r="AC7" s="16" t="s">
        <v>14</v>
      </c>
      <c r="AD7" s="19"/>
      <c r="AE7" s="16">
        <v>0.5</v>
      </c>
      <c r="AF7" s="16"/>
      <c r="AG7" s="16"/>
      <c r="AH7" s="31">
        <f>COUNTIF(C7:AG7,"C")+COUNTIF(C7:AG7,"R")+COUNTIF(C7:AG7,"M")+COUNTIF(C7:AG7,"S")+COUNTIF(C7:AG7,"F")+COUNTIF(C7:AG7,"P")+COUNTIF(C7:AG7,"E")+COUNTIF(C7:AG7,"0,5")/2</f>
        <v>4</v>
      </c>
    </row>
    <row r="8" spans="1:37" ht="30" customHeight="1" x14ac:dyDescent="0.25">
      <c r="B8" s="18"/>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20"/>
      <c r="AF8" s="16"/>
      <c r="AG8" s="16"/>
      <c r="AH8" s="31">
        <f t="shared" ref="AH7:AH38" si="0">COUNTIF(C8:AG8,"C")+COUNTIF(C8:AG8,"R")+COUNTIF(C8:AG8,"M")+COUNTIF(C8:AG8,"S")+COUNTIF(C8:AG8,"F")+COUNTIF(C8:AG8,"P")+COUNTIF(C8:AG8,"E")+COUNTIF(C8:AG8,"0,5")/2</f>
        <v>0</v>
      </c>
    </row>
    <row r="9" spans="1:37" ht="30" customHeight="1" x14ac:dyDescent="0.25">
      <c r="B9" s="18"/>
      <c r="C9" s="16"/>
      <c r="D9" s="16"/>
      <c r="E9" s="16"/>
      <c r="F9" s="16"/>
      <c r="G9" s="16"/>
      <c r="H9" s="16"/>
      <c r="I9" s="16"/>
      <c r="J9" s="16"/>
      <c r="K9" s="16"/>
      <c r="L9" s="16"/>
      <c r="M9" s="16"/>
      <c r="N9" s="16"/>
      <c r="O9" s="16"/>
      <c r="P9" s="16"/>
      <c r="Q9" s="16"/>
      <c r="R9" s="16"/>
      <c r="S9" s="16"/>
      <c r="T9" s="16"/>
      <c r="U9" s="16"/>
      <c r="V9" s="16"/>
      <c r="W9" s="16"/>
      <c r="X9" s="16"/>
      <c r="Y9" s="16"/>
      <c r="Z9" s="16"/>
      <c r="AA9" s="16"/>
      <c r="AB9" s="16"/>
      <c r="AC9" s="16" t="s">
        <v>14</v>
      </c>
      <c r="AD9" s="16">
        <v>0.5</v>
      </c>
      <c r="AE9" s="20"/>
      <c r="AF9" s="16"/>
      <c r="AG9" s="16"/>
      <c r="AH9" s="31">
        <f t="shared" si="0"/>
        <v>1.5</v>
      </c>
    </row>
    <row r="10" spans="1:37" ht="30" customHeight="1" x14ac:dyDescent="0.25">
      <c r="B10" s="18"/>
      <c r="C10" s="16"/>
      <c r="D10" s="16"/>
      <c r="E10" s="16"/>
      <c r="F10" s="16"/>
      <c r="G10" s="16"/>
      <c r="H10" s="16"/>
      <c r="I10" s="16"/>
      <c r="J10" s="16"/>
      <c r="K10" s="16"/>
      <c r="L10" s="16"/>
      <c r="M10" s="16"/>
      <c r="N10" s="16"/>
      <c r="O10" s="16"/>
      <c r="P10" s="16"/>
      <c r="Q10" s="16"/>
      <c r="R10" s="16"/>
      <c r="S10" s="16"/>
      <c r="T10" s="16"/>
      <c r="U10" s="16"/>
      <c r="V10" s="16" t="s">
        <v>53</v>
      </c>
      <c r="W10" s="16" t="s">
        <v>10</v>
      </c>
      <c r="X10" s="22"/>
      <c r="Y10" s="16"/>
      <c r="Z10" s="16"/>
      <c r="AA10" s="16"/>
      <c r="AB10" s="16"/>
      <c r="AC10" s="16"/>
      <c r="AD10" s="16"/>
      <c r="AE10" s="16"/>
      <c r="AF10" s="16"/>
      <c r="AG10" s="16"/>
      <c r="AH10" s="31">
        <f t="shared" si="0"/>
        <v>2</v>
      </c>
    </row>
    <row r="11" spans="1:37" ht="30" customHeight="1" x14ac:dyDescent="0.25">
      <c r="B11" s="18"/>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v>0.5</v>
      </c>
      <c r="AE11" s="16"/>
      <c r="AF11" s="16"/>
      <c r="AG11" s="16"/>
      <c r="AH11" s="31">
        <f t="shared" si="0"/>
        <v>0.5</v>
      </c>
    </row>
    <row r="12" spans="1:37" ht="30" customHeight="1" x14ac:dyDescent="0.25">
      <c r="B12" s="21"/>
      <c r="T12" s="3">
        <v>0.5</v>
      </c>
      <c r="Z12" s="3">
        <v>0.5</v>
      </c>
      <c r="AH12" s="31">
        <f t="shared" si="0"/>
        <v>1</v>
      </c>
    </row>
    <row r="13" spans="1:37" ht="30" customHeight="1" x14ac:dyDescent="0.25">
      <c r="B13" s="21"/>
      <c r="AH13" s="31">
        <f t="shared" si="0"/>
        <v>0</v>
      </c>
    </row>
    <row r="14" spans="1:37" ht="30" customHeight="1" x14ac:dyDescent="0.25">
      <c r="B14" s="21"/>
      <c r="AH14" s="31">
        <f t="shared" si="0"/>
        <v>0</v>
      </c>
    </row>
    <row r="15" spans="1:37" ht="30" customHeight="1" x14ac:dyDescent="0.25">
      <c r="B15" s="21"/>
      <c r="AH15" s="31">
        <f t="shared" si="0"/>
        <v>0</v>
      </c>
    </row>
    <row r="16" spans="1:37" ht="30" customHeight="1" x14ac:dyDescent="0.25">
      <c r="B16" s="21"/>
      <c r="AH16" s="31">
        <f t="shared" si="0"/>
        <v>0</v>
      </c>
    </row>
    <row r="17" spans="2:34" ht="30" customHeight="1" x14ac:dyDescent="0.25">
      <c r="B17" s="21"/>
      <c r="AH17" s="31">
        <f t="shared" si="0"/>
        <v>0</v>
      </c>
    </row>
    <row r="18" spans="2:34" ht="30" customHeight="1" x14ac:dyDescent="0.25">
      <c r="B18" s="21"/>
      <c r="AH18" s="31">
        <f t="shared" si="0"/>
        <v>0</v>
      </c>
    </row>
    <row r="19" spans="2:34" ht="30" customHeight="1" x14ac:dyDescent="0.25">
      <c r="B19" s="21"/>
      <c r="AH19" s="31">
        <f t="shared" si="0"/>
        <v>0</v>
      </c>
    </row>
    <row r="20" spans="2:34" ht="30" customHeight="1" x14ac:dyDescent="0.25">
      <c r="B20" s="21"/>
      <c r="AH20" s="31">
        <f t="shared" si="0"/>
        <v>0</v>
      </c>
    </row>
    <row r="21" spans="2:34" ht="30" customHeight="1" x14ac:dyDescent="0.25">
      <c r="B21" s="21"/>
      <c r="AH21" s="31">
        <f t="shared" si="0"/>
        <v>0</v>
      </c>
    </row>
    <row r="22" spans="2:34" ht="30" customHeight="1" x14ac:dyDescent="0.25">
      <c r="B22" s="21"/>
      <c r="AH22" s="31">
        <f t="shared" si="0"/>
        <v>0</v>
      </c>
    </row>
    <row r="23" spans="2:34" ht="30" customHeight="1" x14ac:dyDescent="0.25">
      <c r="B23" s="21"/>
      <c r="AH23" s="31">
        <f t="shared" si="0"/>
        <v>0</v>
      </c>
    </row>
    <row r="24" spans="2:34" ht="30" customHeight="1" x14ac:dyDescent="0.25">
      <c r="B24" s="21"/>
      <c r="AH24" s="31">
        <f t="shared" si="0"/>
        <v>0</v>
      </c>
    </row>
    <row r="25" spans="2:34" ht="30" customHeight="1" x14ac:dyDescent="0.25">
      <c r="B25" s="21"/>
      <c r="AH25" s="31">
        <f t="shared" si="0"/>
        <v>0</v>
      </c>
    </row>
    <row r="26" spans="2:34" ht="30" customHeight="1" x14ac:dyDescent="0.25">
      <c r="B26" s="21"/>
      <c r="AH26" s="31">
        <f t="shared" si="0"/>
        <v>0</v>
      </c>
    </row>
    <row r="27" spans="2:34" ht="30" customHeight="1" x14ac:dyDescent="0.25">
      <c r="B27" s="21"/>
      <c r="AH27" s="31">
        <f t="shared" si="0"/>
        <v>0</v>
      </c>
    </row>
    <row r="28" spans="2:34" ht="30" customHeight="1" x14ac:dyDescent="0.25">
      <c r="B28" s="21"/>
      <c r="AH28" s="31">
        <f t="shared" si="0"/>
        <v>0</v>
      </c>
    </row>
    <row r="29" spans="2:34" ht="30" customHeight="1" x14ac:dyDescent="0.25">
      <c r="B29" s="21"/>
      <c r="AH29" s="31">
        <f t="shared" si="0"/>
        <v>0</v>
      </c>
    </row>
    <row r="30" spans="2:34" ht="30" customHeight="1" x14ac:dyDescent="0.25">
      <c r="B30" s="21"/>
      <c r="AH30" s="31">
        <f t="shared" si="0"/>
        <v>0</v>
      </c>
    </row>
    <row r="31" spans="2:34" ht="30" customHeight="1" x14ac:dyDescent="0.25">
      <c r="B31" s="21"/>
      <c r="AH31" s="31">
        <f t="shared" si="0"/>
        <v>0</v>
      </c>
    </row>
    <row r="32" spans="2:34" ht="30" customHeight="1" x14ac:dyDescent="0.25">
      <c r="B32" s="21"/>
      <c r="AH32" s="31">
        <f t="shared" si="0"/>
        <v>0</v>
      </c>
    </row>
    <row r="33" spans="2:34" ht="30" customHeight="1" x14ac:dyDescent="0.25">
      <c r="B33" s="21"/>
      <c r="AH33" s="31">
        <f t="shared" si="0"/>
        <v>0</v>
      </c>
    </row>
    <row r="34" spans="2:34" ht="30" customHeight="1" x14ac:dyDescent="0.25">
      <c r="B34" s="21"/>
      <c r="AH34" s="31">
        <f t="shared" si="0"/>
        <v>0</v>
      </c>
    </row>
    <row r="35" spans="2:34" ht="30" customHeight="1" x14ac:dyDescent="0.25">
      <c r="B35" s="21"/>
      <c r="AH35" s="31">
        <f t="shared" si="0"/>
        <v>0</v>
      </c>
    </row>
    <row r="36" spans="2:34" ht="30" customHeight="1" x14ac:dyDescent="0.25">
      <c r="B36" s="21"/>
      <c r="AH36" s="31">
        <f t="shared" si="0"/>
        <v>0</v>
      </c>
    </row>
    <row r="37" spans="2:34" ht="30" customHeight="1" x14ac:dyDescent="0.25">
      <c r="B37" s="21"/>
      <c r="AH37" s="31">
        <f t="shared" si="0"/>
        <v>0</v>
      </c>
    </row>
    <row r="38" spans="2:34" ht="30" customHeight="1" x14ac:dyDescent="0.25">
      <c r="B38" s="21"/>
      <c r="AH38" s="31">
        <f t="shared" si="0"/>
        <v>0</v>
      </c>
    </row>
    <row r="39" spans="2:34" ht="30" customHeight="1" x14ac:dyDescent="0.25">
      <c r="B39" s="21"/>
      <c r="AH39" s="31">
        <f t="shared" ref="AH39:AH70" si="1">COUNTIF(C39:AG39,"C")+COUNTIF(C39:AG39,"R")+COUNTIF(C39:AG39,"M")+COUNTIF(C39:AG39,"S")+COUNTIF(C39:AG39,"F")+COUNTIF(C39:AG39,"P")+COUNTIF(C39:AG39,"E")+COUNTIF(C39:AG39,"0,5")/2</f>
        <v>0</v>
      </c>
    </row>
    <row r="40" spans="2:34" ht="30" customHeight="1" x14ac:dyDescent="0.25">
      <c r="B40" s="21"/>
      <c r="AH40" s="31">
        <f t="shared" si="1"/>
        <v>0</v>
      </c>
    </row>
    <row r="41" spans="2:34" ht="30" customHeight="1" x14ac:dyDescent="0.25">
      <c r="B41" s="21"/>
      <c r="AH41" s="31">
        <f t="shared" si="1"/>
        <v>0</v>
      </c>
    </row>
    <row r="42" spans="2:34" ht="30" customHeight="1" x14ac:dyDescent="0.25">
      <c r="B42" s="21"/>
      <c r="AH42" s="31">
        <f t="shared" si="1"/>
        <v>0</v>
      </c>
    </row>
    <row r="43" spans="2:34" ht="30" customHeight="1" x14ac:dyDescent="0.25">
      <c r="B43" s="21"/>
      <c r="AH43" s="31">
        <f t="shared" si="1"/>
        <v>0</v>
      </c>
    </row>
    <row r="44" spans="2:34" ht="30" customHeight="1" x14ac:dyDescent="0.25">
      <c r="B44" s="21"/>
      <c r="AH44" s="31">
        <f t="shared" si="1"/>
        <v>0</v>
      </c>
    </row>
    <row r="45" spans="2:34" ht="30" customHeight="1" x14ac:dyDescent="0.25">
      <c r="B45" s="21"/>
      <c r="AH45" s="31">
        <f t="shared" si="1"/>
        <v>0</v>
      </c>
    </row>
    <row r="46" spans="2:34" ht="30" customHeight="1" x14ac:dyDescent="0.25">
      <c r="B46" s="21"/>
      <c r="AH46" s="31">
        <f t="shared" si="1"/>
        <v>0</v>
      </c>
    </row>
    <row r="47" spans="2:34" ht="30" customHeight="1" x14ac:dyDescent="0.25">
      <c r="B47" s="21"/>
      <c r="AH47" s="31">
        <f t="shared" si="1"/>
        <v>0</v>
      </c>
    </row>
    <row r="48" spans="2:34" ht="30" customHeight="1" x14ac:dyDescent="0.25">
      <c r="B48" s="21"/>
      <c r="AH48" s="31">
        <f t="shared" si="1"/>
        <v>0</v>
      </c>
    </row>
    <row r="49" spans="2:34" ht="30" customHeight="1" x14ac:dyDescent="0.25">
      <c r="B49" s="21"/>
      <c r="AH49" s="31">
        <f t="shared" si="1"/>
        <v>0</v>
      </c>
    </row>
    <row r="50" spans="2:34" ht="30" customHeight="1" x14ac:dyDescent="0.25">
      <c r="B50" s="21"/>
      <c r="AH50" s="31">
        <f t="shared" si="1"/>
        <v>0</v>
      </c>
    </row>
    <row r="51" spans="2:34" ht="30" customHeight="1" x14ac:dyDescent="0.25">
      <c r="B51" s="21"/>
      <c r="AH51" s="31">
        <f t="shared" si="1"/>
        <v>0</v>
      </c>
    </row>
    <row r="52" spans="2:34" ht="30" customHeight="1" x14ac:dyDescent="0.25">
      <c r="B52" s="21"/>
      <c r="AH52" s="31">
        <f t="shared" si="1"/>
        <v>0</v>
      </c>
    </row>
    <row r="53" spans="2:34" ht="30" customHeight="1" x14ac:dyDescent="0.25">
      <c r="B53" s="21"/>
      <c r="AH53" s="31">
        <f t="shared" si="1"/>
        <v>0</v>
      </c>
    </row>
    <row r="54" spans="2:34" ht="30" customHeight="1" x14ac:dyDescent="0.25">
      <c r="B54" s="21"/>
      <c r="AH54" s="31">
        <f t="shared" si="1"/>
        <v>0</v>
      </c>
    </row>
    <row r="55" spans="2:34" ht="30" customHeight="1" x14ac:dyDescent="0.25">
      <c r="B55" s="21"/>
      <c r="AH55" s="31">
        <f t="shared" si="1"/>
        <v>0</v>
      </c>
    </row>
    <row r="56" spans="2:34" ht="30" customHeight="1" x14ac:dyDescent="0.25">
      <c r="B56" s="21"/>
      <c r="AH56" s="31">
        <f t="shared" si="1"/>
        <v>0</v>
      </c>
    </row>
    <row r="57" spans="2:34" ht="30" customHeight="1" x14ac:dyDescent="0.25">
      <c r="B57" s="21"/>
      <c r="AH57" s="31">
        <f t="shared" si="1"/>
        <v>0</v>
      </c>
    </row>
    <row r="58" spans="2:34" ht="30" customHeight="1" x14ac:dyDescent="0.25">
      <c r="B58" s="21"/>
      <c r="AH58" s="31">
        <f t="shared" si="1"/>
        <v>0</v>
      </c>
    </row>
    <row r="59" spans="2:34" ht="30" customHeight="1" x14ac:dyDescent="0.25">
      <c r="B59" s="21"/>
      <c r="AH59" s="31">
        <f t="shared" si="1"/>
        <v>0</v>
      </c>
    </row>
    <row r="60" spans="2:34" ht="30" customHeight="1" x14ac:dyDescent="0.25">
      <c r="B60" s="21"/>
      <c r="AH60" s="31">
        <f t="shared" si="1"/>
        <v>0</v>
      </c>
    </row>
    <row r="61" spans="2:34" ht="30" customHeight="1" x14ac:dyDescent="0.25">
      <c r="B61" s="21"/>
      <c r="AH61" s="31">
        <f t="shared" si="1"/>
        <v>0</v>
      </c>
    </row>
    <row r="62" spans="2:34" ht="30" customHeight="1" x14ac:dyDescent="0.25">
      <c r="B62" s="21"/>
      <c r="AH62" s="31">
        <f t="shared" si="1"/>
        <v>0</v>
      </c>
    </row>
    <row r="63" spans="2:34" ht="30" customHeight="1" x14ac:dyDescent="0.25">
      <c r="B63" s="21"/>
      <c r="AH63" s="31">
        <f t="shared" si="1"/>
        <v>0</v>
      </c>
    </row>
    <row r="64" spans="2:34" ht="30" customHeight="1" x14ac:dyDescent="0.25">
      <c r="B64" s="21"/>
      <c r="AH64" s="31">
        <f t="shared" si="1"/>
        <v>0</v>
      </c>
    </row>
    <row r="65" spans="2:34" ht="30" customHeight="1" x14ac:dyDescent="0.25">
      <c r="B65" s="21"/>
      <c r="AH65" s="31">
        <f t="shared" si="1"/>
        <v>0</v>
      </c>
    </row>
    <row r="66" spans="2:34" ht="30" customHeight="1" x14ac:dyDescent="0.25">
      <c r="B66" s="21"/>
      <c r="AH66" s="31">
        <f t="shared" si="1"/>
        <v>0</v>
      </c>
    </row>
    <row r="67" spans="2:34" ht="30" customHeight="1" x14ac:dyDescent="0.25">
      <c r="B67" s="21"/>
      <c r="AH67" s="31">
        <f t="shared" si="1"/>
        <v>0</v>
      </c>
    </row>
    <row r="68" spans="2:34" ht="30" customHeight="1" x14ac:dyDescent="0.25">
      <c r="B68" s="21"/>
      <c r="AH68" s="31">
        <f t="shared" si="1"/>
        <v>0</v>
      </c>
    </row>
    <row r="69" spans="2:34" ht="30" customHeight="1" x14ac:dyDescent="0.25">
      <c r="B69" s="21"/>
      <c r="AH69" s="31">
        <f t="shared" si="1"/>
        <v>0</v>
      </c>
    </row>
    <row r="70" spans="2:34" ht="30" customHeight="1" x14ac:dyDescent="0.25">
      <c r="B70" s="21"/>
      <c r="AH70" s="31">
        <f t="shared" si="1"/>
        <v>0</v>
      </c>
    </row>
    <row r="71" spans="2:34" ht="30" customHeight="1" x14ac:dyDescent="0.25">
      <c r="B71" s="21"/>
      <c r="AH71" s="31">
        <f t="shared" ref="AH71:AH102" si="2">COUNTIF(C71:AG71,"C")+COUNTIF(C71:AG71,"R")+COUNTIF(C71:AG71,"M")+COUNTIF(C71:AG71,"S")+COUNTIF(C71:AG71,"F")+COUNTIF(C71:AG71,"P")+COUNTIF(C71:AG71,"E")+COUNTIF(C71:AG71,"0,5")/2</f>
        <v>0</v>
      </c>
    </row>
    <row r="72" spans="2:34" ht="30" customHeight="1" x14ac:dyDescent="0.25">
      <c r="B72" s="21"/>
      <c r="AH72" s="31">
        <f t="shared" si="2"/>
        <v>0</v>
      </c>
    </row>
    <row r="73" spans="2:34" ht="30" customHeight="1" x14ac:dyDescent="0.25">
      <c r="B73" s="21"/>
      <c r="AH73" s="31">
        <f t="shared" si="2"/>
        <v>0</v>
      </c>
    </row>
    <row r="74" spans="2:34" ht="30" customHeight="1" x14ac:dyDescent="0.25">
      <c r="B74" s="21"/>
      <c r="AH74" s="31">
        <f t="shared" si="2"/>
        <v>0</v>
      </c>
    </row>
    <row r="75" spans="2:34" ht="30" customHeight="1" x14ac:dyDescent="0.25">
      <c r="B75" s="21"/>
      <c r="AH75" s="31">
        <f t="shared" si="2"/>
        <v>0</v>
      </c>
    </row>
    <row r="76" spans="2:34" ht="30" customHeight="1" x14ac:dyDescent="0.25">
      <c r="B76" s="21"/>
      <c r="AH76" s="31">
        <f t="shared" si="2"/>
        <v>0</v>
      </c>
    </row>
    <row r="77" spans="2:34" ht="30" customHeight="1" x14ac:dyDescent="0.25">
      <c r="B77" s="27" t="str">
        <f>NomMois&amp;" Total"</f>
        <v>Janvier Total</v>
      </c>
      <c r="C77" s="28">
        <f t="shared" ref="C77:AD77" si="3">COUNTIF(C7:C76,"C")+COUNTIF(C7:C76,"R")+COUNTIF(C7:C76,"M")+COUNTIF(C7:C76,"S")+COUNTIF(C7:C76,"F")+COUNTIF(C7:C76,"P")+COUNTIF(C7:C76,"E")+COUNTIF(C7:C76,"0,5")/2</f>
        <v>0</v>
      </c>
      <c r="D77" s="28">
        <f t="shared" si="3"/>
        <v>0</v>
      </c>
      <c r="E77" s="28">
        <f t="shared" si="3"/>
        <v>0</v>
      </c>
      <c r="F77" s="28">
        <f t="shared" si="3"/>
        <v>0</v>
      </c>
      <c r="G77" s="28">
        <f t="shared" si="3"/>
        <v>0</v>
      </c>
      <c r="H77" s="28">
        <f t="shared" si="3"/>
        <v>0</v>
      </c>
      <c r="I77" s="28">
        <f t="shared" si="3"/>
        <v>0</v>
      </c>
      <c r="J77" s="28">
        <f t="shared" si="3"/>
        <v>0</v>
      </c>
      <c r="K77" s="28">
        <f t="shared" si="3"/>
        <v>0</v>
      </c>
      <c r="L77" s="28">
        <f t="shared" si="3"/>
        <v>0</v>
      </c>
      <c r="M77" s="28">
        <f t="shared" si="3"/>
        <v>1</v>
      </c>
      <c r="N77" s="28">
        <f t="shared" si="3"/>
        <v>0</v>
      </c>
      <c r="O77" s="28">
        <f t="shared" si="3"/>
        <v>0</v>
      </c>
      <c r="P77" s="28">
        <f t="shared" si="3"/>
        <v>0</v>
      </c>
      <c r="Q77" s="28">
        <f t="shared" si="3"/>
        <v>0</v>
      </c>
      <c r="R77" s="28">
        <f t="shared" si="3"/>
        <v>0</v>
      </c>
      <c r="S77" s="28">
        <f>COUNTIF(S7:S76,"C")+COUNTIF(S7:S76,"R")+COUNTIF(S7:S76,"M")+COUNTIF(S7:S76,"S")+COUNTIF(S7:S76,"F")+COUNTIF(S7:S76,"P")+COUNTIF(S7:S76,"E")+COUNTIF(S7:S76,"0,5")/2</f>
        <v>0</v>
      </c>
      <c r="T77" s="28">
        <f t="shared" si="3"/>
        <v>0.5</v>
      </c>
      <c r="U77" s="28">
        <f t="shared" si="3"/>
        <v>0</v>
      </c>
      <c r="V77" s="28">
        <f t="shared" si="3"/>
        <v>1</v>
      </c>
      <c r="W77" s="28">
        <f t="shared" si="3"/>
        <v>1.5</v>
      </c>
      <c r="X77" s="28">
        <f t="shared" si="3"/>
        <v>0</v>
      </c>
      <c r="Y77" s="28">
        <f t="shared" si="3"/>
        <v>0</v>
      </c>
      <c r="Z77" s="28">
        <f t="shared" si="3"/>
        <v>0.5</v>
      </c>
      <c r="AA77" s="28">
        <f t="shared" si="3"/>
        <v>0</v>
      </c>
      <c r="AB77" s="28">
        <f t="shared" si="3"/>
        <v>1</v>
      </c>
      <c r="AC77" s="28">
        <f t="shared" si="3"/>
        <v>2</v>
      </c>
      <c r="AD77" s="28">
        <f t="shared" si="3"/>
        <v>1</v>
      </c>
      <c r="AE77" s="28">
        <f>COUNTIF(AE7:AE76,"C")+COUNTIF(AE7:AE76,"R")+COUNTIF(AE7:AE76,"M")+COUNTIF(AE7:AE76,"S")+COUNTIF(AE7:AE76,"F")+COUNTIF(AE7:AE76,"P")+COUNTIF(AE7:AE76,"E")+COUNTIF(AE7:AE76,"0,5")/2</f>
        <v>0.5</v>
      </c>
      <c r="AF77" s="28">
        <f t="shared" ref="AF77:AG77" si="4">COUNTIF(AF7:AF76,"C")+COUNTIF(AF7:AF76,"R")+COUNTIF(AF7:AF76,"M")+COUNTIF(AF7:AF76,"S")+COUNTIF(AF7:AF76,"F")+COUNTIF(AF7:AF76,"P")+COUNTIF(AF7:AF76,"E")+COUNTIF(AF7:AF76,"0,5")/2</f>
        <v>0</v>
      </c>
      <c r="AG77" s="28">
        <f t="shared" si="4"/>
        <v>0</v>
      </c>
      <c r="AH77" s="26">
        <f>SUBTOTAL(109,Janvier[Total des jours])</f>
        <v>9</v>
      </c>
    </row>
  </sheetData>
  <mergeCells count="9">
    <mergeCell ref="AC2:AF2"/>
    <mergeCell ref="AH2:AK2"/>
    <mergeCell ref="C4:AG4"/>
    <mergeCell ref="D2:E2"/>
    <mergeCell ref="G2:I2"/>
    <mergeCell ref="K2:L2"/>
    <mergeCell ref="N2:Q2"/>
    <mergeCell ref="S2:V2"/>
    <mergeCell ref="X2:AA2"/>
  </mergeCells>
  <conditionalFormatting sqref="C7:AG76">
    <cfRule type="expression" dxfId="50" priority="1" stopIfTrue="1">
      <formula>C7=Clédemijournee</formula>
    </cfRule>
    <cfRule type="expression" dxfId="49" priority="2" stopIfTrue="1">
      <formula>C7=CléException</formula>
    </cfRule>
    <cfRule type="expression" dxfId="48" priority="3" stopIfTrue="1">
      <formula>C7=CléRécupération</formula>
    </cfRule>
    <cfRule type="expression" dxfId="47" priority="4" stopIfTrue="1">
      <formula>C7=CléPersonnalisée2</formula>
    </cfRule>
    <cfRule type="expression" dxfId="46" priority="5" stopIfTrue="1">
      <formula>C7=CléPersonnalisée1</formula>
    </cfRule>
    <cfRule type="expression" dxfId="45" priority="6" stopIfTrue="1">
      <formula>C7=CléMaladie</formula>
    </cfRule>
    <cfRule type="expression" dxfId="44" priority="7" stopIfTrue="1">
      <formula>C7=CléPersonnel</formula>
    </cfRule>
    <cfRule type="expression" dxfId="43" priority="8" stopIfTrue="1">
      <formula>C7=CléCongé</formula>
    </cfRule>
  </conditionalFormatting>
  <conditionalFormatting sqref="AH7:AH76">
    <cfRule type="dataBar" priority="9">
      <dataBar>
        <cfvo type="num" val="0"/>
        <cfvo type="num" val="31"/>
        <color theme="2" tint="-0.249977111117893"/>
      </dataBar>
      <extLst>
        <ext xmlns:x14="http://schemas.microsoft.com/office/spreadsheetml/2009/9/main" uri="{B025F937-C7B1-47D3-B67F-A62EFF666E3E}">
          <x14:id>{39D682F2-F1FC-48A5-8E62-FF88974C9091}</x14:id>
        </ext>
      </extLst>
    </cfRule>
  </conditionalFormatting>
  <dataValidations count="15">
    <dataValidation allowBlank="1" showInputMessage="1" showErrorMessage="1" prompt="Entrez l’année dans la cellule ci-dessous" sqref="AH3"/>
    <dataValidation allowBlank="1" showInputMessage="1" showErrorMessage="1" prompt="Le Calendrier des absences des employés suit les absences exprimées en jours pour chaque mois. Il existe 13 feuilles de calcul, 12 mensuelles et la dernière pour les noms des employés. Suivez les absences du mois de janvier dans cette feuille de calcul" sqref="A1"/>
    <dataValidation allowBlank="1" showInputMessage="1" showErrorMessage="1" prompt="Entrez une étiquette pour décrire la clé personnalisée à gauche" sqref="N2 S2 X2 AC2 AH2"/>
    <dataValidation allowBlank="1" showInputMessage="1" showErrorMessage="1" prompt="Entrez une lettre et personnalisez l’étiquette à droite pour ajouter un élément de clé" sqref="M2 R2 W2 AB2 AG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Cette ligne définit les clés utilisées dans le tableau : Congé en C2, Personnel en F2 et Congé maladie en J2. Les cellules M2 et R2 sont personnalisables" sqref="B2"/>
    <dataValidation allowBlank="1" showInputMessage="1" showErrorMessage="1" prompt="Mois de ce calendrier des absences. Mettez à jour l’année dans la cellule AH4. Suivez les totaux mensuels dans la dernière cellule du tableau. Entrez les noms des employés dans la colonne B du tableau" sqref="B4"/>
    <dataValidation allowBlank="1" showInputMessage="1" showErrorMessage="1" prompt="Si vous mettez à jour le titre, le changement est automatiquement répercuté sur chaque feuille de calcul. Si vous mettez à jour le titre, le changement est automatiquement répercuté sur chaque feuille de calcul" sqref="B1"/>
    <dataValidation allowBlank="1" showInputMessage="1" showErrorMessage="1" prompt="Calcule automatiquement le nombre total de jours d’absence d’un employé durant ce mois" sqref="AH6"/>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Entrez l’année dans cette cellule." sqref="AH4"/>
  </dataValidations>
  <pageMargins left="0.7" right="0.7" top="0.75" bottom="0.75" header="0.3" footer="0.3"/>
  <pageSetup paperSize="9" fitToHeight="0"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9D682F2-F1FC-48A5-8E62-FF88974C9091}">
            <x14:dataBar minLength="0" maxLength="100">
              <x14:cfvo type="num">
                <xm:f>0</xm:f>
              </x14:cfvo>
              <x14:cfvo type="num">
                <xm:f>31</xm:f>
              </x14:cfvo>
              <x14:negativeFillColor rgb="FFFF0000"/>
              <x14:axisColor rgb="FF000000"/>
            </x14:dataBar>
          </x14:cfRule>
          <xm:sqref>AH7:AH76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'C:\Users\davina.elisabeth\Desktop\GESTION DES ABSENCES\[Calendrier des absences des employés NOUVEAU.xlsx]Noms des employés'!#REF!</xm:f>
          </x14:formula1>
          <xm:sqref>B7:B76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22</vt:i4>
      </vt:variant>
    </vt:vector>
  </HeadingPairs>
  <TitlesOfParts>
    <vt:vector size="23" baseType="lpstr">
      <vt:lpstr>Janvier</vt:lpstr>
      <vt:lpstr>AnnéeCalendrier</vt:lpstr>
      <vt:lpstr>CléCongé</vt:lpstr>
      <vt:lpstr>Clédemijournee</vt:lpstr>
      <vt:lpstr>CléException</vt:lpstr>
      <vt:lpstr>CléMaladie</vt:lpstr>
      <vt:lpstr>CléPersonnalisée1</vt:lpstr>
      <vt:lpstr>CléPersonnalisée2</vt:lpstr>
      <vt:lpstr>CléPersonnel</vt:lpstr>
      <vt:lpstr>CléRécupération</vt:lpstr>
      <vt:lpstr>Etiquette_demijournee</vt:lpstr>
      <vt:lpstr>Etiquette_Exceptionnel</vt:lpstr>
      <vt:lpstr>Etiquette_Récupération</vt:lpstr>
      <vt:lpstr>ÉtiquetteCléCongé</vt:lpstr>
      <vt:lpstr>ÉtiquetteCléMaladie</vt:lpstr>
      <vt:lpstr>ÉtiquetteCléPersonnalisée1</vt:lpstr>
      <vt:lpstr>ÉtiquetteCléPersonnalisée2</vt:lpstr>
      <vt:lpstr>ÉtiquetteCléPersonnel</vt:lpstr>
      <vt:lpstr>Janvier!Impression_des_titres</vt:lpstr>
      <vt:lpstr>Nom_clé</vt:lpstr>
      <vt:lpstr>Janvier!NomMois</vt:lpstr>
      <vt:lpstr>Titre_Absence_Employé</vt:lpstr>
      <vt:lpstr>Titre1</vt:lpstr>
    </vt:vector>
  </TitlesOfParts>
  <Company>Département de la Réunion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Davina ELISABETH</dc:creator>
  <cp:lastModifiedBy>Guy Blancher</cp:lastModifiedBy>
  <dcterms:created xsi:type="dcterms:W3CDTF">2020-09-03T05:58:03Z</dcterms:created>
  <dcterms:modified xsi:type="dcterms:W3CDTF">2020-09-03T10:35:41Z</dcterms:modified>
</cp:coreProperties>
</file>