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480" windowHeight="7725" tabRatio="944" firstSheet="2" activeTab="2"/>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s>
  <functionGroups builtInGroupCount="18"/>
  <externalReferences>
    <externalReference r:id="rId19"/>
    <externalReference r:id="rId20"/>
    <externalReference r:id="rId21"/>
    <externalReference r:id="rId22"/>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'[4]NE PAS TOUCHER Feuil1'!$L$2:$L$3</definedName>
    <definedName name="on" localSheetId="2">'[3]NE PAS TOUCHER Feuil1'!$L$2:$L$3</definedName>
    <definedName name="on">'NE PAS TOUCHER Feuil1'!$L$2:$L$3</definedName>
    <definedName name="p">'[4]NE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2" r:id="rId23"/>
    <pivotCache cacheId="3" r:id="rId24"/>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9" i="17" l="1"/>
  <c r="A18" i="17"/>
  <c r="A17" i="17"/>
  <c r="A16" i="17"/>
  <c r="A11" i="16"/>
  <c r="A10" i="12"/>
  <c r="A9" i="12"/>
  <c r="A8" i="12"/>
  <c r="A7" i="12"/>
  <c r="A3" i="21" l="1"/>
  <c r="A7" i="19"/>
  <c r="A9" i="15"/>
  <c r="A10" i="15"/>
  <c r="A15" i="12"/>
  <c r="A16" i="12"/>
  <c r="A17" i="12"/>
  <c r="A11" i="11"/>
  <c r="A10" i="11"/>
  <c r="A6" i="19" l="1"/>
  <c r="A12" i="17"/>
  <c r="A13" i="17"/>
  <c r="A14" i="17"/>
  <c r="A15" i="17"/>
  <c r="A9" i="16"/>
  <c r="A10" i="16"/>
  <c r="A7" i="15"/>
  <c r="A8" i="15"/>
  <c r="A11" i="12"/>
  <c r="A12" i="12"/>
  <c r="A13" i="12"/>
  <c r="A14" i="12"/>
  <c r="A9" i="11"/>
  <c r="A8" i="11"/>
  <c r="A5" i="19" l="1"/>
  <c r="A7" i="17"/>
  <c r="A8" i="17"/>
  <c r="A9" i="17"/>
  <c r="A10" i="17"/>
  <c r="A11" i="17"/>
  <c r="A6" i="16"/>
  <c r="A7" i="16"/>
  <c r="A8" i="16"/>
  <c r="A5" i="15"/>
  <c r="A6" i="15"/>
  <c r="A6" i="11"/>
  <c r="A7" i="11"/>
  <c r="A4" i="19" l="1"/>
  <c r="A4" i="18"/>
  <c r="A6" i="17"/>
  <c r="A5" i="17"/>
  <c r="A4" i="17"/>
  <c r="A3" i="17"/>
  <c r="A5" i="16"/>
  <c r="A4" i="16"/>
  <c r="A3" i="16"/>
  <c r="A4" i="15"/>
  <c r="A3" i="15"/>
  <c r="A5" i="11"/>
  <c r="A4" i="11"/>
  <c r="A3" i="11"/>
  <c r="A3" i="10" l="1"/>
  <c r="A3" i="18"/>
  <c r="A7" i="9" l="1"/>
  <c r="A6" i="12" l="1"/>
  <c r="A6" i="9"/>
  <c r="A3" i="19" l="1"/>
  <c r="A5" i="9"/>
  <c r="A5" i="12" l="1"/>
  <c r="A4" i="9"/>
  <c r="A3" i="9" l="1"/>
  <c r="A4" i="12" l="1"/>
  <c r="A3" i="12"/>
  <c r="L10" i="50" l="1"/>
  <c r="M10" i="50" s="1"/>
  <c r="L11" i="50"/>
  <c r="M11" i="50" s="1"/>
  <c r="L15" i="50"/>
  <c r="L22" i="50"/>
  <c r="K22" i="50" s="1"/>
  <c r="L12" i="50"/>
  <c r="M12" i="50" s="1"/>
  <c r="L21" i="50"/>
  <c r="K21" i="50" s="1"/>
  <c r="L14" i="50"/>
  <c r="M14" i="50" s="1"/>
  <c r="L13" i="50"/>
  <c r="M13" i="50" s="1"/>
  <c r="L26" i="50"/>
  <c r="K26" i="50"/>
  <c r="L25" i="50"/>
  <c r="K25" i="50"/>
  <c r="L24" i="50"/>
  <c r="K24" i="50" s="1"/>
  <c r="L23" i="50"/>
  <c r="K23" i="50" s="1"/>
  <c r="J3" i="1"/>
  <c r="J2" i="1"/>
</calcChain>
</file>

<file path=xl/sharedStrings.xml><?xml version="1.0" encoding="utf-8"?>
<sst xmlns="http://schemas.openxmlformats.org/spreadsheetml/2006/main" count="2469" uniqueCount="492">
  <si>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</si>
  <si>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</si>
  <si>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</si>
  <si>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</si>
  <si>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</si>
  <si>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</si>
  <si>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</si>
  <si>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</si>
  <si>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</si>
  <si>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</si>
  <si>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</si>
  <si>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</si>
  <si>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</si>
  <si>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</si>
  <si>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</si>
  <si>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</si>
  <si>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</si>
  <si>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</si>
  <si>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</si>
  <si>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</si>
  <si>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</si>
  <si>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</si>
  <si>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</si>
  <si>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</si>
  <si>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</si>
  <si>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</si>
  <si>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</si>
  <si>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</si>
  <si>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</si>
  <si>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</si>
  <si>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</si>
  <si>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</si>
  <si>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</si>
  <si>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</si>
  <si>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</si>
  <si>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</si>
  <si>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</si>
  <si>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</si>
  <si>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</si>
  <si>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</si>
  <si>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</si>
  <si>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</si>
  <si>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</si>
  <si>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</si>
  <si>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</si>
  <si>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</si>
  <si>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</si>
  <si>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</si>
  <si>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</si>
  <si>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</si>
  <si>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</si>
  <si>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</si>
  <si>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</si>
  <si>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</si>
  <si>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</si>
  <si>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</si>
  <si>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</si>
  <si>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</si>
  <si>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</si>
  <si>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</si>
  <si>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</si>
  <si>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</si>
  <si>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</si>
  <si>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</si>
  <si>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</si>
  <si>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</si>
  <si>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</si>
  <si>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</si>
  <si>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</si>
  <si>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</si>
  <si>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</si>
  <si>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</si>
  <si>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</si>
  <si>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</si>
  <si>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</si>
  <si>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</si>
  <si>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</si>
  <si>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</si>
  <si>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</si>
  <si>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</si>
  <si>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</si>
  <si>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</si>
  <si>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</si>
  <si>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</si>
  <si>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</si>
  <si>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</si>
  <si>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</si>
  <si>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</si>
  <si>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</si>
  <si>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</si>
  <si>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</si>
  <si>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</si>
  <si>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</si>
  <si>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</si>
  <si>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</si>
  <si>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</si>
  <si>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</si>
  <si>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</si>
  <si>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</si>
  <si>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</si>
  <si>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</si>
  <si>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</si>
  <si>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</si>
  <si>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</si>
  <si>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</si>
  <si>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</si>
  <si>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</si>
  <si>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</si>
  <si>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</si>
  <si>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</si>
  <si>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</si>
  <si>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</si>
  <si>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</si>
  <si>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</si>
  <si>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</si>
  <si>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</si>
  <si>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</si>
  <si>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</si>
  <si>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</si>
  <si>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</si>
  <si>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</si>
  <si>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</si>
  <si>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</si>
  <si>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</si>
  <si>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</si>
  <si>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</si>
  <si>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</si>
  <si>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</si>
  <si>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</si>
  <si>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</si>
  <si>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</si>
  <si>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</si>
  <si>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</si>
  <si>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</si>
  <si>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</si>
  <si>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</si>
  <si>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</si>
  <si>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</si>
  <si>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</si>
  <si>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</si>
  <si>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</si>
  <si>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</si>
  <si>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</si>
  <si>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</si>
  <si>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</si>
  <si>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</si>
  <si>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</si>
  <si>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</si>
  <si>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</si>
  <si>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</si>
  <si>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</si>
  <si>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</si>
  <si>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</si>
  <si>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</si>
  <si>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</si>
  <si>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</si>
  <si>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</si>
  <si>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</si>
  <si>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</si>
  <si>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</si>
  <si>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</si>
  <si>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</si>
  <si>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</si>
  <si>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</si>
  <si>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</si>
  <si>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</si>
  <si>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</si>
  <si>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</si>
  <si>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</si>
  <si>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</si>
  <si>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</si>
  <si>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</si>
  <si>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</si>
  <si>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</si>
  <si>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</si>
  <si>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</si>
  <si>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</si>
  <si>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</si>
  <si>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</si>
  <si>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</si>
  <si>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</si>
  <si>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</si>
  <si>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</si>
  <si>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</si>
  <si>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</si>
  <si>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</si>
  <si>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</si>
  <si>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</si>
  <si>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</si>
  <si>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</si>
  <si>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</si>
  <si>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</si>
  <si>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</si>
  <si>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</si>
  <si>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</si>
  <si>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</si>
  <si>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</si>
  <si>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</si>
  <si>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</si>
  <si>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</si>
  <si>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</si>
  <si>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</si>
  <si>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</si>
  <si>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</si>
  <si>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</si>
  <si>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</si>
  <si>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</si>
  <si>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</si>
  <si>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</si>
  <si>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</si>
  <si>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</si>
  <si>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</si>
  <si>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</si>
  <si>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</si>
  <si>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</si>
  <si>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</si>
  <si>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</si>
  <si>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</si>
  <si>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</si>
  <si>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</si>
  <si>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</si>
  <si>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</si>
  <si>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</si>
  <si>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</si>
  <si>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</si>
  <si>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</si>
  <si>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</si>
  <si>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</si>
  <si>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</si>
  <si>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</si>
  <si>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</si>
  <si>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</si>
  <si>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</si>
  <si>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</si>
  <si>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</si>
  <si>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</si>
  <si>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</si>
  <si>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</si>
  <si>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</si>
  <si>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</si>
  <si>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</si>
  <si>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</si>
  <si>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</si>
  <si>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</si>
  <si>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</si>
  <si>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</si>
  <si>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</si>
  <si>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</si>
  <si>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</si>
  <si>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</si>
  <si>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</si>
  <si>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</si>
  <si>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</si>
  <si>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</si>
  <si>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</si>
  <si>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</si>
  <si>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</si>
  <si>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</si>
  <si>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</si>
  <si>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</si>
  <si>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</si>
  <si>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</si>
  <si>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</si>
  <si>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</si>
  <si>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</si>
  <si>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</si>
  <si>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</si>
  <si>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</si>
  <si>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</si>
  <si>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</si>
  <si>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</si>
  <si>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</si>
  <si>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</si>
  <si>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</si>
  <si>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</si>
  <si>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</si>
  <si>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</si>
  <si>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</si>
  <si>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</si>
  <si>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</si>
  <si>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</si>
  <si>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</si>
  <si>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</si>
  <si>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</si>
  <si>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</si>
  <si>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</si>
  <si>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</si>
  <si>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</si>
  <si>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</si>
  <si>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</si>
  <si>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</si>
  <si>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</si>
  <si>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</si>
  <si>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</si>
  <si>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</si>
  <si>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</si>
  <si>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</si>
  <si>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</si>
  <si>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</si>
  <si>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</si>
  <si>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</si>
  <si>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</si>
  <si>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</si>
  <si>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</si>
  <si>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</si>
  <si>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</si>
  <si>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</si>
  <si>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</si>
  <si>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</si>
  <si>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</si>
  <si>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</si>
  <si>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</si>
  <si>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</si>
  <si>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</si>
  <si>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</si>
  <si>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</si>
  <si>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</si>
  <si>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</si>
  <si>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</si>
  <si>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</si>
  <si>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</si>
  <si>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</si>
  <si>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</si>
  <si>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</si>
  <si>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</si>
  <si>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</si>
  <si>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</si>
  <si>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</si>
  <si>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</si>
  <si>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</si>
  <si>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</si>
  <si>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</si>
  <si>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</si>
  <si>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</si>
  <si>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</si>
  <si>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</si>
  <si>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</si>
  <si>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</si>
  <si>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</si>
  <si>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</si>
  <si>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</si>
  <si>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</si>
  <si>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</si>
  <si>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</si>
  <si>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</si>
  <si>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</si>
  <si>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</si>
  <si>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</si>
  <si>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</si>
  <si>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</si>
  <si>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</si>
  <si>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</si>
  <si>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</si>
  <si>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</si>
  <si>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</si>
  <si>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</si>
  <si>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</si>
  <si>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</si>
  <si>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</si>
  <si>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</si>
  <si>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</si>
  <si>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</si>
  <si>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</si>
  <si>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</si>
  <si>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</si>
  <si>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</si>
  <si>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</si>
  <si>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</si>
  <si>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</si>
  <si>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</si>
  <si>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</si>
  <si>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</si>
  <si>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</si>
  <si>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</si>
  <si>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</si>
  <si>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</si>
  <si>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</si>
  <si>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</si>
  <si>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</si>
  <si>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</si>
  <si>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</si>
  <si>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</si>
  <si>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</si>
  <si>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</si>
  <si>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</si>
  <si>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</si>
  <si>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</si>
  <si>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</si>
  <si>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</si>
  <si>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</si>
  <si>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</si>
  <si>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</si>
  <si>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</si>
  <si>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</si>
  <si>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</si>
  <si>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</si>
  <si>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</si>
  <si>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</si>
  <si>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</si>
  <si>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</si>
  <si>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</si>
  <si>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</si>
  <si>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</si>
  <si>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</si>
  <si>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</si>
  <si>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</si>
  <si>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</si>
  <si>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</si>
  <si>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</si>
  <si>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</si>
  <si>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</si>
  <si>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</si>
  <si>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</si>
  <si>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</si>
  <si>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</si>
  <si>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</si>
  <si>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</si>
  <si>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</si>
  <si>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</si>
  <si>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</si>
  <si>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</si>
  <si>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</si>
  <si>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</si>
  <si>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</si>
  <si>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</si>
  <si>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RANDSTAD</t>
  </si>
  <si>
    <t>Cout journalier interim :</t>
  </si>
  <si>
    <t>Coût moyenne CL : 200€</t>
  </si>
  <si>
    <t xml:space="preserve">CRIT </t>
  </si>
  <si>
    <t>DERUSCHI GREGOIRE</t>
  </si>
  <si>
    <t>LAMOTTE</t>
  </si>
  <si>
    <t>5</t>
  </si>
  <si>
    <t>MAGUIRAGA B</t>
  </si>
  <si>
    <t>remplacement j,mateuil maladie</t>
  </si>
  <si>
    <t>PPC A TRAPPES</t>
  </si>
  <si>
    <t>réparation du sol de la partie exploitation du CE54</t>
  </si>
  <si>
    <t>kasonga cedric</t>
  </si>
  <si>
    <t>Ripper interim remplacement du ripper lyreco semaine éé</t>
  </si>
  <si>
    <t>remplacement j,martins AT</t>
  </si>
  <si>
    <t>TOYOTA</t>
  </si>
  <si>
    <t>aiello</t>
  </si>
  <si>
    <t>MEZINE O</t>
  </si>
  <si>
    <t>Titouan HAMARD</t>
  </si>
  <si>
    <t>Bourlet Stefan</t>
  </si>
  <si>
    <t xml:space="preserve">Piquet Victorien </t>
  </si>
  <si>
    <t>DUPUIS</t>
  </si>
  <si>
    <t>ajout BOD</t>
  </si>
  <si>
    <t>EAU BATTERIE</t>
  </si>
  <si>
    <t>7</t>
  </si>
  <si>
    <t>REMPLACEMENT PIERRE CHENAL (CP)</t>
  </si>
  <si>
    <t>RIPPER REMPLA DU RIPPER LYRECO 22 06au 26 06 20</t>
  </si>
  <si>
    <t>remplacement j, revueltat  MALADIE</t>
  </si>
  <si>
    <t>COULPIER</t>
  </si>
  <si>
    <t>Contrôle périodique du gerbeur, des transpalettes électriques et des portes</t>
  </si>
  <si>
    <t>marinot francaois</t>
  </si>
  <si>
    <t>REMPLACEMENT ERIC VALENTIN (CP)</t>
  </si>
  <si>
    <t>chauffeur livreur vl</t>
  </si>
  <si>
    <t>proman</t>
  </si>
  <si>
    <t>julien delaunay</t>
  </si>
  <si>
    <t>personnel</t>
  </si>
  <si>
    <t>ajout nb jour par le BOD</t>
  </si>
  <si>
    <t>ROULLET J</t>
  </si>
  <si>
    <t>REMPLACEMENT LEMEE J</t>
  </si>
  <si>
    <t>AJOUT BOD</t>
  </si>
  <si>
    <t>PORTIS</t>
  </si>
  <si>
    <t>PORTE SECTION</t>
  </si>
  <si>
    <t>8</t>
  </si>
  <si>
    <t>REMPLACEMENT GODEFROY T</t>
  </si>
  <si>
    <t>REMPLACEMENT TOURTEAU D</t>
  </si>
  <si>
    <t>DIAS MOREIRA Julien</t>
  </si>
  <si>
    <t>LEROUX</t>
  </si>
  <si>
    <t>Remplacement X ,MANZINALI CP</t>
  </si>
  <si>
    <t>PROST</t>
  </si>
  <si>
    <t>remplacement J,GONCALVES CP</t>
  </si>
  <si>
    <t>Deruschi Grégoire</t>
  </si>
  <si>
    <t>Période du 03/08/20 au 07/08/20</t>
  </si>
  <si>
    <t>Remplacement de M.DELACROIX</t>
  </si>
  <si>
    <t>REMPLACEMENT VIGNERON A</t>
  </si>
  <si>
    <t>REMPLACEMENT TOUTEAU D</t>
  </si>
  <si>
    <t>REMPLACEMENT REINETTE G</t>
  </si>
  <si>
    <t>titouan HAMARD</t>
  </si>
  <si>
    <t>chauffeur vl</t>
  </si>
  <si>
    <t>GUILLAUME LEPEL</t>
  </si>
  <si>
    <t>VICTOR LEBOEDEC</t>
  </si>
  <si>
    <t>bakari gassama camara</t>
  </si>
  <si>
    <t>ripper remplacement ripper lyreco</t>
  </si>
  <si>
    <t>chauffeur vl 35</t>
  </si>
  <si>
    <t>chauffeur vl semaine 35</t>
  </si>
  <si>
    <t xml:space="preserve">Remplacement cable chargeur batteries </t>
  </si>
  <si>
    <t>chauffeur vl semaine 32</t>
  </si>
  <si>
    <t>chauffeur vl semaine 33</t>
  </si>
  <si>
    <t>Ajout BOD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</si>
</sst>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quot;€&quot;"/>
  </numFmts>
  <fonts count="13"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1">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s>
  <cellStyleXfs count="1">
    <xf numFmtId="0" fontId="0" fillId="0" borderId="0"/>
  </cellStyleXfs>
  <cellXfs count="84">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8" fillId="0" borderId="15" xfId="0" applyFont="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cellXfs>
  <cellStyles count="1">
    <cellStyle name="Normal" xfId="0" builtinId="0"/>
  </cellStyles>
  <dxfs count="36">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0000CC"/>
      <color rgb="FFF2DDD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29"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2.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pivotCacheDefinition" Target="pivotCache/pivotCacheDefinition1.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1.xml"/><Relationship Id="rId31"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sharedStrings" Target="sharedStrings.xml"/><Relationship Id="rId30"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bertrand" refreshedDate="42240.629707291664" createdVersion="3" refreshedVersion="3" minRefreshableVersion="3" recordCount="509">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bertrand" refreshedDate="42240.629707523149" createdVersion="3" refreshedVersion="3" minRefreshableVersion="3" recordCount="32">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2" cacheId="2"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1" cacheId="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35">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formula1>Famille</formula1>
    </dataValidation>
    <dataValidation type="list" allowBlank="1" showInputMessage="1" showErrorMessage="1" sqref="B2">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4"/>
  <dimension ref="A1:P26"/>
  <sheetViews>
    <sheetView tabSelected="1" workbookViewId="0">
      <selection activeCell="C38" sqref="C38"/>
    </sheetView>
  </sheetViews>
  <sheetFormatPr baseColWidth="10" defaultColWidth="11.42578125" defaultRowHeight="15" x14ac:dyDescent="0.25"/>
  <cols>
    <col min="1" max="6" width="11.42578125" style="46"/>
    <col min="7" max="7" width="22.57031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426</v>
      </c>
      <c r="H1" s="47">
        <v>182</v>
      </c>
      <c r="L1" s="46" t="s">
        <v>427</v>
      </c>
    </row>
    <row r="2" spans="1:16" x14ac:dyDescent="0.25">
      <c r="A2" s="45"/>
      <c r="B2" s="45"/>
      <c r="C2" s="45"/>
      <c r="D2" s="45"/>
      <c r="E2" s="45"/>
      <c r="F2" s="45"/>
      <c r="H2" s="47"/>
    </row>
    <row r="3" spans="1:16" ht="15.75" thickBot="1" x14ac:dyDescent="0.3">
      <c r="A3" s="45"/>
      <c r="B3" s="48"/>
      <c r="C3" s="48"/>
      <c r="D3" s="48"/>
      <c r="E3" s="48"/>
      <c r="F3" s="45"/>
    </row>
    <row r="4" spans="1:16" x14ac:dyDescent="0.25">
      <c r="A4" s="49"/>
      <c r="B4" s="50"/>
      <c r="C4" s="51"/>
      <c r="D4" s="51"/>
      <c r="E4" s="52"/>
      <c r="F4" s="53"/>
    </row>
    <row r="5" spans="1:16" x14ac:dyDescent="0.25">
      <c r="A5" s="49"/>
      <c r="B5" s="81" t="s">
        <v>417</v>
      </c>
      <c r="C5" s="82"/>
      <c r="D5" s="82"/>
      <c r="E5" s="83"/>
      <c r="F5" s="53"/>
    </row>
    <row r="6" spans="1:16" x14ac:dyDescent="0.25">
      <c r="A6" s="49"/>
      <c r="B6" s="81"/>
      <c r="C6" s="82"/>
      <c r="D6" s="82"/>
      <c r="E6" s="83"/>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418</v>
      </c>
      <c r="L9" s="46">
        <v>20</v>
      </c>
      <c r="M9" s="46" t="s">
        <v>419</v>
      </c>
    </row>
    <row r="10" spans="1:16" x14ac:dyDescent="0.25">
      <c r="A10" s="49"/>
      <c r="B10" s="53"/>
      <c r="C10" s="54"/>
      <c r="D10" s="54"/>
      <c r="E10" s="49"/>
      <c r="F10" s="53"/>
      <c r="I10" s="56">
        <v>0</v>
      </c>
      <c r="J10" s="56"/>
      <c r="K10" s="55">
        <v>13</v>
      </c>
      <c r="L10" s="56">
        <f>K10*$L$9</f>
        <v>260</v>
      </c>
      <c r="M10" s="56">
        <f t="shared" ref="M10:M14" si="0">L10+J10</f>
        <v>260</v>
      </c>
    </row>
    <row r="11" spans="1:16" x14ac:dyDescent="0.25">
      <c r="A11" s="49"/>
      <c r="B11" s="53"/>
      <c r="C11" s="54"/>
      <c r="D11" s="54"/>
      <c r="E11" s="49"/>
      <c r="F11" s="53"/>
      <c r="I11" s="56">
        <v>1</v>
      </c>
      <c r="J11" s="56">
        <v>13.25</v>
      </c>
      <c r="K11" s="55">
        <v>8.5</v>
      </c>
      <c r="L11" s="56">
        <f t="shared" ref="L11:L15" si="1">K11*$L$9</f>
        <v>170</v>
      </c>
      <c r="M11" s="56">
        <f t="shared" si="0"/>
        <v>183.25</v>
      </c>
    </row>
    <row r="12" spans="1:16" x14ac:dyDescent="0.25">
      <c r="A12" s="49"/>
      <c r="B12" s="53"/>
      <c r="C12" s="54"/>
      <c r="D12" s="54"/>
      <c r="E12" s="49"/>
      <c r="F12" s="53"/>
      <c r="I12" s="56">
        <v>2</v>
      </c>
      <c r="J12" s="56">
        <v>26.5</v>
      </c>
      <c r="K12" s="55">
        <v>16</v>
      </c>
      <c r="L12" s="56">
        <f t="shared" si="1"/>
        <v>320</v>
      </c>
      <c r="M12" s="56">
        <f t="shared" si="0"/>
        <v>346.5</v>
      </c>
    </row>
    <row r="13" spans="1:16" ht="15.75" thickBot="1" x14ac:dyDescent="0.3">
      <c r="A13" s="49"/>
      <c r="B13" s="57"/>
      <c r="C13" s="48"/>
      <c r="D13" s="48"/>
      <c r="E13" s="58"/>
      <c r="F13" s="53"/>
      <c r="I13" s="56">
        <v>3</v>
      </c>
      <c r="J13" s="56">
        <v>39.75</v>
      </c>
      <c r="K13" s="55">
        <v>35</v>
      </c>
      <c r="L13" s="56">
        <f t="shared" si="1"/>
        <v>700</v>
      </c>
      <c r="M13" s="56">
        <f t="shared" si="0"/>
        <v>739.75</v>
      </c>
    </row>
    <row r="14" spans="1:16" x14ac:dyDescent="0.25">
      <c r="A14" s="45"/>
      <c r="B14" s="51"/>
      <c r="C14" s="51"/>
      <c r="D14" s="51"/>
      <c r="E14" s="51"/>
      <c r="F14" s="45"/>
      <c r="I14" s="56">
        <v>4</v>
      </c>
      <c r="J14" s="56">
        <v>53</v>
      </c>
      <c r="K14" s="55">
        <v>32</v>
      </c>
      <c r="L14" s="56">
        <f t="shared" si="1"/>
        <v>640</v>
      </c>
      <c r="M14" s="56">
        <f t="shared" si="0"/>
        <v>693</v>
      </c>
      <c r="P14" s="46">
        <v>871.16</v>
      </c>
    </row>
    <row r="15" spans="1:16" x14ac:dyDescent="0.25">
      <c r="A15" s="45"/>
      <c r="B15" s="45"/>
      <c r="C15" s="45"/>
      <c r="D15" s="45"/>
      <c r="E15" s="45"/>
      <c r="F15" s="45"/>
      <c r="I15" s="56">
        <v>5</v>
      </c>
      <c r="J15" s="56">
        <v>41.16</v>
      </c>
      <c r="K15" s="55">
        <v>35</v>
      </c>
      <c r="L15" s="56">
        <f t="shared" si="1"/>
        <v>700</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418</v>
      </c>
      <c r="M19" s="46" t="s">
        <v>419</v>
      </c>
    </row>
    <row r="21" spans="1:13" x14ac:dyDescent="0.25">
      <c r="I21" s="56">
        <v>0</v>
      </c>
      <c r="J21" s="56"/>
      <c r="K21" s="61">
        <f t="shared" ref="K21:K26" si="2">L21/20</f>
        <v>1</v>
      </c>
      <c r="L21" s="56">
        <f t="shared" ref="L21:L26" si="3">M21-J21</f>
        <v>20</v>
      </c>
      <c r="M21" s="55">
        <v>20</v>
      </c>
    </row>
    <row r="22" spans="1:13" x14ac:dyDescent="0.25">
      <c r="I22" s="56">
        <v>1</v>
      </c>
      <c r="J22" s="56">
        <v>13.25</v>
      </c>
      <c r="K22" s="61">
        <f t="shared" si="2"/>
        <v>9.2375000000000007</v>
      </c>
      <c r="L22" s="56">
        <f t="shared" si="3"/>
        <v>184.75</v>
      </c>
      <c r="M22" s="55">
        <v>198</v>
      </c>
    </row>
    <row r="23" spans="1:13" x14ac:dyDescent="0.25">
      <c r="I23" s="56">
        <v>2</v>
      </c>
      <c r="J23" s="56">
        <v>26.5</v>
      </c>
      <c r="K23" s="61">
        <f t="shared" si="2"/>
        <v>15.8165</v>
      </c>
      <c r="L23" s="56">
        <f t="shared" si="3"/>
        <v>316.33</v>
      </c>
      <c r="M23" s="55">
        <v>342.83</v>
      </c>
    </row>
    <row r="24" spans="1:13" x14ac:dyDescent="0.25">
      <c r="I24" s="56">
        <v>3</v>
      </c>
      <c r="J24" s="56">
        <v>39.75</v>
      </c>
      <c r="K24" s="61">
        <f t="shared" si="2"/>
        <v>28.012499999999999</v>
      </c>
      <c r="L24" s="56">
        <f t="shared" si="3"/>
        <v>560.25</v>
      </c>
      <c r="M24" s="55">
        <v>600</v>
      </c>
    </row>
    <row r="25" spans="1:13" x14ac:dyDescent="0.25">
      <c r="I25" s="56">
        <v>4</v>
      </c>
      <c r="J25" s="56">
        <v>53</v>
      </c>
      <c r="K25" s="61">
        <f t="shared" si="2"/>
        <v>28.939</v>
      </c>
      <c r="L25" s="56">
        <f t="shared" si="3"/>
        <v>578.78</v>
      </c>
      <c r="M25" s="55">
        <v>631.78</v>
      </c>
    </row>
    <row r="26" spans="1:13" x14ac:dyDescent="0.25">
      <c r="I26" s="56">
        <v>5</v>
      </c>
      <c r="J26" s="56">
        <v>66.25</v>
      </c>
      <c r="K26" s="61">
        <f t="shared" si="2"/>
        <v>40.4375</v>
      </c>
      <c r="L26" s="56">
        <f t="shared" si="3"/>
        <v>808.75</v>
      </c>
      <c r="M26" s="55">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Q2"/>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 style="1" customWidth="1"/>
    <col min="2" max="2" width="11.28515625" style="43" bestFit="1" customWidth="1"/>
    <col min="3" max="3" width="6.28515625" style="43" customWidth="1"/>
    <col min="4" max="4" width="35.7109375" style="1" bestFit="1" customWidth="1"/>
    <col min="5" max="5" width="25.5703125" bestFit="1" customWidth="1"/>
    <col min="6" max="6" width="16.140625" bestFit="1" customWidth="1"/>
    <col min="7" max="7" width="21.28515625" bestFit="1" customWidth="1"/>
    <col min="8" max="8" width="63"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17</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E1">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Q2"/>
  <sheetViews>
    <sheetView zoomScale="70" zoomScaleNormal="70" workbookViewId="0">
      <pane ySplit="2" topLeftCell="A3" activePane="bottomLeft" state="frozen"/>
      <selection activeCell="A4" sqref="A4:N4"/>
      <selection pane="bottomLeft" activeCell="D9" sqref="D9"/>
    </sheetView>
  </sheetViews>
  <sheetFormatPr baseColWidth="10" defaultRowHeight="15" x14ac:dyDescent="0.25"/>
  <cols>
    <col min="1" max="1" width="7" style="1" customWidth="1"/>
    <col min="2" max="2" width="11.28515625" style="43" bestFit="1" customWidth="1"/>
    <col min="3" max="3" width="5.28515625" style="43" bestFit="1" customWidth="1"/>
    <col min="4" max="4" width="34.140625" style="1" bestFit="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49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formula1>#REF!</formula1>
    </dataValidation>
    <dataValidation type="list" allowBlank="1" showInputMessage="1" showErrorMessage="1" sqref="E1">
      <formula1>semaine</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O9"/>
  <sheetViews>
    <sheetView zoomScale="70" zoomScaleNormal="70" workbookViewId="0">
      <pane ySplit="2" topLeftCell="A3" activePane="bottomLeft" state="frozen"/>
      <selection activeCell="A4" sqref="A4:N4"/>
      <selection pane="bottomLeft" activeCell="E41" sqref="E41"/>
    </sheetView>
  </sheetViews>
  <sheetFormatPr baseColWidth="10" defaultRowHeight="15" x14ac:dyDescent="0.25"/>
  <cols>
    <col min="1" max="1" width="12.28515625" style="1" customWidth="1"/>
    <col min="2" max="2" width="16.140625" style="43" bestFit="1" customWidth="1"/>
    <col min="3" max="3" width="5.28515625" style="43" bestFit="1" customWidth="1"/>
    <col min="4" max="4" width="30.85546875" style="1" bestFit="1" customWidth="1"/>
    <col min="5" max="5" width="25.28515625" bestFit="1" customWidth="1"/>
    <col min="6" max="6" width="21.28515625" bestFit="1" customWidth="1"/>
    <col min="7" max="7" width="24.85546875" bestFit="1" customWidth="1"/>
    <col min="8" max="8" width="62.28515625" style="41" bestFit="1" customWidth="1"/>
    <col min="9" max="9" width="11.28515625" bestFit="1" customWidth="1"/>
    <col min="10" max="10" width="12.42578125" customWidth="1"/>
    <col min="11" max="11" width="15.7109375" bestFit="1" customWidth="1"/>
    <col min="12" max="12" width="15.28515625" bestFit="1" customWidth="1"/>
    <col min="13" max="13" width="13.42578125" bestFit="1" customWidth="1"/>
    <col min="14" max="14" width="13.42578125" style="69"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5" ht="25.9" customHeight="1" thickBot="1" x14ac:dyDescent="0.3">
      <c r="A1" s="20"/>
      <c r="B1" s="42"/>
      <c r="C1" s="63"/>
      <c r="D1" s="28"/>
      <c r="E1" s="21"/>
      <c r="F1" s="29" t="s">
        <v>400</v>
      </c>
      <c r="G1" s="22" t="s">
        <v>19</v>
      </c>
      <c r="H1" s="62"/>
      <c r="I1" s="40"/>
      <c r="J1" s="5"/>
      <c r="K1" s="5"/>
      <c r="L1" s="5"/>
      <c r="M1" s="5"/>
      <c r="N1" s="66"/>
    </row>
    <row r="2" spans="1:15"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row>
    <row r="3" spans="1:15" ht="39" customHeight="1" x14ac:dyDescent="0.25">
      <c r="A3" s="39" t="str">
        <f t="shared" ref="A3:A7" si="0">"DEL"&amp;LEFT($G$1,2)</f>
        <v>DEL51</v>
      </c>
      <c r="B3" s="38">
        <v>6</v>
      </c>
      <c r="C3" s="38">
        <v>26</v>
      </c>
      <c r="D3" s="76" t="s">
        <v>439</v>
      </c>
      <c r="E3" s="72"/>
      <c r="F3" s="77" t="s">
        <v>409</v>
      </c>
      <c r="G3" s="75" t="s">
        <v>412</v>
      </c>
      <c r="H3" s="80" t="s">
        <v>447</v>
      </c>
      <c r="I3" s="78"/>
      <c r="J3" s="68"/>
      <c r="K3" s="73">
        <v>184.81</v>
      </c>
      <c r="L3" s="74"/>
      <c r="M3" s="64"/>
      <c r="N3" s="68"/>
      <c r="O3" s="36" t="s">
        <v>446</v>
      </c>
    </row>
    <row r="4" spans="1:15" ht="39" customHeight="1" x14ac:dyDescent="0.25">
      <c r="A4" s="39" t="str">
        <f t="shared" si="0"/>
        <v>DEL51</v>
      </c>
      <c r="B4" s="38" t="s">
        <v>448</v>
      </c>
      <c r="C4" s="38">
        <v>27</v>
      </c>
      <c r="D4" s="76" t="s">
        <v>428</v>
      </c>
      <c r="E4" s="72" t="s">
        <v>429</v>
      </c>
      <c r="F4" s="77" t="s">
        <v>413</v>
      </c>
      <c r="G4" s="75" t="s">
        <v>312</v>
      </c>
      <c r="H4" s="80" t="s">
        <v>449</v>
      </c>
      <c r="I4" s="78">
        <v>4.75</v>
      </c>
      <c r="J4" s="68">
        <v>864.5</v>
      </c>
      <c r="K4" s="73"/>
      <c r="L4" s="74"/>
      <c r="M4" s="64"/>
      <c r="N4" s="68">
        <v>0</v>
      </c>
      <c r="O4" s="36"/>
    </row>
    <row r="5" spans="1:15" ht="39" customHeight="1" x14ac:dyDescent="0.25">
      <c r="A5" s="39" t="str">
        <f t="shared" si="0"/>
        <v>DEL51</v>
      </c>
      <c r="B5" s="38" t="s">
        <v>448</v>
      </c>
      <c r="C5" s="38">
        <v>28</v>
      </c>
      <c r="D5" s="76" t="s">
        <v>428</v>
      </c>
      <c r="E5" s="72" t="s">
        <v>429</v>
      </c>
      <c r="F5" s="77" t="s">
        <v>413</v>
      </c>
      <c r="G5" s="75" t="s">
        <v>312</v>
      </c>
      <c r="H5" s="80" t="s">
        <v>449</v>
      </c>
      <c r="I5" s="78">
        <v>4.75</v>
      </c>
      <c r="J5" s="68">
        <v>864.5</v>
      </c>
      <c r="K5" s="73"/>
      <c r="L5" s="74"/>
      <c r="M5" s="64"/>
      <c r="N5" s="68">
        <v>0</v>
      </c>
      <c r="O5" s="36"/>
    </row>
    <row r="6" spans="1:15" ht="39" customHeight="1" x14ac:dyDescent="0.25">
      <c r="A6" s="39" t="str">
        <f t="shared" si="0"/>
        <v>DEL51</v>
      </c>
      <c r="B6" s="38" t="s">
        <v>448</v>
      </c>
      <c r="C6" s="38">
        <v>29</v>
      </c>
      <c r="D6" s="76" t="s">
        <v>428</v>
      </c>
      <c r="E6" s="72" t="s">
        <v>429</v>
      </c>
      <c r="F6" s="77" t="s">
        <v>413</v>
      </c>
      <c r="G6" s="75" t="s">
        <v>312</v>
      </c>
      <c r="H6" s="80" t="s">
        <v>455</v>
      </c>
      <c r="I6" s="78">
        <v>2.75</v>
      </c>
      <c r="J6" s="68">
        <v>500.5</v>
      </c>
      <c r="K6" s="73"/>
      <c r="L6" s="74"/>
      <c r="M6" s="64"/>
      <c r="N6" s="68">
        <v>0</v>
      </c>
      <c r="O6" s="36"/>
    </row>
    <row r="7" spans="1:15" ht="39" customHeight="1" x14ac:dyDescent="0.25">
      <c r="A7" s="39" t="str">
        <f t="shared" si="0"/>
        <v>DEL51</v>
      </c>
      <c r="B7" s="38" t="s">
        <v>448</v>
      </c>
      <c r="C7" s="38">
        <v>30</v>
      </c>
      <c r="D7" s="76" t="s">
        <v>428</v>
      </c>
      <c r="E7" s="72" t="s">
        <v>429</v>
      </c>
      <c r="F7" s="77" t="s">
        <v>413</v>
      </c>
      <c r="G7" s="75" t="s">
        <v>312</v>
      </c>
      <c r="H7" s="80" t="s">
        <v>455</v>
      </c>
      <c r="I7" s="78">
        <v>4.75</v>
      </c>
      <c r="J7" s="68">
        <v>864.5</v>
      </c>
      <c r="K7" s="73"/>
      <c r="L7" s="74"/>
      <c r="M7" s="64"/>
      <c r="N7" s="68">
        <v>0</v>
      </c>
      <c r="O7" s="36"/>
    </row>
    <row r="8" spans="1:15" x14ac:dyDescent="0.25">
      <c r="M8" s="71"/>
      <c r="N8" s="70"/>
    </row>
    <row r="9" spans="1:15" x14ac:dyDescent="0.25">
      <c r="M9" s="71"/>
      <c r="N9" s="70"/>
    </row>
  </sheetData>
  <conditionalFormatting sqref="L3">
    <cfRule type="cellIs" dxfId="34" priority="5" stopIfTrue="1" operator="equal">
      <formula>#REF!</formula>
    </cfRule>
  </conditionalFormatting>
  <conditionalFormatting sqref="L4">
    <cfRule type="cellIs" dxfId="33" priority="4" stopIfTrue="1" operator="equal">
      <formula>#REF!</formula>
    </cfRule>
  </conditionalFormatting>
  <conditionalFormatting sqref="L5">
    <cfRule type="cellIs" dxfId="32" priority="3" stopIfTrue="1" operator="equal">
      <formula>#REF!</formula>
    </cfRule>
  </conditionalFormatting>
  <conditionalFormatting sqref="L6">
    <cfRule type="cellIs" dxfId="31" priority="2" stopIfTrue="1" operator="equal">
      <formula>#REF!</formula>
    </cfRule>
  </conditionalFormatting>
  <conditionalFormatting sqref="L7">
    <cfRule type="cellIs" dxfId="30"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Q3"/>
  <sheetViews>
    <sheetView zoomScale="70" zoomScaleNormal="70" workbookViewId="0">
      <pane ySplit="2" topLeftCell="A3" activePane="bottomLeft" state="frozen"/>
      <selection activeCell="A4" sqref="A4:N4"/>
      <selection pane="bottomLeft" activeCell="E17" sqref="E1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3.140625" bestFit="1" customWidth="1"/>
    <col min="8" max="8" width="56.28515625" style="4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51</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DEL52</v>
      </c>
      <c r="B3" s="38" t="s">
        <v>448</v>
      </c>
      <c r="C3" s="38">
        <v>31</v>
      </c>
      <c r="D3" s="76" t="s">
        <v>464</v>
      </c>
      <c r="E3" s="72"/>
      <c r="F3" s="77" t="s">
        <v>407</v>
      </c>
      <c r="G3" s="75"/>
      <c r="H3" s="80" t="s">
        <v>465</v>
      </c>
      <c r="I3" s="78"/>
      <c r="J3" s="68"/>
      <c r="K3" s="73">
        <v>222.53</v>
      </c>
      <c r="L3" s="74"/>
      <c r="M3" s="64"/>
      <c r="N3" s="68"/>
      <c r="O3" s="36" t="s">
        <v>463</v>
      </c>
    </row>
  </sheetData>
  <conditionalFormatting sqref="L3">
    <cfRule type="cellIs" dxfId="29" priority="2"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11"/>
  <sheetViews>
    <sheetView zoomScale="70" zoomScaleNormal="70" workbookViewId="0">
      <pane ySplit="2" topLeftCell="A3" activePane="bottomLeft" state="frozen"/>
      <selection activeCell="A4" sqref="A4:N4"/>
      <selection pane="bottomLeft" activeCell="A3" sqref="A3:XFD12"/>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25.28515625" bestFit="1" customWidth="1"/>
    <col min="6" max="6" width="21.28515625" bestFit="1" customWidth="1"/>
    <col min="7" max="7" width="31.140625" bestFit="1" customWidth="1"/>
    <col min="8" max="8" width="49.710937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DEL53</v>
      </c>
      <c r="B3" s="38" t="s">
        <v>466</v>
      </c>
      <c r="C3" s="38">
        <v>32</v>
      </c>
      <c r="D3" s="76" t="s">
        <v>425</v>
      </c>
      <c r="E3" s="72" t="s">
        <v>432</v>
      </c>
      <c r="F3" s="77" t="s">
        <v>413</v>
      </c>
      <c r="G3" s="75" t="s">
        <v>312</v>
      </c>
      <c r="H3" s="80" t="s">
        <v>462</v>
      </c>
      <c r="I3" s="78">
        <v>5</v>
      </c>
      <c r="J3" s="68">
        <v>910</v>
      </c>
      <c r="K3" s="73"/>
      <c r="L3" s="74"/>
      <c r="M3" s="64"/>
      <c r="N3" s="68">
        <v>42.66</v>
      </c>
      <c r="O3" s="36"/>
    </row>
    <row r="4" spans="1:17" ht="39" customHeight="1" x14ac:dyDescent="0.25">
      <c r="A4" s="39" t="str">
        <f t="shared" si="0"/>
        <v>DEL53</v>
      </c>
      <c r="B4" s="38" t="s">
        <v>466</v>
      </c>
      <c r="C4" s="38">
        <v>32</v>
      </c>
      <c r="D4" s="76" t="s">
        <v>425</v>
      </c>
      <c r="E4" s="72" t="s">
        <v>441</v>
      </c>
      <c r="F4" s="77" t="s">
        <v>413</v>
      </c>
      <c r="G4" s="75" t="s">
        <v>312</v>
      </c>
      <c r="H4" s="80" t="s">
        <v>467</v>
      </c>
      <c r="I4" s="78">
        <v>5</v>
      </c>
      <c r="J4" s="68">
        <v>910</v>
      </c>
      <c r="K4" s="73"/>
      <c r="L4" s="74"/>
      <c r="M4" s="64"/>
      <c r="N4" s="68">
        <v>48.91</v>
      </c>
      <c r="O4" s="36"/>
    </row>
    <row r="5" spans="1:17" ht="39" customHeight="1" x14ac:dyDescent="0.25">
      <c r="A5" s="39" t="str">
        <f t="shared" si="0"/>
        <v>DEL53</v>
      </c>
      <c r="B5" s="38" t="s">
        <v>466</v>
      </c>
      <c r="C5" s="38">
        <v>32</v>
      </c>
      <c r="D5" s="76" t="s">
        <v>425</v>
      </c>
      <c r="E5" s="72" t="s">
        <v>461</v>
      </c>
      <c r="F5" s="77" t="s">
        <v>413</v>
      </c>
      <c r="G5" s="75" t="s">
        <v>312</v>
      </c>
      <c r="H5" s="80" t="s">
        <v>468</v>
      </c>
      <c r="I5" s="78">
        <v>5</v>
      </c>
      <c r="J5" s="68">
        <v>910</v>
      </c>
      <c r="K5" s="73"/>
      <c r="L5" s="74"/>
      <c r="M5" s="64"/>
      <c r="N5" s="68">
        <v>44.44</v>
      </c>
      <c r="O5" s="36"/>
    </row>
    <row r="6" spans="1:17" ht="39" customHeight="1" x14ac:dyDescent="0.25">
      <c r="A6" s="39" t="str">
        <f t="shared" si="0"/>
        <v>DEL53</v>
      </c>
      <c r="B6" s="38" t="s">
        <v>466</v>
      </c>
      <c r="C6" s="38">
        <v>33</v>
      </c>
      <c r="D6" s="76" t="s">
        <v>425</v>
      </c>
      <c r="E6" s="72" t="s">
        <v>432</v>
      </c>
      <c r="F6" s="77" t="s">
        <v>413</v>
      </c>
      <c r="G6" s="75" t="s">
        <v>312</v>
      </c>
      <c r="H6" s="80" t="s">
        <v>477</v>
      </c>
      <c r="I6" s="78">
        <v>5</v>
      </c>
      <c r="J6" s="68">
        <v>910</v>
      </c>
      <c r="K6" s="73"/>
      <c r="L6" s="74"/>
      <c r="M6" s="64"/>
      <c r="N6" s="68">
        <v>45</v>
      </c>
      <c r="O6" s="36"/>
    </row>
    <row r="7" spans="1:17" ht="39" customHeight="1" x14ac:dyDescent="0.25">
      <c r="A7" s="39" t="str">
        <f t="shared" si="0"/>
        <v>DEL53</v>
      </c>
      <c r="B7" s="38" t="s">
        <v>466</v>
      </c>
      <c r="C7" s="38">
        <v>33</v>
      </c>
      <c r="D7" s="76" t="s">
        <v>425</v>
      </c>
      <c r="E7" s="72" t="s">
        <v>441</v>
      </c>
      <c r="F7" s="77" t="s">
        <v>413</v>
      </c>
      <c r="G7" s="75" t="s">
        <v>312</v>
      </c>
      <c r="H7" s="80" t="s">
        <v>478</v>
      </c>
      <c r="I7" s="78">
        <v>5</v>
      </c>
      <c r="J7" s="68">
        <v>910</v>
      </c>
      <c r="K7" s="73"/>
      <c r="L7" s="74"/>
      <c r="M7" s="64"/>
      <c r="N7" s="68">
        <v>45</v>
      </c>
      <c r="O7" s="36"/>
    </row>
    <row r="8" spans="1:17" ht="39" customHeight="1" x14ac:dyDescent="0.25">
      <c r="A8" s="39" t="str">
        <f t="shared" si="0"/>
        <v>DEL53</v>
      </c>
      <c r="B8" s="38" t="s">
        <v>466</v>
      </c>
      <c r="C8" s="38">
        <v>34</v>
      </c>
      <c r="D8" s="76" t="s">
        <v>425</v>
      </c>
      <c r="E8" s="72" t="s">
        <v>432</v>
      </c>
      <c r="F8" s="77" t="s">
        <v>413</v>
      </c>
      <c r="G8" s="75" t="s">
        <v>312</v>
      </c>
      <c r="H8" s="80" t="s">
        <v>477</v>
      </c>
      <c r="I8" s="78">
        <v>5</v>
      </c>
      <c r="J8" s="68">
        <v>910</v>
      </c>
      <c r="K8" s="73"/>
      <c r="L8" s="74"/>
      <c r="M8" s="64"/>
      <c r="N8" s="68">
        <v>45</v>
      </c>
      <c r="O8" s="36"/>
    </row>
    <row r="9" spans="1:17" ht="39" customHeight="1" x14ac:dyDescent="0.25">
      <c r="A9" s="39" t="str">
        <f t="shared" si="0"/>
        <v>DEL53</v>
      </c>
      <c r="B9" s="38" t="s">
        <v>466</v>
      </c>
      <c r="C9" s="38">
        <v>34</v>
      </c>
      <c r="D9" s="76" t="s">
        <v>425</v>
      </c>
      <c r="E9" s="72" t="s">
        <v>441</v>
      </c>
      <c r="F9" s="77" t="s">
        <v>413</v>
      </c>
      <c r="G9" s="75" t="s">
        <v>312</v>
      </c>
      <c r="H9" s="80" t="s">
        <v>479</v>
      </c>
      <c r="I9" s="78">
        <v>5</v>
      </c>
      <c r="J9" s="68">
        <v>910</v>
      </c>
      <c r="K9" s="73"/>
      <c r="L9" s="74"/>
      <c r="M9" s="64"/>
      <c r="N9" s="68">
        <v>45</v>
      </c>
      <c r="O9" s="36"/>
    </row>
    <row r="10" spans="1:17" ht="39" customHeight="1" x14ac:dyDescent="0.25">
      <c r="A10" s="39" t="str">
        <f t="shared" si="0"/>
        <v>DEL53</v>
      </c>
      <c r="B10" s="38" t="s">
        <v>466</v>
      </c>
      <c r="C10" s="38">
        <v>35</v>
      </c>
      <c r="D10" s="76" t="s">
        <v>425</v>
      </c>
      <c r="E10" s="72" t="s">
        <v>432</v>
      </c>
      <c r="F10" s="77" t="s">
        <v>413</v>
      </c>
      <c r="G10" s="75" t="s">
        <v>312</v>
      </c>
      <c r="H10" s="80" t="s">
        <v>477</v>
      </c>
      <c r="I10" s="78">
        <v>5</v>
      </c>
      <c r="J10" s="68">
        <v>910</v>
      </c>
      <c r="K10" s="73"/>
      <c r="L10" s="74"/>
      <c r="M10" s="64"/>
      <c r="N10" s="68">
        <v>45</v>
      </c>
      <c r="O10" s="36"/>
    </row>
    <row r="11" spans="1:17" ht="39" customHeight="1" x14ac:dyDescent="0.25">
      <c r="A11" s="39" t="str">
        <f t="shared" si="0"/>
        <v>DEL53</v>
      </c>
      <c r="B11" s="38" t="s">
        <v>466</v>
      </c>
      <c r="C11" s="38">
        <v>35</v>
      </c>
      <c r="D11" s="76" t="s">
        <v>425</v>
      </c>
      <c r="E11" s="72" t="s">
        <v>441</v>
      </c>
      <c r="F11" s="77" t="s">
        <v>413</v>
      </c>
      <c r="G11" s="75" t="s">
        <v>312</v>
      </c>
      <c r="H11" s="80" t="s">
        <v>479</v>
      </c>
      <c r="I11" s="78">
        <v>5</v>
      </c>
      <c r="J11" s="68">
        <v>910</v>
      </c>
      <c r="K11" s="73"/>
      <c r="L11" s="74"/>
      <c r="M11" s="64"/>
      <c r="N11" s="68">
        <v>45</v>
      </c>
      <c r="O11" s="36"/>
    </row>
  </sheetData>
  <conditionalFormatting sqref="L3:L5">
    <cfRule type="cellIs" dxfId="28" priority="4" stopIfTrue="1" operator="equal">
      <formula>#REF!</formula>
    </cfRule>
  </conditionalFormatting>
  <conditionalFormatting sqref="L6:L7">
    <cfRule type="cellIs" dxfId="27" priority="3" stopIfTrue="1" operator="equal">
      <formula>#REF!</formula>
    </cfRule>
  </conditionalFormatting>
  <conditionalFormatting sqref="L8:L9">
    <cfRule type="cellIs" dxfId="26" priority="2" stopIfTrue="1" operator="equal">
      <formula>#REF!</formula>
    </cfRule>
  </conditionalFormatting>
  <conditionalFormatting sqref="L10:L11">
    <cfRule type="cellIs" dxfId="25"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Q17"/>
  <sheetViews>
    <sheetView zoomScale="70" zoomScaleNormal="70" workbookViewId="0">
      <pane ySplit="2" topLeftCell="A3" activePane="bottomLeft" state="frozen"/>
      <selection activeCell="A4" sqref="A4:N4"/>
      <selection pane="bottomLeft" activeCell="F7" sqref="F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6.28515625" bestFit="1" customWidth="1"/>
    <col min="8" max="8" width="58.28515625" style="41"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54</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7" si="0">"DEL"&amp;LEFT($G$1,2)</f>
        <v>DEL54</v>
      </c>
      <c r="B3" s="38" t="s">
        <v>431</v>
      </c>
      <c r="C3" s="38">
        <v>21</v>
      </c>
      <c r="D3" s="76" t="s">
        <v>434</v>
      </c>
      <c r="E3" s="72"/>
      <c r="F3" s="77" t="s">
        <v>407</v>
      </c>
      <c r="G3" s="75" t="s">
        <v>408</v>
      </c>
      <c r="H3" s="72" t="s">
        <v>435</v>
      </c>
      <c r="I3" s="78"/>
      <c r="J3" s="68">
        <v>3058.42</v>
      </c>
      <c r="K3" s="73"/>
      <c r="L3" s="74"/>
      <c r="M3" s="64"/>
      <c r="N3" s="68"/>
    </row>
    <row r="4" spans="1:17" ht="39" customHeight="1" x14ac:dyDescent="0.25">
      <c r="A4" s="39" t="str">
        <f t="shared" si="0"/>
        <v>DEL54</v>
      </c>
      <c r="B4" s="38" t="s">
        <v>431</v>
      </c>
      <c r="C4" s="38">
        <v>21</v>
      </c>
      <c r="D4" s="76" t="s">
        <v>425</v>
      </c>
      <c r="E4" s="72" t="s">
        <v>436</v>
      </c>
      <c r="F4" s="77" t="s">
        <v>413</v>
      </c>
      <c r="G4" s="75" t="s">
        <v>312</v>
      </c>
      <c r="H4" s="72" t="s">
        <v>437</v>
      </c>
      <c r="I4" s="78">
        <v>4</v>
      </c>
      <c r="J4" s="68">
        <v>728</v>
      </c>
      <c r="K4" s="73"/>
      <c r="L4" s="74"/>
      <c r="M4" s="64"/>
      <c r="N4" s="68">
        <v>26.25</v>
      </c>
    </row>
    <row r="5" spans="1:17" ht="39" customHeight="1" x14ac:dyDescent="0.25">
      <c r="A5" s="39" t="str">
        <f t="shared" si="0"/>
        <v>DEL54</v>
      </c>
      <c r="B5" s="38" t="s">
        <v>448</v>
      </c>
      <c r="C5" s="38">
        <v>27</v>
      </c>
      <c r="D5" s="76" t="s">
        <v>425</v>
      </c>
      <c r="E5" s="72" t="s">
        <v>442</v>
      </c>
      <c r="F5" s="77" t="s">
        <v>413</v>
      </c>
      <c r="G5" s="75" t="s">
        <v>312</v>
      </c>
      <c r="H5" s="80" t="s">
        <v>450</v>
      </c>
      <c r="I5" s="78">
        <v>5</v>
      </c>
      <c r="J5" s="68">
        <v>910</v>
      </c>
      <c r="K5" s="73"/>
      <c r="L5" s="74"/>
      <c r="M5" s="64"/>
      <c r="N5" s="68">
        <v>38.4</v>
      </c>
      <c r="O5" s="36"/>
    </row>
    <row r="6" spans="1:17" ht="39" customHeight="1" x14ac:dyDescent="0.25">
      <c r="A6" s="39" t="str">
        <f t="shared" si="0"/>
        <v>DEL54</v>
      </c>
      <c r="B6" s="38" t="s">
        <v>448</v>
      </c>
      <c r="C6" s="38">
        <v>29</v>
      </c>
      <c r="D6" s="76" t="s">
        <v>425</v>
      </c>
      <c r="E6" s="72" t="s">
        <v>442</v>
      </c>
      <c r="F6" s="77" t="s">
        <v>413</v>
      </c>
      <c r="G6" s="75" t="s">
        <v>312</v>
      </c>
      <c r="H6" s="80" t="s">
        <v>456</v>
      </c>
      <c r="I6" s="78">
        <v>3</v>
      </c>
      <c r="J6" s="68">
        <v>546</v>
      </c>
      <c r="K6" s="73"/>
      <c r="L6" s="74"/>
      <c r="M6" s="64"/>
      <c r="N6" s="68"/>
      <c r="O6" s="36" t="s">
        <v>460</v>
      </c>
    </row>
    <row r="7" spans="1:17" ht="39" customHeight="1" x14ac:dyDescent="0.25">
      <c r="A7" s="39" t="str">
        <f t="shared" si="0"/>
        <v>DEL54</v>
      </c>
      <c r="B7" s="38" t="s">
        <v>466</v>
      </c>
      <c r="C7" s="38">
        <v>32</v>
      </c>
      <c r="D7" s="76" t="s">
        <v>425</v>
      </c>
      <c r="E7" s="72" t="s">
        <v>480</v>
      </c>
      <c r="F7" s="77" t="s">
        <v>413</v>
      </c>
      <c r="G7" s="75" t="s">
        <v>312</v>
      </c>
      <c r="H7" s="80" t="s">
        <v>489</v>
      </c>
      <c r="I7" s="78">
        <v>5</v>
      </c>
      <c r="J7" s="68">
        <v>910</v>
      </c>
      <c r="K7" s="73"/>
      <c r="L7" s="74"/>
      <c r="M7" s="64"/>
      <c r="N7" s="68">
        <v>48.05</v>
      </c>
      <c r="O7" s="36"/>
    </row>
    <row r="8" spans="1:17" ht="39" customHeight="1" x14ac:dyDescent="0.25">
      <c r="A8" s="39" t="str">
        <f t="shared" si="0"/>
        <v>DEL54</v>
      </c>
      <c r="B8" s="38" t="s">
        <v>466</v>
      </c>
      <c r="C8" s="38">
        <v>32</v>
      </c>
      <c r="D8" s="76" t="s">
        <v>425</v>
      </c>
      <c r="E8" s="72" t="s">
        <v>482</v>
      </c>
      <c r="F8" s="77" t="s">
        <v>413</v>
      </c>
      <c r="G8" s="75" t="s">
        <v>312</v>
      </c>
      <c r="H8" s="80" t="s">
        <v>489</v>
      </c>
      <c r="I8" s="78">
        <v>5</v>
      </c>
      <c r="J8" s="68">
        <v>910</v>
      </c>
      <c r="K8" s="73"/>
      <c r="L8" s="74"/>
      <c r="M8" s="64"/>
      <c r="N8" s="68">
        <v>42.25</v>
      </c>
      <c r="O8" s="36"/>
    </row>
    <row r="9" spans="1:17" ht="39" customHeight="1" x14ac:dyDescent="0.25">
      <c r="A9" s="39" t="str">
        <f t="shared" si="0"/>
        <v>DEL54</v>
      </c>
      <c r="B9" s="38" t="s">
        <v>466</v>
      </c>
      <c r="C9" s="38">
        <v>33</v>
      </c>
      <c r="D9" s="76" t="s">
        <v>425</v>
      </c>
      <c r="E9" s="72" t="s">
        <v>480</v>
      </c>
      <c r="F9" s="77" t="s">
        <v>413</v>
      </c>
      <c r="G9" s="75" t="s">
        <v>312</v>
      </c>
      <c r="H9" s="80" t="s">
        <v>490</v>
      </c>
      <c r="I9" s="78">
        <v>5</v>
      </c>
      <c r="J9" s="68">
        <v>910</v>
      </c>
      <c r="K9" s="73"/>
      <c r="L9" s="74"/>
      <c r="M9" s="64"/>
      <c r="N9" s="68">
        <v>36.200000000000003</v>
      </c>
      <c r="O9" s="36"/>
    </row>
    <row r="10" spans="1:17" ht="39" customHeight="1" x14ac:dyDescent="0.25">
      <c r="A10" s="39" t="str">
        <f t="shared" si="0"/>
        <v>DEL54</v>
      </c>
      <c r="B10" s="38" t="s">
        <v>466</v>
      </c>
      <c r="C10" s="38">
        <v>33</v>
      </c>
      <c r="D10" s="76" t="s">
        <v>425</v>
      </c>
      <c r="E10" s="72" t="s">
        <v>482</v>
      </c>
      <c r="F10" s="77" t="s">
        <v>413</v>
      </c>
      <c r="G10" s="75" t="s">
        <v>312</v>
      </c>
      <c r="H10" s="80" t="s">
        <v>490</v>
      </c>
      <c r="I10" s="78">
        <v>5</v>
      </c>
      <c r="J10" s="68">
        <v>910</v>
      </c>
      <c r="K10" s="73"/>
      <c r="L10" s="74"/>
      <c r="M10" s="64"/>
      <c r="N10" s="68">
        <v>42.25</v>
      </c>
      <c r="O10" s="36"/>
    </row>
    <row r="11" spans="1:17" ht="39" customHeight="1" x14ac:dyDescent="0.25">
      <c r="A11" s="39" t="str">
        <f t="shared" si="0"/>
        <v>DEL54</v>
      </c>
      <c r="B11" s="38" t="s">
        <v>466</v>
      </c>
      <c r="C11" s="38">
        <v>34</v>
      </c>
      <c r="D11" s="76" t="s">
        <v>425</v>
      </c>
      <c r="E11" s="72" t="s">
        <v>480</v>
      </c>
      <c r="F11" s="77" t="s">
        <v>413</v>
      </c>
      <c r="G11" s="75" t="s">
        <v>312</v>
      </c>
      <c r="H11" s="80" t="s">
        <v>481</v>
      </c>
      <c r="I11" s="78">
        <v>5</v>
      </c>
      <c r="J11" s="68">
        <v>910</v>
      </c>
      <c r="K11" s="73"/>
      <c r="L11" s="74"/>
      <c r="M11" s="64"/>
      <c r="N11" s="68">
        <v>0</v>
      </c>
      <c r="O11" s="36"/>
    </row>
    <row r="12" spans="1:17" ht="39" customHeight="1" x14ac:dyDescent="0.25">
      <c r="A12" s="39" t="str">
        <f t="shared" si="0"/>
        <v>DEL54</v>
      </c>
      <c r="B12" s="38" t="s">
        <v>466</v>
      </c>
      <c r="C12" s="38">
        <v>34</v>
      </c>
      <c r="D12" s="76" t="s">
        <v>425</v>
      </c>
      <c r="E12" s="72" t="s">
        <v>482</v>
      </c>
      <c r="F12" s="77" t="s">
        <v>413</v>
      </c>
      <c r="G12" s="75" t="s">
        <v>312</v>
      </c>
      <c r="H12" s="80" t="s">
        <v>481</v>
      </c>
      <c r="I12" s="78">
        <v>5</v>
      </c>
      <c r="J12" s="68">
        <v>910</v>
      </c>
      <c r="K12" s="73"/>
      <c r="L12" s="74"/>
      <c r="M12" s="64"/>
      <c r="N12" s="68">
        <v>42.45</v>
      </c>
      <c r="O12" s="36"/>
    </row>
    <row r="13" spans="1:17" ht="39" customHeight="1" x14ac:dyDescent="0.25">
      <c r="A13" s="39" t="str">
        <f t="shared" si="0"/>
        <v>DEL54</v>
      </c>
      <c r="B13" s="38" t="s">
        <v>466</v>
      </c>
      <c r="C13" s="38">
        <v>34</v>
      </c>
      <c r="D13" s="76" t="s">
        <v>425</v>
      </c>
      <c r="E13" s="72" t="s">
        <v>483</v>
      </c>
      <c r="F13" s="77" t="s">
        <v>413</v>
      </c>
      <c r="G13" s="75" t="s">
        <v>312</v>
      </c>
      <c r="H13" s="80" t="s">
        <v>481</v>
      </c>
      <c r="I13" s="78">
        <v>5</v>
      </c>
      <c r="J13" s="68">
        <v>910</v>
      </c>
      <c r="K13" s="73"/>
      <c r="L13" s="74"/>
      <c r="M13" s="64"/>
      <c r="N13" s="68">
        <v>0</v>
      </c>
      <c r="O13" s="36"/>
    </row>
    <row r="14" spans="1:17" ht="39" customHeight="1" x14ac:dyDescent="0.25">
      <c r="A14" s="39" t="str">
        <f t="shared" si="0"/>
        <v>DEL54</v>
      </c>
      <c r="B14" s="38" t="s">
        <v>466</v>
      </c>
      <c r="C14" s="38">
        <v>34</v>
      </c>
      <c r="D14" s="76" t="s">
        <v>425</v>
      </c>
      <c r="E14" s="72" t="s">
        <v>484</v>
      </c>
      <c r="F14" s="77" t="s">
        <v>413</v>
      </c>
      <c r="G14" s="75" t="s">
        <v>312</v>
      </c>
      <c r="H14" s="80" t="s">
        <v>485</v>
      </c>
      <c r="I14" s="78">
        <v>5</v>
      </c>
      <c r="J14" s="68">
        <v>910</v>
      </c>
      <c r="K14" s="73"/>
      <c r="L14" s="74"/>
      <c r="M14" s="64"/>
      <c r="N14" s="68">
        <v>0</v>
      </c>
      <c r="O14" s="36"/>
    </row>
    <row r="15" spans="1:17" ht="39" customHeight="1" x14ac:dyDescent="0.25">
      <c r="A15" s="39" t="str">
        <f t="shared" si="0"/>
        <v>DEL54</v>
      </c>
      <c r="B15" s="38" t="s">
        <v>466</v>
      </c>
      <c r="C15" s="38">
        <v>35</v>
      </c>
      <c r="D15" s="76" t="s">
        <v>425</v>
      </c>
      <c r="E15" s="72" t="s">
        <v>480</v>
      </c>
      <c r="F15" s="77" t="s">
        <v>413</v>
      </c>
      <c r="G15" s="75" t="s">
        <v>312</v>
      </c>
      <c r="H15" s="80" t="s">
        <v>486</v>
      </c>
      <c r="I15" s="78">
        <v>5</v>
      </c>
      <c r="J15" s="68">
        <v>910</v>
      </c>
      <c r="K15" s="73"/>
      <c r="L15" s="74"/>
      <c r="M15" s="64"/>
      <c r="N15" s="68">
        <v>0</v>
      </c>
      <c r="O15" s="36"/>
    </row>
    <row r="16" spans="1:17" ht="39" customHeight="1" x14ac:dyDescent="0.25">
      <c r="A16" s="39" t="str">
        <f t="shared" si="0"/>
        <v>DEL54</v>
      </c>
      <c r="B16" s="38" t="s">
        <v>466</v>
      </c>
      <c r="C16" s="38">
        <v>35</v>
      </c>
      <c r="D16" s="76" t="s">
        <v>425</v>
      </c>
      <c r="E16" s="72" t="s">
        <v>482</v>
      </c>
      <c r="F16" s="77" t="s">
        <v>413</v>
      </c>
      <c r="G16" s="75" t="s">
        <v>312</v>
      </c>
      <c r="H16" s="80" t="s">
        <v>487</v>
      </c>
      <c r="I16" s="78">
        <v>5</v>
      </c>
      <c r="J16" s="68">
        <v>910</v>
      </c>
      <c r="K16" s="73"/>
      <c r="L16" s="74"/>
      <c r="M16" s="64"/>
      <c r="N16" s="68">
        <v>0</v>
      </c>
      <c r="O16" s="36"/>
    </row>
    <row r="17" spans="1:15" ht="39" customHeight="1" x14ac:dyDescent="0.25">
      <c r="A17" s="39" t="str">
        <f t="shared" si="0"/>
        <v>DEL54</v>
      </c>
      <c r="B17" s="38" t="s">
        <v>466</v>
      </c>
      <c r="C17" s="38">
        <v>35</v>
      </c>
      <c r="D17" s="76" t="s">
        <v>425</v>
      </c>
      <c r="E17" s="72" t="s">
        <v>483</v>
      </c>
      <c r="F17" s="77" t="s">
        <v>413</v>
      </c>
      <c r="G17" s="75" t="s">
        <v>312</v>
      </c>
      <c r="H17" s="80" t="s">
        <v>486</v>
      </c>
      <c r="I17" s="78">
        <v>5</v>
      </c>
      <c r="J17" s="68">
        <v>910</v>
      </c>
      <c r="K17" s="73"/>
      <c r="L17" s="74"/>
      <c r="M17" s="64"/>
      <c r="N17" s="68">
        <v>0</v>
      </c>
      <c r="O17" s="36"/>
    </row>
  </sheetData>
  <conditionalFormatting sqref="L3:L4">
    <cfRule type="cellIs" dxfId="24" priority="9" stopIfTrue="1" operator="equal">
      <formula>#REF!</formula>
    </cfRule>
  </conditionalFormatting>
  <conditionalFormatting sqref="L5">
    <cfRule type="cellIs" dxfId="23" priority="8" stopIfTrue="1" operator="equal">
      <formula>#REF!</formula>
    </cfRule>
  </conditionalFormatting>
  <conditionalFormatting sqref="L6:L10">
    <cfRule type="cellIs" dxfId="22" priority="4" stopIfTrue="1" operator="equal">
      <formula>#REF!</formula>
    </cfRule>
  </conditionalFormatting>
  <conditionalFormatting sqref="L11:L14">
    <cfRule type="cellIs" dxfId="21" priority="2" stopIfTrue="1" operator="equal">
      <formula>#REF!</formula>
    </cfRule>
  </conditionalFormatting>
  <conditionalFormatting sqref="L15:L17">
    <cfRule type="cellIs" dxfId="20"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Q2"/>
  <sheetViews>
    <sheetView zoomScale="70" zoomScaleNormal="70" workbookViewId="0">
      <pane ySplit="2" topLeftCell="A3" activePane="bottomLeft" state="frozen"/>
      <selection activeCell="A4" sqref="A4:N4"/>
      <selection pane="bottomLeft" activeCell="A3" sqref="A3:XFD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5.7109375" bestFit="1" customWidth="1"/>
    <col min="8" max="8" width="41.28515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7.285156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Q2"/>
  <sheetViews>
    <sheetView zoomScale="60" zoomScaleNormal="60" workbookViewId="0">
      <pane ySplit="2" topLeftCell="A3" activePane="bottomLeft" state="frozen"/>
      <selection activeCell="A4" sqref="A4:N4"/>
      <selection pane="bottomLeft" activeCell="H22" sqref="H2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94.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9</v>
      </c>
      <c r="H1" s="62"/>
      <c r="I1" s="40"/>
      <c r="J1" s="5"/>
      <c r="K1" s="5"/>
      <c r="L1" s="5"/>
      <c r="M1" s="5"/>
      <c r="N1" s="66"/>
    </row>
    <row r="2" spans="1:17" ht="75.7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Q10"/>
  <sheetViews>
    <sheetView zoomScale="70" zoomScaleNormal="70" workbookViewId="0">
      <pane ySplit="2" topLeftCell="A3" activePane="bottomLeft" state="frozen"/>
      <selection activeCell="A4" sqref="A4:N4"/>
      <selection pane="bottomLeft" activeCell="A5" sqref="A5:XFD6"/>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6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0" si="0">"DEL"&amp;LEFT($G$1,2)</f>
        <v>DEL58</v>
      </c>
      <c r="B3" s="38" t="s">
        <v>466</v>
      </c>
      <c r="C3" s="38">
        <v>32</v>
      </c>
      <c r="D3" s="76" t="s">
        <v>424</v>
      </c>
      <c r="E3" s="72" t="s">
        <v>454</v>
      </c>
      <c r="F3" s="77" t="s">
        <v>413</v>
      </c>
      <c r="G3" s="75" t="s">
        <v>312</v>
      </c>
      <c r="H3" s="80"/>
      <c r="I3" s="78">
        <v>5</v>
      </c>
      <c r="J3" s="68">
        <v>910</v>
      </c>
      <c r="K3" s="73"/>
      <c r="L3" s="74"/>
      <c r="M3" s="64"/>
      <c r="N3" s="68">
        <v>40</v>
      </c>
      <c r="O3" s="36"/>
    </row>
    <row r="4" spans="1:17" ht="39" customHeight="1" x14ac:dyDescent="0.25">
      <c r="A4" s="39" t="str">
        <f t="shared" si="0"/>
        <v>DEL58</v>
      </c>
      <c r="B4" s="38" t="s">
        <v>466</v>
      </c>
      <c r="C4" s="38">
        <v>32</v>
      </c>
      <c r="D4" s="76" t="s">
        <v>457</v>
      </c>
      <c r="E4" s="72" t="s">
        <v>458</v>
      </c>
      <c r="F4" s="77" t="s">
        <v>459</v>
      </c>
      <c r="G4" s="75" t="s">
        <v>312</v>
      </c>
      <c r="H4" s="80"/>
      <c r="I4" s="78">
        <v>4</v>
      </c>
      <c r="J4" s="68">
        <v>640</v>
      </c>
      <c r="K4" s="73"/>
      <c r="L4" s="74"/>
      <c r="M4" s="64"/>
      <c r="N4" s="68">
        <v>32</v>
      </c>
      <c r="O4" s="36"/>
    </row>
    <row r="5" spans="1:17" ht="39" customHeight="1" x14ac:dyDescent="0.25">
      <c r="A5" s="39" t="str">
        <f t="shared" si="0"/>
        <v>DEL58</v>
      </c>
      <c r="B5" s="38" t="s">
        <v>466</v>
      </c>
      <c r="C5" s="38">
        <v>33</v>
      </c>
      <c r="D5" s="76" t="s">
        <v>424</v>
      </c>
      <c r="E5" s="72" t="s">
        <v>454</v>
      </c>
      <c r="F5" s="77" t="s">
        <v>413</v>
      </c>
      <c r="G5" s="75" t="s">
        <v>312</v>
      </c>
      <c r="H5" s="80"/>
      <c r="I5" s="78">
        <v>5</v>
      </c>
      <c r="J5" s="68">
        <v>910</v>
      </c>
      <c r="K5" s="73"/>
      <c r="L5" s="74"/>
      <c r="M5" s="64"/>
      <c r="N5" s="68">
        <v>40</v>
      </c>
      <c r="O5" s="36"/>
    </row>
    <row r="6" spans="1:17" ht="39" customHeight="1" x14ac:dyDescent="0.25">
      <c r="A6" s="39" t="str">
        <f t="shared" si="0"/>
        <v>DEL58</v>
      </c>
      <c r="B6" s="38" t="s">
        <v>466</v>
      </c>
      <c r="C6" s="38">
        <v>33</v>
      </c>
      <c r="D6" s="76" t="s">
        <v>457</v>
      </c>
      <c r="E6" s="72" t="s">
        <v>458</v>
      </c>
      <c r="F6" s="77" t="s">
        <v>459</v>
      </c>
      <c r="G6" s="75" t="s">
        <v>312</v>
      </c>
      <c r="H6" s="80"/>
      <c r="I6" s="78">
        <v>3</v>
      </c>
      <c r="J6" s="68">
        <v>546</v>
      </c>
      <c r="K6" s="73"/>
      <c r="L6" s="74"/>
      <c r="M6" s="64"/>
      <c r="N6" s="68">
        <v>24</v>
      </c>
      <c r="O6" s="36"/>
    </row>
    <row r="7" spans="1:17" ht="39" customHeight="1" x14ac:dyDescent="0.25">
      <c r="A7" s="39" t="str">
        <f t="shared" si="0"/>
        <v>DEL58</v>
      </c>
      <c r="B7" s="38" t="s">
        <v>466</v>
      </c>
      <c r="C7" s="38">
        <v>34</v>
      </c>
      <c r="D7" s="76" t="s">
        <v>424</v>
      </c>
      <c r="E7" s="72" t="s">
        <v>454</v>
      </c>
      <c r="F7" s="77" t="s">
        <v>413</v>
      </c>
      <c r="G7" s="75" t="s">
        <v>312</v>
      </c>
      <c r="H7" s="80"/>
      <c r="I7" s="78">
        <v>5</v>
      </c>
      <c r="J7" s="68">
        <v>910</v>
      </c>
      <c r="K7" s="73"/>
      <c r="L7" s="74"/>
      <c r="M7" s="64"/>
      <c r="N7" s="68">
        <v>40</v>
      </c>
      <c r="O7" s="36"/>
    </row>
    <row r="8" spans="1:17" ht="39" customHeight="1" x14ac:dyDescent="0.25">
      <c r="A8" s="39" t="str">
        <f t="shared" si="0"/>
        <v>DEL58</v>
      </c>
      <c r="B8" s="38" t="s">
        <v>466</v>
      </c>
      <c r="C8" s="38">
        <v>34</v>
      </c>
      <c r="D8" s="76" t="s">
        <v>457</v>
      </c>
      <c r="E8" s="72" t="s">
        <v>458</v>
      </c>
      <c r="F8" s="77" t="s">
        <v>413</v>
      </c>
      <c r="G8" s="75" t="s">
        <v>312</v>
      </c>
      <c r="H8" s="80"/>
      <c r="I8" s="78">
        <v>3</v>
      </c>
      <c r="J8" s="68">
        <v>546</v>
      </c>
      <c r="K8" s="73"/>
      <c r="L8" s="74"/>
      <c r="M8" s="64"/>
      <c r="N8" s="68">
        <v>24</v>
      </c>
      <c r="O8" s="36"/>
    </row>
    <row r="9" spans="1:17" ht="39" customHeight="1" x14ac:dyDescent="0.25">
      <c r="A9" s="39" t="str">
        <f t="shared" si="0"/>
        <v>DEL58</v>
      </c>
      <c r="B9" s="38" t="s">
        <v>466</v>
      </c>
      <c r="C9" s="38">
        <v>35</v>
      </c>
      <c r="D9" s="76" t="s">
        <v>424</v>
      </c>
      <c r="E9" s="72" t="s">
        <v>454</v>
      </c>
      <c r="F9" s="77" t="s">
        <v>413</v>
      </c>
      <c r="G9" s="75" t="s">
        <v>312</v>
      </c>
      <c r="H9" s="80"/>
      <c r="I9" s="78">
        <v>5</v>
      </c>
      <c r="J9" s="68">
        <v>910</v>
      </c>
      <c r="K9" s="73"/>
      <c r="L9" s="74"/>
      <c r="M9" s="64"/>
      <c r="N9" s="68">
        <v>40</v>
      </c>
      <c r="O9" s="36"/>
    </row>
    <row r="10" spans="1:17" ht="39" customHeight="1" x14ac:dyDescent="0.25">
      <c r="A10" s="39" t="str">
        <f t="shared" si="0"/>
        <v>DEL58</v>
      </c>
      <c r="B10" s="38" t="s">
        <v>466</v>
      </c>
      <c r="C10" s="38">
        <v>35</v>
      </c>
      <c r="D10" s="76" t="s">
        <v>457</v>
      </c>
      <c r="E10" s="72" t="s">
        <v>458</v>
      </c>
      <c r="F10" s="77" t="s">
        <v>459</v>
      </c>
      <c r="G10" s="75" t="s">
        <v>312</v>
      </c>
      <c r="H10" s="80"/>
      <c r="I10" s="78">
        <v>5</v>
      </c>
      <c r="J10" s="68">
        <v>910</v>
      </c>
      <c r="K10" s="73"/>
      <c r="L10" s="74"/>
      <c r="M10" s="64"/>
      <c r="N10" s="68">
        <v>40</v>
      </c>
      <c r="O10" s="36"/>
    </row>
  </sheetData>
  <conditionalFormatting sqref="L3:L4">
    <cfRule type="cellIs" dxfId="19" priority="4" stopIfTrue="1" operator="equal">
      <formula>#REF!</formula>
    </cfRule>
  </conditionalFormatting>
  <conditionalFormatting sqref="L5:L6">
    <cfRule type="cellIs" dxfId="18" priority="3" stopIfTrue="1" operator="equal">
      <formula>#REF!</formula>
    </cfRule>
  </conditionalFormatting>
  <conditionalFormatting sqref="L7:L8">
    <cfRule type="cellIs" dxfId="17" priority="2" stopIfTrue="1" operator="equal">
      <formula>#REF!</formula>
    </cfRule>
  </conditionalFormatting>
  <conditionalFormatting sqref="L9:L10">
    <cfRule type="cellIs" dxfId="16"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Q11"/>
  <sheetViews>
    <sheetView topLeftCell="F1" zoomScale="70" zoomScaleNormal="70" workbookViewId="0">
      <pane ySplit="2" topLeftCell="A3" activePane="bottomLeft" state="frozen"/>
      <selection activeCell="A4" sqref="A4:N4"/>
      <selection pane="bottomLeft" activeCell="O12" sqref="O12"/>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20.85546875" customWidth="1"/>
    <col min="7" max="7" width="29.28515625" customWidth="1"/>
    <col min="8" max="8" width="48.7109375" style="41"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3.42578125" style="69"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78</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DEL59</v>
      </c>
      <c r="B3" s="38" t="s">
        <v>466</v>
      </c>
      <c r="C3" s="38">
        <v>32</v>
      </c>
      <c r="D3" s="76" t="s">
        <v>428</v>
      </c>
      <c r="E3" s="72" t="s">
        <v>443</v>
      </c>
      <c r="F3" s="77" t="s">
        <v>413</v>
      </c>
      <c r="G3" s="75" t="s">
        <v>312</v>
      </c>
      <c r="H3" s="80"/>
      <c r="I3" s="78">
        <v>5</v>
      </c>
      <c r="J3" s="68">
        <v>910</v>
      </c>
      <c r="K3" s="73"/>
      <c r="L3" s="74" t="s">
        <v>12</v>
      </c>
      <c r="M3" s="64"/>
      <c r="N3" s="68">
        <v>39.1</v>
      </c>
      <c r="O3" s="36"/>
    </row>
    <row r="4" spans="1:17" ht="39" customHeight="1" x14ac:dyDescent="0.25">
      <c r="A4" s="39" t="str">
        <f t="shared" si="0"/>
        <v>DEL59</v>
      </c>
      <c r="B4" s="38" t="s">
        <v>466</v>
      </c>
      <c r="C4" s="38">
        <v>32</v>
      </c>
      <c r="D4" s="76" t="s">
        <v>428</v>
      </c>
      <c r="E4" s="72" t="s">
        <v>444</v>
      </c>
      <c r="F4" s="77" t="s">
        <v>413</v>
      </c>
      <c r="G4" s="75" t="s">
        <v>312</v>
      </c>
      <c r="H4" s="80"/>
      <c r="I4" s="78">
        <v>4</v>
      </c>
      <c r="J4" s="68">
        <v>728</v>
      </c>
      <c r="K4" s="73"/>
      <c r="L4" s="74" t="s">
        <v>12</v>
      </c>
      <c r="M4" s="64"/>
      <c r="N4" s="68">
        <v>34.4</v>
      </c>
      <c r="O4" s="36"/>
    </row>
    <row r="5" spans="1:17" ht="39" customHeight="1" x14ac:dyDescent="0.25">
      <c r="A5" s="39" t="str">
        <f t="shared" si="0"/>
        <v>DEL59</v>
      </c>
      <c r="B5" s="38" t="s">
        <v>466</v>
      </c>
      <c r="C5" s="38">
        <v>32</v>
      </c>
      <c r="D5" s="76" t="s">
        <v>428</v>
      </c>
      <c r="E5" s="72" t="s">
        <v>469</v>
      </c>
      <c r="F5" s="77" t="s">
        <v>413</v>
      </c>
      <c r="G5" s="75" t="s">
        <v>312</v>
      </c>
      <c r="H5" s="80"/>
      <c r="I5" s="78">
        <v>5</v>
      </c>
      <c r="J5" s="68">
        <v>910</v>
      </c>
      <c r="K5" s="73"/>
      <c r="L5" s="74" t="s">
        <v>12</v>
      </c>
      <c r="M5" s="64"/>
      <c r="N5" s="68">
        <v>47</v>
      </c>
      <c r="O5" s="36"/>
    </row>
    <row r="6" spans="1:17" ht="39" customHeight="1" x14ac:dyDescent="0.25">
      <c r="A6" s="39" t="str">
        <f t="shared" si="0"/>
        <v>DEL59</v>
      </c>
      <c r="B6" s="38" t="s">
        <v>466</v>
      </c>
      <c r="C6" s="38">
        <v>33</v>
      </c>
      <c r="D6" s="76" t="s">
        <v>428</v>
      </c>
      <c r="E6" s="72" t="s">
        <v>443</v>
      </c>
      <c r="F6" s="77" t="s">
        <v>413</v>
      </c>
      <c r="G6" s="75" t="s">
        <v>312</v>
      </c>
      <c r="H6" s="80"/>
      <c r="I6" s="78">
        <v>4</v>
      </c>
      <c r="J6" s="68">
        <v>728</v>
      </c>
      <c r="K6" s="73"/>
      <c r="L6" s="74" t="s">
        <v>12</v>
      </c>
      <c r="M6" s="64"/>
      <c r="N6" s="68">
        <v>28.3</v>
      </c>
      <c r="O6" s="36"/>
    </row>
    <row r="7" spans="1:17" ht="39" customHeight="1" x14ac:dyDescent="0.25">
      <c r="A7" s="39" t="str">
        <f t="shared" si="0"/>
        <v>DEL59</v>
      </c>
      <c r="B7" s="38" t="s">
        <v>466</v>
      </c>
      <c r="C7" s="38">
        <v>33</v>
      </c>
      <c r="D7" s="76" t="s">
        <v>428</v>
      </c>
      <c r="E7" s="72" t="s">
        <v>444</v>
      </c>
      <c r="F7" s="77" t="s">
        <v>413</v>
      </c>
      <c r="G7" s="75" t="s">
        <v>312</v>
      </c>
      <c r="H7" s="80"/>
      <c r="I7" s="78">
        <v>2</v>
      </c>
      <c r="J7" s="68">
        <v>364</v>
      </c>
      <c r="K7" s="73"/>
      <c r="L7" s="74" t="s">
        <v>12</v>
      </c>
      <c r="M7" s="64"/>
      <c r="N7" s="68">
        <v>17.25</v>
      </c>
      <c r="O7" s="36"/>
    </row>
    <row r="8" spans="1:17" ht="39" customHeight="1" x14ac:dyDescent="0.25">
      <c r="A8" s="39" t="str">
        <f t="shared" si="0"/>
        <v>DEL59</v>
      </c>
      <c r="B8" s="38" t="s">
        <v>466</v>
      </c>
      <c r="C8" s="38">
        <v>33</v>
      </c>
      <c r="D8" s="76" t="s">
        <v>428</v>
      </c>
      <c r="E8" s="72" t="s">
        <v>469</v>
      </c>
      <c r="F8" s="77" t="s">
        <v>413</v>
      </c>
      <c r="G8" s="75" t="s">
        <v>312</v>
      </c>
      <c r="H8" s="80"/>
      <c r="I8" s="78">
        <v>5</v>
      </c>
      <c r="J8" s="68">
        <v>910</v>
      </c>
      <c r="K8" s="73"/>
      <c r="L8" s="74" t="s">
        <v>12</v>
      </c>
      <c r="M8" s="64"/>
      <c r="N8" s="68">
        <v>45.1</v>
      </c>
      <c r="O8" s="36"/>
    </row>
    <row r="9" spans="1:17" ht="39" customHeight="1" x14ac:dyDescent="0.25">
      <c r="A9" s="39" t="str">
        <f t="shared" si="0"/>
        <v>DEL59</v>
      </c>
      <c r="B9" s="38" t="s">
        <v>466</v>
      </c>
      <c r="C9" s="38">
        <v>34</v>
      </c>
      <c r="D9" s="76" t="s">
        <v>428</v>
      </c>
      <c r="E9" s="72" t="s">
        <v>443</v>
      </c>
      <c r="F9" s="77" t="s">
        <v>413</v>
      </c>
      <c r="G9" s="75" t="s">
        <v>312</v>
      </c>
      <c r="H9" s="80"/>
      <c r="I9" s="78">
        <v>5</v>
      </c>
      <c r="J9" s="68">
        <v>910</v>
      </c>
      <c r="K9" s="73"/>
      <c r="L9" s="74" t="s">
        <v>12</v>
      </c>
      <c r="M9" s="64"/>
      <c r="N9" s="68">
        <v>38</v>
      </c>
      <c r="O9" s="36"/>
    </row>
    <row r="10" spans="1:17" ht="39" customHeight="1" x14ac:dyDescent="0.25">
      <c r="A10" s="39" t="str">
        <f t="shared" si="0"/>
        <v>DEL59</v>
      </c>
      <c r="B10" s="38" t="s">
        <v>466</v>
      </c>
      <c r="C10" s="38">
        <v>34</v>
      </c>
      <c r="D10" s="76" t="s">
        <v>428</v>
      </c>
      <c r="E10" s="72" t="s">
        <v>444</v>
      </c>
      <c r="F10" s="77" t="s">
        <v>413</v>
      </c>
      <c r="G10" s="75" t="s">
        <v>312</v>
      </c>
      <c r="H10" s="80"/>
      <c r="I10" s="78">
        <v>4</v>
      </c>
      <c r="J10" s="68">
        <v>728</v>
      </c>
      <c r="K10" s="73"/>
      <c r="L10" s="74" t="s">
        <v>12</v>
      </c>
      <c r="M10" s="64"/>
      <c r="N10" s="68">
        <v>34.4</v>
      </c>
      <c r="O10" s="36"/>
    </row>
    <row r="11" spans="1:17" ht="39" customHeight="1" x14ac:dyDescent="0.25">
      <c r="A11" s="39" t="str">
        <f t="shared" si="0"/>
        <v>DEL59</v>
      </c>
      <c r="B11" s="38" t="s">
        <v>466</v>
      </c>
      <c r="C11" s="38">
        <v>35</v>
      </c>
      <c r="D11" s="76" t="s">
        <v>428</v>
      </c>
      <c r="E11" s="72" t="s">
        <v>443</v>
      </c>
      <c r="F11" s="77" t="s">
        <v>413</v>
      </c>
      <c r="G11" s="75" t="s">
        <v>312</v>
      </c>
      <c r="H11" s="80"/>
      <c r="I11" s="78">
        <v>5</v>
      </c>
      <c r="J11" s="68">
        <v>910</v>
      </c>
      <c r="K11" s="73"/>
      <c r="L11" s="74" t="s">
        <v>12</v>
      </c>
      <c r="M11" s="64"/>
      <c r="N11" s="68"/>
      <c r="O11" s="36" t="s">
        <v>491</v>
      </c>
    </row>
  </sheetData>
  <conditionalFormatting sqref="L3:L5">
    <cfRule type="cellIs" dxfId="15" priority="4" stopIfTrue="1" operator="equal">
      <formula>#REF!</formula>
    </cfRule>
  </conditionalFormatting>
  <conditionalFormatting sqref="L6:L8">
    <cfRule type="cellIs" dxfId="14" priority="3" stopIfTrue="1" operator="equal">
      <formula>#REF!</formula>
    </cfRule>
  </conditionalFormatting>
  <conditionalFormatting sqref="L9:L10">
    <cfRule type="cellIs" dxfId="13" priority="2" stopIfTrue="1" operator="equal">
      <formula>#REF!</formula>
    </cfRule>
  </conditionalFormatting>
  <conditionalFormatting sqref="L11">
    <cfRule type="cellIs" dxfId="12"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Q19"/>
  <sheetViews>
    <sheetView zoomScale="70" zoomScaleNormal="70" workbookViewId="0">
      <pane ySplit="2" topLeftCell="A10" activePane="bottomLeft" state="frozen"/>
      <selection activeCell="H46" sqref="H46"/>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16" bestFit="1" customWidth="1"/>
    <col min="7" max="7" width="26" bestFit="1" customWidth="1"/>
    <col min="8" max="8" width="53" style="41"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9"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9" si="0">"DEL"&amp;LEFT($G$1,2)</f>
        <v>DEL60</v>
      </c>
      <c r="B3" s="38" t="s">
        <v>466</v>
      </c>
      <c r="C3" s="38">
        <v>32</v>
      </c>
      <c r="D3" s="76" t="s">
        <v>424</v>
      </c>
      <c r="E3" s="72" t="s">
        <v>470</v>
      </c>
      <c r="F3" s="77" t="s">
        <v>413</v>
      </c>
      <c r="G3" s="75" t="s">
        <v>312</v>
      </c>
      <c r="H3" s="80" t="s">
        <v>471</v>
      </c>
      <c r="I3" s="78">
        <v>5</v>
      </c>
      <c r="J3" s="68">
        <v>910</v>
      </c>
      <c r="K3" s="73"/>
      <c r="L3" s="74"/>
      <c r="M3" s="64"/>
      <c r="N3" s="68">
        <v>36</v>
      </c>
      <c r="O3" s="36"/>
    </row>
    <row r="4" spans="1:17" ht="39" customHeight="1" x14ac:dyDescent="0.25">
      <c r="A4" s="39" t="str">
        <f t="shared" si="0"/>
        <v>DEL60</v>
      </c>
      <c r="B4" s="38" t="s">
        <v>466</v>
      </c>
      <c r="C4" s="38">
        <v>32</v>
      </c>
      <c r="D4" s="76" t="s">
        <v>424</v>
      </c>
      <c r="E4" s="72" t="s">
        <v>430</v>
      </c>
      <c r="F4" s="77" t="s">
        <v>413</v>
      </c>
      <c r="G4" s="75" t="s">
        <v>312</v>
      </c>
      <c r="H4" s="80" t="s">
        <v>451</v>
      </c>
      <c r="I4" s="78">
        <v>5</v>
      </c>
      <c r="J4" s="68">
        <v>910</v>
      </c>
      <c r="K4" s="73"/>
      <c r="L4" s="74"/>
      <c r="M4" s="64"/>
      <c r="N4" s="68">
        <v>39.83</v>
      </c>
      <c r="O4" s="36"/>
    </row>
    <row r="5" spans="1:17" ht="39" customHeight="1" x14ac:dyDescent="0.25">
      <c r="A5" s="39" t="str">
        <f t="shared" si="0"/>
        <v>DEL60</v>
      </c>
      <c r="B5" s="38" t="s">
        <v>466</v>
      </c>
      <c r="C5" s="38">
        <v>32</v>
      </c>
      <c r="D5" s="76" t="s">
        <v>425</v>
      </c>
      <c r="E5" s="72" t="s">
        <v>452</v>
      </c>
      <c r="F5" s="77" t="s">
        <v>413</v>
      </c>
      <c r="G5" s="75" t="s">
        <v>312</v>
      </c>
      <c r="H5" s="80" t="s">
        <v>438</v>
      </c>
      <c r="I5" s="78">
        <v>5</v>
      </c>
      <c r="J5" s="68">
        <v>910</v>
      </c>
      <c r="K5" s="73"/>
      <c r="L5" s="74"/>
      <c r="M5" s="64"/>
      <c r="N5" s="68">
        <v>38.83</v>
      </c>
      <c r="O5" s="36"/>
    </row>
    <row r="6" spans="1:17" ht="39" customHeight="1" x14ac:dyDescent="0.25">
      <c r="A6" s="39" t="str">
        <f t="shared" si="0"/>
        <v>DEL60</v>
      </c>
      <c r="B6" s="38" t="s">
        <v>466</v>
      </c>
      <c r="C6" s="38">
        <v>32</v>
      </c>
      <c r="D6" s="76" t="s">
        <v>424</v>
      </c>
      <c r="E6" s="72" t="s">
        <v>472</v>
      </c>
      <c r="F6" s="77" t="s">
        <v>413</v>
      </c>
      <c r="G6" s="75" t="s">
        <v>312</v>
      </c>
      <c r="H6" s="80" t="s">
        <v>473</v>
      </c>
      <c r="I6" s="78">
        <v>5</v>
      </c>
      <c r="J6" s="68">
        <v>910</v>
      </c>
      <c r="K6" s="73"/>
      <c r="L6" s="74"/>
      <c r="M6" s="64"/>
      <c r="N6" s="68">
        <v>38.5</v>
      </c>
      <c r="O6" s="36"/>
    </row>
    <row r="7" spans="1:17" ht="39" customHeight="1" x14ac:dyDescent="0.25">
      <c r="A7" s="39" t="str">
        <f t="shared" si="0"/>
        <v>DEL60</v>
      </c>
      <c r="B7" s="38">
        <v>7</v>
      </c>
      <c r="C7" s="38">
        <v>33</v>
      </c>
      <c r="D7" s="76" t="s">
        <v>424</v>
      </c>
      <c r="E7" s="72" t="s">
        <v>440</v>
      </c>
      <c r="F7" s="77" t="s">
        <v>413</v>
      </c>
      <c r="G7" s="75" t="s">
        <v>312</v>
      </c>
      <c r="H7" s="80" t="s">
        <v>433</v>
      </c>
      <c r="I7" s="78">
        <v>2</v>
      </c>
      <c r="J7" s="68">
        <v>364</v>
      </c>
      <c r="K7" s="73"/>
      <c r="L7" s="74"/>
      <c r="M7" s="64"/>
      <c r="N7" s="68">
        <v>16</v>
      </c>
      <c r="O7" s="36"/>
    </row>
    <row r="8" spans="1:17" ht="39" customHeight="1" x14ac:dyDescent="0.25">
      <c r="A8" s="39" t="str">
        <f t="shared" si="0"/>
        <v>DEL60</v>
      </c>
      <c r="B8" s="38" t="s">
        <v>466</v>
      </c>
      <c r="C8" s="38">
        <v>33</v>
      </c>
      <c r="D8" s="76" t="s">
        <v>424</v>
      </c>
      <c r="E8" s="72" t="s">
        <v>470</v>
      </c>
      <c r="F8" s="77" t="s">
        <v>413</v>
      </c>
      <c r="G8" s="75" t="s">
        <v>312</v>
      </c>
      <c r="H8" s="80" t="s">
        <v>471</v>
      </c>
      <c r="I8" s="78">
        <v>4</v>
      </c>
      <c r="J8" s="68">
        <v>728</v>
      </c>
      <c r="K8" s="73"/>
      <c r="L8" s="74"/>
      <c r="M8" s="64"/>
      <c r="N8" s="68">
        <v>27.83</v>
      </c>
      <c r="O8" s="36"/>
    </row>
    <row r="9" spans="1:17" ht="39" customHeight="1" x14ac:dyDescent="0.25">
      <c r="A9" s="39" t="str">
        <f t="shared" si="0"/>
        <v>DEL60</v>
      </c>
      <c r="B9" s="38" t="s">
        <v>466</v>
      </c>
      <c r="C9" s="38">
        <v>33</v>
      </c>
      <c r="D9" s="76" t="s">
        <v>424</v>
      </c>
      <c r="E9" s="72" t="s">
        <v>430</v>
      </c>
      <c r="F9" s="77" t="s">
        <v>413</v>
      </c>
      <c r="G9" s="75" t="s">
        <v>312</v>
      </c>
      <c r="H9" s="80" t="s">
        <v>451</v>
      </c>
      <c r="I9" s="78">
        <v>5</v>
      </c>
      <c r="J9" s="68">
        <v>910</v>
      </c>
      <c r="K9" s="73"/>
      <c r="L9" s="74"/>
      <c r="M9" s="64"/>
      <c r="N9" s="68">
        <v>43.33</v>
      </c>
      <c r="O9" s="36"/>
    </row>
    <row r="10" spans="1:17" ht="39" customHeight="1" x14ac:dyDescent="0.25">
      <c r="A10" s="39" t="str">
        <f t="shared" si="0"/>
        <v>DEL60</v>
      </c>
      <c r="B10" s="38" t="s">
        <v>466</v>
      </c>
      <c r="C10" s="38">
        <v>33</v>
      </c>
      <c r="D10" s="76" t="s">
        <v>425</v>
      </c>
      <c r="E10" s="72" t="s">
        <v>452</v>
      </c>
      <c r="F10" s="77" t="s">
        <v>413</v>
      </c>
      <c r="G10" s="75" t="s">
        <v>312</v>
      </c>
      <c r="H10" s="80" t="s">
        <v>438</v>
      </c>
      <c r="I10" s="78">
        <v>5</v>
      </c>
      <c r="J10" s="68">
        <v>910</v>
      </c>
      <c r="K10" s="73"/>
      <c r="L10" s="74"/>
      <c r="M10" s="64"/>
      <c r="N10" s="68">
        <v>41.17</v>
      </c>
      <c r="O10" s="36"/>
    </row>
    <row r="11" spans="1:17" ht="39" customHeight="1" x14ac:dyDescent="0.25">
      <c r="A11" s="39" t="str">
        <f t="shared" si="0"/>
        <v>DEL60</v>
      </c>
      <c r="B11" s="38" t="s">
        <v>466</v>
      </c>
      <c r="C11" s="38">
        <v>33</v>
      </c>
      <c r="D11" s="76" t="s">
        <v>424</v>
      </c>
      <c r="E11" s="72" t="s">
        <v>472</v>
      </c>
      <c r="F11" s="77" t="s">
        <v>413</v>
      </c>
      <c r="G11" s="75" t="s">
        <v>312</v>
      </c>
      <c r="H11" s="80" t="s">
        <v>473</v>
      </c>
      <c r="I11" s="78">
        <v>4</v>
      </c>
      <c r="J11" s="68">
        <v>728</v>
      </c>
      <c r="K11" s="73"/>
      <c r="L11" s="74"/>
      <c r="M11" s="64"/>
      <c r="N11" s="68">
        <v>34.33</v>
      </c>
      <c r="O11" s="36"/>
    </row>
    <row r="12" spans="1:17" ht="39" customHeight="1" x14ac:dyDescent="0.25">
      <c r="A12" s="39" t="str">
        <f t="shared" si="0"/>
        <v>DEL60</v>
      </c>
      <c r="B12" s="38" t="s">
        <v>466</v>
      </c>
      <c r="C12" s="38">
        <v>34</v>
      </c>
      <c r="D12" s="76" t="s">
        <v>424</v>
      </c>
      <c r="E12" s="72" t="s">
        <v>470</v>
      </c>
      <c r="F12" s="77" t="s">
        <v>413</v>
      </c>
      <c r="G12" s="75" t="s">
        <v>312</v>
      </c>
      <c r="H12" s="80" t="s">
        <v>471</v>
      </c>
      <c r="I12" s="78">
        <v>5</v>
      </c>
      <c r="J12" s="68">
        <v>910</v>
      </c>
      <c r="K12" s="73"/>
      <c r="L12" s="74"/>
      <c r="M12" s="64"/>
      <c r="N12" s="68">
        <v>40.5</v>
      </c>
      <c r="O12" s="36"/>
    </row>
    <row r="13" spans="1:17" ht="39" customHeight="1" x14ac:dyDescent="0.25">
      <c r="A13" s="39" t="str">
        <f t="shared" si="0"/>
        <v>DEL60</v>
      </c>
      <c r="B13" s="38" t="s">
        <v>466</v>
      </c>
      <c r="C13" s="38">
        <v>34</v>
      </c>
      <c r="D13" s="76" t="s">
        <v>424</v>
      </c>
      <c r="E13" s="72" t="s">
        <v>430</v>
      </c>
      <c r="F13" s="77" t="s">
        <v>413</v>
      </c>
      <c r="G13" s="75" t="s">
        <v>312</v>
      </c>
      <c r="H13" s="80" t="s">
        <v>451</v>
      </c>
      <c r="I13" s="78">
        <v>5</v>
      </c>
      <c r="J13" s="68">
        <v>910</v>
      </c>
      <c r="K13" s="73"/>
      <c r="L13" s="74"/>
      <c r="M13" s="64"/>
      <c r="N13" s="68">
        <v>41.25</v>
      </c>
      <c r="O13" s="36"/>
    </row>
    <row r="14" spans="1:17" ht="39" customHeight="1" x14ac:dyDescent="0.25">
      <c r="A14" s="39" t="str">
        <f t="shared" si="0"/>
        <v>DEL60</v>
      </c>
      <c r="B14" s="38" t="s">
        <v>466</v>
      </c>
      <c r="C14" s="38">
        <v>34</v>
      </c>
      <c r="D14" s="76" t="s">
        <v>425</v>
      </c>
      <c r="E14" s="72" t="s">
        <v>452</v>
      </c>
      <c r="F14" s="77" t="s">
        <v>413</v>
      </c>
      <c r="G14" s="75" t="s">
        <v>312</v>
      </c>
      <c r="H14" s="80" t="s">
        <v>438</v>
      </c>
      <c r="I14" s="78">
        <v>5</v>
      </c>
      <c r="J14" s="68">
        <v>910</v>
      </c>
      <c r="K14" s="73"/>
      <c r="L14" s="74"/>
      <c r="M14" s="64"/>
      <c r="N14" s="68">
        <v>39.5</v>
      </c>
      <c r="O14" s="36"/>
    </row>
    <row r="15" spans="1:17" ht="39" customHeight="1" x14ac:dyDescent="0.25">
      <c r="A15" s="39" t="str">
        <f t="shared" si="0"/>
        <v>DEL60</v>
      </c>
      <c r="B15" s="38" t="s">
        <v>466</v>
      </c>
      <c r="C15" s="38">
        <v>34</v>
      </c>
      <c r="D15" s="76" t="s">
        <v>424</v>
      </c>
      <c r="E15" s="72" t="s">
        <v>472</v>
      </c>
      <c r="F15" s="77" t="s">
        <v>413</v>
      </c>
      <c r="G15" s="75" t="s">
        <v>312</v>
      </c>
      <c r="H15" s="80" t="s">
        <v>473</v>
      </c>
      <c r="I15" s="78">
        <v>5</v>
      </c>
      <c r="J15" s="68">
        <v>910</v>
      </c>
      <c r="K15" s="73"/>
      <c r="L15" s="74"/>
      <c r="M15" s="64"/>
      <c r="N15" s="68">
        <v>41.25</v>
      </c>
      <c r="O15" s="36"/>
    </row>
    <row r="16" spans="1:17" ht="39" customHeight="1" x14ac:dyDescent="0.25">
      <c r="A16" s="39" t="str">
        <f t="shared" si="0"/>
        <v>DEL60</v>
      </c>
      <c r="B16" s="38" t="s">
        <v>466</v>
      </c>
      <c r="C16" s="38">
        <v>35</v>
      </c>
      <c r="D16" s="76" t="s">
        <v>424</v>
      </c>
      <c r="E16" s="72" t="s">
        <v>470</v>
      </c>
      <c r="F16" s="77" t="s">
        <v>413</v>
      </c>
      <c r="G16" s="75" t="s">
        <v>312</v>
      </c>
      <c r="H16" s="80" t="s">
        <v>471</v>
      </c>
      <c r="I16" s="78">
        <v>5</v>
      </c>
      <c r="J16" s="68">
        <v>910</v>
      </c>
      <c r="K16" s="73"/>
      <c r="L16" s="74"/>
      <c r="M16" s="64"/>
      <c r="N16" s="68"/>
      <c r="O16" s="36" t="s">
        <v>491</v>
      </c>
    </row>
    <row r="17" spans="1:15" ht="39" customHeight="1" x14ac:dyDescent="0.25">
      <c r="A17" s="39" t="str">
        <f t="shared" si="0"/>
        <v>DEL60</v>
      </c>
      <c r="B17" s="38" t="s">
        <v>466</v>
      </c>
      <c r="C17" s="38">
        <v>35</v>
      </c>
      <c r="D17" s="76" t="s">
        <v>424</v>
      </c>
      <c r="E17" s="72" t="s">
        <v>430</v>
      </c>
      <c r="F17" s="77" t="s">
        <v>413</v>
      </c>
      <c r="G17" s="75" t="s">
        <v>312</v>
      </c>
      <c r="H17" s="80" t="s">
        <v>451</v>
      </c>
      <c r="I17" s="78">
        <v>5</v>
      </c>
      <c r="J17" s="68">
        <v>910</v>
      </c>
      <c r="K17" s="73"/>
      <c r="L17" s="74"/>
      <c r="M17" s="64"/>
      <c r="N17" s="68"/>
      <c r="O17" s="36" t="s">
        <v>491</v>
      </c>
    </row>
    <row r="18" spans="1:15" ht="39" customHeight="1" x14ac:dyDescent="0.25">
      <c r="A18" s="39" t="str">
        <f t="shared" si="0"/>
        <v>DEL60</v>
      </c>
      <c r="B18" s="38" t="s">
        <v>466</v>
      </c>
      <c r="C18" s="38">
        <v>35</v>
      </c>
      <c r="D18" s="76" t="s">
        <v>425</v>
      </c>
      <c r="E18" s="72" t="s">
        <v>452</v>
      </c>
      <c r="F18" s="77" t="s">
        <v>413</v>
      </c>
      <c r="G18" s="75" t="s">
        <v>312</v>
      </c>
      <c r="H18" s="80" t="s">
        <v>438</v>
      </c>
      <c r="I18" s="78">
        <v>5</v>
      </c>
      <c r="J18" s="68">
        <v>910</v>
      </c>
      <c r="K18" s="73"/>
      <c r="L18" s="74"/>
      <c r="M18" s="64"/>
      <c r="N18" s="68"/>
      <c r="O18" s="36" t="s">
        <v>491</v>
      </c>
    </row>
    <row r="19" spans="1:15" ht="39" customHeight="1" x14ac:dyDescent="0.25">
      <c r="A19" s="39" t="str">
        <f t="shared" si="0"/>
        <v>DEL60</v>
      </c>
      <c r="B19" s="38" t="s">
        <v>466</v>
      </c>
      <c r="C19" s="38">
        <v>35</v>
      </c>
      <c r="D19" s="76" t="s">
        <v>424</v>
      </c>
      <c r="E19" s="72" t="s">
        <v>472</v>
      </c>
      <c r="F19" s="77" t="s">
        <v>413</v>
      </c>
      <c r="G19" s="75" t="s">
        <v>312</v>
      </c>
      <c r="H19" s="80" t="s">
        <v>473</v>
      </c>
      <c r="I19" s="78">
        <v>5</v>
      </c>
      <c r="J19" s="68">
        <v>910</v>
      </c>
      <c r="K19" s="73"/>
      <c r="L19" s="74"/>
      <c r="M19" s="64"/>
      <c r="N19" s="68"/>
      <c r="O19" s="36" t="s">
        <v>491</v>
      </c>
    </row>
  </sheetData>
  <conditionalFormatting sqref="L3:L6">
    <cfRule type="cellIs" dxfId="11" priority="7" stopIfTrue="1" operator="equal">
      <formula>#REF!</formula>
    </cfRule>
  </conditionalFormatting>
  <conditionalFormatting sqref="L7:L11">
    <cfRule type="cellIs" dxfId="10" priority="4" stopIfTrue="1" operator="equal">
      <formula>#REF!</formula>
    </cfRule>
  </conditionalFormatting>
  <conditionalFormatting sqref="L12:L15">
    <cfRule type="cellIs" dxfId="9" priority="3" stopIfTrue="1" operator="equal">
      <formula>#REF!</formula>
    </cfRule>
  </conditionalFormatting>
  <conditionalFormatting sqref="L16:L19">
    <cfRule type="cellIs" dxfId="8" priority="1" stopIfTrue="1" operator="equal">
      <formula>#REF!</formula>
    </cfRule>
  </conditionalFormatting>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Q4"/>
  <sheetViews>
    <sheetView zoomScale="70" zoomScaleNormal="70" workbookViewId="0">
      <pane ySplit="2" topLeftCell="A3" activePane="bottomLeft" state="frozen"/>
      <selection activeCell="A18" sqref="A18:O18"/>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0.28515625"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4" si="0">"DEL"&amp;LEFT($G$1,2)</f>
        <v>DEL61</v>
      </c>
      <c r="B3" s="38" t="s">
        <v>448</v>
      </c>
      <c r="C3" s="38">
        <v>31</v>
      </c>
      <c r="D3" s="76" t="s">
        <v>428</v>
      </c>
      <c r="E3" s="72"/>
      <c r="F3" s="77" t="s">
        <v>413</v>
      </c>
      <c r="G3" s="75" t="s">
        <v>312</v>
      </c>
      <c r="H3" s="80"/>
      <c r="I3" s="78">
        <v>5</v>
      </c>
      <c r="J3" s="68">
        <v>910</v>
      </c>
      <c r="K3" s="73"/>
      <c r="L3" s="74" t="s">
        <v>12</v>
      </c>
      <c r="M3" s="64"/>
      <c r="N3" s="68">
        <v>35</v>
      </c>
      <c r="O3" s="36" t="s">
        <v>463</v>
      </c>
    </row>
    <row r="4" spans="1:17" ht="39" customHeight="1" x14ac:dyDescent="0.25">
      <c r="A4" s="39" t="str">
        <f t="shared" si="0"/>
        <v>DEL61</v>
      </c>
      <c r="B4" s="38" t="s">
        <v>466</v>
      </c>
      <c r="C4" s="38">
        <v>32</v>
      </c>
      <c r="D4" s="76" t="s">
        <v>423</v>
      </c>
      <c r="E4" s="72" t="s">
        <v>474</v>
      </c>
      <c r="F4" s="77" t="s">
        <v>413</v>
      </c>
      <c r="G4" s="75" t="s">
        <v>312</v>
      </c>
      <c r="H4" s="80" t="s">
        <v>475</v>
      </c>
      <c r="I4" s="78">
        <v>5</v>
      </c>
      <c r="J4" s="68">
        <v>910</v>
      </c>
      <c r="K4" s="73"/>
      <c r="L4" s="74"/>
      <c r="M4" s="64"/>
      <c r="N4" s="68">
        <v>36</v>
      </c>
      <c r="O4" s="36"/>
    </row>
  </sheetData>
  <conditionalFormatting sqref="L3">
    <cfRule type="cellIs" dxfId="7" priority="2" stopIfTrue="1" operator="equal">
      <formula>#REF!</formula>
    </cfRule>
  </conditionalFormatting>
  <conditionalFormatting sqref="L4">
    <cfRule type="cellIs" dxfId="6"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Q7"/>
  <sheetViews>
    <sheetView zoomScale="70" zoomScaleNormal="70" workbookViewId="0">
      <pane ySplit="2" topLeftCell="A3" activePane="bottomLeft" state="frozen"/>
      <selection activeCell="A4" sqref="A4:N4"/>
      <selection pane="bottomLeft" activeCell="A4" sqref="A4:XFD6"/>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27.5703125" style="1" customWidth="1"/>
    <col min="5" max="5" width="16" customWidth="1"/>
    <col min="6" max="6" width="12.7109375" customWidth="1"/>
    <col min="7" max="7" width="21.7109375" customWidth="1"/>
    <col min="8" max="8" width="97.28515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9"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79" t="s">
        <v>400</v>
      </c>
      <c r="G1" s="22" t="s">
        <v>80</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7" si="0">"DEL"&amp;LEFT($G$1,2)</f>
        <v>DEL62</v>
      </c>
      <c r="B3" s="38" t="s">
        <v>448</v>
      </c>
      <c r="C3" s="38">
        <v>28</v>
      </c>
      <c r="D3" s="76" t="s">
        <v>422</v>
      </c>
      <c r="E3" s="72"/>
      <c r="F3" s="77" t="s">
        <v>407</v>
      </c>
      <c r="G3" s="75" t="s">
        <v>408</v>
      </c>
      <c r="H3" s="80" t="s">
        <v>453</v>
      </c>
      <c r="I3" s="78"/>
      <c r="J3" s="68">
        <v>450</v>
      </c>
      <c r="K3" s="73"/>
      <c r="L3" s="74"/>
      <c r="M3" s="64"/>
      <c r="N3" s="68"/>
      <c r="O3" s="36"/>
    </row>
    <row r="4" spans="1:17" ht="39" customHeight="1" x14ac:dyDescent="0.25">
      <c r="A4" s="39" t="str">
        <f t="shared" si="0"/>
        <v>DEL62</v>
      </c>
      <c r="B4" s="38" t="s">
        <v>466</v>
      </c>
      <c r="C4" s="38">
        <v>32</v>
      </c>
      <c r="D4" s="76" t="s">
        <v>423</v>
      </c>
      <c r="E4" s="72" t="s">
        <v>445</v>
      </c>
      <c r="F4" s="77" t="s">
        <v>413</v>
      </c>
      <c r="G4" s="75" t="s">
        <v>312</v>
      </c>
      <c r="H4" s="80" t="s">
        <v>476</v>
      </c>
      <c r="I4" s="78">
        <v>5</v>
      </c>
      <c r="J4" s="68">
        <v>910</v>
      </c>
      <c r="K4" s="73"/>
      <c r="L4" s="74"/>
      <c r="M4" s="64"/>
      <c r="N4" s="68">
        <v>35</v>
      </c>
      <c r="O4" s="36"/>
    </row>
    <row r="5" spans="1:17" ht="39" customHeight="1" x14ac:dyDescent="0.25">
      <c r="A5" s="39" t="str">
        <f t="shared" si="0"/>
        <v>DEL62</v>
      </c>
      <c r="B5" s="38" t="s">
        <v>466</v>
      </c>
      <c r="C5" s="38">
        <v>33</v>
      </c>
      <c r="D5" s="76" t="s">
        <v>423</v>
      </c>
      <c r="E5" s="72" t="s">
        <v>445</v>
      </c>
      <c r="F5" s="77" t="s">
        <v>413</v>
      </c>
      <c r="G5" s="75" t="s">
        <v>312</v>
      </c>
      <c r="H5" s="80" t="s">
        <v>476</v>
      </c>
      <c r="I5" s="78">
        <v>5</v>
      </c>
      <c r="J5" s="68">
        <v>910</v>
      </c>
      <c r="K5" s="73"/>
      <c r="L5" s="74"/>
      <c r="M5" s="64"/>
      <c r="N5" s="68">
        <v>0</v>
      </c>
      <c r="O5" s="36"/>
    </row>
    <row r="6" spans="1:17" ht="39" customHeight="1" x14ac:dyDescent="0.25">
      <c r="A6" s="39" t="str">
        <f t="shared" si="0"/>
        <v>DEL62</v>
      </c>
      <c r="B6" s="38" t="s">
        <v>466</v>
      </c>
      <c r="C6" s="38">
        <v>34</v>
      </c>
      <c r="D6" s="76" t="s">
        <v>423</v>
      </c>
      <c r="E6" s="72" t="s">
        <v>445</v>
      </c>
      <c r="F6" s="77" t="s">
        <v>413</v>
      </c>
      <c r="G6" s="75" t="s">
        <v>312</v>
      </c>
      <c r="H6" s="80" t="s">
        <v>476</v>
      </c>
      <c r="I6" s="78">
        <v>5</v>
      </c>
      <c r="J6" s="68">
        <v>910</v>
      </c>
      <c r="K6" s="73"/>
      <c r="L6" s="74"/>
      <c r="M6" s="64"/>
      <c r="N6" s="68">
        <v>35</v>
      </c>
      <c r="O6" s="36"/>
    </row>
    <row r="7" spans="1:17" ht="39" customHeight="1" x14ac:dyDescent="0.25">
      <c r="A7" s="39" t="str">
        <f t="shared" si="0"/>
        <v>DEL62</v>
      </c>
      <c r="B7" s="38" t="s">
        <v>466</v>
      </c>
      <c r="C7" s="38">
        <v>35</v>
      </c>
      <c r="D7" s="76" t="s">
        <v>423</v>
      </c>
      <c r="E7" s="72" t="s">
        <v>445</v>
      </c>
      <c r="F7" s="77" t="s">
        <v>413</v>
      </c>
      <c r="G7" s="75" t="s">
        <v>312</v>
      </c>
      <c r="H7" s="80" t="s">
        <v>476</v>
      </c>
      <c r="I7" s="78">
        <v>5</v>
      </c>
      <c r="J7" s="68">
        <v>910</v>
      </c>
      <c r="K7" s="73"/>
      <c r="L7" s="74"/>
      <c r="M7" s="64"/>
      <c r="N7" s="68">
        <v>37</v>
      </c>
      <c r="O7" s="36"/>
    </row>
  </sheetData>
  <conditionalFormatting sqref="L3">
    <cfRule type="cellIs" dxfId="5" priority="7" stopIfTrue="1" operator="equal">
      <formula>#REF!</formula>
    </cfRule>
  </conditionalFormatting>
  <conditionalFormatting sqref="L4">
    <cfRule type="cellIs" dxfId="4" priority="4" stopIfTrue="1" operator="equal">
      <formula>#REF!</formula>
    </cfRule>
  </conditionalFormatting>
  <conditionalFormatting sqref="L5">
    <cfRule type="cellIs" dxfId="3" priority="3" stopIfTrue="1" operator="equal">
      <formula>#REF!</formula>
    </cfRule>
  </conditionalFormatting>
  <conditionalFormatting sqref="L6">
    <cfRule type="cellIs" dxfId="2" priority="2" stopIfTrue="1" operator="equal">
      <formula>#REF!</formula>
    </cfRule>
  </conditionalFormatting>
  <conditionalFormatting sqref="L7">
    <cfRule type="cellIs" dxfId="1"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Q2"/>
  <sheetViews>
    <sheetView zoomScale="70" zoomScaleNormal="70" workbookViewId="0">
      <pane ySplit="2" topLeftCell="A3" activePane="bottomLeft" state="frozen"/>
      <selection activeCell="A4" sqref="A4:N4"/>
      <selection pane="bottomLeft" activeCell="E21" sqref="E21"/>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27.5703125" bestFit="1" customWidth="1"/>
    <col min="7" max="7" width="37.5703125" customWidth="1"/>
    <col min="8" max="8" width="48.140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Q3"/>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7109375" style="1" customWidth="1"/>
    <col min="2" max="2" width="13.28515625" style="43" customWidth="1"/>
    <col min="3" max="3" width="5.28515625" style="43" bestFit="1" customWidth="1"/>
    <col min="4" max="4" width="34.140625" style="1" customWidth="1"/>
    <col min="5" max="5" width="25.28515625" bestFit="1" customWidth="1"/>
    <col min="6" max="6" width="16" bestFit="1" customWidth="1"/>
    <col min="7" max="7" width="27.85546875" bestFit="1" customWidth="1"/>
    <col min="8" max="8" width="59.7109375" style="41"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35</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DEL71</v>
      </c>
      <c r="B3" s="38" t="s">
        <v>466</v>
      </c>
      <c r="C3" s="38">
        <v>35</v>
      </c>
      <c r="D3" s="76" t="s">
        <v>295</v>
      </c>
      <c r="E3" s="72"/>
      <c r="F3" s="77" t="s">
        <v>409</v>
      </c>
      <c r="G3" s="75" t="s">
        <v>412</v>
      </c>
      <c r="H3" s="80" t="s">
        <v>488</v>
      </c>
      <c r="I3" s="78"/>
      <c r="J3" s="68">
        <v>251.93</v>
      </c>
      <c r="K3" s="73"/>
      <c r="L3" s="74"/>
      <c r="M3" s="64"/>
      <c r="N3" s="68"/>
      <c r="O3" s="36"/>
    </row>
  </sheetData>
  <conditionalFormatting sqref="L3">
    <cfRule type="cellIs" dxfId="0"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193BA6D-2317-493F-BE41-4C9903DC702A}">
  <ds:schemaRefs>
    <ds:schemaRef ds:uri="http://schemas.microsoft.com/sharepoint/v3/contenttype/forms"/>
  </ds:schemaRefs>
</ds:datastoreItem>
</file>

<file path=customXml/itemProps2.xml><?xml version="1.0" encoding="utf-8"?>
<ds:datastoreItem xmlns:ds="http://schemas.openxmlformats.org/officeDocument/2006/customXml" ds:itemID="{21F7A405-D921-459E-917B-BCE837E94D1F}">
  <ds:schemaRefs>
    <ds:schemaRef ds:uri="http://schemas.microsoft.com/office/2006/documentManagement/types"/>
    <ds:schemaRef ds:uri="http://schemas.openxmlformats.org/package/2006/metadata/core-properties"/>
    <ds:schemaRef ds:uri="http://purl.org/dc/terms/"/>
    <ds:schemaRef ds:uri="http://purl.org/dc/dcmitype/"/>
    <ds:schemaRef ds:uri="http://schemas.microsoft.com/office/2006/metadata/properties"/>
    <ds:schemaRef ds:uri="eb3a9312-952c-48f2-81f6-5fb42218c38f"/>
    <ds:schemaRef ds:uri="http://schemas.microsoft.com/office/infopath/2007/PartnerControls"/>
    <ds:schemaRef ds:uri="http://purl.org/dc/elements/1.1/"/>
    <ds:schemaRef ds:uri="8c61257e-2b3e-4052-be1d-729d8d4f7859"/>
    <ds:schemaRef ds:uri="http://www.w3.org/XML/1998/namespace"/>
  </ds:schemaRefs>
</ds:datastoreItem>
</file>

<file path=customXml/itemProps3.xml><?xml version="1.0" encoding="utf-8"?>
<ds:datastoreItem xmlns:ds="http://schemas.openxmlformats.org/officeDocument/2006/customXml" ds:itemID="{FD6426E8-D2FC-40F7-92EB-50EBFFF791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26</vt:i4>
      </vt:variant>
    </vt:vector>
  </HeadingPairs>
  <TitlesOfParts>
    <vt:vector size="44"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Guy Blancher</cp:lastModifiedBy>
  <cp:lastPrinted>2017-06-06T14:41:09Z</cp:lastPrinted>
  <dcterms:created xsi:type="dcterms:W3CDTF">2015-02-18T18:40:37Z</dcterms:created>
  <dcterms:modified xsi:type="dcterms:W3CDTF">2020-08-29T11:07:01Z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