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5800" windowHeight="10095" activeTab="1"/>
  </bookViews>
  <sheets>
    <sheet name="Départ" sheetId="1" r:id="rId1"/>
    <sheet name="Arrivée" sheetId="13" r:id="rId2"/>
    <sheet name="Modèle" sheetId="2" state="hidden" r:id="rId3"/>
    <sheet name="Arrivée (2)" sheetId="3" r:id="rId4"/>
  </sheets>
  <calcPr calcId="162913"/>
</workbook>
</file>

<file path=xl/calcChain.xml><?xml version="1.0" encoding="utf-8"?>
<calcChain xmlns="http://schemas.openxmlformats.org/spreadsheetml/2006/main">
  <c r="Q44" i="13" l="1"/>
  <c r="P44" i="13"/>
  <c r="O44" i="13"/>
  <c r="N44" i="13"/>
  <c r="M44" i="13"/>
  <c r="L44" i="13"/>
  <c r="K44" i="13"/>
  <c r="J44" i="13"/>
  <c r="I44" i="13"/>
  <c r="H44" i="13"/>
  <c r="G44" i="13"/>
  <c r="F44" i="13"/>
  <c r="E44" i="13"/>
  <c r="D44" i="13"/>
  <c r="Q42" i="13"/>
  <c r="P42" i="13"/>
  <c r="O42" i="13"/>
  <c r="N42" i="13"/>
  <c r="M42" i="13"/>
  <c r="L42" i="13"/>
  <c r="K42" i="13"/>
  <c r="J42" i="13"/>
  <c r="I42" i="13"/>
  <c r="H42" i="13"/>
  <c r="G42" i="13"/>
  <c r="F42" i="13"/>
  <c r="E42" i="13"/>
  <c r="D42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D41" i="13"/>
  <c r="Q40" i="13"/>
  <c r="P40" i="13"/>
  <c r="O40" i="13"/>
  <c r="N40" i="13"/>
  <c r="M40" i="13"/>
  <c r="L40" i="13"/>
  <c r="K40" i="13"/>
  <c r="J40" i="13"/>
  <c r="I40" i="13"/>
  <c r="H40" i="13"/>
  <c r="G40" i="13"/>
  <c r="F40" i="13"/>
  <c r="E40" i="13"/>
  <c r="D40" i="13"/>
  <c r="D19" i="2" l="1"/>
  <c r="D16" i="2"/>
  <c r="D15" i="2"/>
  <c r="D17" i="2"/>
  <c r="Q40" i="3" l="1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Q24" i="3"/>
  <c r="Q44" i="3" s="1"/>
  <c r="P24" i="3"/>
  <c r="P44" i="3" s="1"/>
  <c r="O24" i="3"/>
  <c r="O44" i="3" s="1"/>
  <c r="N24" i="3"/>
  <c r="N44" i="3" s="1"/>
  <c r="M24" i="3"/>
  <c r="M44" i="3" s="1"/>
  <c r="L24" i="3"/>
  <c r="L44" i="3" s="1"/>
  <c r="K24" i="3"/>
  <c r="K44" i="3" s="1"/>
  <c r="J24" i="3"/>
  <c r="J44" i="3" s="1"/>
  <c r="I24" i="3"/>
  <c r="I44" i="3" s="1"/>
  <c r="H24" i="3"/>
  <c r="H44" i="3" s="1"/>
  <c r="G24" i="3"/>
  <c r="G44" i="3" s="1"/>
  <c r="F24" i="3"/>
  <c r="F44" i="3" s="1"/>
  <c r="E24" i="3"/>
  <c r="E44" i="3" s="1"/>
  <c r="Q22" i="3"/>
  <c r="Q42" i="3" s="1"/>
  <c r="P22" i="3"/>
  <c r="P42" i="3" s="1"/>
  <c r="O22" i="3"/>
  <c r="O42" i="3" s="1"/>
  <c r="N22" i="3"/>
  <c r="N42" i="3" s="1"/>
  <c r="M22" i="3"/>
  <c r="M42" i="3" s="1"/>
  <c r="L22" i="3"/>
  <c r="L42" i="3" s="1"/>
  <c r="K22" i="3"/>
  <c r="K42" i="3" s="1"/>
  <c r="J22" i="3"/>
  <c r="J42" i="3" s="1"/>
  <c r="I22" i="3"/>
  <c r="I42" i="3" s="1"/>
  <c r="H22" i="3"/>
  <c r="H42" i="3" s="1"/>
  <c r="G22" i="3"/>
  <c r="G42" i="3" s="1"/>
  <c r="F22" i="3"/>
  <c r="F42" i="3" s="1"/>
  <c r="E22" i="3"/>
  <c r="E42" i="3" s="1"/>
  <c r="Q21" i="3"/>
  <c r="Q41" i="3" s="1"/>
  <c r="P21" i="3"/>
  <c r="P41" i="3" s="1"/>
  <c r="O21" i="3"/>
  <c r="O41" i="3" s="1"/>
  <c r="N21" i="3"/>
  <c r="N41" i="3" s="1"/>
  <c r="M21" i="3"/>
  <c r="M41" i="3" s="1"/>
  <c r="L21" i="3"/>
  <c r="L41" i="3" s="1"/>
  <c r="K21" i="3"/>
  <c r="K41" i="3" s="1"/>
  <c r="J21" i="3"/>
  <c r="J41" i="3" s="1"/>
  <c r="I21" i="3"/>
  <c r="I41" i="3" s="1"/>
  <c r="H21" i="3"/>
  <c r="H41" i="3" s="1"/>
  <c r="G21" i="3"/>
  <c r="G41" i="3" s="1"/>
  <c r="F21" i="3"/>
  <c r="F41" i="3" s="1"/>
  <c r="E21" i="3"/>
  <c r="E41" i="3" s="1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E40" i="1" l="1"/>
  <c r="F40" i="1"/>
  <c r="G40" i="1"/>
  <c r="H40" i="1"/>
  <c r="I40" i="1"/>
  <c r="J40" i="1"/>
  <c r="K40" i="1"/>
  <c r="L40" i="1"/>
  <c r="M40" i="1"/>
  <c r="N40" i="1"/>
  <c r="O40" i="1"/>
  <c r="P40" i="1"/>
  <c r="Q40" i="1"/>
  <c r="D40" i="1"/>
  <c r="E36" i="1"/>
  <c r="E17" i="1"/>
  <c r="E14" i="1"/>
  <c r="F16" i="2" l="1"/>
  <c r="F19" i="2"/>
  <c r="F15" i="2"/>
  <c r="F17" i="2"/>
  <c r="H16" i="2"/>
  <c r="H19" i="2"/>
  <c r="H15" i="2"/>
  <c r="H17" i="2"/>
  <c r="J16" i="2"/>
  <c r="J19" i="2"/>
  <c r="J15" i="2"/>
  <c r="J17" i="2"/>
  <c r="L16" i="2"/>
  <c r="L19" i="2"/>
  <c r="L15" i="2"/>
  <c r="L17" i="2"/>
  <c r="N16" i="2"/>
  <c r="N19" i="2"/>
  <c r="N15" i="2"/>
  <c r="N17" i="2"/>
  <c r="P16" i="2"/>
  <c r="P19" i="2"/>
  <c r="P15" i="2"/>
  <c r="P17" i="2"/>
  <c r="E15" i="2"/>
  <c r="E17" i="2"/>
  <c r="E16" i="2"/>
  <c r="E19" i="2"/>
  <c r="G15" i="2"/>
  <c r="G17" i="2"/>
  <c r="G16" i="2"/>
  <c r="G19" i="2"/>
  <c r="I15" i="2"/>
  <c r="I17" i="2"/>
  <c r="I16" i="2"/>
  <c r="I19" i="2"/>
  <c r="K15" i="2"/>
  <c r="K17" i="2"/>
  <c r="K16" i="2"/>
  <c r="K19" i="2"/>
  <c r="M15" i="2"/>
  <c r="M17" i="2"/>
  <c r="M16" i="2"/>
  <c r="M19" i="2"/>
  <c r="O15" i="2"/>
  <c r="O17" i="2"/>
  <c r="O16" i="2"/>
  <c r="O19" i="2"/>
  <c r="Q15" i="2"/>
  <c r="Q17" i="2"/>
  <c r="Q16" i="2"/>
  <c r="Q19" i="2"/>
  <c r="F39" i="1"/>
  <c r="E37" i="1"/>
  <c r="E39" i="1"/>
  <c r="E32" i="1"/>
  <c r="F34" i="1"/>
  <c r="F31" i="1"/>
  <c r="F32" i="1"/>
  <c r="E24" i="1"/>
  <c r="E31" i="1"/>
  <c r="E41" i="1" s="1"/>
  <c r="E27" i="1"/>
  <c r="E29" i="1"/>
  <c r="E34" i="1"/>
  <c r="F29" i="1"/>
  <c r="F26" i="1"/>
  <c r="F27" i="1"/>
  <c r="E26" i="1"/>
  <c r="F24" i="1"/>
  <c r="F22" i="1"/>
  <c r="F21" i="1"/>
  <c r="E22" i="1"/>
  <c r="E21" i="1"/>
  <c r="E16" i="1"/>
  <c r="E19" i="1"/>
  <c r="E12" i="1"/>
  <c r="E11" i="1"/>
  <c r="E42" i="1" l="1"/>
  <c r="E44" i="1"/>
  <c r="F36" i="1"/>
  <c r="F37" i="1"/>
  <c r="G36" i="1"/>
  <c r="G34" i="1"/>
  <c r="G31" i="1"/>
  <c r="G32" i="1"/>
  <c r="G29" i="1"/>
  <c r="G26" i="1"/>
  <c r="G27" i="1"/>
  <c r="G24" i="1"/>
  <c r="G21" i="1"/>
  <c r="G22" i="1"/>
  <c r="F19" i="1"/>
  <c r="F44" i="1" s="1"/>
  <c r="F17" i="1"/>
  <c r="F16" i="1"/>
  <c r="F14" i="1"/>
  <c r="G14" i="1"/>
  <c r="F12" i="1"/>
  <c r="F11" i="1"/>
  <c r="H14" i="1"/>
  <c r="G12" i="1"/>
  <c r="G11" i="1"/>
  <c r="F41" i="1" l="1"/>
  <c r="F42" i="1"/>
  <c r="G39" i="1"/>
  <c r="H36" i="1"/>
  <c r="G37" i="1"/>
  <c r="H31" i="1"/>
  <c r="H34" i="1"/>
  <c r="H32" i="1"/>
  <c r="H26" i="1"/>
  <c r="H29" i="1"/>
  <c r="H27" i="1"/>
  <c r="H21" i="1"/>
  <c r="H22" i="1"/>
  <c r="H24" i="1"/>
  <c r="G19" i="1"/>
  <c r="G16" i="1"/>
  <c r="G41" i="1" s="1"/>
  <c r="G17" i="1"/>
  <c r="I14" i="1"/>
  <c r="H12" i="1"/>
  <c r="H11" i="1"/>
  <c r="G42" i="1" l="1"/>
  <c r="G44" i="1"/>
  <c r="I37" i="1"/>
  <c r="H39" i="1"/>
  <c r="H37" i="1"/>
  <c r="I31" i="1"/>
  <c r="I32" i="1"/>
  <c r="I34" i="1"/>
  <c r="I26" i="1"/>
  <c r="I27" i="1"/>
  <c r="I29" i="1"/>
  <c r="I21" i="1"/>
  <c r="I24" i="1"/>
  <c r="I22" i="1"/>
  <c r="H19" i="1"/>
  <c r="H16" i="1"/>
  <c r="H41" i="1" s="1"/>
  <c r="H17" i="1"/>
  <c r="J14" i="1"/>
  <c r="I12" i="1"/>
  <c r="I11" i="1"/>
  <c r="H42" i="1" l="1"/>
  <c r="H44" i="1"/>
  <c r="J37" i="1"/>
  <c r="I36" i="1"/>
  <c r="I39" i="1"/>
  <c r="I44" i="1" s="1"/>
  <c r="J32" i="1"/>
  <c r="J31" i="1"/>
  <c r="J34" i="1"/>
  <c r="J27" i="1"/>
  <c r="J29" i="1"/>
  <c r="J26" i="1"/>
  <c r="J22" i="1"/>
  <c r="J24" i="1"/>
  <c r="J21" i="1"/>
  <c r="I16" i="1"/>
  <c r="I19" i="1"/>
  <c r="I17" i="1"/>
  <c r="I42" i="1" s="1"/>
  <c r="K14" i="1"/>
  <c r="J11" i="1"/>
  <c r="J12" i="1"/>
  <c r="I41" i="1" l="1"/>
  <c r="J36" i="1"/>
  <c r="J39" i="1"/>
  <c r="J44" i="1" s="1"/>
  <c r="K37" i="1"/>
  <c r="K32" i="1"/>
  <c r="K34" i="1"/>
  <c r="K31" i="1"/>
  <c r="K27" i="1"/>
  <c r="K29" i="1"/>
  <c r="K26" i="1"/>
  <c r="K22" i="1"/>
  <c r="K24" i="1"/>
  <c r="K21" i="1"/>
  <c r="J16" i="1"/>
  <c r="J17" i="1"/>
  <c r="J42" i="1" s="1"/>
  <c r="J19" i="1"/>
  <c r="L14" i="1"/>
  <c r="K11" i="1"/>
  <c r="K12" i="1"/>
  <c r="J41" i="1" l="1"/>
  <c r="K36" i="1"/>
  <c r="K39" i="1"/>
  <c r="L32" i="1"/>
  <c r="L34" i="1"/>
  <c r="L31" i="1"/>
  <c r="L27" i="1"/>
  <c r="L29" i="1"/>
  <c r="L26" i="1"/>
  <c r="L22" i="1"/>
  <c r="L21" i="1"/>
  <c r="L24" i="1"/>
  <c r="K17" i="1"/>
  <c r="K42" i="1" s="1"/>
  <c r="K19" i="1"/>
  <c r="K16" i="1"/>
  <c r="M14" i="1"/>
  <c r="L11" i="1"/>
  <c r="L12" i="1"/>
  <c r="K44" i="1" l="1"/>
  <c r="K41" i="1"/>
  <c r="L37" i="1"/>
  <c r="L36" i="1"/>
  <c r="L39" i="1"/>
  <c r="M39" i="1"/>
  <c r="M36" i="1"/>
  <c r="M37" i="1"/>
  <c r="M34" i="1"/>
  <c r="M31" i="1"/>
  <c r="M32" i="1"/>
  <c r="M29" i="1"/>
  <c r="M26" i="1"/>
  <c r="M27" i="1"/>
  <c r="M21" i="1"/>
  <c r="M22" i="1"/>
  <c r="M24" i="1"/>
  <c r="L17" i="1"/>
  <c r="L19" i="1"/>
  <c r="L16" i="1"/>
  <c r="N14" i="1"/>
  <c r="M11" i="1"/>
  <c r="M12" i="1"/>
  <c r="L41" i="1" l="1"/>
  <c r="L44" i="1"/>
  <c r="L42" i="1"/>
  <c r="N39" i="1"/>
  <c r="N36" i="1"/>
  <c r="N37" i="1"/>
  <c r="N34" i="1"/>
  <c r="N31" i="1"/>
  <c r="N32" i="1"/>
  <c r="N29" i="1"/>
  <c r="N26" i="1"/>
  <c r="N27" i="1"/>
  <c r="N24" i="1"/>
  <c r="N22" i="1"/>
  <c r="N21" i="1"/>
  <c r="M17" i="1"/>
  <c r="M42" i="1" s="1"/>
  <c r="M16" i="1"/>
  <c r="M41" i="1" s="1"/>
  <c r="M19" i="1"/>
  <c r="M44" i="1" s="1"/>
  <c r="O14" i="1"/>
  <c r="N11" i="1"/>
  <c r="N12" i="1"/>
  <c r="O36" i="1" l="1"/>
  <c r="O37" i="1"/>
  <c r="O39" i="1"/>
  <c r="O34" i="1"/>
  <c r="O31" i="1"/>
  <c r="O32" i="1"/>
  <c r="O29" i="1"/>
  <c r="O26" i="1"/>
  <c r="O27" i="1"/>
  <c r="O24" i="1"/>
  <c r="O21" i="1"/>
  <c r="O22" i="1"/>
  <c r="N19" i="1"/>
  <c r="N44" i="1" s="1"/>
  <c r="N16" i="1"/>
  <c r="N41" i="1" s="1"/>
  <c r="N17" i="1"/>
  <c r="N42" i="1" s="1"/>
  <c r="P14" i="1"/>
  <c r="O11" i="1"/>
  <c r="O12" i="1"/>
  <c r="P36" i="1" l="1"/>
  <c r="P37" i="1"/>
  <c r="P39" i="1"/>
  <c r="P31" i="1"/>
  <c r="P32" i="1"/>
  <c r="P34" i="1"/>
  <c r="P26" i="1"/>
  <c r="P29" i="1"/>
  <c r="P27" i="1"/>
  <c r="P21" i="1"/>
  <c r="P22" i="1"/>
  <c r="P24" i="1"/>
  <c r="O19" i="1"/>
  <c r="O44" i="1" s="1"/>
  <c r="O17" i="1"/>
  <c r="O42" i="1" s="1"/>
  <c r="O16" i="1"/>
  <c r="O41" i="1" s="1"/>
  <c r="Q14" i="1"/>
  <c r="P12" i="1"/>
  <c r="P11" i="1"/>
  <c r="Q37" i="1" l="1"/>
  <c r="Q39" i="1"/>
  <c r="Q36" i="1"/>
  <c r="Q31" i="1"/>
  <c r="Q32" i="1"/>
  <c r="Q34" i="1"/>
  <c r="Q26" i="1"/>
  <c r="Q27" i="1"/>
  <c r="Q29" i="1"/>
  <c r="Q21" i="1"/>
  <c r="Q24" i="1"/>
  <c r="Q22" i="1"/>
  <c r="P19" i="1"/>
  <c r="P44" i="1" s="1"/>
  <c r="P16" i="1"/>
  <c r="P41" i="1" s="1"/>
  <c r="P17" i="1"/>
  <c r="P42" i="1" s="1"/>
  <c r="Q12" i="1"/>
  <c r="Q11" i="1"/>
  <c r="Q16" i="1" l="1"/>
  <c r="Q41" i="1" s="1"/>
  <c r="Q17" i="1"/>
  <c r="Q42" i="1" s="1"/>
  <c r="Q19" i="1"/>
  <c r="Q44" i="1" s="1"/>
</calcChain>
</file>

<file path=xl/sharedStrings.xml><?xml version="1.0" encoding="utf-8"?>
<sst xmlns="http://schemas.openxmlformats.org/spreadsheetml/2006/main" count="143" uniqueCount="26">
  <si>
    <t>Titre</t>
  </si>
  <si>
    <t>Sous-titre</t>
  </si>
  <si>
    <t>Objet 1</t>
  </si>
  <si>
    <t>Objet 2</t>
  </si>
  <si>
    <t>Aspect 5</t>
  </si>
  <si>
    <t>Chambre</t>
  </si>
  <si>
    <t>Table</t>
  </si>
  <si>
    <t>Diff</t>
  </si>
  <si>
    <t>%</t>
  </si>
  <si>
    <t>LOL</t>
  </si>
  <si>
    <t>Lit</t>
  </si>
  <si>
    <t>Total</t>
  </si>
  <si>
    <t>Val</t>
  </si>
  <si>
    <t>Date</t>
  </si>
  <si>
    <t>Mise en page:</t>
  </si>
  <si>
    <t>identique pour toute la ligne verte. Avec une ligne au milieu en 4.5</t>
  </si>
  <si>
    <t>Tous les chiffres sont sans virgule</t>
  </si>
  <si>
    <t>Mise en page presque identique .</t>
  </si>
  <si>
    <t>Virgule Supplémentaire</t>
  </si>
  <si>
    <t>C</t>
  </si>
  <si>
    <t>T</t>
  </si>
  <si>
    <t>L</t>
  </si>
  <si>
    <t>O1</t>
  </si>
  <si>
    <t>O2</t>
  </si>
  <si>
    <t>A5</t>
  </si>
  <si>
    <t>*Comme la retranscription n'est pas toujours identique (les informations viennent de plusieures sources), j'utilise un code pour chacun des éléments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</si>
</sst>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2" fillId="0" borderId="0" xfId="0" applyFont="1"/>
    <xf numFmtId="1" fontId="0" fillId="0" borderId="0" xfId="0" applyNumberFormat="1"/>
    <xf numFmtId="9" fontId="0" fillId="0" borderId="0" xfId="1" applyFont="1"/>
    <xf numFmtId="0" fontId="0" fillId="0" borderId="0" xfId="0" applyBorder="1"/>
    <xf numFmtId="9" fontId="0" fillId="0" borderId="0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164" fontId="0" fillId="0" borderId="0" xfId="0" applyNumberFormat="1" applyBorder="1"/>
    <xf numFmtId="164" fontId="0" fillId="0" borderId="2" xfId="0" applyNumberFormat="1" applyBorder="1"/>
    <xf numFmtId="0" fontId="0" fillId="2" borderId="0" xfId="0" applyFill="1"/>
    <xf numFmtId="0" fontId="0" fillId="3" borderId="0" xfId="0" applyFill="1"/>
    <xf numFmtId="0" fontId="0" fillId="0" borderId="6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380999</xdr:colOff>
      <xdr:row>2</xdr:row>
      <xdr:rowOff>66675</xdr:rowOff>
    </xdr:from>
    <xdr:to>
      <xdr:col>6</xdr:col>
      <xdr:colOff>104774</xdr:colOff>
      <xdr:row>4</xdr:row>
      <xdr:rowOff>19051</xdr:rowOff>
    </xdr:to>
    <xdr:sp macro="[0]!NouvellePresentation" textlink="">
      <xdr:nvSpPr>
        <xdr:cNvPr id="2" name="ZoneTexte 1"/>
        <xdr:cNvSpPr txBox="1"/>
      </xdr:nvSpPr>
      <xdr:spPr>
        <a:xfrm>
          <a:off x="2209799" y="447675"/>
          <a:ext cx="1552575" cy="33337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présentation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380999</xdr:colOff>
      <xdr:row>2</xdr:row>
      <xdr:rowOff>66675</xdr:rowOff>
    </xdr:from>
    <xdr:to>
      <xdr:col>6</xdr:col>
      <xdr:colOff>104774</xdr:colOff>
      <xdr:row>4</xdr:row>
      <xdr:rowOff>19051</xdr:rowOff>
    </xdr:to>
    <xdr:sp macro="[0]!NouvellePresentation" textlink="">
      <xdr:nvSpPr>
        <xdr:cNvPr id="2" name="ZoneTexte 1"/>
        <xdr:cNvSpPr txBox="1"/>
      </xdr:nvSpPr>
      <xdr:spPr>
        <a:xfrm>
          <a:off x="2209799" y="447675"/>
          <a:ext cx="1552575" cy="33337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présentation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S45"/>
  <sheetViews>
    <sheetView showGridLines="0" topLeftCell="A4" workbookViewId="0">
      <selection activeCell="D48" sqref="D48"/>
    </sheetView>
  </sheetViews>
  <sheetFormatPr baseColWidth="10" defaultColWidth="9.140625" defaultRowHeight="15" x14ac:dyDescent="0.25"/>
  <sheetData>
    <row r="3" spans="1:19" x14ac:dyDescent="0.25">
      <c r="B3" t="s">
        <v>0</v>
      </c>
    </row>
    <row r="4" spans="1:19" x14ac:dyDescent="0.25">
      <c r="B4" t="s">
        <v>1</v>
      </c>
    </row>
    <row r="7" spans="1:19" x14ac:dyDescent="0.25">
      <c r="A7" t="s">
        <v>25</v>
      </c>
    </row>
    <row r="9" spans="1:19" x14ac:dyDescent="0.25">
      <c r="D9">
        <v>2010</v>
      </c>
      <c r="E9">
        <v>2011</v>
      </c>
      <c r="F9">
        <v>2012</v>
      </c>
      <c r="G9">
        <v>2013</v>
      </c>
      <c r="H9">
        <v>2014</v>
      </c>
      <c r="I9">
        <v>2015</v>
      </c>
      <c r="J9">
        <v>2016</v>
      </c>
      <c r="K9">
        <v>2017</v>
      </c>
      <c r="L9">
        <v>2018</v>
      </c>
      <c r="M9">
        <v>2019</v>
      </c>
      <c r="N9">
        <v>2020</v>
      </c>
      <c r="O9">
        <v>2021</v>
      </c>
      <c r="P9">
        <v>2022</v>
      </c>
      <c r="Q9">
        <v>2023</v>
      </c>
      <c r="S9" t="s">
        <v>13</v>
      </c>
    </row>
    <row r="10" spans="1:19" x14ac:dyDescent="0.25">
      <c r="A10" t="s">
        <v>22</v>
      </c>
      <c r="B10" s="1" t="s">
        <v>2</v>
      </c>
      <c r="C10" s="1" t="s">
        <v>12</v>
      </c>
      <c r="D10" s="1">
        <v>10</v>
      </c>
      <c r="E10" s="2">
        <v>20.728236192748973</v>
      </c>
      <c r="F10" s="2">
        <v>16.032764659048279</v>
      </c>
      <c r="G10" s="2">
        <v>20.246784448051656</v>
      </c>
      <c r="H10" s="2">
        <v>14.397566391387057</v>
      </c>
      <c r="I10" s="2">
        <v>7.721568040049525</v>
      </c>
      <c r="J10" s="2">
        <v>11.54633787743378</v>
      </c>
      <c r="K10" s="2">
        <v>13.082099839550541</v>
      </c>
      <c r="L10" s="2">
        <v>7.5950816177590061</v>
      </c>
      <c r="M10" s="2">
        <v>1.5787275907164258</v>
      </c>
      <c r="N10" s="2">
        <v>3.2754238112298122</v>
      </c>
      <c r="O10" s="2">
        <v>6.1099430045574605</v>
      </c>
      <c r="P10" s="2">
        <v>7.0579814021452068</v>
      </c>
      <c r="Q10" s="2">
        <v>12.086243905263844</v>
      </c>
      <c r="S10" s="15"/>
    </row>
    <row r="11" spans="1:19" x14ac:dyDescent="0.25">
      <c r="C11" s="3" t="s">
        <v>7</v>
      </c>
      <c r="E11" s="4">
        <f>E10-D10</f>
        <v>10.728236192748973</v>
      </c>
      <c r="F11" s="4">
        <f t="shared" ref="F11:Q11" si="0">F10-E10</f>
        <v>-4.6954715337006938</v>
      </c>
      <c r="G11" s="4">
        <f t="shared" si="0"/>
        <v>4.2140197890033768</v>
      </c>
      <c r="H11" s="4">
        <f t="shared" si="0"/>
        <v>-5.8492180566645988</v>
      </c>
      <c r="I11" s="4">
        <f t="shared" si="0"/>
        <v>-6.6759983513375323</v>
      </c>
      <c r="J11" s="4">
        <f t="shared" si="0"/>
        <v>3.8247698373842551</v>
      </c>
      <c r="K11" s="4">
        <f t="shared" si="0"/>
        <v>1.5357619621167604</v>
      </c>
      <c r="L11" s="4">
        <f t="shared" si="0"/>
        <v>-5.4870182217915344</v>
      </c>
      <c r="M11" s="4">
        <f t="shared" si="0"/>
        <v>-6.0163540270425804</v>
      </c>
      <c r="N11" s="4">
        <f t="shared" si="0"/>
        <v>1.6966962205133864</v>
      </c>
      <c r="O11" s="4">
        <f t="shared" si="0"/>
        <v>2.8345191933276483</v>
      </c>
      <c r="P11" s="4">
        <f t="shared" si="0"/>
        <v>0.94803839758774622</v>
      </c>
      <c r="Q11" s="4">
        <f t="shared" si="0"/>
        <v>5.0282625031186372</v>
      </c>
      <c r="S11" s="15"/>
    </row>
    <row r="12" spans="1:19" x14ac:dyDescent="0.25">
      <c r="C12" t="s">
        <v>8</v>
      </c>
      <c r="E12" s="5">
        <f>E10/$D$10</f>
        <v>2.0728236192748972</v>
      </c>
      <c r="F12" s="5">
        <f t="shared" ref="F12:Q12" si="1">F10/$D$10</f>
        <v>1.603276465904828</v>
      </c>
      <c r="G12" s="5">
        <f t="shared" si="1"/>
        <v>2.0246784448051658</v>
      </c>
      <c r="H12" s="5">
        <f t="shared" si="1"/>
        <v>1.4397566391387058</v>
      </c>
      <c r="I12" s="5">
        <f t="shared" si="1"/>
        <v>0.77215680400495246</v>
      </c>
      <c r="J12" s="5">
        <f t="shared" si="1"/>
        <v>1.1546337877433781</v>
      </c>
      <c r="K12" s="5">
        <f t="shared" si="1"/>
        <v>1.3082099839550541</v>
      </c>
      <c r="L12" s="5">
        <f t="shared" si="1"/>
        <v>0.75950816177590064</v>
      </c>
      <c r="M12" s="5">
        <f t="shared" si="1"/>
        <v>0.15787275907164258</v>
      </c>
      <c r="N12" s="5">
        <f t="shared" si="1"/>
        <v>0.32754238112298123</v>
      </c>
      <c r="O12" s="5">
        <f t="shared" si="1"/>
        <v>0.6109943004557461</v>
      </c>
      <c r="P12" s="5">
        <f t="shared" si="1"/>
        <v>0.7057981402145207</v>
      </c>
      <c r="Q12" s="5">
        <f t="shared" si="1"/>
        <v>1.2086243905263845</v>
      </c>
      <c r="S12" s="15"/>
    </row>
    <row r="13" spans="1:19" ht="4.5" customHeight="1" x14ac:dyDescent="0.25">
      <c r="S13" s="15"/>
    </row>
    <row r="14" spans="1:19" x14ac:dyDescent="0.25">
      <c r="C14" t="s">
        <v>9</v>
      </c>
      <c r="E14">
        <f>E10/D10</f>
        <v>2.0728236192748972</v>
      </c>
      <c r="F14">
        <f t="shared" ref="F14:Q14" si="2">F10/E10</f>
        <v>0.773474622247732</v>
      </c>
      <c r="G14">
        <f t="shared" si="2"/>
        <v>1.2628379994728574</v>
      </c>
      <c r="H14">
        <f t="shared" si="2"/>
        <v>0.71110385100052431</v>
      </c>
      <c r="I14">
        <f t="shared" si="2"/>
        <v>0.53631063960008807</v>
      </c>
      <c r="J14">
        <f t="shared" si="2"/>
        <v>1.4953358977796074</v>
      </c>
      <c r="K14">
        <f t="shared" si="2"/>
        <v>1.1330085762619386</v>
      </c>
      <c r="L14">
        <f t="shared" si="2"/>
        <v>0.5805705285016346</v>
      </c>
      <c r="M14">
        <f t="shared" si="2"/>
        <v>0.20786183350880735</v>
      </c>
      <c r="N14">
        <f t="shared" si="2"/>
        <v>2.0747238665433261</v>
      </c>
      <c r="O14">
        <f t="shared" si="2"/>
        <v>1.8653900553600058</v>
      </c>
      <c r="P14">
        <f t="shared" si="2"/>
        <v>1.1551632145963713</v>
      </c>
      <c r="Q14">
        <f t="shared" si="2"/>
        <v>1.712422180878848</v>
      </c>
      <c r="S14" s="15"/>
    </row>
    <row r="15" spans="1:19" x14ac:dyDescent="0.25">
      <c r="A15" t="s">
        <v>24</v>
      </c>
      <c r="B15" s="1" t="s">
        <v>4</v>
      </c>
      <c r="C15" s="1" t="s">
        <v>12</v>
      </c>
      <c r="D15" s="1">
        <v>19</v>
      </c>
      <c r="E15" s="2">
        <v>7.0225470349526571</v>
      </c>
      <c r="F15" s="2">
        <v>12.273713307682932</v>
      </c>
      <c r="G15" s="2">
        <v>11.57195805597099</v>
      </c>
      <c r="H15" s="2">
        <v>12.492047914627067</v>
      </c>
      <c r="I15" s="2">
        <v>3.7401409031472297</v>
      </c>
      <c r="J15" s="2">
        <v>7.0188961496374969</v>
      </c>
      <c r="K15" s="2">
        <v>11.932208725947932</v>
      </c>
      <c r="L15" s="2">
        <v>15.850632636642599</v>
      </c>
      <c r="M15" s="2">
        <v>27.068677767999489</v>
      </c>
      <c r="N15" s="2">
        <v>25.629425667137102</v>
      </c>
      <c r="O15" s="2">
        <v>51.975654126639007</v>
      </c>
      <c r="P15" s="2">
        <v>41.951820122452482</v>
      </c>
      <c r="Q15" s="2">
        <v>62.447726844195167</v>
      </c>
      <c r="S15" s="15"/>
    </row>
    <row r="16" spans="1:19" x14ac:dyDescent="0.25">
      <c r="C16" s="3" t="s">
        <v>7</v>
      </c>
      <c r="E16" s="4">
        <f>E15-D15</f>
        <v>-11.977452965047343</v>
      </c>
      <c r="F16" s="4">
        <f t="shared" ref="F16" si="3">F15-E15</f>
        <v>5.2511662727302753</v>
      </c>
      <c r="G16" s="4">
        <f t="shared" ref="G16" si="4">G15-F15</f>
        <v>-0.70175525171194231</v>
      </c>
      <c r="H16" s="4">
        <f t="shared" ref="H16" si="5">H15-G15</f>
        <v>0.92008985865607684</v>
      </c>
      <c r="I16" s="4">
        <f t="shared" ref="I16" si="6">I15-H15</f>
        <v>-8.7519070114798367</v>
      </c>
      <c r="J16" s="4">
        <f t="shared" ref="J16" si="7">J15-I15</f>
        <v>3.2787552464902672</v>
      </c>
      <c r="K16" s="4">
        <f t="shared" ref="K16" si="8">K15-J15</f>
        <v>4.9133125763104353</v>
      </c>
      <c r="L16" s="4">
        <f t="shared" ref="L16" si="9">L15-K15</f>
        <v>3.918423910694667</v>
      </c>
      <c r="M16" s="4">
        <f t="shared" ref="M16" si="10">M15-L15</f>
        <v>11.21804513135689</v>
      </c>
      <c r="N16" s="4">
        <f t="shared" ref="N16" si="11">N15-M15</f>
        <v>-1.4392521008623866</v>
      </c>
      <c r="O16" s="4">
        <f t="shared" ref="O16" si="12">O15-N15</f>
        <v>26.346228459501905</v>
      </c>
      <c r="P16" s="4">
        <f t="shared" ref="P16" si="13">P15-O15</f>
        <v>-10.023834004186526</v>
      </c>
      <c r="Q16" s="4">
        <f t="shared" ref="Q16" si="14">Q15-P15</f>
        <v>20.495906721742685</v>
      </c>
      <c r="S16" s="15" t="s">
        <v>14</v>
      </c>
    </row>
    <row r="17" spans="1:19" x14ac:dyDescent="0.25">
      <c r="C17" t="s">
        <v>8</v>
      </c>
      <c r="E17" s="5">
        <f>E15/$D$10</f>
        <v>0.70225470349526575</v>
      </c>
      <c r="F17" s="5">
        <f t="shared" ref="F17:Q17" si="15">F15/$D$10</f>
        <v>1.2273713307682932</v>
      </c>
      <c r="G17" s="5">
        <f t="shared" si="15"/>
        <v>1.157195805597099</v>
      </c>
      <c r="H17" s="5">
        <f t="shared" si="15"/>
        <v>1.2492047914627067</v>
      </c>
      <c r="I17" s="5">
        <f t="shared" si="15"/>
        <v>0.37401409031472299</v>
      </c>
      <c r="J17" s="5">
        <f t="shared" si="15"/>
        <v>0.70188961496374969</v>
      </c>
      <c r="K17" s="5">
        <f t="shared" si="15"/>
        <v>1.1932208725947933</v>
      </c>
      <c r="L17" s="5">
        <f t="shared" si="15"/>
        <v>1.5850632636642599</v>
      </c>
      <c r="M17" s="5">
        <f t="shared" si="15"/>
        <v>2.7068677767999487</v>
      </c>
      <c r="N17" s="5">
        <f t="shared" si="15"/>
        <v>2.5629425667137102</v>
      </c>
      <c r="O17" s="5">
        <f t="shared" si="15"/>
        <v>5.1975654126639004</v>
      </c>
      <c r="P17" s="5">
        <f t="shared" si="15"/>
        <v>4.1951820122452483</v>
      </c>
      <c r="Q17" s="5">
        <f t="shared" si="15"/>
        <v>6.2447726844195168</v>
      </c>
      <c r="S17" s="15" t="s">
        <v>15</v>
      </c>
    </row>
    <row r="18" spans="1:19" ht="4.5" customHeight="1" x14ac:dyDescent="0.25">
      <c r="S18" s="15"/>
    </row>
    <row r="19" spans="1:19" x14ac:dyDescent="0.25">
      <c r="C19" t="s">
        <v>9</v>
      </c>
      <c r="E19">
        <f>E15/D15</f>
        <v>0.36960773868171881</v>
      </c>
      <c r="F19">
        <f t="shared" ref="F19:Q19" si="16">F15/E15</f>
        <v>1.7477580778874309</v>
      </c>
      <c r="G19">
        <f t="shared" si="16"/>
        <v>0.94282453613506945</v>
      </c>
      <c r="H19">
        <f t="shared" si="16"/>
        <v>1.0795103001761506</v>
      </c>
      <c r="I19">
        <f t="shared" si="16"/>
        <v>0.29940174170864814</v>
      </c>
      <c r="J19">
        <f t="shared" si="16"/>
        <v>1.8766394987235056</v>
      </c>
      <c r="K19">
        <f t="shared" si="16"/>
        <v>1.7000121488567959</v>
      </c>
      <c r="L19">
        <f t="shared" si="16"/>
        <v>1.3283904933856556</v>
      </c>
      <c r="M19">
        <f t="shared" si="16"/>
        <v>1.7077348512527915</v>
      </c>
      <c r="N19">
        <f t="shared" si="16"/>
        <v>0.94682961195231097</v>
      </c>
      <c r="O19">
        <f t="shared" si="16"/>
        <v>2.0279679615795647</v>
      </c>
      <c r="P19">
        <f t="shared" si="16"/>
        <v>0.80714366807653082</v>
      </c>
      <c r="Q19">
        <f t="shared" si="16"/>
        <v>1.4885582237413661</v>
      </c>
      <c r="S19" s="15" t="s">
        <v>16</v>
      </c>
    </row>
    <row r="20" spans="1:19" x14ac:dyDescent="0.25">
      <c r="A20" t="s">
        <v>19</v>
      </c>
      <c r="B20" s="1" t="s">
        <v>5</v>
      </c>
      <c r="C20" s="1" t="s">
        <v>12</v>
      </c>
      <c r="D20" s="1">
        <v>5</v>
      </c>
      <c r="E20" s="2">
        <v>3.4934900236050073</v>
      </c>
      <c r="F20" s="2">
        <v>4.5801907000053452</v>
      </c>
      <c r="G20" s="2">
        <v>7.9794088254786475</v>
      </c>
      <c r="H20" s="2">
        <v>11.973910800327177</v>
      </c>
      <c r="I20" s="2">
        <v>22.858186303281229</v>
      </c>
      <c r="J20" s="2">
        <v>12.275283213082979</v>
      </c>
      <c r="K20" s="2">
        <v>13.417622074196979</v>
      </c>
      <c r="L20" s="2">
        <v>9.5019936285873676</v>
      </c>
      <c r="M20" s="2">
        <v>11.143998275032002</v>
      </c>
      <c r="N20" s="2">
        <v>7.8966600166626417</v>
      </c>
      <c r="O20" s="2">
        <v>2.7036180475167386</v>
      </c>
      <c r="P20" s="2">
        <v>1.1972108071788561</v>
      </c>
      <c r="Q20" s="2">
        <v>1.7190631708328061</v>
      </c>
      <c r="S20" s="15"/>
    </row>
    <row r="21" spans="1:19" x14ac:dyDescent="0.25">
      <c r="C21" s="3" t="s">
        <v>7</v>
      </c>
      <c r="E21" s="4">
        <f>E20-D20</f>
        <v>-1.5065099763949927</v>
      </c>
      <c r="F21" s="4">
        <f t="shared" ref="F21" si="17">F20-E20</f>
        <v>1.086700676400338</v>
      </c>
      <c r="G21" s="4">
        <f t="shared" ref="G21" si="18">G20-F20</f>
        <v>3.3992181254733023</v>
      </c>
      <c r="H21" s="4">
        <f t="shared" ref="H21" si="19">H20-G20</f>
        <v>3.9945019748485295</v>
      </c>
      <c r="I21" s="4">
        <f t="shared" ref="I21" si="20">I20-H20</f>
        <v>10.884275502954052</v>
      </c>
      <c r="J21" s="4">
        <f t="shared" ref="J21" si="21">J20-I20</f>
        <v>-10.582903090198251</v>
      </c>
      <c r="K21" s="4">
        <f t="shared" ref="K21" si="22">K20-J20</f>
        <v>1.1423388611140002</v>
      </c>
      <c r="L21" s="4">
        <f t="shared" ref="L21" si="23">L20-K20</f>
        <v>-3.9156284456096113</v>
      </c>
      <c r="M21" s="4">
        <f t="shared" ref="M21" si="24">M20-L20</f>
        <v>1.6420046464446347</v>
      </c>
      <c r="N21" s="4">
        <f t="shared" ref="N21" si="25">N20-M20</f>
        <v>-3.2473382583693606</v>
      </c>
      <c r="O21" s="4">
        <f t="shared" ref="O21" si="26">O20-N20</f>
        <v>-5.1930419691459031</v>
      </c>
      <c r="P21" s="4">
        <f t="shared" ref="P21" si="27">P20-O20</f>
        <v>-1.5064072403378825</v>
      </c>
      <c r="Q21" s="4">
        <f t="shared" ref="Q21" si="28">Q20-P20</f>
        <v>0.52185236365395005</v>
      </c>
      <c r="S21" s="15"/>
    </row>
    <row r="22" spans="1:19" x14ac:dyDescent="0.25">
      <c r="C22" t="s">
        <v>8</v>
      </c>
      <c r="E22" s="5">
        <f>E20/$D$10</f>
        <v>0.3493490023605007</v>
      </c>
      <c r="F22" s="5">
        <f t="shared" ref="F22:Q22" si="29">F20/$D$10</f>
        <v>0.45801907000053454</v>
      </c>
      <c r="G22" s="5">
        <f t="shared" si="29"/>
        <v>0.79794088254786477</v>
      </c>
      <c r="H22" s="5">
        <f t="shared" si="29"/>
        <v>1.1973910800327177</v>
      </c>
      <c r="I22" s="5">
        <f t="shared" si="29"/>
        <v>2.2858186303281229</v>
      </c>
      <c r="J22" s="5">
        <f t="shared" si="29"/>
        <v>1.2275283213082979</v>
      </c>
      <c r="K22" s="5">
        <f t="shared" si="29"/>
        <v>1.341762207419698</v>
      </c>
      <c r="L22" s="5">
        <f t="shared" si="29"/>
        <v>0.95019936285873674</v>
      </c>
      <c r="M22" s="5">
        <f t="shared" si="29"/>
        <v>1.1143998275032003</v>
      </c>
      <c r="N22" s="5">
        <f t="shared" si="29"/>
        <v>0.78966600166626422</v>
      </c>
      <c r="O22" s="5">
        <f t="shared" si="29"/>
        <v>0.27036180475167387</v>
      </c>
      <c r="P22" s="5">
        <f t="shared" si="29"/>
        <v>0.11972108071788561</v>
      </c>
      <c r="Q22" s="5">
        <f t="shared" si="29"/>
        <v>0.17190631708328061</v>
      </c>
      <c r="S22" s="15"/>
    </row>
    <row r="23" spans="1:19" ht="6" customHeight="1" x14ac:dyDescent="0.25">
      <c r="S23" s="15"/>
    </row>
    <row r="24" spans="1:19" x14ac:dyDescent="0.25">
      <c r="C24" t="s">
        <v>9</v>
      </c>
      <c r="E24">
        <f>E20/D20</f>
        <v>0.69869800472100141</v>
      </c>
      <c r="F24">
        <f t="shared" ref="F24:Q24" si="30">F20/E20</f>
        <v>1.3110644853878668</v>
      </c>
      <c r="G24">
        <f t="shared" si="30"/>
        <v>1.7421564620593932</v>
      </c>
      <c r="H24">
        <f t="shared" si="30"/>
        <v>1.5006012428005804</v>
      </c>
      <c r="I24">
        <f t="shared" si="30"/>
        <v>1.9089992137453244</v>
      </c>
      <c r="J24">
        <f t="shared" si="30"/>
        <v>0.53701912523658524</v>
      </c>
      <c r="K24">
        <f t="shared" si="30"/>
        <v>1.0930600818966438</v>
      </c>
      <c r="L24">
        <f t="shared" si="30"/>
        <v>0.70817269826524354</v>
      </c>
      <c r="M24">
        <f t="shared" si="30"/>
        <v>1.1728063299794853</v>
      </c>
      <c r="N24">
        <f t="shared" si="30"/>
        <v>0.70860204944171756</v>
      </c>
      <c r="O24">
        <f t="shared" si="30"/>
        <v>0.34237488277472611</v>
      </c>
      <c r="P24">
        <f t="shared" si="30"/>
        <v>0.44281802611818227</v>
      </c>
      <c r="Q24">
        <f t="shared" si="30"/>
        <v>1.4358901210419732</v>
      </c>
      <c r="S24" s="15"/>
    </row>
    <row r="25" spans="1:19" x14ac:dyDescent="0.25">
      <c r="A25" t="s">
        <v>23</v>
      </c>
      <c r="B25" s="1" t="s">
        <v>3</v>
      </c>
      <c r="C25" s="1" t="s">
        <v>12</v>
      </c>
      <c r="D25" s="1">
        <v>1</v>
      </c>
      <c r="E25" s="2">
        <v>2.0418683830966109</v>
      </c>
      <c r="F25" s="2">
        <v>3.3332992754116724</v>
      </c>
      <c r="G25" s="2">
        <v>1.7486365529001366</v>
      </c>
      <c r="H25" s="2">
        <v>3.3284419021050224</v>
      </c>
      <c r="I25" s="2">
        <v>5.5235030998905899</v>
      </c>
      <c r="J25" s="2">
        <v>4.9451822095564912</v>
      </c>
      <c r="K25" s="2">
        <v>5.7181069073311255</v>
      </c>
      <c r="L25" s="2">
        <v>0.95124368878777943</v>
      </c>
      <c r="M25" s="2">
        <v>1.4775310670370281</v>
      </c>
      <c r="N25" s="2">
        <v>2.1168921537312926</v>
      </c>
      <c r="O25" s="2">
        <v>3.6125618608565486</v>
      </c>
      <c r="P25" s="2">
        <v>2.0235974551944524</v>
      </c>
      <c r="Q25" s="2">
        <v>0.48599280868314593</v>
      </c>
      <c r="S25" s="15"/>
    </row>
    <row r="26" spans="1:19" x14ac:dyDescent="0.25">
      <c r="C26" s="3" t="s">
        <v>7</v>
      </c>
      <c r="E26" s="4">
        <f>E25-D25</f>
        <v>1.0418683830966109</v>
      </c>
      <c r="F26" s="4">
        <f t="shared" ref="F26" si="31">F25-E25</f>
        <v>1.2914308923150615</v>
      </c>
      <c r="G26" s="4">
        <f t="shared" ref="G26" si="32">G25-F25</f>
        <v>-1.5846627225115357</v>
      </c>
      <c r="H26" s="4">
        <f t="shared" ref="H26" si="33">H25-G25</f>
        <v>1.5798053492048858</v>
      </c>
      <c r="I26" s="4">
        <f t="shared" ref="I26" si="34">I25-H25</f>
        <v>2.1950611977855674</v>
      </c>
      <c r="J26" s="4">
        <f t="shared" ref="J26" si="35">J25-I25</f>
        <v>-0.57832089033409861</v>
      </c>
      <c r="K26" s="4">
        <f t="shared" ref="K26" si="36">K25-J25</f>
        <v>0.77292469777463424</v>
      </c>
      <c r="L26" s="4">
        <f t="shared" ref="L26" si="37">L25-K25</f>
        <v>-4.7668632185433459</v>
      </c>
      <c r="M26" s="4">
        <f t="shared" ref="M26" si="38">M25-L25</f>
        <v>0.52628737824924865</v>
      </c>
      <c r="N26" s="4">
        <f t="shared" ref="N26" si="39">N25-M25</f>
        <v>0.6393610866942645</v>
      </c>
      <c r="O26" s="4">
        <f t="shared" ref="O26" si="40">O25-N25</f>
        <v>1.495669707125256</v>
      </c>
      <c r="P26" s="4">
        <f t="shared" ref="P26" si="41">P25-O25</f>
        <v>-1.5889644056620962</v>
      </c>
      <c r="Q26" s="4">
        <f t="shared" ref="Q26" si="42">Q25-P25</f>
        <v>-1.5376046465113065</v>
      </c>
      <c r="S26" s="15"/>
    </row>
    <row r="27" spans="1:19" x14ac:dyDescent="0.25">
      <c r="C27" t="s">
        <v>8</v>
      </c>
      <c r="E27" s="5">
        <f>E25/$D$10</f>
        <v>0.20418683830966108</v>
      </c>
      <c r="F27" s="5">
        <f t="shared" ref="F27:Q27" si="43">F25/$D$10</f>
        <v>0.33332992754116725</v>
      </c>
      <c r="G27" s="5">
        <f t="shared" si="43"/>
        <v>0.17486365529001366</v>
      </c>
      <c r="H27" s="5">
        <f t="shared" si="43"/>
        <v>0.33284419021050227</v>
      </c>
      <c r="I27" s="5">
        <f t="shared" si="43"/>
        <v>0.55235030998905899</v>
      </c>
      <c r="J27" s="5">
        <f t="shared" si="43"/>
        <v>0.49451822095564912</v>
      </c>
      <c r="K27" s="5">
        <f t="shared" si="43"/>
        <v>0.57181069073311253</v>
      </c>
      <c r="L27" s="5">
        <f t="shared" si="43"/>
        <v>9.512436887877794E-2</v>
      </c>
      <c r="M27" s="5">
        <f t="shared" si="43"/>
        <v>0.14775310670370281</v>
      </c>
      <c r="N27" s="5">
        <f t="shared" si="43"/>
        <v>0.21168921537312926</v>
      </c>
      <c r="O27" s="5">
        <f t="shared" si="43"/>
        <v>0.36125618608565485</v>
      </c>
      <c r="P27" s="5">
        <f t="shared" si="43"/>
        <v>0.20235974551944524</v>
      </c>
      <c r="Q27" s="5">
        <f t="shared" si="43"/>
        <v>4.8599280868314595E-2</v>
      </c>
      <c r="S27" s="15"/>
    </row>
    <row r="28" spans="1:19" ht="6" customHeight="1" x14ac:dyDescent="0.25">
      <c r="S28" s="15"/>
    </row>
    <row r="29" spans="1:19" x14ac:dyDescent="0.25">
      <c r="C29" t="s">
        <v>9</v>
      </c>
      <c r="E29">
        <f>E25/D25</f>
        <v>2.0418683830966109</v>
      </c>
      <c r="F29">
        <f t="shared" ref="F29:Q29" si="44">F25/E25</f>
        <v>1.6324750914437161</v>
      </c>
      <c r="G29">
        <f t="shared" si="44"/>
        <v>0.52459632586821203</v>
      </c>
      <c r="H29">
        <f t="shared" si="44"/>
        <v>1.9034498029820766</v>
      </c>
      <c r="I29">
        <f t="shared" si="44"/>
        <v>1.659486108619572</v>
      </c>
      <c r="J29">
        <f t="shared" si="44"/>
        <v>0.89529816859421074</v>
      </c>
      <c r="K29">
        <f t="shared" si="44"/>
        <v>1.1562985275407989</v>
      </c>
      <c r="L29">
        <f t="shared" si="44"/>
        <v>0.16635640155104475</v>
      </c>
      <c r="M29">
        <f t="shared" si="44"/>
        <v>1.5532624126210233</v>
      </c>
      <c r="N29">
        <f t="shared" si="44"/>
        <v>1.4327226012082503</v>
      </c>
      <c r="O29">
        <f t="shared" si="44"/>
        <v>1.706540342401925</v>
      </c>
      <c r="P29">
        <f t="shared" si="44"/>
        <v>0.56015579335011079</v>
      </c>
      <c r="Q29">
        <f t="shared" si="44"/>
        <v>0.24016278901499494</v>
      </c>
      <c r="S29" s="15"/>
    </row>
    <row r="30" spans="1:19" x14ac:dyDescent="0.25">
      <c r="A30" t="s">
        <v>20</v>
      </c>
      <c r="B30" s="1" t="s">
        <v>6</v>
      </c>
      <c r="C30" s="1" t="s">
        <v>12</v>
      </c>
      <c r="D30" s="1">
        <v>100</v>
      </c>
      <c r="E30" s="2">
        <v>201.43788339440223</v>
      </c>
      <c r="F30" s="2">
        <v>251.17891617369014</v>
      </c>
      <c r="G30" s="2">
        <v>320.92630025113789</v>
      </c>
      <c r="H30" s="2">
        <v>531.31516527007886</v>
      </c>
      <c r="I30" s="2">
        <v>652.12074651353498</v>
      </c>
      <c r="J30" s="2">
        <v>1078.2236370893577</v>
      </c>
      <c r="K30" s="2">
        <v>2050.9977989060635</v>
      </c>
      <c r="L30" s="2">
        <v>52.123788596695036</v>
      </c>
      <c r="M30" s="2">
        <v>104.33109218640294</v>
      </c>
      <c r="N30" s="2">
        <v>151.38181488986973</v>
      </c>
      <c r="O30" s="2">
        <v>109.85477091477804</v>
      </c>
      <c r="P30" s="2">
        <v>176.95534429106101</v>
      </c>
      <c r="Q30" s="2">
        <v>245.47064420982898</v>
      </c>
      <c r="S30" s="15"/>
    </row>
    <row r="31" spans="1:19" x14ac:dyDescent="0.25">
      <c r="C31" s="3" t="s">
        <v>7</v>
      </c>
      <c r="E31" s="4">
        <f>E30-D30</f>
        <v>101.43788339440223</v>
      </c>
      <c r="F31" s="4">
        <f t="shared" ref="F31" si="45">F30-E30</f>
        <v>49.741032779287906</v>
      </c>
      <c r="G31" s="4">
        <f t="shared" ref="G31" si="46">G30-F30</f>
        <v>69.747384077447748</v>
      </c>
      <c r="H31" s="4">
        <f t="shared" ref="H31" si="47">H30-G30</f>
        <v>210.38886501894098</v>
      </c>
      <c r="I31" s="4">
        <f t="shared" ref="I31" si="48">I30-H30</f>
        <v>120.80558124345612</v>
      </c>
      <c r="J31" s="4">
        <f t="shared" ref="J31" si="49">J30-I30</f>
        <v>426.1028905758227</v>
      </c>
      <c r="K31" s="4">
        <f t="shared" ref="K31" si="50">K30-J30</f>
        <v>972.77416181670583</v>
      </c>
      <c r="L31" s="4">
        <f t="shared" ref="L31" si="51">L30-K30</f>
        <v>-1998.8740103093685</v>
      </c>
      <c r="M31" s="4">
        <f t="shared" ref="M31" si="52">M30-L30</f>
        <v>52.207303589707905</v>
      </c>
      <c r="N31" s="4">
        <f t="shared" ref="N31" si="53">N30-M30</f>
        <v>47.050722703466789</v>
      </c>
      <c r="O31" s="4">
        <f t="shared" ref="O31" si="54">O30-N30</f>
        <v>-41.527043975091686</v>
      </c>
      <c r="P31" s="4">
        <f t="shared" ref="P31" si="55">P30-O30</f>
        <v>67.100573376282966</v>
      </c>
      <c r="Q31" s="4">
        <f t="shared" ref="Q31" si="56">Q30-P30</f>
        <v>68.515299918767965</v>
      </c>
      <c r="S31" s="15"/>
    </row>
    <row r="32" spans="1:19" x14ac:dyDescent="0.25">
      <c r="B32" s="6"/>
      <c r="C32" s="6" t="s">
        <v>8</v>
      </c>
      <c r="D32" s="6"/>
      <c r="E32" s="7">
        <f>E30/$D$10</f>
        <v>20.143788339440224</v>
      </c>
      <c r="F32" s="7">
        <f t="shared" ref="F32:Q32" si="57">F30/$D$10</f>
        <v>25.117891617369015</v>
      </c>
      <c r="G32" s="7">
        <f t="shared" si="57"/>
        <v>32.092630025113792</v>
      </c>
      <c r="H32" s="7">
        <f t="shared" si="57"/>
        <v>53.131516527007889</v>
      </c>
      <c r="I32" s="7">
        <f t="shared" si="57"/>
        <v>65.212074651353504</v>
      </c>
      <c r="J32" s="7">
        <f t="shared" si="57"/>
        <v>107.82236370893577</v>
      </c>
      <c r="K32" s="7">
        <f t="shared" si="57"/>
        <v>205.09977989060636</v>
      </c>
      <c r="L32" s="7">
        <f t="shared" si="57"/>
        <v>5.2123788596695038</v>
      </c>
      <c r="M32" s="7">
        <f t="shared" si="57"/>
        <v>10.433109218640293</v>
      </c>
      <c r="N32" s="7">
        <f t="shared" si="57"/>
        <v>15.138181488986973</v>
      </c>
      <c r="O32" s="7">
        <f t="shared" si="57"/>
        <v>10.985477091477804</v>
      </c>
      <c r="P32" s="7">
        <f t="shared" si="57"/>
        <v>17.6955344291061</v>
      </c>
      <c r="Q32" s="7">
        <f t="shared" si="57"/>
        <v>24.547064420982899</v>
      </c>
      <c r="S32" s="15"/>
    </row>
    <row r="33" spans="1:19" ht="6" customHeight="1" x14ac:dyDescent="0.2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S33" s="15"/>
    </row>
    <row r="34" spans="1:19" x14ac:dyDescent="0.25">
      <c r="B34" s="6"/>
      <c r="C34" s="6" t="s">
        <v>9</v>
      </c>
      <c r="D34" s="6"/>
      <c r="E34" s="6">
        <f>E30/D30</f>
        <v>2.0143788339440225</v>
      </c>
      <c r="F34" s="6">
        <f t="shared" ref="F34:Q34" si="58">F30/E30</f>
        <v>1.2469298820118071</v>
      </c>
      <c r="G34" s="6">
        <f t="shared" si="58"/>
        <v>1.2776800901124099</v>
      </c>
      <c r="H34" s="6">
        <f t="shared" si="58"/>
        <v>1.6555675395076785</v>
      </c>
      <c r="I34" s="6">
        <f t="shared" si="58"/>
        <v>1.2273708509374996</v>
      </c>
      <c r="J34" s="6">
        <f t="shared" si="58"/>
        <v>1.6534110329320413</v>
      </c>
      <c r="K34" s="6">
        <f t="shared" si="58"/>
        <v>1.9022007386544497</v>
      </c>
      <c r="L34" s="6">
        <f t="shared" si="58"/>
        <v>2.5413868617750929E-2</v>
      </c>
      <c r="M34" s="6">
        <f t="shared" si="58"/>
        <v>2.0016022433376643</v>
      </c>
      <c r="N34" s="6">
        <f t="shared" si="58"/>
        <v>1.4509750805579962</v>
      </c>
      <c r="O34" s="6">
        <f t="shared" si="58"/>
        <v>0.72568010229430391</v>
      </c>
      <c r="P34" s="6">
        <f t="shared" si="58"/>
        <v>1.6108116453889612</v>
      </c>
      <c r="Q34" s="6">
        <f t="shared" si="58"/>
        <v>1.3871897748737789</v>
      </c>
      <c r="S34" s="15"/>
    </row>
    <row r="35" spans="1:19" x14ac:dyDescent="0.25">
      <c r="A35" t="s">
        <v>21</v>
      </c>
      <c r="B35" s="1" t="s">
        <v>10</v>
      </c>
      <c r="C35" s="1" t="s">
        <v>12</v>
      </c>
      <c r="D35" s="1">
        <v>50</v>
      </c>
      <c r="E35" s="2">
        <v>92.836534136607028</v>
      </c>
      <c r="F35" s="2">
        <v>152.82377040881067</v>
      </c>
      <c r="G35" s="2">
        <v>282.76919047045106</v>
      </c>
      <c r="H35" s="2">
        <v>526.13778814947591</v>
      </c>
      <c r="I35" s="2">
        <v>838.29049007972719</v>
      </c>
      <c r="J35" s="2">
        <v>242.50131984695273</v>
      </c>
      <c r="K35" s="2">
        <v>295.83379141976167</v>
      </c>
      <c r="L35" s="2">
        <v>411.93021220316399</v>
      </c>
      <c r="M35" s="2">
        <v>629.40499373843795</v>
      </c>
      <c r="N35" s="2">
        <v>1112.9619308804279</v>
      </c>
      <c r="O35" s="2">
        <v>23.470130482205334</v>
      </c>
      <c r="P35" s="2">
        <v>47.074122858736004</v>
      </c>
      <c r="Q35" s="2">
        <v>68.119007798222398</v>
      </c>
      <c r="S35" s="15"/>
    </row>
    <row r="36" spans="1:19" x14ac:dyDescent="0.25">
      <c r="C36" s="3" t="s">
        <v>7</v>
      </c>
      <c r="E36" s="4">
        <f>E35-D35</f>
        <v>42.836534136607028</v>
      </c>
      <c r="F36" s="4">
        <f t="shared" ref="F36" si="59">F35-E35</f>
        <v>59.987236272203646</v>
      </c>
      <c r="G36" s="4">
        <f t="shared" ref="G36" si="60">G35-F35</f>
        <v>129.94542006164039</v>
      </c>
      <c r="H36" s="4">
        <f t="shared" ref="H36" si="61">H35-G35</f>
        <v>243.36859767902484</v>
      </c>
      <c r="I36" s="4">
        <f t="shared" ref="I36" si="62">I35-H35</f>
        <v>312.15270193025128</v>
      </c>
      <c r="J36" s="4">
        <f t="shared" ref="J36" si="63">J35-I35</f>
        <v>-595.7891702327745</v>
      </c>
      <c r="K36" s="4">
        <f t="shared" ref="K36" si="64">K35-J35</f>
        <v>53.332471572808942</v>
      </c>
      <c r="L36" s="4">
        <f t="shared" ref="L36" si="65">L35-K35</f>
        <v>116.09642078340232</v>
      </c>
      <c r="M36" s="4">
        <f t="shared" ref="M36" si="66">M35-L35</f>
        <v>217.47478153527396</v>
      </c>
      <c r="N36" s="4">
        <f t="shared" ref="N36" si="67">N35-M35</f>
        <v>483.55693714198992</v>
      </c>
      <c r="O36" s="4">
        <f t="shared" ref="O36" si="68">O35-N35</f>
        <v>-1089.4918003982225</v>
      </c>
      <c r="P36" s="4">
        <f t="shared" ref="P36" si="69">P35-O35</f>
        <v>23.60399237653067</v>
      </c>
      <c r="Q36" s="4">
        <f t="shared" ref="Q36" si="70">Q35-P35</f>
        <v>21.044884939486394</v>
      </c>
      <c r="S36" s="15"/>
    </row>
    <row r="37" spans="1:19" x14ac:dyDescent="0.25">
      <c r="B37" s="6"/>
      <c r="C37" s="6" t="s">
        <v>8</v>
      </c>
      <c r="D37" s="6"/>
      <c r="E37" s="7">
        <f>E35/$D$10</f>
        <v>9.2836534136607032</v>
      </c>
      <c r="F37" s="7">
        <f t="shared" ref="F37:Q37" si="71">F35/$D$10</f>
        <v>15.282377040881068</v>
      </c>
      <c r="G37" s="7">
        <f t="shared" si="71"/>
        <v>28.276919047045105</v>
      </c>
      <c r="H37" s="7">
        <f t="shared" si="71"/>
        <v>52.613778814947594</v>
      </c>
      <c r="I37" s="7">
        <f t="shared" si="71"/>
        <v>83.829049007972714</v>
      </c>
      <c r="J37" s="7">
        <f t="shared" si="71"/>
        <v>24.250131984695273</v>
      </c>
      <c r="K37" s="7">
        <f t="shared" si="71"/>
        <v>29.583379141976167</v>
      </c>
      <c r="L37" s="7">
        <f t="shared" si="71"/>
        <v>41.193021220316396</v>
      </c>
      <c r="M37" s="7">
        <f t="shared" si="71"/>
        <v>62.940499373843792</v>
      </c>
      <c r="N37" s="7">
        <f t="shared" si="71"/>
        <v>111.29619308804278</v>
      </c>
      <c r="O37" s="7">
        <f t="shared" si="71"/>
        <v>2.3470130482205334</v>
      </c>
      <c r="P37" s="7">
        <f t="shared" si="71"/>
        <v>4.7074122858736001</v>
      </c>
      <c r="Q37" s="7">
        <f t="shared" si="71"/>
        <v>6.8119007798222402</v>
      </c>
      <c r="S37" s="15"/>
    </row>
    <row r="38" spans="1:19" ht="6" customHeight="1" x14ac:dyDescent="0.25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S38" s="15"/>
    </row>
    <row r="39" spans="1:19" ht="15.75" thickBot="1" x14ac:dyDescent="0.3">
      <c r="B39" s="10"/>
      <c r="C39" s="10" t="s">
        <v>9</v>
      </c>
      <c r="D39" s="10"/>
      <c r="E39" s="10">
        <f>E35/D35</f>
        <v>1.8567306827321406</v>
      </c>
      <c r="F39" s="10">
        <f t="shared" ref="F39:Q39" si="72">F35/E35</f>
        <v>1.6461597993730968</v>
      </c>
      <c r="G39" s="10">
        <f t="shared" si="72"/>
        <v>1.8502958650609809</v>
      </c>
      <c r="H39" s="10">
        <f t="shared" si="72"/>
        <v>1.8606616487253285</v>
      </c>
      <c r="I39" s="10">
        <f t="shared" si="72"/>
        <v>1.5932907861040548</v>
      </c>
      <c r="J39" s="10">
        <f t="shared" si="72"/>
        <v>0.28928077166172933</v>
      </c>
      <c r="K39" s="10">
        <f t="shared" si="72"/>
        <v>1.2199265208390127</v>
      </c>
      <c r="L39" s="10">
        <f t="shared" si="72"/>
        <v>1.3924379977900223</v>
      </c>
      <c r="M39" s="10">
        <f t="shared" si="72"/>
        <v>1.5279408382602813</v>
      </c>
      <c r="N39" s="10">
        <f t="shared" si="72"/>
        <v>1.7682762957914215</v>
      </c>
      <c r="O39" s="10">
        <f t="shared" si="72"/>
        <v>2.1087990371457612E-2</v>
      </c>
      <c r="P39" s="10">
        <f t="shared" si="72"/>
        <v>2.0057035002181527</v>
      </c>
      <c r="Q39" s="10">
        <f t="shared" si="72"/>
        <v>1.4470584614532205</v>
      </c>
      <c r="S39" s="15"/>
    </row>
    <row r="40" spans="1:19" ht="15.75" thickTop="1" x14ac:dyDescent="0.25">
      <c r="B40" s="11" t="s">
        <v>11</v>
      </c>
      <c r="C40" s="1" t="s">
        <v>12</v>
      </c>
      <c r="D40" s="11">
        <f>D35+D30+D25+D20+D15+D10</f>
        <v>185</v>
      </c>
      <c r="E40" s="12">
        <f t="shared" ref="E40:Q41" si="73">E35+E30+E25+E20+E15+E10</f>
        <v>327.56055916541249</v>
      </c>
      <c r="F40" s="12">
        <f t="shared" si="73"/>
        <v>440.22265452464904</v>
      </c>
      <c r="G40" s="12">
        <f t="shared" si="73"/>
        <v>645.24227860399048</v>
      </c>
      <c r="H40" s="12">
        <f t="shared" si="73"/>
        <v>1099.6449204280011</v>
      </c>
      <c r="I40" s="12">
        <f t="shared" si="73"/>
        <v>1530.2546349396307</v>
      </c>
      <c r="J40" s="12">
        <f t="shared" si="73"/>
        <v>1356.5106563860211</v>
      </c>
      <c r="K40" s="12">
        <f t="shared" si="73"/>
        <v>2390.9816278728522</v>
      </c>
      <c r="L40" s="12">
        <f t="shared" si="73"/>
        <v>497.95295237163572</v>
      </c>
      <c r="M40" s="12">
        <f t="shared" si="73"/>
        <v>775.00502062562578</v>
      </c>
      <c r="N40" s="12">
        <f t="shared" si="73"/>
        <v>1303.2621474190585</v>
      </c>
      <c r="O40" s="12">
        <f t="shared" si="73"/>
        <v>197.7266784365531</v>
      </c>
      <c r="P40" s="12">
        <f t="shared" si="73"/>
        <v>276.26007693676803</v>
      </c>
      <c r="Q40" s="12">
        <f t="shared" si="73"/>
        <v>390.32867873702634</v>
      </c>
      <c r="S40" s="16"/>
    </row>
    <row r="41" spans="1:19" x14ac:dyDescent="0.25">
      <c r="B41" s="6"/>
      <c r="C41" s="6" t="s">
        <v>7</v>
      </c>
      <c r="D41" s="6"/>
      <c r="E41" s="13">
        <f t="shared" si="73"/>
        <v>142.56055916541249</v>
      </c>
      <c r="F41" s="13">
        <f t="shared" si="73"/>
        <v>112.66209535923653</v>
      </c>
      <c r="G41" s="13">
        <f t="shared" si="73"/>
        <v>205.01962407934136</v>
      </c>
      <c r="H41" s="13">
        <f t="shared" si="73"/>
        <v>454.40264182401069</v>
      </c>
      <c r="I41" s="13">
        <f t="shared" si="73"/>
        <v>430.60971451162965</v>
      </c>
      <c r="J41" s="13">
        <f t="shared" si="73"/>
        <v>-173.74397855360962</v>
      </c>
      <c r="K41" s="13">
        <f t="shared" si="73"/>
        <v>1034.4709714868309</v>
      </c>
      <c r="L41" s="13">
        <f t="shared" si="73"/>
        <v>-1893.028675501216</v>
      </c>
      <c r="M41" s="13">
        <f t="shared" si="73"/>
        <v>277.05206825399017</v>
      </c>
      <c r="N41" s="13">
        <f t="shared" si="73"/>
        <v>528.25712679343258</v>
      </c>
      <c r="O41" s="13">
        <f t="shared" si="73"/>
        <v>-1105.5354689825053</v>
      </c>
      <c r="P41" s="13">
        <f t="shared" si="73"/>
        <v>78.533398500214886</v>
      </c>
      <c r="Q41" s="13">
        <f t="shared" si="73"/>
        <v>114.06860180025832</v>
      </c>
      <c r="S41" s="16" t="s">
        <v>17</v>
      </c>
    </row>
    <row r="42" spans="1:19" x14ac:dyDescent="0.25">
      <c r="B42" s="6"/>
      <c r="C42" s="6" t="s">
        <v>8</v>
      </c>
      <c r="D42" s="6"/>
      <c r="E42" s="13">
        <f t="shared" ref="E42:Q42" si="74">E37+E32+E27+E22+E17+E12</f>
        <v>32.756055916541257</v>
      </c>
      <c r="F42" s="13">
        <f t="shared" si="74"/>
        <v>44.0222654524649</v>
      </c>
      <c r="G42" s="13">
        <f t="shared" si="74"/>
        <v>64.524227860399037</v>
      </c>
      <c r="H42" s="13">
        <f t="shared" si="74"/>
        <v>109.96449204280012</v>
      </c>
      <c r="I42" s="13">
        <f t="shared" si="74"/>
        <v>153.02546349396309</v>
      </c>
      <c r="J42" s="13">
        <f t="shared" si="74"/>
        <v>135.65106563860209</v>
      </c>
      <c r="K42" s="13">
        <f t="shared" si="74"/>
        <v>239.09816278728519</v>
      </c>
      <c r="L42" s="13">
        <f t="shared" si="74"/>
        <v>49.795295237163579</v>
      </c>
      <c r="M42" s="13">
        <f t="shared" si="74"/>
        <v>77.500502062562589</v>
      </c>
      <c r="N42" s="13">
        <f t="shared" si="74"/>
        <v>130.32621474190583</v>
      </c>
      <c r="O42" s="13">
        <f t="shared" si="74"/>
        <v>19.772667843655316</v>
      </c>
      <c r="P42" s="13">
        <f t="shared" si="74"/>
        <v>27.626007693676797</v>
      </c>
      <c r="Q42" s="13">
        <f t="shared" si="74"/>
        <v>39.032867873702628</v>
      </c>
      <c r="S42" s="16" t="s">
        <v>18</v>
      </c>
    </row>
    <row r="43" spans="1:19" ht="6" customHeight="1" x14ac:dyDescent="0.25">
      <c r="B43" s="6"/>
      <c r="C43" s="6"/>
      <c r="D43" s="6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S43" s="16"/>
    </row>
    <row r="44" spans="1:19" ht="15.75" thickBot="1" x14ac:dyDescent="0.3">
      <c r="B44" s="8"/>
      <c r="C44" s="8" t="s">
        <v>9</v>
      </c>
      <c r="D44" s="8"/>
      <c r="E44" s="14">
        <f t="shared" ref="E44:Q44" si="75">E39+E34+E29+E24+E19+E14</f>
        <v>9.0541072624503904</v>
      </c>
      <c r="F44" s="14">
        <f t="shared" si="75"/>
        <v>8.3578619583516502</v>
      </c>
      <c r="G44" s="14">
        <f t="shared" si="75"/>
        <v>7.6003912787089227</v>
      </c>
      <c r="H44" s="14">
        <f t="shared" si="75"/>
        <v>8.7108943851923382</v>
      </c>
      <c r="I44" s="14">
        <f t="shared" si="75"/>
        <v>7.2248593407151862</v>
      </c>
      <c r="J44" s="14">
        <f t="shared" si="75"/>
        <v>6.7469844949276805</v>
      </c>
      <c r="K44" s="14">
        <f t="shared" si="75"/>
        <v>8.2045065940496382</v>
      </c>
      <c r="L44" s="14">
        <f t="shared" si="75"/>
        <v>4.2013419881113521</v>
      </c>
      <c r="M44" s="14">
        <f t="shared" si="75"/>
        <v>8.1712085089600528</v>
      </c>
      <c r="N44" s="14">
        <f t="shared" si="75"/>
        <v>8.3821295054950227</v>
      </c>
      <c r="O44" s="14">
        <f t="shared" si="75"/>
        <v>6.689041334781983</v>
      </c>
      <c r="P44" s="14">
        <f t="shared" si="75"/>
        <v>6.5817958477483085</v>
      </c>
      <c r="Q44" s="14">
        <f t="shared" si="75"/>
        <v>7.7112815510041814</v>
      </c>
      <c r="S44" s="16"/>
    </row>
    <row r="45" spans="1:19" ht="15.75" thickTop="1" x14ac:dyDescent="0.25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Q45"/>
  <sheetViews>
    <sheetView showGridLines="0" tabSelected="1" topLeftCell="A2" workbookViewId="0">
      <selection activeCell="A2" sqref="A2"/>
    </sheetView>
  </sheetViews>
  <sheetFormatPr baseColWidth="10" defaultColWidth="9.140625" defaultRowHeight="15" x14ac:dyDescent="0.25"/>
  <sheetData>
    <row r="3" spans="1:17" x14ac:dyDescent="0.25">
      <c r="B3" t="s">
        <v>0</v>
      </c>
    </row>
    <row r="4" spans="1:17" x14ac:dyDescent="0.25">
      <c r="B4" t="s">
        <v>1</v>
      </c>
    </row>
    <row r="9" spans="1:17" x14ac:dyDescent="0.25">
      <c r="D9">
        <v>2010</v>
      </c>
      <c r="E9">
        <v>2011</v>
      </c>
      <c r="F9">
        <v>2012</v>
      </c>
      <c r="G9">
        <v>2013</v>
      </c>
      <c r="H9">
        <v>2014</v>
      </c>
      <c r="I9">
        <v>2015</v>
      </c>
      <c r="J9">
        <v>2016</v>
      </c>
      <c r="K9">
        <v>2017</v>
      </c>
      <c r="L9">
        <v>2018</v>
      </c>
      <c r="M9">
        <v>2019</v>
      </c>
      <c r="N9">
        <v>2020</v>
      </c>
      <c r="O9">
        <v>2021</v>
      </c>
      <c r="P9">
        <v>2022</v>
      </c>
      <c r="Q9">
        <v>2023</v>
      </c>
    </row>
    <row r="10" spans="1:17" x14ac:dyDescent="0.25">
      <c r="A10" t="s">
        <v>19</v>
      </c>
      <c r="B10" s="1" t="s">
        <v>5</v>
      </c>
      <c r="C10" s="1" t="s">
        <v>12</v>
      </c>
      <c r="D10" s="1">
        <v>5</v>
      </c>
      <c r="E10" s="2">
        <v>3.4934900236050073</v>
      </c>
      <c r="F10" s="2">
        <v>4.5801907000053452</v>
      </c>
      <c r="G10" s="2">
        <v>7.9794088254786475</v>
      </c>
      <c r="H10" s="2">
        <v>11.973910800327177</v>
      </c>
      <c r="I10" s="2">
        <v>22.858186303281229</v>
      </c>
      <c r="J10" s="2">
        <v>12.275283213082979</v>
      </c>
      <c r="K10" s="2">
        <v>13.417622074196979</v>
      </c>
      <c r="L10" s="2">
        <v>9.5019936285873676</v>
      </c>
      <c r="M10" s="2">
        <v>11.143998275032002</v>
      </c>
      <c r="N10" s="2">
        <v>7.8966600166626417</v>
      </c>
      <c r="O10" s="2">
        <v>2.7036180475167386</v>
      </c>
      <c r="P10" s="2">
        <v>1.1972108071788561</v>
      </c>
      <c r="Q10" s="2">
        <v>1.7190631708328061</v>
      </c>
    </row>
    <row r="11" spans="1:17" x14ac:dyDescent="0.25">
      <c r="C11" s="3" t="s">
        <v>7</v>
      </c>
      <c r="E11" s="4">
        <v>-1.5065099763949927</v>
      </c>
      <c r="F11" s="4">
        <v>1.086700676400338</v>
      </c>
      <c r="G11" s="4">
        <v>3.3992181254733023</v>
      </c>
      <c r="H11" s="4">
        <v>3.9945019748485295</v>
      </c>
      <c r="I11" s="4">
        <v>10.884275502954052</v>
      </c>
      <c r="J11" s="4">
        <v>-10.582903090198251</v>
      </c>
      <c r="K11" s="4">
        <v>1.1423388611140002</v>
      </c>
      <c r="L11" s="4">
        <v>-3.9156284456096113</v>
      </c>
      <c r="M11" s="4">
        <v>1.6420046464446347</v>
      </c>
      <c r="N11" s="4">
        <v>-3.2473382583693606</v>
      </c>
      <c r="O11" s="4">
        <v>-5.1930419691459031</v>
      </c>
      <c r="P11" s="4">
        <v>-1.5064072403378825</v>
      </c>
      <c r="Q11" s="4">
        <v>0.52185236365395005</v>
      </c>
    </row>
    <row r="12" spans="1:17" x14ac:dyDescent="0.25">
      <c r="C12" t="s">
        <v>8</v>
      </c>
      <c r="E12" s="5">
        <v>0.3493490023605007</v>
      </c>
      <c r="F12" s="5">
        <v>0.45801907000053454</v>
      </c>
      <c r="G12" s="5">
        <v>0.79794088254786477</v>
      </c>
      <c r="H12" s="5">
        <v>1.1973910800327177</v>
      </c>
      <c r="I12" s="5">
        <v>2.2858186303281229</v>
      </c>
      <c r="J12" s="5">
        <v>1.2275283213082979</v>
      </c>
      <c r="K12" s="5">
        <v>1.341762207419698</v>
      </c>
      <c r="L12" s="5">
        <v>0.95019936285873674</v>
      </c>
      <c r="M12" s="5">
        <v>1.1143998275032003</v>
      </c>
      <c r="N12" s="5">
        <v>0.78966600166626422</v>
      </c>
      <c r="O12" s="5">
        <v>0.27036180475167387</v>
      </c>
      <c r="P12" s="5">
        <v>0.11972108071788561</v>
      </c>
      <c r="Q12" s="5">
        <v>0.17190631708328061</v>
      </c>
    </row>
    <row r="13" spans="1:17" ht="6" customHeight="1" x14ac:dyDescent="0.25"/>
    <row r="14" spans="1:17" x14ac:dyDescent="0.25">
      <c r="C14" t="s">
        <v>9</v>
      </c>
      <c r="E14">
        <v>0.69869800472100141</v>
      </c>
      <c r="F14">
        <v>1.3110644853878668</v>
      </c>
      <c r="G14">
        <v>1.7421564620593932</v>
      </c>
      <c r="H14">
        <v>1.5006012428005804</v>
      </c>
      <c r="I14">
        <v>1.9089992137453244</v>
      </c>
      <c r="J14">
        <v>0.53701912523658524</v>
      </c>
      <c r="K14">
        <v>1.0930600818966438</v>
      </c>
      <c r="L14">
        <v>0.70817269826524354</v>
      </c>
      <c r="M14">
        <v>1.1728063299794853</v>
      </c>
      <c r="N14">
        <v>0.70860204944171756</v>
      </c>
      <c r="O14">
        <v>0.34237488277472611</v>
      </c>
      <c r="P14">
        <v>0.44281802611818227</v>
      </c>
      <c r="Q14">
        <v>1.4358901210419732</v>
      </c>
    </row>
    <row r="15" spans="1:17" x14ac:dyDescent="0.25">
      <c r="A15" t="s">
        <v>20</v>
      </c>
      <c r="B15" s="1" t="s">
        <v>6</v>
      </c>
      <c r="C15" s="1" t="s">
        <v>12</v>
      </c>
      <c r="D15" s="1">
        <v>100</v>
      </c>
      <c r="E15" s="2">
        <v>201.43788339440223</v>
      </c>
      <c r="F15" s="2">
        <v>251.17891617369014</v>
      </c>
      <c r="G15" s="2">
        <v>320.92630025113789</v>
      </c>
      <c r="H15" s="2">
        <v>531.31516527007886</v>
      </c>
      <c r="I15" s="2">
        <v>652.12074651353498</v>
      </c>
      <c r="J15" s="2">
        <v>1078.2236370893577</v>
      </c>
      <c r="K15" s="2">
        <v>2050.9977989060635</v>
      </c>
      <c r="L15" s="2">
        <v>52.123788596695036</v>
      </c>
      <c r="M15" s="2">
        <v>104.33109218640294</v>
      </c>
      <c r="N15" s="2">
        <v>151.38181488986973</v>
      </c>
      <c r="O15" s="2">
        <v>109.85477091477804</v>
      </c>
      <c r="P15" s="2">
        <v>176.95534429106101</v>
      </c>
      <c r="Q15" s="2">
        <v>245.47064420982898</v>
      </c>
    </row>
    <row r="16" spans="1:17" x14ac:dyDescent="0.25">
      <c r="C16" s="3" t="s">
        <v>7</v>
      </c>
      <c r="E16" s="4">
        <v>101.43788339440223</v>
      </c>
      <c r="F16" s="4">
        <v>49.741032779287906</v>
      </c>
      <c r="G16" s="4">
        <v>69.747384077447748</v>
      </c>
      <c r="H16" s="4">
        <v>210.38886501894098</v>
      </c>
      <c r="I16" s="4">
        <v>120.80558124345612</v>
      </c>
      <c r="J16" s="4">
        <v>426.1028905758227</v>
      </c>
      <c r="K16" s="4">
        <v>972.77416181670583</v>
      </c>
      <c r="L16" s="4">
        <v>-1998.8740103093685</v>
      </c>
      <c r="M16" s="4">
        <v>52.207303589707905</v>
      </c>
      <c r="N16" s="4">
        <v>47.050722703466789</v>
      </c>
      <c r="O16" s="4">
        <v>-41.527043975091686</v>
      </c>
      <c r="P16" s="4">
        <v>67.100573376282966</v>
      </c>
      <c r="Q16" s="4">
        <v>68.515299918767965</v>
      </c>
    </row>
    <row r="17" spans="1:17" x14ac:dyDescent="0.25">
      <c r="C17" t="s">
        <v>8</v>
      </c>
      <c r="E17" s="5">
        <v>20.143788339440224</v>
      </c>
      <c r="F17" s="5">
        <v>25.117891617369015</v>
      </c>
      <c r="G17" s="5">
        <v>32.092630025113792</v>
      </c>
      <c r="H17" s="5">
        <v>53.131516527007889</v>
      </c>
      <c r="I17" s="5">
        <v>65.212074651353504</v>
      </c>
      <c r="J17" s="5">
        <v>107.82236370893577</v>
      </c>
      <c r="K17" s="5">
        <v>205.09977989060636</v>
      </c>
      <c r="L17" s="5">
        <v>5.2123788596695038</v>
      </c>
      <c r="M17" s="5">
        <v>10.433109218640293</v>
      </c>
      <c r="N17" s="5">
        <v>15.138181488986973</v>
      </c>
      <c r="O17" s="5">
        <v>10.985477091477804</v>
      </c>
      <c r="P17" s="5">
        <v>17.6955344291061</v>
      </c>
      <c r="Q17" s="5">
        <v>24.547064420982899</v>
      </c>
    </row>
    <row r="18" spans="1:17" ht="6" customHeight="1" x14ac:dyDescent="0.25"/>
    <row r="19" spans="1:17" x14ac:dyDescent="0.25">
      <c r="C19" t="s">
        <v>9</v>
      </c>
      <c r="E19">
        <v>2.0143788339440225</v>
      </c>
      <c r="F19">
        <v>1.2469298820118071</v>
      </c>
      <c r="G19">
        <v>1.2776800901124099</v>
      </c>
      <c r="H19">
        <v>1.6555675395076785</v>
      </c>
      <c r="I19">
        <v>1.2273708509374996</v>
      </c>
      <c r="J19">
        <v>1.6534110329320413</v>
      </c>
      <c r="K19">
        <v>1.9022007386544497</v>
      </c>
      <c r="L19">
        <v>2.5413868617750929E-2</v>
      </c>
      <c r="M19">
        <v>2.0016022433376643</v>
      </c>
      <c r="N19">
        <v>1.4509750805579962</v>
      </c>
      <c r="O19">
        <v>0.72568010229430391</v>
      </c>
      <c r="P19">
        <v>1.6108116453889612</v>
      </c>
      <c r="Q19">
        <v>1.3871897748737789</v>
      </c>
    </row>
    <row r="20" spans="1:17" x14ac:dyDescent="0.25">
      <c r="A20" t="s">
        <v>21</v>
      </c>
      <c r="B20" s="1" t="s">
        <v>10</v>
      </c>
      <c r="C20" s="1" t="s">
        <v>12</v>
      </c>
      <c r="D20" s="1">
        <v>50</v>
      </c>
      <c r="E20" s="2">
        <v>92.836534136607028</v>
      </c>
      <c r="F20" s="2">
        <v>152.82377040881067</v>
      </c>
      <c r="G20" s="2">
        <v>282.76919047045106</v>
      </c>
      <c r="H20" s="2">
        <v>526.13778814947591</v>
      </c>
      <c r="I20" s="2">
        <v>838.29049007972719</v>
      </c>
      <c r="J20" s="2">
        <v>242.50131984695273</v>
      </c>
      <c r="K20" s="2">
        <v>295.83379141976167</v>
      </c>
      <c r="L20" s="2">
        <v>411.93021220316399</v>
      </c>
      <c r="M20" s="2">
        <v>629.40499373843795</v>
      </c>
      <c r="N20" s="2">
        <v>1112.9619308804279</v>
      </c>
      <c r="O20" s="2">
        <v>23.470130482205334</v>
      </c>
      <c r="P20" s="2">
        <v>47.074122858736004</v>
      </c>
      <c r="Q20" s="2">
        <v>68.119007798222398</v>
      </c>
    </row>
    <row r="21" spans="1:17" x14ac:dyDescent="0.25">
      <c r="C21" s="3" t="s">
        <v>7</v>
      </c>
      <c r="E21" s="4">
        <v>42.836534136607028</v>
      </c>
      <c r="F21" s="4">
        <v>59.987236272203646</v>
      </c>
      <c r="G21" s="4">
        <v>129.94542006164039</v>
      </c>
      <c r="H21" s="4">
        <v>243.36859767902484</v>
      </c>
      <c r="I21" s="4">
        <v>312.15270193025128</v>
      </c>
      <c r="J21" s="4">
        <v>-595.7891702327745</v>
      </c>
      <c r="K21" s="4">
        <v>53.332471572808942</v>
      </c>
      <c r="L21" s="4">
        <v>116.09642078340232</v>
      </c>
      <c r="M21" s="4">
        <v>217.47478153527396</v>
      </c>
      <c r="N21" s="4">
        <v>483.55693714198992</v>
      </c>
      <c r="O21" s="4">
        <v>-1089.4918003982225</v>
      </c>
      <c r="P21" s="4">
        <v>23.60399237653067</v>
      </c>
      <c r="Q21" s="4">
        <v>21.044884939486394</v>
      </c>
    </row>
    <row r="22" spans="1:17" x14ac:dyDescent="0.25">
      <c r="C22" t="s">
        <v>8</v>
      </c>
      <c r="E22" s="5">
        <v>9.2836534136607032</v>
      </c>
      <c r="F22" s="5">
        <v>15.282377040881068</v>
      </c>
      <c r="G22" s="5">
        <v>28.276919047045105</v>
      </c>
      <c r="H22" s="5">
        <v>52.613778814947594</v>
      </c>
      <c r="I22" s="5">
        <v>83.829049007972714</v>
      </c>
      <c r="J22" s="5">
        <v>24.250131984695273</v>
      </c>
      <c r="K22" s="5">
        <v>29.583379141976167</v>
      </c>
      <c r="L22" s="5">
        <v>41.193021220316396</v>
      </c>
      <c r="M22" s="5">
        <v>62.940499373843792</v>
      </c>
      <c r="N22" s="5">
        <v>111.29619308804278</v>
      </c>
      <c r="O22" s="5">
        <v>2.3470130482205334</v>
      </c>
      <c r="P22" s="5">
        <v>4.7074122858736001</v>
      </c>
      <c r="Q22" s="5">
        <v>6.8119007798222402</v>
      </c>
    </row>
    <row r="24" spans="1:17" x14ac:dyDescent="0.25">
      <c r="C24" t="s">
        <v>9</v>
      </c>
      <c r="E24">
        <v>1.8567306827321406</v>
      </c>
      <c r="F24">
        <v>1.6461597993730968</v>
      </c>
      <c r="G24">
        <v>1.8502958650609809</v>
      </c>
      <c r="H24">
        <v>1.8606616487253285</v>
      </c>
      <c r="I24">
        <v>1.5932907861040548</v>
      </c>
      <c r="J24">
        <v>0.28928077166172933</v>
      </c>
      <c r="K24">
        <v>1.2199265208390127</v>
      </c>
      <c r="L24">
        <v>1.3924379977900223</v>
      </c>
      <c r="M24">
        <v>1.5279408382602813</v>
      </c>
      <c r="N24">
        <v>1.7682762957914215</v>
      </c>
      <c r="O24">
        <v>2.1087990371457612E-2</v>
      </c>
      <c r="P24">
        <v>2.0057035002181527</v>
      </c>
      <c r="Q24">
        <v>1.4470584614532205</v>
      </c>
    </row>
    <row r="25" spans="1:17" x14ac:dyDescent="0.25">
      <c r="A25" t="s">
        <v>22</v>
      </c>
      <c r="B25" s="1" t="s">
        <v>2</v>
      </c>
      <c r="C25" s="1" t="s">
        <v>12</v>
      </c>
      <c r="D25" s="1">
        <v>10</v>
      </c>
      <c r="E25" s="2">
        <v>20.728236192748973</v>
      </c>
      <c r="F25" s="2">
        <v>16.032764659048279</v>
      </c>
      <c r="G25" s="2">
        <v>20.246784448051656</v>
      </c>
      <c r="H25" s="2">
        <v>14.397566391387057</v>
      </c>
      <c r="I25" s="2">
        <v>7.721568040049525</v>
      </c>
      <c r="J25" s="2">
        <v>11.54633787743378</v>
      </c>
      <c r="K25" s="2">
        <v>13.082099839550541</v>
      </c>
      <c r="L25" s="2">
        <v>7.5950816177590061</v>
      </c>
      <c r="M25" s="2">
        <v>1.5787275907164258</v>
      </c>
      <c r="N25" s="2">
        <v>3.2754238112298122</v>
      </c>
      <c r="O25" s="2">
        <v>6.1099430045574605</v>
      </c>
      <c r="P25" s="2">
        <v>7.0579814021452068</v>
      </c>
      <c r="Q25" s="2">
        <v>12.086243905263844</v>
      </c>
    </row>
    <row r="26" spans="1:17" x14ac:dyDescent="0.25">
      <c r="C26" s="3" t="s">
        <v>7</v>
      </c>
      <c r="E26" s="4">
        <v>10.728236192748973</v>
      </c>
      <c r="F26" s="4">
        <v>-4.6954715337006938</v>
      </c>
      <c r="G26" s="4">
        <v>4.2140197890033768</v>
      </c>
      <c r="H26" s="4">
        <v>-5.8492180566645988</v>
      </c>
      <c r="I26" s="4">
        <v>-6.6759983513375323</v>
      </c>
      <c r="J26" s="4">
        <v>3.8247698373842551</v>
      </c>
      <c r="K26" s="4">
        <v>1.5357619621167604</v>
      </c>
      <c r="L26" s="4">
        <v>-5.4870182217915344</v>
      </c>
      <c r="M26" s="4">
        <v>-6.0163540270425804</v>
      </c>
      <c r="N26" s="4">
        <v>1.6966962205133864</v>
      </c>
      <c r="O26" s="4">
        <v>2.8345191933276483</v>
      </c>
      <c r="P26" s="4">
        <v>0.94803839758774622</v>
      </c>
      <c r="Q26" s="4">
        <v>5.0282625031186372</v>
      </c>
    </row>
    <row r="27" spans="1:17" x14ac:dyDescent="0.25">
      <c r="C27" t="s">
        <v>8</v>
      </c>
      <c r="E27" s="5">
        <v>2.0728236192748972</v>
      </c>
      <c r="F27" s="5">
        <v>1.603276465904828</v>
      </c>
      <c r="G27" s="5">
        <v>2.0246784448051658</v>
      </c>
      <c r="H27" s="5">
        <v>1.4397566391387058</v>
      </c>
      <c r="I27" s="5">
        <v>0.77215680400495246</v>
      </c>
      <c r="J27" s="5">
        <v>1.1546337877433781</v>
      </c>
      <c r="K27" s="5">
        <v>1.3082099839550541</v>
      </c>
      <c r="L27" s="5">
        <v>0.75950816177590064</v>
      </c>
      <c r="M27" s="5">
        <v>0.15787275907164258</v>
      </c>
      <c r="N27" s="5">
        <v>0.32754238112298123</v>
      </c>
      <c r="O27" s="5">
        <v>0.6109943004557461</v>
      </c>
      <c r="P27" s="5">
        <v>0.7057981402145207</v>
      </c>
      <c r="Q27" s="5">
        <v>1.2086243905263845</v>
      </c>
    </row>
    <row r="29" spans="1:17" x14ac:dyDescent="0.25">
      <c r="C29" t="s">
        <v>9</v>
      </c>
      <c r="E29">
        <v>2.0728236192748972</v>
      </c>
      <c r="F29">
        <v>0.773474622247732</v>
      </c>
      <c r="G29">
        <v>1.2628379994728574</v>
      </c>
      <c r="H29">
        <v>0.71110385100052431</v>
      </c>
      <c r="I29">
        <v>0.53631063960008807</v>
      </c>
      <c r="J29">
        <v>1.4953358977796074</v>
      </c>
      <c r="K29">
        <v>1.1330085762619386</v>
      </c>
      <c r="L29">
        <v>0.5805705285016346</v>
      </c>
      <c r="M29">
        <v>0.20786183350880735</v>
      </c>
      <c r="N29">
        <v>2.0747238665433261</v>
      </c>
      <c r="O29">
        <v>1.8653900553600058</v>
      </c>
      <c r="P29">
        <v>1.1551632145963713</v>
      </c>
      <c r="Q29">
        <v>1.712422180878848</v>
      </c>
    </row>
    <row r="30" spans="1:17" x14ac:dyDescent="0.25">
      <c r="A30" t="s">
        <v>23</v>
      </c>
      <c r="B30" s="1" t="s">
        <v>3</v>
      </c>
      <c r="C30" s="1" t="s">
        <v>12</v>
      </c>
      <c r="D30" s="1">
        <v>1</v>
      </c>
      <c r="E30" s="2">
        <v>2.0418683830966109</v>
      </c>
      <c r="F30" s="2">
        <v>3.3332992754116724</v>
      </c>
      <c r="G30" s="2">
        <v>1.7486365529001366</v>
      </c>
      <c r="H30" s="2">
        <v>3.3284419021050224</v>
      </c>
      <c r="I30" s="2">
        <v>5.5235030998905899</v>
      </c>
      <c r="J30" s="2">
        <v>4.9451822095564912</v>
      </c>
      <c r="K30" s="2">
        <v>5.7181069073311255</v>
      </c>
      <c r="L30" s="2">
        <v>0.95124368878777943</v>
      </c>
      <c r="M30" s="2">
        <v>1.4775310670370281</v>
      </c>
      <c r="N30" s="2">
        <v>2.1168921537312926</v>
      </c>
      <c r="O30" s="2">
        <v>3.6125618608565486</v>
      </c>
      <c r="P30" s="2">
        <v>2.0235974551944524</v>
      </c>
      <c r="Q30" s="2">
        <v>0.48599280868314593</v>
      </c>
    </row>
    <row r="31" spans="1:17" x14ac:dyDescent="0.25">
      <c r="C31" s="3" t="s">
        <v>7</v>
      </c>
      <c r="E31" s="4">
        <v>1.0418683830966109</v>
      </c>
      <c r="F31" s="4">
        <v>1.2914308923150615</v>
      </c>
      <c r="G31" s="4">
        <v>-1.5846627225115357</v>
      </c>
      <c r="H31" s="4">
        <v>1.5798053492048858</v>
      </c>
      <c r="I31" s="4">
        <v>2.1950611977855674</v>
      </c>
      <c r="J31" s="4">
        <v>-0.57832089033409861</v>
      </c>
      <c r="K31" s="4">
        <v>0.77292469777463424</v>
      </c>
      <c r="L31" s="4">
        <v>-4.7668632185433459</v>
      </c>
      <c r="M31" s="4">
        <v>0.52628737824924865</v>
      </c>
      <c r="N31" s="4">
        <v>0.6393610866942645</v>
      </c>
      <c r="O31" s="4">
        <v>1.495669707125256</v>
      </c>
      <c r="P31" s="4">
        <v>-1.5889644056620962</v>
      </c>
      <c r="Q31" s="4">
        <v>-1.5376046465113065</v>
      </c>
    </row>
    <row r="32" spans="1:17" x14ac:dyDescent="0.25">
      <c r="C32" t="s">
        <v>8</v>
      </c>
      <c r="E32" s="5">
        <v>0.20418683830966108</v>
      </c>
      <c r="F32" s="5">
        <v>0.33332992754116725</v>
      </c>
      <c r="G32" s="5">
        <v>0.17486365529001366</v>
      </c>
      <c r="H32" s="5">
        <v>0.33284419021050227</v>
      </c>
      <c r="I32" s="5">
        <v>0.55235030998905899</v>
      </c>
      <c r="J32" s="5">
        <v>0.49451822095564912</v>
      </c>
      <c r="K32" s="5">
        <v>0.57181069073311253</v>
      </c>
      <c r="L32" s="5">
        <v>9.512436887877794E-2</v>
      </c>
      <c r="M32" s="5">
        <v>0.14775310670370281</v>
      </c>
      <c r="N32" s="5">
        <v>0.21168921537312926</v>
      </c>
      <c r="O32" s="5">
        <v>0.36125618608565485</v>
      </c>
      <c r="P32" s="5">
        <v>0.20235974551944524</v>
      </c>
      <c r="Q32" s="5">
        <v>4.8599280868314595E-2</v>
      </c>
    </row>
    <row r="34" spans="1:17" x14ac:dyDescent="0.25">
      <c r="C34" t="s">
        <v>9</v>
      </c>
      <c r="E34">
        <v>2.0418683830966109</v>
      </c>
      <c r="F34">
        <v>1.6324750914437161</v>
      </c>
      <c r="G34">
        <v>0.52459632586821203</v>
      </c>
      <c r="H34">
        <v>1.9034498029820766</v>
      </c>
      <c r="I34">
        <v>1.659486108619572</v>
      </c>
      <c r="J34">
        <v>0.89529816859421074</v>
      </c>
      <c r="K34">
        <v>1.1562985275407989</v>
      </c>
      <c r="L34">
        <v>0.16635640155104475</v>
      </c>
      <c r="M34">
        <v>1.5532624126210233</v>
      </c>
      <c r="N34">
        <v>1.4327226012082503</v>
      </c>
      <c r="O34">
        <v>1.706540342401925</v>
      </c>
      <c r="P34">
        <v>0.56015579335011079</v>
      </c>
      <c r="Q34">
        <v>0.24016278901499494</v>
      </c>
    </row>
    <row r="35" spans="1:17" x14ac:dyDescent="0.25">
      <c r="A35" t="s">
        <v>24</v>
      </c>
      <c r="B35" s="1" t="s">
        <v>4</v>
      </c>
      <c r="C35" s="1" t="s">
        <v>12</v>
      </c>
      <c r="D35" s="1">
        <v>19</v>
      </c>
      <c r="E35" s="2">
        <v>7.0225470349526571</v>
      </c>
      <c r="F35" s="2">
        <v>12.273713307682932</v>
      </c>
      <c r="G35" s="2">
        <v>11.57195805597099</v>
      </c>
      <c r="H35" s="2">
        <v>12.492047914627067</v>
      </c>
      <c r="I35" s="2">
        <v>3.7401409031472297</v>
      </c>
      <c r="J35" s="2">
        <v>7.0188961496374969</v>
      </c>
      <c r="K35" s="2">
        <v>11.932208725947932</v>
      </c>
      <c r="L35" s="2">
        <v>15.850632636642599</v>
      </c>
      <c r="M35" s="2">
        <v>27.068677767999489</v>
      </c>
      <c r="N35" s="2">
        <v>25.629425667137102</v>
      </c>
      <c r="O35" s="2">
        <v>51.975654126639007</v>
      </c>
      <c r="P35" s="2">
        <v>41.951820122452482</v>
      </c>
      <c r="Q35" s="2">
        <v>62.447726844195167</v>
      </c>
    </row>
    <row r="36" spans="1:17" x14ac:dyDescent="0.25">
      <c r="C36" s="3" t="s">
        <v>7</v>
      </c>
      <c r="E36" s="4">
        <v>-11.977452965047343</v>
      </c>
      <c r="F36" s="4">
        <v>5.2511662727302753</v>
      </c>
      <c r="G36" s="4">
        <v>-0.70175525171194231</v>
      </c>
      <c r="H36" s="4">
        <v>0.92008985865607684</v>
      </c>
      <c r="I36" s="4">
        <v>-8.7519070114798367</v>
      </c>
      <c r="J36" s="4">
        <v>3.2787552464902672</v>
      </c>
      <c r="K36" s="4">
        <v>4.9133125763104353</v>
      </c>
      <c r="L36" s="4">
        <v>3.918423910694667</v>
      </c>
      <c r="M36" s="4">
        <v>11.21804513135689</v>
      </c>
      <c r="N36" s="4">
        <v>-1.4392521008623866</v>
      </c>
      <c r="O36" s="4">
        <v>26.346228459501905</v>
      </c>
      <c r="P36" s="4">
        <v>-10.023834004186526</v>
      </c>
      <c r="Q36" s="4">
        <v>20.495906721742685</v>
      </c>
    </row>
    <row r="37" spans="1:17" x14ac:dyDescent="0.25">
      <c r="C37" t="s">
        <v>8</v>
      </c>
      <c r="E37" s="5">
        <v>0.70225470349526575</v>
      </c>
      <c r="F37" s="5">
        <v>1.2273713307682932</v>
      </c>
      <c r="G37" s="5">
        <v>1.157195805597099</v>
      </c>
      <c r="H37" s="5">
        <v>1.2492047914627067</v>
      </c>
      <c r="I37" s="5">
        <v>0.37401409031472299</v>
      </c>
      <c r="J37" s="5">
        <v>0.70188961496374969</v>
      </c>
      <c r="K37" s="5">
        <v>1.1932208725947933</v>
      </c>
      <c r="L37" s="5">
        <v>1.5850632636642599</v>
      </c>
      <c r="M37" s="5">
        <v>2.7068677767999487</v>
      </c>
      <c r="N37" s="5">
        <v>2.5629425667137102</v>
      </c>
      <c r="O37" s="5">
        <v>5.1975654126639004</v>
      </c>
      <c r="P37" s="5">
        <v>4.1951820122452483</v>
      </c>
      <c r="Q37" s="5">
        <v>6.2447726844195168</v>
      </c>
    </row>
    <row r="39" spans="1:17" ht="15.75" thickBot="1" x14ac:dyDescent="0.3">
      <c r="C39" t="s">
        <v>9</v>
      </c>
      <c r="E39">
        <v>0.36960773868171881</v>
      </c>
      <c r="F39">
        <v>1.7477580778874309</v>
      </c>
      <c r="G39">
        <v>0.94282453613506945</v>
      </c>
      <c r="H39">
        <v>1.0795103001761506</v>
      </c>
      <c r="I39">
        <v>0.29940174170864814</v>
      </c>
      <c r="J39">
        <v>1.8766394987235056</v>
      </c>
      <c r="K39">
        <v>1.7000121488567959</v>
      </c>
      <c r="L39">
        <v>1.3283904933856556</v>
      </c>
      <c r="M39">
        <v>1.7077348512527915</v>
      </c>
      <c r="N39">
        <v>0.94682961195231097</v>
      </c>
      <c r="O39">
        <v>2.0279679615795647</v>
      </c>
      <c r="P39">
        <v>0.80714366807653082</v>
      </c>
      <c r="Q39">
        <v>1.4885582237413661</v>
      </c>
    </row>
    <row r="40" spans="1:17" ht="15.75" thickTop="1" x14ac:dyDescent="0.25">
      <c r="B40" s="11" t="s">
        <v>11</v>
      </c>
      <c r="C40" s="11" t="s">
        <v>12</v>
      </c>
      <c r="D40" s="12">
        <f>IF(SUMPRODUCT(($C$10:$C$39=$C40)*D$10:D$39)=0,"",SUMPRODUCT(($C$10:$C$39=$C40)*D$10:D$39))</f>
        <v>185</v>
      </c>
      <c r="E40" s="12">
        <f>IF(SUMPRODUCT(($C$10:$C$39=$C40)*E$10:E$39)=0,"",SUMPRODUCT(($C$10:$C$39=$C40)*E$10:E$39))</f>
        <v>327.56055916541249</v>
      </c>
      <c r="F40" s="12">
        <f>IF(SUMPRODUCT(($C$10:$C$39=$C40)*F$10:F$39)=0,"",SUMPRODUCT(($C$10:$C$39=$C40)*F$10:F$39))</f>
        <v>440.22265452464904</v>
      </c>
      <c r="G40" s="12">
        <f>IF(SUMPRODUCT(($C$10:$C$39=$C40)*G$10:G$39)=0,"",SUMPRODUCT(($C$10:$C$39=$C40)*G$10:G$39))</f>
        <v>645.24227860399037</v>
      </c>
      <c r="H40" s="12">
        <f>IF(SUMPRODUCT(($C$10:$C$39=$C40)*H$10:H$39)=0,"",SUMPRODUCT(($C$10:$C$39=$C40)*H$10:H$39))</f>
        <v>1099.6449204280011</v>
      </c>
      <c r="I40" s="12">
        <f>IF(SUMPRODUCT(($C$10:$C$39=$C40)*I$10:I$39)=0,"",SUMPRODUCT(($C$10:$C$39=$C40)*I$10:I$39))</f>
        <v>1530.2546349396307</v>
      </c>
      <c r="J40" s="12">
        <f>IF(SUMPRODUCT(($C$10:$C$39=$C40)*J$10:J$39)=0,"",SUMPRODUCT(($C$10:$C$39=$C40)*J$10:J$39))</f>
        <v>1356.5106563860211</v>
      </c>
      <c r="K40" s="12">
        <f>IF(SUMPRODUCT(($C$10:$C$39=$C40)*K$10:K$39)=0,"",SUMPRODUCT(($C$10:$C$39=$C40)*K$10:K$39))</f>
        <v>2390.9816278728522</v>
      </c>
      <c r="L40" s="12">
        <f>IF(SUMPRODUCT(($C$10:$C$39=$C40)*L$10:L$39)=0,"",SUMPRODUCT(($C$10:$C$39=$C40)*L$10:L$39))</f>
        <v>497.95295237163577</v>
      </c>
      <c r="M40" s="12">
        <f>IF(SUMPRODUCT(($C$10:$C$39=$C40)*M$10:M$39)=0,"",SUMPRODUCT(($C$10:$C$39=$C40)*M$10:M$39))</f>
        <v>775.00502062562589</v>
      </c>
      <c r="N40" s="12">
        <f>IF(SUMPRODUCT(($C$10:$C$39=$C40)*N$10:N$39)=0,"",SUMPRODUCT(($C$10:$C$39=$C40)*N$10:N$39))</f>
        <v>1303.2621474190585</v>
      </c>
      <c r="O40" s="12">
        <f>IF(SUMPRODUCT(($C$10:$C$39=$C40)*O$10:O$39)=0,"",SUMPRODUCT(($C$10:$C$39=$C40)*O$10:O$39))</f>
        <v>197.72667843655313</v>
      </c>
      <c r="P40" s="12">
        <f>IF(SUMPRODUCT(($C$10:$C$39=$C40)*P$10:P$39)=0,"",SUMPRODUCT(($C$10:$C$39=$C40)*P$10:P$39))</f>
        <v>276.26007693676803</v>
      </c>
      <c r="Q40" s="12">
        <f>IF(SUMPRODUCT(($C$10:$C$39=$C40)*Q$10:Q$39)=0,"",SUMPRODUCT(($C$10:$C$39=$C40)*Q$10:Q$39))</f>
        <v>390.32867873702639</v>
      </c>
    </row>
    <row r="41" spans="1:17" x14ac:dyDescent="0.25">
      <c r="B41" s="6"/>
      <c r="C41" s="6" t="s">
        <v>7</v>
      </c>
      <c r="D41" s="13" t="str">
        <f>IF(SUMPRODUCT(($C$10:$C$39=$C41)*D$10:D$39)=0,"",SUMPRODUCT(($C$10:$C$39=$C41)*D$10:D$39))</f>
        <v/>
      </c>
      <c r="E41" s="13">
        <f>IF(SUMPRODUCT(($C$10:$C$39=$C41)*E$10:E$39)=0,"",SUMPRODUCT(($C$10:$C$39=$C41)*E$10:E$39))</f>
        <v>142.56055916541251</v>
      </c>
      <c r="F41" s="13">
        <f>IF(SUMPRODUCT(($C$10:$C$39=$C41)*F$10:F$39)=0,"",SUMPRODUCT(($C$10:$C$39=$C41)*F$10:F$39))</f>
        <v>112.66209535923653</v>
      </c>
      <c r="G41" s="13">
        <f>IF(SUMPRODUCT(($C$10:$C$39=$C41)*G$10:G$39)=0,"",SUMPRODUCT(($C$10:$C$39=$C41)*G$10:G$39))</f>
        <v>205.01962407934133</v>
      </c>
      <c r="H41" s="13">
        <f>IF(SUMPRODUCT(($C$10:$C$39=$C41)*H$10:H$39)=0,"",SUMPRODUCT(($C$10:$C$39=$C41)*H$10:H$39))</f>
        <v>454.40264182401069</v>
      </c>
      <c r="I41" s="13">
        <f>IF(SUMPRODUCT(($C$10:$C$39=$C41)*I$10:I$39)=0,"",SUMPRODUCT(($C$10:$C$39=$C41)*I$10:I$39))</f>
        <v>430.60971451162965</v>
      </c>
      <c r="J41" s="13">
        <f>IF(SUMPRODUCT(($C$10:$C$39=$C41)*J$10:J$39)=0,"",SUMPRODUCT(($C$10:$C$39=$C41)*J$10:J$39))</f>
        <v>-173.74397855360965</v>
      </c>
      <c r="K41" s="13">
        <f>IF(SUMPRODUCT(($C$10:$C$39=$C41)*K$10:K$39)=0,"",SUMPRODUCT(($C$10:$C$39=$C41)*K$10:K$39))</f>
        <v>1034.4709714868309</v>
      </c>
      <c r="L41" s="13">
        <f>IF(SUMPRODUCT(($C$10:$C$39=$C41)*L$10:L$39)=0,"",SUMPRODUCT(($C$10:$C$39=$C41)*L$10:L$39))</f>
        <v>-1893.0286755012162</v>
      </c>
      <c r="M41" s="13">
        <f>IF(SUMPRODUCT(($C$10:$C$39=$C41)*M$10:M$39)=0,"",SUMPRODUCT(($C$10:$C$39=$C41)*M$10:M$39))</f>
        <v>277.05206825399011</v>
      </c>
      <c r="N41" s="13">
        <f>IF(SUMPRODUCT(($C$10:$C$39=$C41)*N$10:N$39)=0,"",SUMPRODUCT(($C$10:$C$39=$C41)*N$10:N$39))</f>
        <v>528.25712679343258</v>
      </c>
      <c r="O41" s="13">
        <f>IF(SUMPRODUCT(($C$10:$C$39=$C41)*O$10:O$39)=0,"",SUMPRODUCT(($C$10:$C$39=$C41)*O$10:O$39))</f>
        <v>-1105.5354689825053</v>
      </c>
      <c r="P41" s="13">
        <f>IF(SUMPRODUCT(($C$10:$C$39=$C41)*P$10:P$39)=0,"",SUMPRODUCT(($C$10:$C$39=$C41)*P$10:P$39))</f>
        <v>78.533398500214886</v>
      </c>
      <c r="Q41" s="13">
        <f>IF(SUMPRODUCT(($C$10:$C$39=$C41)*Q$10:Q$39)=0,"",SUMPRODUCT(($C$10:$C$39=$C41)*Q$10:Q$39))</f>
        <v>114.06860180025832</v>
      </c>
    </row>
    <row r="42" spans="1:17" x14ac:dyDescent="0.25">
      <c r="B42" s="6"/>
      <c r="C42" s="6" t="s">
        <v>8</v>
      </c>
      <c r="D42" s="13">
        <f>SUMPRODUCT(($C$10:$C$39=$C42)*D$10:D$39)</f>
        <v>0</v>
      </c>
      <c r="E42" s="13">
        <f>SUMPRODUCT(($C$10:$C$39=$C42)*E$10:E$39)</f>
        <v>32.75605591654125</v>
      </c>
      <c r="F42" s="13">
        <f>SUMPRODUCT(($C$10:$C$39=$C42)*F$10:F$39)</f>
        <v>44.0222654524649</v>
      </c>
      <c r="G42" s="13">
        <f>SUMPRODUCT(($C$10:$C$39=$C42)*G$10:G$39)</f>
        <v>64.524227860399037</v>
      </c>
      <c r="H42" s="13">
        <f>SUMPRODUCT(($C$10:$C$39=$C42)*H$10:H$39)</f>
        <v>109.96449204280012</v>
      </c>
      <c r="I42" s="13">
        <f>SUMPRODUCT(($C$10:$C$39=$C42)*I$10:I$39)</f>
        <v>153.02546349396309</v>
      </c>
      <c r="J42" s="13">
        <f>SUMPRODUCT(($C$10:$C$39=$C42)*J$10:J$39)</f>
        <v>135.65106563860212</v>
      </c>
      <c r="K42" s="13">
        <f>SUMPRODUCT(($C$10:$C$39=$C42)*K$10:K$39)</f>
        <v>239.09816278728519</v>
      </c>
      <c r="L42" s="13">
        <f>SUMPRODUCT(($C$10:$C$39=$C42)*L$10:L$39)</f>
        <v>49.795295237163572</v>
      </c>
      <c r="M42" s="13">
        <f>SUMPRODUCT(($C$10:$C$39=$C42)*M$10:M$39)</f>
        <v>77.500502062562575</v>
      </c>
      <c r="N42" s="13">
        <f>SUMPRODUCT(($C$10:$C$39=$C42)*N$10:N$39)</f>
        <v>130.32621474190583</v>
      </c>
      <c r="O42" s="13">
        <f>SUMPRODUCT(($C$10:$C$39=$C42)*O$10:O$39)</f>
        <v>19.772667843655313</v>
      </c>
      <c r="P42" s="13">
        <f>SUMPRODUCT(($C$10:$C$39=$C42)*P$10:P$39)</f>
        <v>27.626007693676801</v>
      </c>
      <c r="Q42" s="13">
        <f>SUMPRODUCT(($C$10:$C$39=$C42)*Q$10:Q$39)</f>
        <v>39.032867873702635</v>
      </c>
    </row>
    <row r="43" spans="1:17" x14ac:dyDescent="0.25">
      <c r="B43" s="6"/>
      <c r="C43" s="6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spans="1:17" ht="15.75" thickBot="1" x14ac:dyDescent="0.3">
      <c r="B44" s="8"/>
      <c r="C44" s="8" t="s">
        <v>9</v>
      </c>
      <c r="D44" s="14" t="str">
        <f>IF(SUMPRODUCT(($C$10:$C$39=$C44)*D$10:D$39)=0,"",SUMPRODUCT(($C$10:$C$39=$C44)*D$10:D$39))</f>
        <v/>
      </c>
      <c r="E44" s="14">
        <f>IF(SUMPRODUCT(($C$10:$C$39=$C44)*E$10:E$39)=0,"",SUMPRODUCT(($C$10:$C$39=$C44)*E$10:E$39))</f>
        <v>9.0541072624503922</v>
      </c>
      <c r="F44" s="14">
        <f>IF(SUMPRODUCT(($C$10:$C$39=$C44)*F$10:F$39)=0,"",SUMPRODUCT(($C$10:$C$39=$C44)*F$10:F$39))</f>
        <v>8.3578619583516485</v>
      </c>
      <c r="G44" s="14">
        <f>IF(SUMPRODUCT(($C$10:$C$39=$C44)*G$10:G$39)=0,"",SUMPRODUCT(($C$10:$C$39=$C44)*G$10:G$39))</f>
        <v>7.6003912787089236</v>
      </c>
      <c r="H44" s="14">
        <f>IF(SUMPRODUCT(($C$10:$C$39=$C44)*H$10:H$39)=0,"",SUMPRODUCT(($C$10:$C$39=$C44)*H$10:H$39))</f>
        <v>8.7108943851923399</v>
      </c>
      <c r="I44" s="14">
        <f>IF(SUMPRODUCT(($C$10:$C$39=$C44)*I$10:I$39)=0,"",SUMPRODUCT(($C$10:$C$39=$C44)*I$10:I$39))</f>
        <v>7.2248593407151862</v>
      </c>
      <c r="J44" s="14">
        <f>IF(SUMPRODUCT(($C$10:$C$39=$C44)*J$10:J$39)=0,"",SUMPRODUCT(($C$10:$C$39=$C44)*J$10:J$39))</f>
        <v>6.7469844949276805</v>
      </c>
      <c r="K44" s="14">
        <f>IF(SUMPRODUCT(($C$10:$C$39=$C44)*K$10:K$39)=0,"",SUMPRODUCT(($C$10:$C$39=$C44)*K$10:K$39))</f>
        <v>8.20450659404964</v>
      </c>
      <c r="L44" s="14">
        <f>IF(SUMPRODUCT(($C$10:$C$39=$C44)*L$10:L$39)=0,"",SUMPRODUCT(($C$10:$C$39=$C44)*L$10:L$39))</f>
        <v>4.2013419881113521</v>
      </c>
      <c r="M44" s="14">
        <f>IF(SUMPRODUCT(($C$10:$C$39=$C44)*M$10:M$39)=0,"",SUMPRODUCT(($C$10:$C$39=$C44)*M$10:M$39))</f>
        <v>8.1712085089600528</v>
      </c>
      <c r="N44" s="14">
        <f>IF(SUMPRODUCT(($C$10:$C$39=$C44)*N$10:N$39)=0,"",SUMPRODUCT(($C$10:$C$39=$C44)*N$10:N$39))</f>
        <v>8.3821295054950227</v>
      </c>
      <c r="O44" s="14">
        <f>IF(SUMPRODUCT(($C$10:$C$39=$C44)*O$10:O$39)=0,"",SUMPRODUCT(($C$10:$C$39=$C44)*O$10:O$39))</f>
        <v>6.689041334781983</v>
      </c>
      <c r="P44" s="14">
        <f>IF(SUMPRODUCT(($C$10:$C$39=$C44)*P$10:P$39)=0,"",SUMPRODUCT(($C$10:$C$39=$C44)*P$10:P$39))</f>
        <v>6.5817958477483085</v>
      </c>
      <c r="Q44" s="14">
        <f>IF(SUMPRODUCT(($C$10:$C$39=$C44)*Q$10:Q$39)=0,"",SUMPRODUCT(($C$10:$C$39=$C44)*Q$10:Q$39))</f>
        <v>7.7112815510041823</v>
      </c>
    </row>
    <row r="45" spans="1:17" ht="15.75" thickTop="1" x14ac:dyDescent="0.25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Q20"/>
  <sheetViews>
    <sheetView showGridLines="0" topLeftCell="A2" workbookViewId="0">
      <selection activeCell="G24" sqref="G24"/>
    </sheetView>
  </sheetViews>
  <sheetFormatPr baseColWidth="10" defaultColWidth="9.140625" defaultRowHeight="15" x14ac:dyDescent="0.25"/>
  <sheetData>
    <row r="3" spans="2:17" x14ac:dyDescent="0.25">
      <c r="B3" t="s">
        <v>0</v>
      </c>
    </row>
    <row r="4" spans="2:17" x14ac:dyDescent="0.25">
      <c r="B4" t="s">
        <v>1</v>
      </c>
    </row>
    <row r="9" spans="2:17" x14ac:dyDescent="0.25">
      <c r="D9">
        <v>2010</v>
      </c>
      <c r="E9">
        <v>2011</v>
      </c>
      <c r="F9">
        <v>2012</v>
      </c>
      <c r="G9">
        <v>2013</v>
      </c>
      <c r="H9">
        <v>2014</v>
      </c>
      <c r="I9">
        <v>2015</v>
      </c>
      <c r="J9">
        <v>2016</v>
      </c>
      <c r="K9">
        <v>2017</v>
      </c>
      <c r="L9">
        <v>2018</v>
      </c>
      <c r="M9">
        <v>2019</v>
      </c>
      <c r="N9">
        <v>2020</v>
      </c>
      <c r="O9">
        <v>2021</v>
      </c>
      <c r="P9">
        <v>2022</v>
      </c>
      <c r="Q9">
        <v>2023</v>
      </c>
    </row>
    <row r="10" spans="2:17" x14ac:dyDescent="0.25">
      <c r="B10" s="1"/>
      <c r="C10" s="1"/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17" x14ac:dyDescent="0.25">
      <c r="C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2:17" x14ac:dyDescent="0.25"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2:17" ht="6" customHeight="1" x14ac:dyDescent="0.25"/>
    <row r="14" spans="2:17" ht="15.75" thickBot="1" x14ac:dyDescent="0.3"/>
    <row r="15" spans="2:17" ht="15.75" thickTop="1" x14ac:dyDescent="0.25">
      <c r="B15" s="11" t="s">
        <v>11</v>
      </c>
      <c r="C15" s="11" t="s">
        <v>12</v>
      </c>
      <c r="D15" s="12" t="str">
        <f t="shared" ref="D15:Q16" si="0">IF(SUMPRODUCT(($C$10:$C$14=$C15)*D$10:D$14)=0,"",SUMPRODUCT(($C$10:$C$14=$C15)*D$10:D$14))</f>
        <v/>
      </c>
      <c r="E15" s="12" t="str">
        <f t="shared" si="0"/>
        <v/>
      </c>
      <c r="F15" s="12" t="str">
        <f t="shared" si="0"/>
        <v/>
      </c>
      <c r="G15" s="12" t="str">
        <f t="shared" si="0"/>
        <v/>
      </c>
      <c r="H15" s="12" t="str">
        <f t="shared" si="0"/>
        <v/>
      </c>
      <c r="I15" s="12" t="str">
        <f t="shared" si="0"/>
        <v/>
      </c>
      <c r="J15" s="12" t="str">
        <f t="shared" si="0"/>
        <v/>
      </c>
      <c r="K15" s="12" t="str">
        <f t="shared" si="0"/>
        <v/>
      </c>
      <c r="L15" s="12" t="str">
        <f t="shared" si="0"/>
        <v/>
      </c>
      <c r="M15" s="12" t="str">
        <f t="shared" si="0"/>
        <v/>
      </c>
      <c r="N15" s="12" t="str">
        <f t="shared" si="0"/>
        <v/>
      </c>
      <c r="O15" s="12" t="str">
        <f t="shared" si="0"/>
        <v/>
      </c>
      <c r="P15" s="12" t="str">
        <f t="shared" si="0"/>
        <v/>
      </c>
      <c r="Q15" s="12" t="str">
        <f t="shared" si="0"/>
        <v/>
      </c>
    </row>
    <row r="16" spans="2:17" x14ac:dyDescent="0.25">
      <c r="B16" s="6"/>
      <c r="C16" s="6" t="s">
        <v>7</v>
      </c>
      <c r="D16" s="13" t="str">
        <f t="shared" si="0"/>
        <v/>
      </c>
      <c r="E16" s="13" t="str">
        <f t="shared" si="0"/>
        <v/>
      </c>
      <c r="F16" s="13" t="str">
        <f t="shared" si="0"/>
        <v/>
      </c>
      <c r="G16" s="13" t="str">
        <f t="shared" si="0"/>
        <v/>
      </c>
      <c r="H16" s="13" t="str">
        <f t="shared" si="0"/>
        <v/>
      </c>
      <c r="I16" s="13" t="str">
        <f t="shared" si="0"/>
        <v/>
      </c>
      <c r="J16" s="13" t="str">
        <f t="shared" si="0"/>
        <v/>
      </c>
      <c r="K16" s="13" t="str">
        <f t="shared" si="0"/>
        <v/>
      </c>
      <c r="L16" s="13" t="str">
        <f t="shared" si="0"/>
        <v/>
      </c>
      <c r="M16" s="13" t="str">
        <f t="shared" si="0"/>
        <v/>
      </c>
      <c r="N16" s="13" t="str">
        <f t="shared" si="0"/>
        <v/>
      </c>
      <c r="O16" s="13" t="str">
        <f t="shared" si="0"/>
        <v/>
      </c>
      <c r="P16" s="13" t="str">
        <f t="shared" si="0"/>
        <v/>
      </c>
      <c r="Q16" s="13" t="str">
        <f t="shared" si="0"/>
        <v/>
      </c>
    </row>
    <row r="17" spans="2:17" x14ac:dyDescent="0.25">
      <c r="B17" s="6"/>
      <c r="C17" s="6" t="s">
        <v>8</v>
      </c>
      <c r="D17" s="13">
        <f t="shared" ref="D17:Q17" si="1">SUMPRODUCT(($C$10:$C$14=$C17)*D$10:D$14)</f>
        <v>0</v>
      </c>
      <c r="E17" s="13">
        <f t="shared" si="1"/>
        <v>0</v>
      </c>
      <c r="F17" s="13">
        <f t="shared" si="1"/>
        <v>0</v>
      </c>
      <c r="G17" s="13">
        <f t="shared" si="1"/>
        <v>0</v>
      </c>
      <c r="H17" s="13">
        <f t="shared" si="1"/>
        <v>0</v>
      </c>
      <c r="I17" s="13">
        <f t="shared" si="1"/>
        <v>0</v>
      </c>
      <c r="J17" s="13">
        <f t="shared" si="1"/>
        <v>0</v>
      </c>
      <c r="K17" s="13">
        <f t="shared" si="1"/>
        <v>0</v>
      </c>
      <c r="L17" s="13">
        <f t="shared" si="1"/>
        <v>0</v>
      </c>
      <c r="M17" s="13">
        <f t="shared" si="1"/>
        <v>0</v>
      </c>
      <c r="N17" s="13">
        <f t="shared" si="1"/>
        <v>0</v>
      </c>
      <c r="O17" s="13">
        <f t="shared" si="1"/>
        <v>0</v>
      </c>
      <c r="P17" s="13">
        <f t="shared" si="1"/>
        <v>0</v>
      </c>
      <c r="Q17" s="13">
        <f t="shared" si="1"/>
        <v>0</v>
      </c>
    </row>
    <row r="18" spans="2:17" ht="6" customHeight="1" x14ac:dyDescent="0.25">
      <c r="B18" s="6"/>
      <c r="C18" s="6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2:17" ht="15.75" thickBot="1" x14ac:dyDescent="0.3">
      <c r="B19" s="8"/>
      <c r="C19" s="8" t="s">
        <v>9</v>
      </c>
      <c r="D19" s="14" t="str">
        <f t="shared" ref="D19:Q19" si="2">IF(SUMPRODUCT(($C$10:$C$14=$C19)*D$10:D$14)=0,"",SUMPRODUCT(($C$10:$C$14=$C19)*D$10:D$14))</f>
        <v/>
      </c>
      <c r="E19" s="14" t="str">
        <f t="shared" si="2"/>
        <v/>
      </c>
      <c r="F19" s="14" t="str">
        <f t="shared" si="2"/>
        <v/>
      </c>
      <c r="G19" s="14" t="str">
        <f t="shared" si="2"/>
        <v/>
      </c>
      <c r="H19" s="14" t="str">
        <f t="shared" si="2"/>
        <v/>
      </c>
      <c r="I19" s="14" t="str">
        <f t="shared" si="2"/>
        <v/>
      </c>
      <c r="J19" s="14" t="str">
        <f t="shared" si="2"/>
        <v/>
      </c>
      <c r="K19" s="14" t="str">
        <f t="shared" si="2"/>
        <v/>
      </c>
      <c r="L19" s="14" t="str">
        <f t="shared" si="2"/>
        <v/>
      </c>
      <c r="M19" s="14" t="str">
        <f t="shared" si="2"/>
        <v/>
      </c>
      <c r="N19" s="14" t="str">
        <f t="shared" si="2"/>
        <v/>
      </c>
      <c r="O19" s="14" t="str">
        <f t="shared" si="2"/>
        <v/>
      </c>
      <c r="P19" s="14" t="str">
        <f t="shared" si="2"/>
        <v/>
      </c>
      <c r="Q19" s="14" t="str">
        <f t="shared" si="2"/>
        <v/>
      </c>
    </row>
    <row r="20" spans="2:17" ht="15.75" thickTop="1" x14ac:dyDescent="0.25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Q45"/>
  <sheetViews>
    <sheetView showGridLines="0" topLeftCell="A25" workbookViewId="0">
      <selection activeCell="E40" sqref="E40"/>
    </sheetView>
  </sheetViews>
  <sheetFormatPr baseColWidth="10" defaultColWidth="9.140625" defaultRowHeight="15" x14ac:dyDescent="0.25"/>
  <sheetData>
    <row r="3" spans="1:17" x14ac:dyDescent="0.25">
      <c r="B3" t="s">
        <v>0</v>
      </c>
    </row>
    <row r="4" spans="1:17" x14ac:dyDescent="0.25">
      <c r="B4" t="s">
        <v>1</v>
      </c>
    </row>
    <row r="9" spans="1:17" x14ac:dyDescent="0.25">
      <c r="D9">
        <v>2010</v>
      </c>
      <c r="E9">
        <v>2011</v>
      </c>
      <c r="F9">
        <v>2012</v>
      </c>
      <c r="G9">
        <v>2013</v>
      </c>
      <c r="H9">
        <v>2014</v>
      </c>
      <c r="I9">
        <v>2015</v>
      </c>
      <c r="J9">
        <v>2016</v>
      </c>
      <c r="K9">
        <v>2017</v>
      </c>
      <c r="L9">
        <v>2018</v>
      </c>
      <c r="M9">
        <v>2019</v>
      </c>
      <c r="N9">
        <v>2020</v>
      </c>
      <c r="O9">
        <v>2021</v>
      </c>
      <c r="P9">
        <v>2022</v>
      </c>
      <c r="Q9">
        <v>2023</v>
      </c>
    </row>
    <row r="10" spans="1:17" x14ac:dyDescent="0.25">
      <c r="A10" t="s">
        <v>19</v>
      </c>
      <c r="B10" s="1" t="s">
        <v>5</v>
      </c>
      <c r="C10" s="1" t="s">
        <v>12</v>
      </c>
      <c r="D10" s="1">
        <v>5</v>
      </c>
      <c r="E10" s="2">
        <v>3.4934900236050073</v>
      </c>
      <c r="F10" s="2">
        <v>4.5801907000053452</v>
      </c>
      <c r="G10" s="2">
        <v>7.9794088254786475</v>
      </c>
      <c r="H10" s="2">
        <v>11.973910800327177</v>
      </c>
      <c r="I10" s="2">
        <v>22.858186303281229</v>
      </c>
      <c r="J10" s="2">
        <v>12.275283213082979</v>
      </c>
      <c r="K10" s="2">
        <v>13.417622074196979</v>
      </c>
      <c r="L10" s="2">
        <v>9.5019936285873676</v>
      </c>
      <c r="M10" s="2">
        <v>11.143998275032002</v>
      </c>
      <c r="N10" s="2">
        <v>7.8966600166626417</v>
      </c>
      <c r="O10" s="2">
        <v>2.7036180475167386</v>
      </c>
      <c r="P10" s="2">
        <v>1.1972108071788561</v>
      </c>
      <c r="Q10" s="2">
        <v>1.7190631708328061</v>
      </c>
    </row>
    <row r="11" spans="1:17" x14ac:dyDescent="0.25">
      <c r="C11" s="3" t="s">
        <v>7</v>
      </c>
      <c r="E11" s="4">
        <f>E10-D10</f>
        <v>-1.5065099763949927</v>
      </c>
      <c r="F11" s="4">
        <f t="shared" ref="F11:Q11" si="0">F10-E10</f>
        <v>1.086700676400338</v>
      </c>
      <c r="G11" s="4">
        <f t="shared" si="0"/>
        <v>3.3992181254733023</v>
      </c>
      <c r="H11" s="4">
        <f t="shared" si="0"/>
        <v>3.9945019748485295</v>
      </c>
      <c r="I11" s="4">
        <f t="shared" si="0"/>
        <v>10.884275502954052</v>
      </c>
      <c r="J11" s="4">
        <f t="shared" si="0"/>
        <v>-10.582903090198251</v>
      </c>
      <c r="K11" s="4">
        <f t="shared" si="0"/>
        <v>1.1423388611140002</v>
      </c>
      <c r="L11" s="4">
        <f t="shared" si="0"/>
        <v>-3.9156284456096113</v>
      </c>
      <c r="M11" s="4">
        <f t="shared" si="0"/>
        <v>1.6420046464446347</v>
      </c>
      <c r="N11" s="4">
        <f t="shared" si="0"/>
        <v>-3.2473382583693606</v>
      </c>
      <c r="O11" s="4">
        <f t="shared" si="0"/>
        <v>-5.1930419691459031</v>
      </c>
      <c r="P11" s="4">
        <f t="shared" si="0"/>
        <v>-1.5064072403378825</v>
      </c>
      <c r="Q11" s="4">
        <f t="shared" si="0"/>
        <v>0.52185236365395005</v>
      </c>
    </row>
    <row r="12" spans="1:17" x14ac:dyDescent="0.25">
      <c r="C12" t="s">
        <v>8</v>
      </c>
      <c r="E12" s="5">
        <f t="shared" ref="E12:Q12" si="1">E10/$D$25</f>
        <v>0.3493490023605007</v>
      </c>
      <c r="F12" s="5">
        <f t="shared" si="1"/>
        <v>0.45801907000053454</v>
      </c>
      <c r="G12" s="5">
        <f t="shared" si="1"/>
        <v>0.79794088254786477</v>
      </c>
      <c r="H12" s="5">
        <f t="shared" si="1"/>
        <v>1.1973910800327177</v>
      </c>
      <c r="I12" s="5">
        <f t="shared" si="1"/>
        <v>2.2858186303281229</v>
      </c>
      <c r="J12" s="5">
        <f t="shared" si="1"/>
        <v>1.2275283213082979</v>
      </c>
      <c r="K12" s="5">
        <f t="shared" si="1"/>
        <v>1.341762207419698</v>
      </c>
      <c r="L12" s="5">
        <f t="shared" si="1"/>
        <v>0.95019936285873674</v>
      </c>
      <c r="M12" s="5">
        <f t="shared" si="1"/>
        <v>1.1143998275032003</v>
      </c>
      <c r="N12" s="5">
        <f t="shared" si="1"/>
        <v>0.78966600166626422</v>
      </c>
      <c r="O12" s="5">
        <f t="shared" si="1"/>
        <v>0.27036180475167387</v>
      </c>
      <c r="P12" s="5">
        <f t="shared" si="1"/>
        <v>0.11972108071788561</v>
      </c>
      <c r="Q12" s="5">
        <f t="shared" si="1"/>
        <v>0.17190631708328061</v>
      </c>
    </row>
    <row r="13" spans="1:17" ht="6" customHeight="1" x14ac:dyDescent="0.25"/>
    <row r="14" spans="1:17" x14ac:dyDescent="0.25">
      <c r="C14" t="s">
        <v>9</v>
      </c>
      <c r="E14">
        <f>E10/D10</f>
        <v>0.69869800472100141</v>
      </c>
      <c r="F14">
        <f t="shared" ref="F14:Q14" si="2">F10/E10</f>
        <v>1.3110644853878668</v>
      </c>
      <c r="G14">
        <f t="shared" si="2"/>
        <v>1.7421564620593932</v>
      </c>
      <c r="H14">
        <f t="shared" si="2"/>
        <v>1.5006012428005804</v>
      </c>
      <c r="I14">
        <f t="shared" si="2"/>
        <v>1.9089992137453244</v>
      </c>
      <c r="J14">
        <f t="shared" si="2"/>
        <v>0.53701912523658524</v>
      </c>
      <c r="K14">
        <f t="shared" si="2"/>
        <v>1.0930600818966438</v>
      </c>
      <c r="L14">
        <f t="shared" si="2"/>
        <v>0.70817269826524354</v>
      </c>
      <c r="M14">
        <f t="shared" si="2"/>
        <v>1.1728063299794853</v>
      </c>
      <c r="N14">
        <f t="shared" si="2"/>
        <v>0.70860204944171756</v>
      </c>
      <c r="O14">
        <f t="shared" si="2"/>
        <v>0.34237488277472611</v>
      </c>
      <c r="P14">
        <f t="shared" si="2"/>
        <v>0.44281802611818227</v>
      </c>
      <c r="Q14">
        <f t="shared" si="2"/>
        <v>1.4358901210419732</v>
      </c>
    </row>
    <row r="15" spans="1:17" x14ac:dyDescent="0.25">
      <c r="A15" t="s">
        <v>20</v>
      </c>
      <c r="B15" s="1" t="s">
        <v>6</v>
      </c>
      <c r="C15" s="1" t="s">
        <v>12</v>
      </c>
      <c r="D15" s="1">
        <v>100</v>
      </c>
      <c r="E15" s="2">
        <v>201.43788339440223</v>
      </c>
      <c r="F15" s="2">
        <v>251.17891617369014</v>
      </c>
      <c r="G15" s="2">
        <v>320.92630025113789</v>
      </c>
      <c r="H15" s="2">
        <v>531.31516527007886</v>
      </c>
      <c r="I15" s="2">
        <v>652.12074651353498</v>
      </c>
      <c r="J15" s="2">
        <v>1078.2236370893577</v>
      </c>
      <c r="K15" s="2">
        <v>2050.9977989060635</v>
      </c>
      <c r="L15" s="2">
        <v>52.123788596695036</v>
      </c>
      <c r="M15" s="2">
        <v>104.33109218640294</v>
      </c>
      <c r="N15" s="2">
        <v>151.38181488986973</v>
      </c>
      <c r="O15" s="2">
        <v>109.85477091477804</v>
      </c>
      <c r="P15" s="2">
        <v>176.95534429106101</v>
      </c>
      <c r="Q15" s="2">
        <v>245.47064420982898</v>
      </c>
    </row>
    <row r="16" spans="1:17" x14ac:dyDescent="0.25">
      <c r="C16" s="3" t="s">
        <v>7</v>
      </c>
      <c r="E16" s="4">
        <f>E15-D15</f>
        <v>101.43788339440223</v>
      </c>
      <c r="F16" s="4">
        <f t="shared" ref="F16:Q16" si="3">F15-E15</f>
        <v>49.741032779287906</v>
      </c>
      <c r="G16" s="4">
        <f t="shared" si="3"/>
        <v>69.747384077447748</v>
      </c>
      <c r="H16" s="4">
        <f t="shared" si="3"/>
        <v>210.38886501894098</v>
      </c>
      <c r="I16" s="4">
        <f t="shared" si="3"/>
        <v>120.80558124345612</v>
      </c>
      <c r="J16" s="4">
        <f t="shared" si="3"/>
        <v>426.1028905758227</v>
      </c>
      <c r="K16" s="4">
        <f t="shared" si="3"/>
        <v>972.77416181670583</v>
      </c>
      <c r="L16" s="4">
        <f t="shared" si="3"/>
        <v>-1998.8740103093685</v>
      </c>
      <c r="M16" s="4">
        <f t="shared" si="3"/>
        <v>52.207303589707905</v>
      </c>
      <c r="N16" s="4">
        <f t="shared" si="3"/>
        <v>47.050722703466789</v>
      </c>
      <c r="O16" s="4">
        <f t="shared" si="3"/>
        <v>-41.527043975091686</v>
      </c>
      <c r="P16" s="4">
        <f t="shared" si="3"/>
        <v>67.100573376282966</v>
      </c>
      <c r="Q16" s="4">
        <f t="shared" si="3"/>
        <v>68.515299918767965</v>
      </c>
    </row>
    <row r="17" spans="1:17" x14ac:dyDescent="0.25">
      <c r="B17" s="6"/>
      <c r="C17" s="6" t="s">
        <v>8</v>
      </c>
      <c r="D17" s="6"/>
      <c r="E17" s="7">
        <f t="shared" ref="E17:Q17" si="4">E15/$D$25</f>
        <v>20.143788339440224</v>
      </c>
      <c r="F17" s="7">
        <f t="shared" si="4"/>
        <v>25.117891617369015</v>
      </c>
      <c r="G17" s="7">
        <f t="shared" si="4"/>
        <v>32.092630025113792</v>
      </c>
      <c r="H17" s="7">
        <f t="shared" si="4"/>
        <v>53.131516527007889</v>
      </c>
      <c r="I17" s="7">
        <f t="shared" si="4"/>
        <v>65.212074651353504</v>
      </c>
      <c r="J17" s="7">
        <f t="shared" si="4"/>
        <v>107.82236370893577</v>
      </c>
      <c r="K17" s="7">
        <f t="shared" si="4"/>
        <v>205.09977989060636</v>
      </c>
      <c r="L17" s="7">
        <f t="shared" si="4"/>
        <v>5.2123788596695038</v>
      </c>
      <c r="M17" s="7">
        <f t="shared" si="4"/>
        <v>10.433109218640293</v>
      </c>
      <c r="N17" s="7">
        <f t="shared" si="4"/>
        <v>15.138181488986973</v>
      </c>
      <c r="O17" s="7">
        <f t="shared" si="4"/>
        <v>10.985477091477804</v>
      </c>
      <c r="P17" s="7">
        <f t="shared" si="4"/>
        <v>17.6955344291061</v>
      </c>
      <c r="Q17" s="7">
        <f t="shared" si="4"/>
        <v>24.547064420982899</v>
      </c>
    </row>
    <row r="18" spans="1:17" ht="6" customHeight="1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x14ac:dyDescent="0.25">
      <c r="B19" s="6"/>
      <c r="C19" s="6" t="s">
        <v>9</v>
      </c>
      <c r="D19" s="6"/>
      <c r="E19" s="6">
        <f>E15/D15</f>
        <v>2.0143788339440225</v>
      </c>
      <c r="F19" s="6">
        <f t="shared" ref="F19:Q19" si="5">F15/E15</f>
        <v>1.2469298820118071</v>
      </c>
      <c r="G19" s="6">
        <f t="shared" si="5"/>
        <v>1.2776800901124099</v>
      </c>
      <c r="H19" s="6">
        <f t="shared" si="5"/>
        <v>1.6555675395076785</v>
      </c>
      <c r="I19" s="6">
        <f t="shared" si="5"/>
        <v>1.2273708509374996</v>
      </c>
      <c r="J19" s="6">
        <f t="shared" si="5"/>
        <v>1.6534110329320413</v>
      </c>
      <c r="K19" s="6">
        <f t="shared" si="5"/>
        <v>1.9022007386544497</v>
      </c>
      <c r="L19" s="6">
        <f t="shared" si="5"/>
        <v>2.5413868617750929E-2</v>
      </c>
      <c r="M19" s="6">
        <f t="shared" si="5"/>
        <v>2.0016022433376643</v>
      </c>
      <c r="N19" s="6">
        <f t="shared" si="5"/>
        <v>1.4509750805579962</v>
      </c>
      <c r="O19" s="6">
        <f t="shared" si="5"/>
        <v>0.72568010229430391</v>
      </c>
      <c r="P19" s="6">
        <f t="shared" si="5"/>
        <v>1.6108116453889612</v>
      </c>
      <c r="Q19" s="6">
        <f t="shared" si="5"/>
        <v>1.3871897748737789</v>
      </c>
    </row>
    <row r="20" spans="1:17" x14ac:dyDescent="0.25">
      <c r="A20" t="s">
        <v>21</v>
      </c>
      <c r="B20" s="1" t="s">
        <v>10</v>
      </c>
      <c r="C20" s="1" t="s">
        <v>12</v>
      </c>
      <c r="D20" s="1">
        <v>50</v>
      </c>
      <c r="E20" s="2">
        <v>92.836534136607028</v>
      </c>
      <c r="F20" s="2">
        <v>152.82377040881067</v>
      </c>
      <c r="G20" s="2">
        <v>282.76919047045106</v>
      </c>
      <c r="H20" s="2">
        <v>526.13778814947591</v>
      </c>
      <c r="I20" s="2">
        <v>838.29049007972719</v>
      </c>
      <c r="J20" s="2">
        <v>242.50131984695273</v>
      </c>
      <c r="K20" s="2">
        <v>295.83379141976167</v>
      </c>
      <c r="L20" s="2">
        <v>411.93021220316399</v>
      </c>
      <c r="M20" s="2">
        <v>629.40499373843795</v>
      </c>
      <c r="N20" s="2">
        <v>1112.9619308804279</v>
      </c>
      <c r="O20" s="2">
        <v>23.470130482205334</v>
      </c>
      <c r="P20" s="2">
        <v>47.074122858736004</v>
      </c>
      <c r="Q20" s="2">
        <v>68.119007798222398</v>
      </c>
    </row>
    <row r="21" spans="1:17" x14ac:dyDescent="0.25">
      <c r="C21" s="3" t="s">
        <v>7</v>
      </c>
      <c r="E21" s="4">
        <f>E20-D20</f>
        <v>42.836534136607028</v>
      </c>
      <c r="F21" s="4">
        <f t="shared" ref="F21:Q21" si="6">F20-E20</f>
        <v>59.987236272203646</v>
      </c>
      <c r="G21" s="4">
        <f t="shared" si="6"/>
        <v>129.94542006164039</v>
      </c>
      <c r="H21" s="4">
        <f t="shared" si="6"/>
        <v>243.36859767902484</v>
      </c>
      <c r="I21" s="4">
        <f t="shared" si="6"/>
        <v>312.15270193025128</v>
      </c>
      <c r="J21" s="4">
        <f t="shared" si="6"/>
        <v>-595.7891702327745</v>
      </c>
      <c r="K21" s="4">
        <f t="shared" si="6"/>
        <v>53.332471572808942</v>
      </c>
      <c r="L21" s="4">
        <f t="shared" si="6"/>
        <v>116.09642078340232</v>
      </c>
      <c r="M21" s="4">
        <f t="shared" si="6"/>
        <v>217.47478153527396</v>
      </c>
      <c r="N21" s="4">
        <f t="shared" si="6"/>
        <v>483.55693714198992</v>
      </c>
      <c r="O21" s="4">
        <f t="shared" si="6"/>
        <v>-1089.4918003982225</v>
      </c>
      <c r="P21" s="4">
        <f t="shared" si="6"/>
        <v>23.60399237653067</v>
      </c>
      <c r="Q21" s="4">
        <f t="shared" si="6"/>
        <v>21.044884939486394</v>
      </c>
    </row>
    <row r="22" spans="1:17" x14ac:dyDescent="0.25">
      <c r="B22" s="6"/>
      <c r="C22" s="6" t="s">
        <v>8</v>
      </c>
      <c r="D22" s="6"/>
      <c r="E22" s="7">
        <f t="shared" ref="E22:Q22" si="7">E20/$D$25</f>
        <v>9.2836534136607032</v>
      </c>
      <c r="F22" s="7">
        <f t="shared" si="7"/>
        <v>15.282377040881068</v>
      </c>
      <c r="G22" s="7">
        <f t="shared" si="7"/>
        <v>28.276919047045105</v>
      </c>
      <c r="H22" s="7">
        <f t="shared" si="7"/>
        <v>52.613778814947594</v>
      </c>
      <c r="I22" s="7">
        <f t="shared" si="7"/>
        <v>83.829049007972714</v>
      </c>
      <c r="J22" s="7">
        <f t="shared" si="7"/>
        <v>24.250131984695273</v>
      </c>
      <c r="K22" s="7">
        <f t="shared" si="7"/>
        <v>29.583379141976167</v>
      </c>
      <c r="L22" s="7">
        <f t="shared" si="7"/>
        <v>41.193021220316396</v>
      </c>
      <c r="M22" s="7">
        <f t="shared" si="7"/>
        <v>62.940499373843792</v>
      </c>
      <c r="N22" s="7">
        <f t="shared" si="7"/>
        <v>111.29619308804278</v>
      </c>
      <c r="O22" s="7">
        <f t="shared" si="7"/>
        <v>2.3470130482205334</v>
      </c>
      <c r="P22" s="7">
        <f t="shared" si="7"/>
        <v>4.7074122858736001</v>
      </c>
      <c r="Q22" s="7">
        <f t="shared" si="7"/>
        <v>6.8119007798222402</v>
      </c>
    </row>
    <row r="23" spans="1:17" ht="6" customHeight="1" x14ac:dyDescent="0.2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x14ac:dyDescent="0.25">
      <c r="B24" s="17"/>
      <c r="C24" s="17" t="s">
        <v>9</v>
      </c>
      <c r="D24" s="17"/>
      <c r="E24" s="17">
        <f>E20/D20</f>
        <v>1.8567306827321406</v>
      </c>
      <c r="F24" s="17">
        <f t="shared" ref="F24:Q24" si="8">F20/E20</f>
        <v>1.6461597993730968</v>
      </c>
      <c r="G24" s="17">
        <f t="shared" si="8"/>
        <v>1.8502958650609809</v>
      </c>
      <c r="H24" s="17">
        <f t="shared" si="8"/>
        <v>1.8606616487253285</v>
      </c>
      <c r="I24" s="17">
        <f t="shared" si="8"/>
        <v>1.5932907861040548</v>
      </c>
      <c r="J24" s="17">
        <f t="shared" si="8"/>
        <v>0.28928077166172933</v>
      </c>
      <c r="K24" s="17">
        <f t="shared" si="8"/>
        <v>1.2199265208390127</v>
      </c>
      <c r="L24" s="17">
        <f t="shared" si="8"/>
        <v>1.3924379977900223</v>
      </c>
      <c r="M24" s="17">
        <f t="shared" si="8"/>
        <v>1.5279408382602813</v>
      </c>
      <c r="N24" s="17">
        <f t="shared" si="8"/>
        <v>1.7682762957914215</v>
      </c>
      <c r="O24" s="17">
        <f t="shared" si="8"/>
        <v>2.1087990371457612E-2</v>
      </c>
      <c r="P24" s="17">
        <f t="shared" si="8"/>
        <v>2.0057035002181527</v>
      </c>
      <c r="Q24" s="17">
        <f t="shared" si="8"/>
        <v>1.4470584614532205</v>
      </c>
    </row>
    <row r="25" spans="1:17" x14ac:dyDescent="0.25">
      <c r="A25" t="s">
        <v>22</v>
      </c>
      <c r="B25" s="1" t="s">
        <v>2</v>
      </c>
      <c r="C25" s="1" t="s">
        <v>12</v>
      </c>
      <c r="D25" s="1">
        <v>10</v>
      </c>
      <c r="E25" s="2">
        <v>20.728236192748973</v>
      </c>
      <c r="F25" s="2">
        <v>16.032764659048279</v>
      </c>
      <c r="G25" s="2">
        <v>20.246784448051656</v>
      </c>
      <c r="H25" s="2">
        <v>14.397566391387057</v>
      </c>
      <c r="I25" s="2">
        <v>7.721568040049525</v>
      </c>
      <c r="J25" s="2">
        <v>11.54633787743378</v>
      </c>
      <c r="K25" s="2">
        <v>13.082099839550541</v>
      </c>
      <c r="L25" s="2">
        <v>7.5950816177590061</v>
      </c>
      <c r="M25" s="2">
        <v>1.5787275907164258</v>
      </c>
      <c r="N25" s="2">
        <v>3.2754238112298122</v>
      </c>
      <c r="O25" s="2">
        <v>6.1099430045574605</v>
      </c>
      <c r="P25" s="2">
        <v>7.0579814021452068</v>
      </c>
      <c r="Q25" s="2">
        <v>12.086243905263844</v>
      </c>
    </row>
    <row r="26" spans="1:17" x14ac:dyDescent="0.25">
      <c r="C26" s="3" t="s">
        <v>7</v>
      </c>
      <c r="E26" s="4">
        <f>E25-D25</f>
        <v>10.728236192748973</v>
      </c>
      <c r="F26" s="4">
        <f t="shared" ref="F26:Q26" si="9">F25-E25</f>
        <v>-4.6954715337006938</v>
      </c>
      <c r="G26" s="4">
        <f t="shared" si="9"/>
        <v>4.2140197890033768</v>
      </c>
      <c r="H26" s="4">
        <f t="shared" si="9"/>
        <v>-5.8492180566645988</v>
      </c>
      <c r="I26" s="4">
        <f t="shared" si="9"/>
        <v>-6.6759983513375323</v>
      </c>
      <c r="J26" s="4">
        <f t="shared" si="9"/>
        <v>3.8247698373842551</v>
      </c>
      <c r="K26" s="4">
        <f t="shared" si="9"/>
        <v>1.5357619621167604</v>
      </c>
      <c r="L26" s="4">
        <f t="shared" si="9"/>
        <v>-5.4870182217915344</v>
      </c>
      <c r="M26" s="4">
        <f t="shared" si="9"/>
        <v>-6.0163540270425804</v>
      </c>
      <c r="N26" s="4">
        <f t="shared" si="9"/>
        <v>1.6966962205133864</v>
      </c>
      <c r="O26" s="4">
        <f t="shared" si="9"/>
        <v>2.8345191933276483</v>
      </c>
      <c r="P26" s="4">
        <f t="shared" si="9"/>
        <v>0.94803839758774622</v>
      </c>
      <c r="Q26" s="4">
        <f t="shared" si="9"/>
        <v>5.0282625031186372</v>
      </c>
    </row>
    <row r="27" spans="1:17" x14ac:dyDescent="0.25">
      <c r="C27" t="s">
        <v>8</v>
      </c>
      <c r="E27" s="5">
        <f t="shared" ref="E27:Q27" si="10">E25/$D$25</f>
        <v>2.0728236192748972</v>
      </c>
      <c r="F27" s="5">
        <f t="shared" si="10"/>
        <v>1.603276465904828</v>
      </c>
      <c r="G27" s="5">
        <f t="shared" si="10"/>
        <v>2.0246784448051658</v>
      </c>
      <c r="H27" s="5">
        <f t="shared" si="10"/>
        <v>1.4397566391387058</v>
      </c>
      <c r="I27" s="5">
        <f t="shared" si="10"/>
        <v>0.77215680400495246</v>
      </c>
      <c r="J27" s="5">
        <f t="shared" si="10"/>
        <v>1.1546337877433781</v>
      </c>
      <c r="K27" s="5">
        <f t="shared" si="10"/>
        <v>1.3082099839550541</v>
      </c>
      <c r="L27" s="5">
        <f t="shared" si="10"/>
        <v>0.75950816177590064</v>
      </c>
      <c r="M27" s="5">
        <f t="shared" si="10"/>
        <v>0.15787275907164258</v>
      </c>
      <c r="N27" s="5">
        <f t="shared" si="10"/>
        <v>0.32754238112298123</v>
      </c>
      <c r="O27" s="5">
        <f t="shared" si="10"/>
        <v>0.6109943004557461</v>
      </c>
      <c r="P27" s="5">
        <f t="shared" si="10"/>
        <v>0.7057981402145207</v>
      </c>
      <c r="Q27" s="5">
        <f t="shared" si="10"/>
        <v>1.2086243905263845</v>
      </c>
    </row>
    <row r="28" spans="1:17" ht="4.5" customHeight="1" x14ac:dyDescent="0.25"/>
    <row r="29" spans="1:17" x14ac:dyDescent="0.25">
      <c r="C29" t="s">
        <v>9</v>
      </c>
      <c r="E29">
        <f>E25/D25</f>
        <v>2.0728236192748972</v>
      </c>
      <c r="F29">
        <f t="shared" ref="F29:Q29" si="11">F25/E25</f>
        <v>0.773474622247732</v>
      </c>
      <c r="G29">
        <f t="shared" si="11"/>
        <v>1.2628379994728574</v>
      </c>
      <c r="H29">
        <f t="shared" si="11"/>
        <v>0.71110385100052431</v>
      </c>
      <c r="I29">
        <f t="shared" si="11"/>
        <v>0.53631063960008807</v>
      </c>
      <c r="J29">
        <f t="shared" si="11"/>
        <v>1.4953358977796074</v>
      </c>
      <c r="K29">
        <f t="shared" si="11"/>
        <v>1.1330085762619386</v>
      </c>
      <c r="L29">
        <f t="shared" si="11"/>
        <v>0.5805705285016346</v>
      </c>
      <c r="M29">
        <f t="shared" si="11"/>
        <v>0.20786183350880735</v>
      </c>
      <c r="N29">
        <f t="shared" si="11"/>
        <v>2.0747238665433261</v>
      </c>
      <c r="O29">
        <f t="shared" si="11"/>
        <v>1.8653900553600058</v>
      </c>
      <c r="P29">
        <f t="shared" si="11"/>
        <v>1.1551632145963713</v>
      </c>
      <c r="Q29">
        <f t="shared" si="11"/>
        <v>1.712422180878848</v>
      </c>
    </row>
    <row r="30" spans="1:17" x14ac:dyDescent="0.25">
      <c r="A30" t="s">
        <v>23</v>
      </c>
      <c r="B30" s="1" t="s">
        <v>3</v>
      </c>
      <c r="C30" s="1" t="s">
        <v>12</v>
      </c>
      <c r="D30" s="1">
        <v>1</v>
      </c>
      <c r="E30" s="2">
        <v>2.0418683830966109</v>
      </c>
      <c r="F30" s="2">
        <v>3.3332992754116724</v>
      </c>
      <c r="G30" s="2">
        <v>1.7486365529001366</v>
      </c>
      <c r="H30" s="2">
        <v>3.3284419021050224</v>
      </c>
      <c r="I30" s="2">
        <v>5.5235030998905899</v>
      </c>
      <c r="J30" s="2">
        <v>4.9451822095564912</v>
      </c>
      <c r="K30" s="2">
        <v>5.7181069073311255</v>
      </c>
      <c r="L30" s="2">
        <v>0.95124368878777943</v>
      </c>
      <c r="M30" s="2">
        <v>1.4775310670370281</v>
      </c>
      <c r="N30" s="2">
        <v>2.1168921537312926</v>
      </c>
      <c r="O30" s="2">
        <v>3.6125618608565486</v>
      </c>
      <c r="P30" s="2">
        <v>2.0235974551944524</v>
      </c>
      <c r="Q30" s="2">
        <v>0.48599280868314593</v>
      </c>
    </row>
    <row r="31" spans="1:17" x14ac:dyDescent="0.25">
      <c r="C31" s="3" t="s">
        <v>7</v>
      </c>
      <c r="E31" s="4">
        <f>E30-D30</f>
        <v>1.0418683830966109</v>
      </c>
      <c r="F31" s="4">
        <f t="shared" ref="F31:Q31" si="12">F30-E30</f>
        <v>1.2914308923150615</v>
      </c>
      <c r="G31" s="4">
        <f t="shared" si="12"/>
        <v>-1.5846627225115357</v>
      </c>
      <c r="H31" s="4">
        <f t="shared" si="12"/>
        <v>1.5798053492048858</v>
      </c>
      <c r="I31" s="4">
        <f t="shared" si="12"/>
        <v>2.1950611977855674</v>
      </c>
      <c r="J31" s="4">
        <f t="shared" si="12"/>
        <v>-0.57832089033409861</v>
      </c>
      <c r="K31" s="4">
        <f t="shared" si="12"/>
        <v>0.77292469777463424</v>
      </c>
      <c r="L31" s="4">
        <f t="shared" si="12"/>
        <v>-4.7668632185433459</v>
      </c>
      <c r="M31" s="4">
        <f t="shared" si="12"/>
        <v>0.52628737824924865</v>
      </c>
      <c r="N31" s="4">
        <f t="shared" si="12"/>
        <v>0.6393610866942645</v>
      </c>
      <c r="O31" s="4">
        <f t="shared" si="12"/>
        <v>1.495669707125256</v>
      </c>
      <c r="P31" s="4">
        <f t="shared" si="12"/>
        <v>-1.5889644056620962</v>
      </c>
      <c r="Q31" s="4">
        <f t="shared" si="12"/>
        <v>-1.5376046465113065</v>
      </c>
    </row>
    <row r="32" spans="1:17" x14ac:dyDescent="0.25">
      <c r="C32" t="s">
        <v>8</v>
      </c>
      <c r="E32" s="5">
        <f t="shared" ref="E32:Q32" si="13">E30/$D$25</f>
        <v>0.20418683830966108</v>
      </c>
      <c r="F32" s="5">
        <f t="shared" si="13"/>
        <v>0.33332992754116725</v>
      </c>
      <c r="G32" s="5">
        <f t="shared" si="13"/>
        <v>0.17486365529001366</v>
      </c>
      <c r="H32" s="5">
        <f t="shared" si="13"/>
        <v>0.33284419021050227</v>
      </c>
      <c r="I32" s="5">
        <f t="shared" si="13"/>
        <v>0.55235030998905899</v>
      </c>
      <c r="J32" s="5">
        <f t="shared" si="13"/>
        <v>0.49451822095564912</v>
      </c>
      <c r="K32" s="5">
        <f t="shared" si="13"/>
        <v>0.57181069073311253</v>
      </c>
      <c r="L32" s="5">
        <f t="shared" si="13"/>
        <v>9.512436887877794E-2</v>
      </c>
      <c r="M32" s="5">
        <f t="shared" si="13"/>
        <v>0.14775310670370281</v>
      </c>
      <c r="N32" s="5">
        <f t="shared" si="13"/>
        <v>0.21168921537312926</v>
      </c>
      <c r="O32" s="5">
        <f t="shared" si="13"/>
        <v>0.36125618608565485</v>
      </c>
      <c r="P32" s="5">
        <f t="shared" si="13"/>
        <v>0.20235974551944524</v>
      </c>
      <c r="Q32" s="5">
        <f t="shared" si="13"/>
        <v>4.8599280868314595E-2</v>
      </c>
    </row>
    <row r="33" spans="1:17" ht="6" customHeight="1" x14ac:dyDescent="0.25"/>
    <row r="34" spans="1:17" x14ac:dyDescent="0.25">
      <c r="C34" t="s">
        <v>9</v>
      </c>
      <c r="E34">
        <f>E30/D30</f>
        <v>2.0418683830966109</v>
      </c>
      <c r="F34">
        <f t="shared" ref="F34:Q34" si="14">F30/E30</f>
        <v>1.6324750914437161</v>
      </c>
      <c r="G34">
        <f t="shared" si="14"/>
        <v>0.52459632586821203</v>
      </c>
      <c r="H34">
        <f t="shared" si="14"/>
        <v>1.9034498029820766</v>
      </c>
      <c r="I34">
        <f t="shared" si="14"/>
        <v>1.659486108619572</v>
      </c>
      <c r="J34">
        <f t="shared" si="14"/>
        <v>0.89529816859421074</v>
      </c>
      <c r="K34">
        <f t="shared" si="14"/>
        <v>1.1562985275407989</v>
      </c>
      <c r="L34">
        <f t="shared" si="14"/>
        <v>0.16635640155104475</v>
      </c>
      <c r="M34">
        <f t="shared" si="14"/>
        <v>1.5532624126210233</v>
      </c>
      <c r="N34">
        <f t="shared" si="14"/>
        <v>1.4327226012082503</v>
      </c>
      <c r="O34">
        <f t="shared" si="14"/>
        <v>1.706540342401925</v>
      </c>
      <c r="P34">
        <f t="shared" si="14"/>
        <v>0.56015579335011079</v>
      </c>
      <c r="Q34">
        <f t="shared" si="14"/>
        <v>0.24016278901499494</v>
      </c>
    </row>
    <row r="35" spans="1:17" x14ac:dyDescent="0.25">
      <c r="A35" t="s">
        <v>24</v>
      </c>
      <c r="B35" s="1" t="s">
        <v>4</v>
      </c>
      <c r="C35" s="1" t="s">
        <v>12</v>
      </c>
      <c r="D35" s="1">
        <v>19</v>
      </c>
      <c r="E35" s="2">
        <v>7.0225470349526571</v>
      </c>
      <c r="F35" s="2">
        <v>12.273713307682932</v>
      </c>
      <c r="G35" s="2">
        <v>11.57195805597099</v>
      </c>
      <c r="H35" s="2">
        <v>12.492047914627067</v>
      </c>
      <c r="I35" s="2">
        <v>3.7401409031472297</v>
      </c>
      <c r="J35" s="2">
        <v>7.0188961496374969</v>
      </c>
      <c r="K35" s="2">
        <v>11.932208725947932</v>
      </c>
      <c r="L35" s="2">
        <v>15.850632636642599</v>
      </c>
      <c r="M35" s="2">
        <v>27.068677767999489</v>
      </c>
      <c r="N35" s="2">
        <v>25.629425667137102</v>
      </c>
      <c r="O35" s="2">
        <v>51.975654126639007</v>
      </c>
      <c r="P35" s="2">
        <v>41.951820122452482</v>
      </c>
      <c r="Q35" s="2">
        <v>62.447726844195167</v>
      </c>
    </row>
    <row r="36" spans="1:17" x14ac:dyDescent="0.25">
      <c r="C36" s="3" t="s">
        <v>7</v>
      </c>
      <c r="E36" s="4">
        <f t="shared" ref="E36:Q36" si="15">E35-D35</f>
        <v>-11.977452965047343</v>
      </c>
      <c r="F36" s="4">
        <f t="shared" si="15"/>
        <v>5.2511662727302753</v>
      </c>
      <c r="G36" s="4">
        <f t="shared" si="15"/>
        <v>-0.70175525171194231</v>
      </c>
      <c r="H36" s="4">
        <f t="shared" si="15"/>
        <v>0.92008985865607684</v>
      </c>
      <c r="I36" s="4">
        <f t="shared" si="15"/>
        <v>-8.7519070114798367</v>
      </c>
      <c r="J36" s="4">
        <f t="shared" si="15"/>
        <v>3.2787552464902672</v>
      </c>
      <c r="K36" s="4">
        <f t="shared" si="15"/>
        <v>4.9133125763104353</v>
      </c>
      <c r="L36" s="4">
        <f t="shared" si="15"/>
        <v>3.918423910694667</v>
      </c>
      <c r="M36" s="4">
        <f t="shared" si="15"/>
        <v>11.21804513135689</v>
      </c>
      <c r="N36" s="4">
        <f t="shared" si="15"/>
        <v>-1.4392521008623866</v>
      </c>
      <c r="O36" s="4">
        <f t="shared" si="15"/>
        <v>26.346228459501905</v>
      </c>
      <c r="P36" s="4">
        <f t="shared" si="15"/>
        <v>-10.023834004186526</v>
      </c>
      <c r="Q36" s="4">
        <f t="shared" si="15"/>
        <v>20.495906721742685</v>
      </c>
    </row>
    <row r="37" spans="1:17" x14ac:dyDescent="0.25">
      <c r="C37" t="s">
        <v>8</v>
      </c>
      <c r="E37" s="5">
        <f t="shared" ref="E37:Q37" si="16">E35/$D$25</f>
        <v>0.70225470349526575</v>
      </c>
      <c r="F37" s="5">
        <f t="shared" si="16"/>
        <v>1.2273713307682932</v>
      </c>
      <c r="G37" s="5">
        <f t="shared" si="16"/>
        <v>1.157195805597099</v>
      </c>
      <c r="H37" s="5">
        <f t="shared" si="16"/>
        <v>1.2492047914627067</v>
      </c>
      <c r="I37" s="5">
        <f t="shared" si="16"/>
        <v>0.37401409031472299</v>
      </c>
      <c r="J37" s="5">
        <f t="shared" si="16"/>
        <v>0.70188961496374969</v>
      </c>
      <c r="K37" s="5">
        <f t="shared" si="16"/>
        <v>1.1932208725947933</v>
      </c>
      <c r="L37" s="5">
        <f t="shared" si="16"/>
        <v>1.5850632636642599</v>
      </c>
      <c r="M37" s="5">
        <f t="shared" si="16"/>
        <v>2.7068677767999487</v>
      </c>
      <c r="N37" s="5">
        <f t="shared" si="16"/>
        <v>2.5629425667137102</v>
      </c>
      <c r="O37" s="5">
        <f t="shared" si="16"/>
        <v>5.1975654126639004</v>
      </c>
      <c r="P37" s="5">
        <f t="shared" si="16"/>
        <v>4.1951820122452483</v>
      </c>
      <c r="Q37" s="5">
        <f t="shared" si="16"/>
        <v>6.2447726844195168</v>
      </c>
    </row>
    <row r="38" spans="1:17" ht="4.5" customHeight="1" x14ac:dyDescent="0.25"/>
    <row r="39" spans="1:17" ht="15.75" thickBot="1" x14ac:dyDescent="0.3">
      <c r="C39" t="s">
        <v>9</v>
      </c>
      <c r="E39">
        <f t="shared" ref="E39:Q39" si="17">E35/D35</f>
        <v>0.36960773868171881</v>
      </c>
      <c r="F39">
        <f t="shared" si="17"/>
        <v>1.7477580778874309</v>
      </c>
      <c r="G39">
        <f t="shared" si="17"/>
        <v>0.94282453613506945</v>
      </c>
      <c r="H39">
        <f t="shared" si="17"/>
        <v>1.0795103001761506</v>
      </c>
      <c r="I39">
        <f t="shared" si="17"/>
        <v>0.29940174170864814</v>
      </c>
      <c r="J39">
        <f t="shared" si="17"/>
        <v>1.8766394987235056</v>
      </c>
      <c r="K39">
        <f t="shared" si="17"/>
        <v>1.7000121488567959</v>
      </c>
      <c r="L39">
        <f t="shared" si="17"/>
        <v>1.3283904933856556</v>
      </c>
      <c r="M39">
        <f t="shared" si="17"/>
        <v>1.7077348512527915</v>
      </c>
      <c r="N39">
        <f t="shared" si="17"/>
        <v>0.94682961195231097</v>
      </c>
      <c r="O39">
        <f t="shared" si="17"/>
        <v>2.0279679615795647</v>
      </c>
      <c r="P39">
        <f t="shared" si="17"/>
        <v>0.80714366807653082</v>
      </c>
      <c r="Q39">
        <f t="shared" si="17"/>
        <v>1.4885582237413661</v>
      </c>
    </row>
    <row r="40" spans="1:17" ht="15.75" thickTop="1" x14ac:dyDescent="0.25">
      <c r="B40" s="11" t="s">
        <v>11</v>
      </c>
      <c r="C40" s="11" t="s">
        <v>12</v>
      </c>
      <c r="D40" s="11">
        <f t="shared" ref="D40:Q42" si="18">D20+D15+D30+D10+D35+D25</f>
        <v>185</v>
      </c>
      <c r="E40" s="12">
        <f t="shared" si="18"/>
        <v>327.56055916541249</v>
      </c>
      <c r="F40" s="12">
        <f t="shared" si="18"/>
        <v>440.22265452464904</v>
      </c>
      <c r="G40" s="12">
        <f t="shared" si="18"/>
        <v>645.24227860399048</v>
      </c>
      <c r="H40" s="12">
        <f t="shared" si="18"/>
        <v>1099.6449204280011</v>
      </c>
      <c r="I40" s="12">
        <f t="shared" si="18"/>
        <v>1530.2546349396307</v>
      </c>
      <c r="J40" s="12">
        <f t="shared" si="18"/>
        <v>1356.5106563860211</v>
      </c>
      <c r="K40" s="12">
        <f t="shared" si="18"/>
        <v>2390.9816278728522</v>
      </c>
      <c r="L40" s="12">
        <f t="shared" si="18"/>
        <v>497.95295237163572</v>
      </c>
      <c r="M40" s="12">
        <f t="shared" si="18"/>
        <v>775.00502062562578</v>
      </c>
      <c r="N40" s="12">
        <f t="shared" si="18"/>
        <v>1303.2621474190585</v>
      </c>
      <c r="O40" s="12">
        <f t="shared" si="18"/>
        <v>197.7266784365531</v>
      </c>
      <c r="P40" s="12">
        <f t="shared" si="18"/>
        <v>276.26007693676803</v>
      </c>
      <c r="Q40" s="12">
        <f t="shared" si="18"/>
        <v>390.32867873702634</v>
      </c>
    </row>
    <row r="41" spans="1:17" x14ac:dyDescent="0.25">
      <c r="B41" s="6"/>
      <c r="C41" s="6" t="s">
        <v>7</v>
      </c>
      <c r="D41" s="6"/>
      <c r="E41" s="13">
        <f t="shared" si="18"/>
        <v>142.56055916541249</v>
      </c>
      <c r="F41" s="13">
        <f t="shared" si="18"/>
        <v>112.66209535923653</v>
      </c>
      <c r="G41" s="13">
        <f t="shared" si="18"/>
        <v>205.01962407934136</v>
      </c>
      <c r="H41" s="13">
        <f t="shared" si="18"/>
        <v>454.40264182401069</v>
      </c>
      <c r="I41" s="13">
        <f t="shared" si="18"/>
        <v>430.60971451162965</v>
      </c>
      <c r="J41" s="13">
        <f t="shared" si="18"/>
        <v>-173.74397855360962</v>
      </c>
      <c r="K41" s="13">
        <f t="shared" si="18"/>
        <v>1034.4709714868309</v>
      </c>
      <c r="L41" s="13">
        <f t="shared" si="18"/>
        <v>-1893.028675501216</v>
      </c>
      <c r="M41" s="13">
        <f t="shared" si="18"/>
        <v>277.05206825399017</v>
      </c>
      <c r="N41" s="13">
        <f t="shared" si="18"/>
        <v>528.25712679343258</v>
      </c>
      <c r="O41" s="13">
        <f t="shared" si="18"/>
        <v>-1105.5354689825053</v>
      </c>
      <c r="P41" s="13">
        <f t="shared" si="18"/>
        <v>78.533398500214886</v>
      </c>
      <c r="Q41" s="13">
        <f t="shared" si="18"/>
        <v>114.06860180025832</v>
      </c>
    </row>
    <row r="42" spans="1:17" x14ac:dyDescent="0.25">
      <c r="B42" s="6"/>
      <c r="C42" s="6" t="s">
        <v>8</v>
      </c>
      <c r="D42" s="6"/>
      <c r="E42" s="13">
        <f t="shared" si="18"/>
        <v>32.756055916541257</v>
      </c>
      <c r="F42" s="13">
        <f t="shared" si="18"/>
        <v>44.0222654524649</v>
      </c>
      <c r="G42" s="13">
        <f t="shared" si="18"/>
        <v>64.524227860399037</v>
      </c>
      <c r="H42" s="13">
        <f t="shared" si="18"/>
        <v>109.96449204280012</v>
      </c>
      <c r="I42" s="13">
        <f t="shared" si="18"/>
        <v>153.02546349396309</v>
      </c>
      <c r="J42" s="13">
        <f t="shared" si="18"/>
        <v>135.65106563860209</v>
      </c>
      <c r="K42" s="13">
        <f t="shared" si="18"/>
        <v>239.09816278728519</v>
      </c>
      <c r="L42" s="13">
        <f t="shared" si="18"/>
        <v>49.795295237163579</v>
      </c>
      <c r="M42" s="13">
        <f t="shared" si="18"/>
        <v>77.500502062562589</v>
      </c>
      <c r="N42" s="13">
        <f t="shared" si="18"/>
        <v>130.32621474190583</v>
      </c>
      <c r="O42" s="13">
        <f t="shared" si="18"/>
        <v>19.772667843655316</v>
      </c>
      <c r="P42" s="13">
        <f t="shared" si="18"/>
        <v>27.626007693676797</v>
      </c>
      <c r="Q42" s="13">
        <f t="shared" si="18"/>
        <v>39.032867873702628</v>
      </c>
    </row>
    <row r="43" spans="1:17" ht="6" customHeight="1" x14ac:dyDescent="0.25">
      <c r="B43" s="6"/>
      <c r="C43" s="6"/>
      <c r="D43" s="6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spans="1:17" ht="15.75" thickBot="1" x14ac:dyDescent="0.3">
      <c r="B44" s="8"/>
      <c r="C44" s="8" t="s">
        <v>9</v>
      </c>
      <c r="D44" s="8"/>
      <c r="E44" s="14">
        <f t="shared" ref="E44:Q44" si="19">E24+E19+E34+E14+E39+E29</f>
        <v>9.0541072624503904</v>
      </c>
      <c r="F44" s="14">
        <f t="shared" si="19"/>
        <v>8.3578619583516502</v>
      </c>
      <c r="G44" s="14">
        <f t="shared" si="19"/>
        <v>7.6003912787089227</v>
      </c>
      <c r="H44" s="14">
        <f t="shared" si="19"/>
        <v>8.7108943851923382</v>
      </c>
      <c r="I44" s="14">
        <f t="shared" si="19"/>
        <v>7.2248593407151862</v>
      </c>
      <c r="J44" s="14">
        <f t="shared" si="19"/>
        <v>6.7469844949276805</v>
      </c>
      <c r="K44" s="14">
        <f t="shared" si="19"/>
        <v>8.2045065940496382</v>
      </c>
      <c r="L44" s="14">
        <f t="shared" si="19"/>
        <v>4.2013419881113521</v>
      </c>
      <c r="M44" s="14">
        <f t="shared" si="19"/>
        <v>8.1712085089600528</v>
      </c>
      <c r="N44" s="14">
        <f t="shared" si="19"/>
        <v>8.3821295054950227</v>
      </c>
      <c r="O44" s="14">
        <f t="shared" si="19"/>
        <v>6.689041334781983</v>
      </c>
      <c r="P44" s="14">
        <f t="shared" si="19"/>
        <v>6.5817958477483085</v>
      </c>
      <c r="Q44" s="14">
        <f t="shared" si="19"/>
        <v>7.7112815510041814</v>
      </c>
    </row>
    <row r="45" spans="1:17" ht="15.75" thickTop="1" x14ac:dyDescent="0.25"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Départ</vt:lpstr>
      <vt:lpstr>Arrivée</vt:lpstr>
      <vt:lpstr>Modèle</vt:lpstr>
      <vt:lpstr>Arrivée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2018-08-24T13:26:48Z</dcterms:modified>
</cp:coreProperties>
</file>