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55" windowHeight="6915" activeTab="3"/>
  </bookViews>
  <sheets>
    <sheet name="BDD_Vin" sheetId="3" r:id="rId1"/>
    <sheet name="Bdd_cave" sheetId="4" r:id="rId2"/>
    <sheet name="Accueil" sheetId="5" r:id="rId3"/>
    <sheet name="cave" sheetId="6" r:id="rId4"/>
    <sheet name="STAT" sheetId="8" r:id="rId5"/>
  </sheets>
  <definedNames>
    <definedName name="_xlnm._FilterDatabase" localSheetId="3" hidden="1">cave!$A$10:$V$44</definedName>
    <definedName name="BORDEAUX">BDD_Vin!$B$2:$B$49</definedName>
    <definedName name="BOURGOGNE">BDD_Vin!$A$2:$A99</definedName>
    <definedName name="Classé">Bdd_cave!$E$2:$E$9</definedName>
    <definedName name="Couleur">Bdd_cave!$A$2:$A$4</definedName>
    <definedName name="_xlnm.Criteria" localSheetId="3">cave!$A$1:$V$2</definedName>
    <definedName name="JURA">BDD_Vin!$H$2:$H$7</definedName>
    <definedName name="millesime">Bdd_cave!$C$2:$C$27</definedName>
    <definedName name="plageNomvin">Tableau1[Nom du vin]</definedName>
    <definedName name="quantite">Bdd_cave!$H$2:$H$6</definedName>
    <definedName name="region">BDD_Vin!$A$1:$O$1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4" i="6" l="1"/>
  <c r="T44" i="6"/>
  <c r="U44" i="6" s="1"/>
  <c r="V44" i="6" s="1"/>
  <c r="A43" i="6" l="1"/>
  <c r="T43" i="6"/>
  <c r="U43" i="6" s="1"/>
  <c r="V43" i="6" s="1"/>
  <c r="A42" i="6"/>
  <c r="T42" i="6"/>
  <c r="U42" i="6" s="1"/>
  <c r="V42" i="6" s="1"/>
  <c r="A41" i="6"/>
  <c r="T41" i="6"/>
  <c r="U41" i="6" s="1"/>
  <c r="V41" i="6" s="1"/>
  <c r="A40" i="6"/>
  <c r="T40" i="6"/>
  <c r="U40" i="6" s="1"/>
  <c r="V40" i="6" s="1"/>
  <c r="A39" i="6"/>
  <c r="T39" i="6"/>
  <c r="U39" i="6" s="1"/>
  <c r="V39" i="6" s="1"/>
  <c r="A38" i="6"/>
  <c r="T38" i="6"/>
  <c r="U38" i="6" s="1"/>
  <c r="V38" i="6" s="1"/>
  <c r="A37" i="6"/>
  <c r="T37" i="6"/>
  <c r="U37" i="6" s="1"/>
  <c r="V37" i="6" s="1"/>
  <c r="A36" i="6"/>
  <c r="T36" i="6"/>
  <c r="U36" i="6" s="1"/>
  <c r="V36" i="6" s="1"/>
  <c r="C3" i="8"/>
  <c r="A35" i="6"/>
  <c r="T35" i="6"/>
  <c r="U35" i="6" s="1"/>
  <c r="V35" i="6" s="1"/>
  <c r="A34" i="6"/>
  <c r="T34" i="6"/>
  <c r="U34" i="6" s="1"/>
  <c r="V34" i="6" s="1"/>
  <c r="A33" i="6"/>
  <c r="T33" i="6"/>
  <c r="U33" i="6" s="1"/>
  <c r="V33" i="6" s="1"/>
  <c r="A32" i="6"/>
  <c r="T32" i="6"/>
  <c r="U32" i="6" s="1"/>
  <c r="V32" i="6" s="1"/>
  <c r="A31" i="6"/>
  <c r="T31" i="6"/>
  <c r="U31" i="6" s="1"/>
  <c r="V31" i="6" s="1"/>
  <c r="A30" i="6"/>
  <c r="T30" i="6"/>
  <c r="U30" i="6" s="1"/>
  <c r="V30" i="6" s="1"/>
  <c r="A29" i="6"/>
  <c r="T29" i="6"/>
  <c r="U29" i="6" s="1"/>
  <c r="V29" i="6" s="1"/>
  <c r="A28" i="6"/>
  <c r="T28" i="6"/>
  <c r="U28" i="6" s="1"/>
  <c r="V28" i="6" s="1"/>
  <c r="A27" i="6"/>
  <c r="T27" i="6"/>
  <c r="U27" i="6" s="1"/>
  <c r="V27" i="6" s="1"/>
  <c r="A26" i="6"/>
  <c r="T26" i="6"/>
  <c r="U26" i="6" s="1"/>
  <c r="V26" i="6" s="1"/>
  <c r="A25" i="6"/>
  <c r="T25" i="6"/>
  <c r="U25" i="6" s="1"/>
  <c r="V25" i="6" s="1"/>
  <c r="A24" i="6"/>
  <c r="T24" i="6"/>
  <c r="U24" i="6" s="1"/>
  <c r="V24" i="6" s="1"/>
  <c r="A23" i="6"/>
  <c r="T23" i="6"/>
  <c r="U23" i="6" s="1"/>
  <c r="V23" i="6" s="1"/>
  <c r="A22" i="6"/>
  <c r="T22" i="6"/>
  <c r="U22" i="6" s="1"/>
  <c r="V22" i="6" s="1"/>
  <c r="A21" i="6"/>
  <c r="T21" i="6"/>
  <c r="U21" i="6" s="1"/>
  <c r="V21" i="6" s="1"/>
  <c r="A20" i="6"/>
  <c r="T20" i="6"/>
  <c r="U20" i="6" s="1"/>
  <c r="V20" i="6" s="1"/>
  <c r="A19" i="6"/>
  <c r="T19" i="6"/>
  <c r="U19" i="6" s="1"/>
  <c r="V19" i="6" s="1"/>
  <c r="A18" i="6"/>
  <c r="T18" i="6"/>
  <c r="U18" i="6" s="1"/>
  <c r="V18" i="6" s="1"/>
  <c r="A17" i="6"/>
  <c r="T17" i="6"/>
  <c r="U17" i="6" s="1"/>
  <c r="V17" i="6" s="1"/>
  <c r="T16" i="6"/>
  <c r="U16" i="6" s="1"/>
  <c r="V16" i="6" s="1"/>
  <c r="A15" i="6"/>
  <c r="T15" i="6"/>
  <c r="U15" i="6" s="1"/>
  <c r="V15" i="6" s="1"/>
  <c r="A14" i="6"/>
  <c r="T14" i="6"/>
  <c r="U14" i="6" s="1"/>
  <c r="V14" i="6" s="1"/>
  <c r="A13" i="6"/>
  <c r="T13" i="6"/>
  <c r="U13" i="6" s="1"/>
  <c r="V13" i="6" s="1"/>
  <c r="T12" i="6" l="1"/>
  <c r="U12" i="6" s="1"/>
  <c r="V12" i="6" s="1"/>
  <c r="A12" i="6"/>
</calcChain>
</file>

<file path=xl/sharedStrings.xml><?xml version="1.0" encoding="utf-8"?>
<sst xmlns="http://schemas.openxmlformats.org/spreadsheetml/2006/main" count="531" uniqueCount="390">
  <si>
    <t>Region</t>
  </si>
  <si>
    <t>Appellation</t>
  </si>
  <si>
    <t>Millesime</t>
  </si>
  <si>
    <t>Classé</t>
  </si>
  <si>
    <t>Couleur</t>
  </si>
  <si>
    <t>Quantité</t>
  </si>
  <si>
    <t>Rangement</t>
  </si>
  <si>
    <t>Domaine</t>
  </si>
  <si>
    <t>Prix d'achat</t>
  </si>
  <si>
    <t>Adresse</t>
  </si>
  <si>
    <t>Code postal</t>
  </si>
  <si>
    <t>Ville</t>
  </si>
  <si>
    <t>Telephone</t>
  </si>
  <si>
    <t>Mail</t>
  </si>
  <si>
    <t>Site internet</t>
  </si>
  <si>
    <t>Nom du vin</t>
  </si>
  <si>
    <t>BOURGOGNE</t>
  </si>
  <si>
    <t>BORDEAUX</t>
  </si>
  <si>
    <t>COTE DU RHONE</t>
  </si>
  <si>
    <t>LANGUEDOC ROUSSILLON</t>
  </si>
  <si>
    <t>LOIRE</t>
  </si>
  <si>
    <t>PROVENCE</t>
  </si>
  <si>
    <t>SUD OUEST</t>
  </si>
  <si>
    <t>JURA</t>
  </si>
  <si>
    <t>BEAUJOLAIS</t>
  </si>
  <si>
    <t>BUGEY</t>
  </si>
  <si>
    <t>CHAMPAGNE</t>
  </si>
  <si>
    <t>LORRAINE</t>
  </si>
  <si>
    <t>CORSE</t>
  </si>
  <si>
    <t>ETRANGER</t>
  </si>
  <si>
    <t>ALOXE-CORTON</t>
  </si>
  <si>
    <t>BARSAC</t>
  </si>
  <si>
    <t>BEAUMES DE VENISE</t>
  </si>
  <si>
    <t>BANYULS</t>
  </si>
  <si>
    <t>ANJOU</t>
  </si>
  <si>
    <t>BANDOL</t>
  </si>
  <si>
    <t>BEARN</t>
  </si>
  <si>
    <t>ARBOIS (JURA)</t>
  </si>
  <si>
    <t>AJACCIO</t>
  </si>
  <si>
    <t>AUXEY-DURESSES</t>
  </si>
  <si>
    <t>BLAYE</t>
  </si>
  <si>
    <t>CHATEAU-GRILLET</t>
  </si>
  <si>
    <t>BANYULS GRAND CRU</t>
  </si>
  <si>
    <t>ANJOU-COTEAUX DE LA LOIRE</t>
  </si>
  <si>
    <t>BELLET</t>
  </si>
  <si>
    <t>BERGERAC</t>
  </si>
  <si>
    <t>ARBOIS PUPILLIN (JURA)</t>
  </si>
  <si>
    <t>MUSCAT DU CAP CORSE</t>
  </si>
  <si>
    <t>BATARD-MONTRACHET</t>
  </si>
  <si>
    <t>CHATEAUNEUF-DU-PAPE</t>
  </si>
  <si>
    <t>BLANQUETTE DE LIMOUX</t>
  </si>
  <si>
    <t>ANJOU-GAMAY</t>
  </si>
  <si>
    <t>CASSIS</t>
  </si>
  <si>
    <t>BERGERAC SEC</t>
  </si>
  <si>
    <t>CHATEAU-CHALON (JURA)</t>
  </si>
  <si>
    <t>PATRIMONIO</t>
  </si>
  <si>
    <t>BEAUNE</t>
  </si>
  <si>
    <t>BORDEAUX CLAIRET</t>
  </si>
  <si>
    <t>CLAIRETTE DE DIE</t>
  </si>
  <si>
    <t>CABARDES AOVDQS</t>
  </si>
  <si>
    <t>ANJOU-VILLAGES</t>
  </si>
  <si>
    <t>COTEAUX D'AIX</t>
  </si>
  <si>
    <t>BUZET</t>
  </si>
  <si>
    <t>COTES DU JURA</t>
  </si>
  <si>
    <t>VIN DE CORSE</t>
  </si>
  <si>
    <t>BIENVENUE BATARD-MONTRACHET</t>
  </si>
  <si>
    <t>BORDEAUX COTES DE FRANCS</t>
  </si>
  <si>
    <t>CONDRIEU</t>
  </si>
  <si>
    <t>CLAIRETTE DE BELLEGARDE</t>
  </si>
  <si>
    <t>BONNEZEAUX</t>
  </si>
  <si>
    <t>COTEAUX VAROIS EN PROVENCE</t>
  </si>
  <si>
    <t>CAHORS</t>
  </si>
  <si>
    <t>CREMANT DU JURA</t>
  </si>
  <si>
    <t>BLAGNY</t>
  </si>
  <si>
    <t>BORDEAUX ROSE</t>
  </si>
  <si>
    <t>CORNAS</t>
  </si>
  <si>
    <t>CLAIRETTE DU LANGUEDOC</t>
  </si>
  <si>
    <t>BOURGUEIL</t>
  </si>
  <si>
    <t>COTES DE PROVENCE</t>
  </si>
  <si>
    <t>COTES DE BERGERAC</t>
  </si>
  <si>
    <t>L'ETOILE (JURA)</t>
  </si>
  <si>
    <t>BONNES-MARES</t>
  </si>
  <si>
    <t>BORDEAUX SEC</t>
  </si>
  <si>
    <t>COTE ROTIE</t>
  </si>
  <si>
    <t>COLLIOURE</t>
  </si>
  <si>
    <t>CABERNET D'ANJOU</t>
  </si>
  <si>
    <t>PALETTE</t>
  </si>
  <si>
    <t>COTES DE BERGERAC MOELLEUX</t>
  </si>
  <si>
    <t>BORDEAUX SUPERIEUR</t>
  </si>
  <si>
    <t>COTEAUX DE PIERREVERT</t>
  </si>
  <si>
    <t>CORBIERES</t>
  </si>
  <si>
    <t>CHATEAUMEILLANT AOVDQS</t>
  </si>
  <si>
    <t>COTES DE DURAS</t>
  </si>
  <si>
    <t>ALIGOTE</t>
  </si>
  <si>
    <t>CADILLAC</t>
  </si>
  <si>
    <t>COTEAUX DU TRICASTIN</t>
  </si>
  <si>
    <t>COSTIERES DE NIMES</t>
  </si>
  <si>
    <t>CHAUME</t>
  </si>
  <si>
    <t>COTES DE SAINT-MONT AOVDQS</t>
  </si>
  <si>
    <t>ALIGOTE BOUZERON</t>
  </si>
  <si>
    <t>CANON-FRONSAC</t>
  </si>
  <si>
    <t>COTES DU LUBERON</t>
  </si>
  <si>
    <t>COTEAUX DU LANGUEDOC</t>
  </si>
  <si>
    <t>CHEVERNY</t>
  </si>
  <si>
    <t>COTES DU MARMANDAIS</t>
  </si>
  <si>
    <t>CHITRY</t>
  </si>
  <si>
    <t>CERONS</t>
  </si>
  <si>
    <t>COTES DU RHONE</t>
  </si>
  <si>
    <t>COTES DE LA MALEPERE</t>
  </si>
  <si>
    <t>CHINON</t>
  </si>
  <si>
    <r>
      <t>FRONTON </t>
    </r>
    <r>
      <rPr>
        <sz val="7.5"/>
        <color rgb="FF990033"/>
        <rFont val="Verdana"/>
        <family val="2"/>
      </rPr>
      <t>(ANCIEN COTES DU FRONTONNAIS)</t>
    </r>
  </si>
  <si>
    <t>CLARET</t>
  </si>
  <si>
    <t>CREMANT DE BORDEAUX</t>
  </si>
  <si>
    <t>COTES DU RHONE-VILLAGES</t>
  </si>
  <si>
    <t>COTES DU ROUSSILLON</t>
  </si>
  <si>
    <t>COTE ROANNAISE</t>
  </si>
  <si>
    <t>GAILLAC</t>
  </si>
  <si>
    <t>COTE CHALONNAISE</t>
  </si>
  <si>
    <t>COTES DE BLAYE</t>
  </si>
  <si>
    <t>COTES DU VENTOUX</t>
  </si>
  <si>
    <t>COTES DU ROUSSILLON-VILLAGES</t>
  </si>
  <si>
    <t>COTEAUX D'ANCENIS</t>
  </si>
  <si>
    <t>HAUT-MONTRAVEL</t>
  </si>
  <si>
    <t>COTE SAINT-JACQUES</t>
  </si>
  <si>
    <t>COTES DE BOURG</t>
  </si>
  <si>
    <t>COTES DU VIVARAIS AOVDQS</t>
  </si>
  <si>
    <t>FAUGERES</t>
  </si>
  <si>
    <t>COTEAUX DE L'AUBANCE</t>
  </si>
  <si>
    <t>IROULEGUY</t>
  </si>
  <si>
    <t>COTES D'AUXERRE</t>
  </si>
  <si>
    <t>COTES DE CASTILLON</t>
  </si>
  <si>
    <t>CROZES-HERMITAGE</t>
  </si>
  <si>
    <t>FITOU</t>
  </si>
  <si>
    <t>COTEAUX DU GIENNOIS AOVDQS</t>
  </si>
  <si>
    <t>JURANCON</t>
  </si>
  <si>
    <t>COTES DU COUCHOIS</t>
  </si>
  <si>
    <t>ENTRE-DEUX-MERS</t>
  </si>
  <si>
    <t>GIGONDAS</t>
  </si>
  <si>
    <t>LIMOUX</t>
  </si>
  <si>
    <t>COTEAUX DU LAYON</t>
  </si>
  <si>
    <t>JURANCON SEC</t>
  </si>
  <si>
    <t>COULANGES-LA-VINEUSE</t>
  </si>
  <si>
    <t>FRONSAC</t>
  </si>
  <si>
    <t>HERMITAGE</t>
  </si>
  <si>
    <t>MAURY</t>
  </si>
  <si>
    <t>COTEAUX DU LOIR</t>
  </si>
  <si>
    <t>MADIRAN</t>
  </si>
  <si>
    <t>EPINEUIL</t>
  </si>
  <si>
    <t>GRAVES</t>
  </si>
  <si>
    <t>LIRAC</t>
  </si>
  <si>
    <t>MINERVOIS</t>
  </si>
  <si>
    <t>COTEAUX DU VENDOMOIS AOVDQS</t>
  </si>
  <si>
    <t>MARCILLAC</t>
  </si>
  <si>
    <t xml:space="preserve"> GRAND ORDINAIRE</t>
  </si>
  <si>
    <t>GRAVES DE VAYRES</t>
  </si>
  <si>
    <t>MUSCAT DE BEAUMES-DE-VENISE</t>
  </si>
  <si>
    <t>MUSCAT DE LUNEL</t>
  </si>
  <si>
    <t>COTES D'AUVERGNE AOVDQS</t>
  </si>
  <si>
    <t>MONBAZILLAC</t>
  </si>
  <si>
    <t>HAUTES-COTES DE NUITS</t>
  </si>
  <si>
    <t>GRAVES SUPERIEURES</t>
  </si>
  <si>
    <t>SAINT-JOSEPH</t>
  </si>
  <si>
    <t>MUSCAT DE MIREVAL</t>
  </si>
  <si>
    <t>COTES DU FOREZ AOVDQS</t>
  </si>
  <si>
    <t>MONTRAVEL</t>
  </si>
  <si>
    <t>HAUTES-COTES DE BEAUNE</t>
  </si>
  <si>
    <t>HAUT-MEDOC</t>
  </si>
  <si>
    <t>SAINT PERAY</t>
  </si>
  <si>
    <t>MUSCAT DE RIVESALTES</t>
  </si>
  <si>
    <t>COUR-CHEVERNY</t>
  </si>
  <si>
    <t>PACHERENC DU VIC-BILH</t>
  </si>
  <si>
    <t>LA CHAPELLE NOTRE-DAME</t>
  </si>
  <si>
    <t>LALANDE DE POMEROL</t>
  </si>
  <si>
    <t>TAVEL</t>
  </si>
  <si>
    <t>MUSCAT DE SAINT-JEAN DE MINERVOIS</t>
  </si>
  <si>
    <t>FIEFS VENDEENS AOVDQS</t>
  </si>
  <si>
    <t>PECHARMANT</t>
  </si>
  <si>
    <t>LE CHAPITRE</t>
  </si>
  <si>
    <t>LISTRAC-MEDOC</t>
  </si>
  <si>
    <t>VACQUEYRAS</t>
  </si>
  <si>
    <t>PICPOUL DE PINET</t>
  </si>
  <si>
    <t>GROS PLANT AOVDQS</t>
  </si>
  <si>
    <t>SAUSSIGNAC</t>
  </si>
  <si>
    <t>MONTRECUL</t>
  </si>
  <si>
    <t>LOUPIAC</t>
  </si>
  <si>
    <t>VINSOBRES </t>
  </si>
  <si>
    <t>RIVESALTES</t>
  </si>
  <si>
    <t>HAUT-POITOU AOVDQS</t>
  </si>
  <si>
    <t>TURSAN AOVDQS</t>
  </si>
  <si>
    <t>MOUSSEUX</t>
  </si>
  <si>
    <t>MARGAUX</t>
  </si>
  <si>
    <t>SAINT-CHINIAN</t>
  </si>
  <si>
    <t>JASNIERES</t>
  </si>
  <si>
    <t>PASSETOUTGRAIN</t>
  </si>
  <si>
    <t>MEDOC</t>
  </si>
  <si>
    <t>MENETOU-SALON</t>
  </si>
  <si>
    <t>VEZELAY</t>
  </si>
  <si>
    <t>MONTAGNE SAINT-EMILION</t>
  </si>
  <si>
    <t>MONTLOUIS</t>
  </si>
  <si>
    <t>CHABLIS</t>
  </si>
  <si>
    <t>MOULIS EN MEDOC</t>
  </si>
  <si>
    <t>MUSCADET</t>
  </si>
  <si>
    <t>CHABLIS GRAND CRU</t>
  </si>
  <si>
    <t>PAUILLAC</t>
  </si>
  <si>
    <t>MUSCADET COTES DE GRAND-LIEU</t>
  </si>
  <si>
    <t>CHABLIS PREMIER CRU</t>
  </si>
  <si>
    <t>PESSAC LEOGNAN</t>
  </si>
  <si>
    <t>MUSCADET DE SEVRE-ET-MAINE</t>
  </si>
  <si>
    <t>CHAMBERTIN</t>
  </si>
  <si>
    <t>POMEROL</t>
  </si>
  <si>
    <t>MUSCADET DES COTEAUX DE LA LOIRE</t>
  </si>
  <si>
    <t>CHAMBERTIN-CLOS DE BEZE</t>
  </si>
  <si>
    <t>PREMIERES COTES DE BORDEAUX</t>
  </si>
  <si>
    <t>QUARTS DE CHAUME</t>
  </si>
  <si>
    <t>CHAPELLE-CHAMBERTIN</t>
  </si>
  <si>
    <t>PREMIERES COTES DE BLAYE</t>
  </si>
  <si>
    <t>POUILLY-FUME</t>
  </si>
  <si>
    <t>CHARMES-CHAMBERTIN</t>
  </si>
  <si>
    <t>PUISSEGUIN SAINT-EMILION</t>
  </si>
  <si>
    <t>POUILLY-SUR-LOIRE</t>
  </si>
  <si>
    <t>CHAMBOLLE MUSIGNY</t>
  </si>
  <si>
    <t>SAINT-EMILION</t>
  </si>
  <si>
    <t>QUINCY</t>
  </si>
  <si>
    <t>CHASSAGNE-MONTRACHET</t>
  </si>
  <si>
    <t>SAINT-EMILION GRAND CRU</t>
  </si>
  <si>
    <t>REUILLY</t>
  </si>
  <si>
    <t>CHEVALIER-MONTRACHET</t>
  </si>
  <si>
    <t>SAINT-ESTEPHE</t>
  </si>
  <si>
    <t>ROSE DE LOIRE</t>
  </si>
  <si>
    <t>CHOREY-LES-BEAUNE</t>
  </si>
  <si>
    <t>SAINT-GEORGES SAINT-EMILION</t>
  </si>
  <si>
    <t>ROSE D'ANJOU</t>
  </si>
  <si>
    <t>CLOS DE LA ROCHE</t>
  </si>
  <si>
    <t>SAINT-JULIEN</t>
  </si>
  <si>
    <t>SAINT-NICOLAS-DE-BOURGUEIL</t>
  </si>
  <si>
    <t>CLOS DE TART</t>
  </si>
  <si>
    <t>SAINTE-CROIX-DU-MONT</t>
  </si>
  <si>
    <t>SAINT-POURCAIN AOVDQS</t>
  </si>
  <si>
    <t>CLOS DE VOUGEOT</t>
  </si>
  <si>
    <t>SAINTE-FOIX-BORDEAUX</t>
  </si>
  <si>
    <t>SANCERRE</t>
  </si>
  <si>
    <t>CLOS DES LAMBRAYS</t>
  </si>
  <si>
    <t>SAUTERNES</t>
  </si>
  <si>
    <t>SAUMUR</t>
  </si>
  <si>
    <t>CLOS SAINT-DENIS</t>
  </si>
  <si>
    <t>SAUMUR SEC BLANC</t>
  </si>
  <si>
    <t>CORTON</t>
  </si>
  <si>
    <t>SAUMUR-CHAMPIGNY</t>
  </si>
  <si>
    <t>CORTON-CHARLEMAGNE</t>
  </si>
  <si>
    <t>SAVENNIERES</t>
  </si>
  <si>
    <t>COTE DE BEAUNE</t>
  </si>
  <si>
    <t>SAVENNIERES COULEE-DE-SERRANT</t>
  </si>
  <si>
    <t>COTE DE BEAUNE VILLAGES</t>
  </si>
  <si>
    <t>SAVENNIERES ROCHES-AUX-MOINES</t>
  </si>
  <si>
    <t>COTE DE NUITS-VILLAGES</t>
  </si>
  <si>
    <t>TOURAINE</t>
  </si>
  <si>
    <t>CREMANT DE BOURGOGNE</t>
  </si>
  <si>
    <t>TOURAINE AMBOISE</t>
  </si>
  <si>
    <t>CRIOTS BATARD-MONTRACHET</t>
  </si>
  <si>
    <t>TOURAINE-AZAY-LE-RIDEAU</t>
  </si>
  <si>
    <t>ECHEZEAUX</t>
  </si>
  <si>
    <t>TOURAINE-MESLAND</t>
  </si>
  <si>
    <t>FIXIN</t>
  </si>
  <si>
    <t>VALENCAY AOVDQS</t>
  </si>
  <si>
    <t>GEVREY-CHAMBERTIN</t>
  </si>
  <si>
    <t>VOUVRAY</t>
  </si>
  <si>
    <t>GIVRY</t>
  </si>
  <si>
    <t>GRANDS-ECHEZEAUX</t>
  </si>
  <si>
    <t>GRIOTTE-CHAMBERTIN</t>
  </si>
  <si>
    <t>IRANCY</t>
  </si>
  <si>
    <t>LADOIX</t>
  </si>
  <si>
    <t>LA GRANDE RUE</t>
  </si>
  <si>
    <t>LA TACHE</t>
  </si>
  <si>
    <t>LA ROMANEE</t>
  </si>
  <si>
    <t>LATRICIERES-CHAMBERTIN</t>
  </si>
  <si>
    <t>MACON</t>
  </si>
  <si>
    <t>MACON SUPERIEUR</t>
  </si>
  <si>
    <t>MACON-VILLAGES</t>
  </si>
  <si>
    <t>MARANGES</t>
  </si>
  <si>
    <t>MARSANNAY</t>
  </si>
  <si>
    <t>MAZIS-CHAMBERTIN</t>
  </si>
  <si>
    <t>MAZOYERES-CHAMBERTIN</t>
  </si>
  <si>
    <t>MERCUREY</t>
  </si>
  <si>
    <t>MEURSAULT</t>
  </si>
  <si>
    <t>MONTAGNY</t>
  </si>
  <si>
    <t>MONTHELIE</t>
  </si>
  <si>
    <t>MONTRACHET</t>
  </si>
  <si>
    <t>MOREY-SAINT-DENIS</t>
  </si>
  <si>
    <t>NUIT-SAINT-GEORGES</t>
  </si>
  <si>
    <t>PERNAND-VERGELESSES</t>
  </si>
  <si>
    <t>PETIT CHABLIS</t>
  </si>
  <si>
    <t>POMMARD</t>
  </si>
  <si>
    <t>POUILLY-FUISSE</t>
  </si>
  <si>
    <t>POUILLY-LOCHE</t>
  </si>
  <si>
    <t>POUILLY-VINZELLES</t>
  </si>
  <si>
    <t>PULIGNY-MONTRACHET</t>
  </si>
  <si>
    <t>RICHEBOURG</t>
  </si>
  <si>
    <t>ROMANEE-CONTI</t>
  </si>
  <si>
    <t>ROMANEE-SAINT-VIVANT</t>
  </si>
  <si>
    <t>RUCHOTTES-CHAMBERTIN</t>
  </si>
  <si>
    <t>RULLY</t>
  </si>
  <si>
    <t>SAINT-AUBIN</t>
  </si>
  <si>
    <t>SAINT-BRIS</t>
  </si>
  <si>
    <t>SAINT-ROMAIN</t>
  </si>
  <si>
    <t>SAINT-VERAN</t>
  </si>
  <si>
    <t>SANTENAY</t>
  </si>
  <si>
    <t>SAVIGNY-LES-BEAUNE</t>
  </si>
  <si>
    <t>VIRE-CLESSE</t>
  </si>
  <si>
    <t>VOLNAY</t>
  </si>
  <si>
    <t>VOSNE-ROMANEE</t>
  </si>
  <si>
    <t>VOUGEOT</t>
  </si>
  <si>
    <t>Rouge</t>
  </si>
  <si>
    <t>Blanc</t>
  </si>
  <si>
    <t>Rosé</t>
  </si>
  <si>
    <t>Grand Cru</t>
  </si>
  <si>
    <t>1 er Cru</t>
  </si>
  <si>
    <t>Village</t>
  </si>
  <si>
    <t>1 er Grand Cru classé</t>
  </si>
  <si>
    <t>Second Grand Cru classé</t>
  </si>
  <si>
    <t>Troisieme Grand Cru classé</t>
  </si>
  <si>
    <t>Quatireme Grand Cru classé</t>
  </si>
  <si>
    <t>Cinquiéme Grand Cru classé</t>
  </si>
  <si>
    <t>Bourgogne</t>
  </si>
  <si>
    <t>Bordeaux</t>
  </si>
  <si>
    <t xml:space="preserve">a consommer à partir de </t>
  </si>
  <si>
    <t>descriptif</t>
  </si>
  <si>
    <t>Climat</t>
  </si>
  <si>
    <t>N° ligne</t>
  </si>
  <si>
    <t>nom image</t>
  </si>
  <si>
    <t>Chemin d'acces</t>
  </si>
  <si>
    <t>A1</t>
  </si>
  <si>
    <t>A2</t>
  </si>
  <si>
    <t>A3</t>
  </si>
  <si>
    <t>A4</t>
  </si>
  <si>
    <t>A5</t>
  </si>
  <si>
    <t>A6</t>
  </si>
  <si>
    <t>PIERRE GRUBER</t>
  </si>
  <si>
    <t>MONTMAIN</t>
  </si>
  <si>
    <t>BAILLY LA PIERRZ</t>
  </si>
  <si>
    <t>HERVE CHARLOPIN</t>
  </si>
  <si>
    <t>cuvée d'antan</t>
  </si>
  <si>
    <t>PRUNIER JEAN PIERRE ET LAURENT</t>
  </si>
  <si>
    <t>A8</t>
  </si>
  <si>
    <t>DES VAUX MARQUIS</t>
  </si>
  <si>
    <t>A9</t>
  </si>
  <si>
    <t>CLOS ROND</t>
  </si>
  <si>
    <t>DE LA FRANBOISE</t>
  </si>
  <si>
    <t>A11</t>
  </si>
  <si>
    <t>LES PEUILLETS</t>
  </si>
  <si>
    <t>DESCHAMPS CARNET</t>
  </si>
  <si>
    <t>A10</t>
  </si>
  <si>
    <t>VILLARD FONTAINE</t>
  </si>
  <si>
    <t>AUX INSARTS</t>
  </si>
  <si>
    <t>PASCAL ET MIREILLE RENAUD</t>
  </si>
  <si>
    <t>LA COUTIERE</t>
  </si>
  <si>
    <t>B03</t>
  </si>
  <si>
    <t>PINOT NOIR</t>
  </si>
  <si>
    <t>B4</t>
  </si>
  <si>
    <t>MICHEL NOELLAT</t>
  </si>
  <si>
    <t>B5</t>
  </si>
  <si>
    <t>RODET ANTONIN</t>
  </si>
  <si>
    <t>B6</t>
  </si>
  <si>
    <t>LES GRANDS PICOTINS</t>
  </si>
  <si>
    <t>DU PRIEURE</t>
  </si>
  <si>
    <t>B7</t>
  </si>
  <si>
    <t>JEAN CLAUDE GUYAUX</t>
  </si>
  <si>
    <t>VAL DE MERCY</t>
  </si>
  <si>
    <t>B8</t>
  </si>
  <si>
    <t>SIRUGUE</t>
  </si>
  <si>
    <t>MACON AZE</t>
  </si>
  <si>
    <t>B9</t>
  </si>
  <si>
    <t>JULES RICHARD</t>
  </si>
  <si>
    <t>DON SALVADOR</t>
  </si>
  <si>
    <t>L'AURORE</t>
  </si>
  <si>
    <t>MACON VILLAGE</t>
  </si>
  <si>
    <t>JC THEVENOT</t>
  </si>
  <si>
    <t>ALSACE</t>
  </si>
  <si>
    <t>RIESLING</t>
  </si>
  <si>
    <t>STAT</t>
  </si>
  <si>
    <t>NBRE DE BOUTEILLE</t>
  </si>
  <si>
    <t>DE LA CHARMERAIE</t>
  </si>
  <si>
    <t>NAVARRA</t>
  </si>
  <si>
    <t>ARBOIS</t>
  </si>
  <si>
    <t xml:space="preserve">COTE DE NUITS </t>
  </si>
  <si>
    <t>LE LOUVETEAU</t>
  </si>
  <si>
    <t>5 rue des Avoines</t>
  </si>
  <si>
    <t>Marsannay la cote</t>
  </si>
  <si>
    <t>Climat ou Nom</t>
  </si>
  <si>
    <t>D2</t>
  </si>
  <si>
    <t>k:\ma cave\Etiquette\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</si>
</sst>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4"/>
      <color rgb="FF990033"/>
      <name val="Verdana"/>
      <family val="2"/>
    </font>
    <font>
      <sz val="7.5"/>
      <color rgb="FF990033"/>
      <name val="Verdana"/>
      <family val="2"/>
    </font>
    <font>
      <sz val="14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4">
    <border>
      <left/>
      <right/>
      <top/>
      <bottom/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6" tint="0.39997558519241921"/>
        </right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/>
        <top style="thin">
          <color theme="6" tint="0.39997558519241921"/>
        </top>
        <bottom/>
        <vertical/>
        <horizontal/>
      </border>
    </dxf>
    <dxf>
      <border outline="0">
        <bottom style="thin">
          <color theme="6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2</xdr:row>
      <xdr:rowOff>38100</xdr:rowOff>
    </xdr:from>
    <xdr:to>
      <xdr:col>6</xdr:col>
      <xdr:colOff>0</xdr:colOff>
      <xdr:row>4</xdr:row>
      <xdr:rowOff>38100</xdr:rowOff>
    </xdr:to>
    <xdr:sp macro="[0]!Rectangle5_Cliquer" textlink="">
      <xdr:nvSpPr>
        <xdr:cNvPr id="2" name="Rectangle 1">
          <a:extLst>
            <a:ext uri="{FF2B5EF4-FFF2-40B4-BE49-F238E27FC236}">
              <a16:creationId xmlns:a16="http://schemas.microsoft.com/office/drawing/2014/main" id="{95EE8C73-185C-438E-88BB-EA999DF7E9DD}"/>
            </a:ext>
          </a:extLst>
        </xdr:cNvPr>
        <xdr:cNvSpPr/>
      </xdr:nvSpPr>
      <xdr:spPr>
        <a:xfrm>
          <a:off x="2076450" y="419100"/>
          <a:ext cx="2495550" cy="381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Nouveau Vin</a:t>
          </a:r>
        </a:p>
      </xdr:txBody>
    </xdr:sp>
    <xdr:clientData/>
  </xdr:twoCellAnchor>
  <xdr:twoCellAnchor>
    <xdr:from>
      <xdr:col>6</xdr:col>
      <xdr:colOff>161925</xdr:colOff>
      <xdr:row>2</xdr:row>
      <xdr:rowOff>28575</xdr:rowOff>
    </xdr:from>
    <xdr:to>
      <xdr:col>9</xdr:col>
      <xdr:colOff>723900</xdr:colOff>
      <xdr:row>4</xdr:row>
      <xdr:rowOff>57150</xdr:rowOff>
    </xdr:to>
    <xdr:sp macro="[0]!Rectangle6_Cliquer" textlink="">
      <xdr:nvSpPr>
        <xdr:cNvPr id="3" name="Rectangle 2">
          <a:extLst>
            <a:ext uri="{FF2B5EF4-FFF2-40B4-BE49-F238E27FC236}">
              <a16:creationId xmlns:a16="http://schemas.microsoft.com/office/drawing/2014/main" id="{7707D324-F34E-4D53-B4EE-35A94A0A1C50}"/>
            </a:ext>
          </a:extLst>
        </xdr:cNvPr>
        <xdr:cNvSpPr/>
      </xdr:nvSpPr>
      <xdr:spPr>
        <a:xfrm>
          <a:off x="4733925" y="409575"/>
          <a:ext cx="2847975" cy="4095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Rechercher</a:t>
          </a:r>
          <a:r>
            <a:rPr lang="fr-FR" sz="1800" b="1" i="1" baseline="0">
              <a:solidFill>
                <a:sysClr val="windowText" lastClr="000000"/>
              </a:solidFill>
            </a:rPr>
            <a:t> un vin par nom</a:t>
          </a:r>
          <a:endParaRPr lang="fr-FR" sz="18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552449</xdr:colOff>
      <xdr:row>5</xdr:row>
      <xdr:rowOff>47625</xdr:rowOff>
    </xdr:from>
    <xdr:to>
      <xdr:col>5</xdr:col>
      <xdr:colOff>752474</xdr:colOff>
      <xdr:row>7</xdr:row>
      <xdr:rowOff>57150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B4BF69CA-5ACE-49E9-BF68-288E632DA30E}"/>
            </a:ext>
          </a:extLst>
        </xdr:cNvPr>
        <xdr:cNvSpPr/>
      </xdr:nvSpPr>
      <xdr:spPr>
        <a:xfrm>
          <a:off x="2076449" y="1000125"/>
          <a:ext cx="2486025" cy="3905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Autre 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6</xdr:row>
      <xdr:rowOff>171450</xdr:rowOff>
    </xdr:from>
    <xdr:to>
      <xdr:col>1</xdr:col>
      <xdr:colOff>457200</xdr:colOff>
      <xdr:row>8</xdr:row>
      <xdr:rowOff>142875</xdr:rowOff>
    </xdr:to>
    <xdr:sp macro="[0]!filtreAvanceSurPlace" textlink="">
      <xdr:nvSpPr>
        <xdr:cNvPr id="2" name="Rectangle 1">
          <a:extLst>
            <a:ext uri="{FF2B5EF4-FFF2-40B4-BE49-F238E27FC236}">
              <a16:creationId xmlns:a16="http://schemas.microsoft.com/office/drawing/2014/main" id="{B32FAD44-48FF-44BD-85AD-40ECD8202725}"/>
            </a:ext>
          </a:extLst>
        </xdr:cNvPr>
        <xdr:cNvSpPr/>
      </xdr:nvSpPr>
      <xdr:spPr>
        <a:xfrm>
          <a:off x="742950" y="1314450"/>
          <a:ext cx="1905000" cy="3524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Filtre</a:t>
          </a:r>
        </a:p>
      </xdr:txBody>
    </xdr:sp>
    <xdr:clientData/>
  </xdr:twoCellAnchor>
  <xdr:twoCellAnchor>
    <xdr:from>
      <xdr:col>1</xdr:col>
      <xdr:colOff>647701</xdr:colOff>
      <xdr:row>6</xdr:row>
      <xdr:rowOff>152400</xdr:rowOff>
    </xdr:from>
    <xdr:to>
      <xdr:col>3</xdr:col>
      <xdr:colOff>247651</xdr:colOff>
      <xdr:row>8</xdr:row>
      <xdr:rowOff>152400</xdr:rowOff>
    </xdr:to>
    <xdr:sp macro="[0]!annulefiltre" textlink="">
      <xdr:nvSpPr>
        <xdr:cNvPr id="3" name="Rectangle 2">
          <a:extLst>
            <a:ext uri="{FF2B5EF4-FFF2-40B4-BE49-F238E27FC236}">
              <a16:creationId xmlns:a16="http://schemas.microsoft.com/office/drawing/2014/main" id="{B57E5280-BB17-4DE4-AF94-C2EF9BC1D5C4}"/>
            </a:ext>
          </a:extLst>
        </xdr:cNvPr>
        <xdr:cNvSpPr/>
      </xdr:nvSpPr>
      <xdr:spPr>
        <a:xfrm>
          <a:off x="2838451" y="1295400"/>
          <a:ext cx="1847850" cy="381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>
              <a:solidFill>
                <a:sysClr val="windowText" lastClr="000000"/>
              </a:solidFill>
            </a:rPr>
            <a:t>Annule le filtrage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1:V44" totalsRowShown="0" tableBorderDxfId="22">
  <tableColumns count="22">
    <tableColumn id="1" name="Nom du vin" dataDxfId="21">
      <calculatedColumnFormula>CONCATENATE(C12," ",D12," ",E12)</calculatedColumnFormula>
    </tableColumn>
    <tableColumn id="2" name="Region" dataDxfId="20"/>
    <tableColumn id="3" name="Appellation" dataDxfId="19"/>
    <tableColumn id="4" name="Classé" dataDxfId="18"/>
    <tableColumn id="5" name="Millesime" dataDxfId="17"/>
    <tableColumn id="6" name="Couleur" dataDxfId="16"/>
    <tableColumn id="7" name="Quantité" dataDxfId="15"/>
    <tableColumn id="8" name="Rangement" dataDxfId="14"/>
    <tableColumn id="9" name="Prix d'achat" dataDxfId="13"/>
    <tableColumn id="10" name="a consommer à partir de " dataDxfId="12"/>
    <tableColumn id="11" name="Climat ou Nom" dataDxfId="11"/>
    <tableColumn id="12" name="Domaine" dataDxfId="10"/>
    <tableColumn id="13" name="Adresse" dataDxfId="9"/>
    <tableColumn id="14" name="Code postal" dataDxfId="8"/>
    <tableColumn id="15" name="Ville" dataDxfId="7"/>
    <tableColumn id="16" name="Telephone" dataDxfId="6"/>
    <tableColumn id="17" name="Mail" dataDxfId="5"/>
    <tableColumn id="18" name="Site internet" dataDxfId="4"/>
    <tableColumn id="19" name="descriptif" dataDxfId="3"/>
    <tableColumn id="20" name="N° ligne" dataDxfId="2">
      <calculatedColumnFormula>ROW(T12)-12</calculatedColumnFormula>
    </tableColumn>
    <tableColumn id="21" name="nom image" dataDxfId="1">
      <calculatedColumnFormula>CONCATENATE(T12,".jpg")</calculatedColumnFormula>
    </tableColumn>
    <tableColumn id="22" name="Chemin d'acces" dataDxfId="0">
      <calculatedColumnFormula>CONCATENATE($V$10,U12)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02"/>
  <sheetViews>
    <sheetView workbookViewId="0">
      <selection activeCell="C28" sqref="C28"/>
    </sheetView>
  </sheetViews>
  <sheetFormatPr baseColWidth="10" defaultRowHeight="15" x14ac:dyDescent="0.25"/>
  <cols>
    <col min="1" max="1" width="51" bestFit="1" customWidth="1"/>
    <col min="2" max="2" width="49.5703125" bestFit="1" customWidth="1"/>
    <col min="3" max="3" width="49.7109375" bestFit="1" customWidth="1"/>
    <col min="4" max="4" width="58.5703125" bestFit="1" customWidth="1"/>
    <col min="5" max="5" width="57.5703125" bestFit="1" customWidth="1"/>
    <col min="6" max="6" width="47.5703125" bestFit="1" customWidth="1"/>
    <col min="7" max="7" width="48.42578125" bestFit="1" customWidth="1"/>
    <col min="8" max="8" width="38.28515625" bestFit="1" customWidth="1"/>
    <col min="9" max="9" width="22.7109375" bestFit="1" customWidth="1"/>
    <col min="10" max="10" width="14" bestFit="1" customWidth="1"/>
    <col min="11" max="11" width="24.5703125" bestFit="1" customWidth="1"/>
    <col min="12" max="12" width="19.28515625" bestFit="1" customWidth="1"/>
    <col min="13" max="13" width="35.28515625" bestFit="1" customWidth="1"/>
    <col min="14" max="14" width="20.28515625" bestFit="1" customWidth="1"/>
    <col min="15" max="15" width="14.85546875" bestFit="1" customWidth="1"/>
  </cols>
  <sheetData>
    <row r="1" spans="1:15" ht="26.25" x14ac:dyDescent="0.4">
      <c r="A1" s="2" t="s">
        <v>16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23</v>
      </c>
      <c r="I1" s="2" t="s">
        <v>24</v>
      </c>
      <c r="J1" s="2" t="s">
        <v>25</v>
      </c>
      <c r="K1" s="2" t="s">
        <v>26</v>
      </c>
      <c r="L1" s="2" t="s">
        <v>27</v>
      </c>
      <c r="M1" s="3" t="s">
        <v>28</v>
      </c>
      <c r="N1" s="2" t="s">
        <v>29</v>
      </c>
      <c r="O1" s="2" t="s">
        <v>376</v>
      </c>
    </row>
    <row r="2" spans="1:15" ht="18.75" x14ac:dyDescent="0.3">
      <c r="A2" s="4" t="s">
        <v>153</v>
      </c>
      <c r="B2" s="4" t="s">
        <v>31</v>
      </c>
      <c r="C2" s="4" t="s">
        <v>32</v>
      </c>
      <c r="D2" s="4" t="s">
        <v>33</v>
      </c>
      <c r="E2" s="4" t="s">
        <v>34</v>
      </c>
      <c r="F2" s="4" t="s">
        <v>35</v>
      </c>
      <c r="G2" s="4" t="s">
        <v>36</v>
      </c>
      <c r="H2" s="4" t="s">
        <v>37</v>
      </c>
      <c r="I2" s="4"/>
      <c r="M2" s="4" t="s">
        <v>38</v>
      </c>
      <c r="O2" s="11" t="s">
        <v>377</v>
      </c>
    </row>
    <row r="3" spans="1:15" ht="18" x14ac:dyDescent="0.25">
      <c r="A3" s="4" t="s">
        <v>93</v>
      </c>
      <c r="B3" s="4" t="s">
        <v>40</v>
      </c>
      <c r="C3" s="4" t="s">
        <v>41</v>
      </c>
      <c r="D3" s="4" t="s">
        <v>42</v>
      </c>
      <c r="E3" s="4" t="s">
        <v>43</v>
      </c>
      <c r="F3" s="4" t="s">
        <v>44</v>
      </c>
      <c r="G3" s="4" t="s">
        <v>45</v>
      </c>
      <c r="H3" s="4" t="s">
        <v>46</v>
      </c>
      <c r="I3" s="4"/>
      <c r="M3" s="4" t="s">
        <v>47</v>
      </c>
    </row>
    <row r="4" spans="1:15" ht="18" x14ac:dyDescent="0.25">
      <c r="A4" s="4" t="s">
        <v>99</v>
      </c>
      <c r="B4" s="4" t="s">
        <v>17</v>
      </c>
      <c r="C4" s="4" t="s">
        <v>49</v>
      </c>
      <c r="D4" s="4" t="s">
        <v>50</v>
      </c>
      <c r="E4" s="4" t="s">
        <v>51</v>
      </c>
      <c r="F4" s="4" t="s">
        <v>52</v>
      </c>
      <c r="G4" s="4" t="s">
        <v>53</v>
      </c>
      <c r="H4" s="4" t="s">
        <v>54</v>
      </c>
      <c r="I4" s="4"/>
      <c r="M4" s="4" t="s">
        <v>55</v>
      </c>
    </row>
    <row r="5" spans="1:15" ht="18" x14ac:dyDescent="0.25">
      <c r="A5" s="4" t="s">
        <v>30</v>
      </c>
      <c r="B5" s="4" t="s">
        <v>57</v>
      </c>
      <c r="C5" s="4" t="s">
        <v>58</v>
      </c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/>
      <c r="M5" s="4" t="s">
        <v>64</v>
      </c>
    </row>
    <row r="6" spans="1:15" ht="18" x14ac:dyDescent="0.25">
      <c r="A6" s="4" t="s">
        <v>39</v>
      </c>
      <c r="B6" s="4" t="s">
        <v>66</v>
      </c>
      <c r="C6" s="4" t="s">
        <v>67</v>
      </c>
      <c r="D6" s="4" t="s">
        <v>68</v>
      </c>
      <c r="E6" s="4" t="s">
        <v>69</v>
      </c>
      <c r="F6" s="4" t="s">
        <v>70</v>
      </c>
      <c r="G6" s="4" t="s">
        <v>71</v>
      </c>
      <c r="H6" s="4" t="s">
        <v>72</v>
      </c>
      <c r="I6" s="4"/>
    </row>
    <row r="7" spans="1:15" ht="18" x14ac:dyDescent="0.25">
      <c r="A7" s="4" t="s">
        <v>48</v>
      </c>
      <c r="B7" s="4" t="s">
        <v>74</v>
      </c>
      <c r="C7" s="4" t="s">
        <v>75</v>
      </c>
      <c r="D7" s="4" t="s">
        <v>76</v>
      </c>
      <c r="E7" s="4" t="s">
        <v>77</v>
      </c>
      <c r="F7" s="4" t="s">
        <v>78</v>
      </c>
      <c r="G7" s="4" t="s">
        <v>79</v>
      </c>
      <c r="H7" s="4" t="s">
        <v>80</v>
      </c>
      <c r="I7" s="4"/>
    </row>
    <row r="8" spans="1:15" ht="18" x14ac:dyDescent="0.25">
      <c r="A8" s="4" t="s">
        <v>56</v>
      </c>
      <c r="B8" s="4" t="s">
        <v>82</v>
      </c>
      <c r="C8" s="4" t="s">
        <v>83</v>
      </c>
      <c r="D8" s="4" t="s">
        <v>84</v>
      </c>
      <c r="E8" s="4" t="s">
        <v>85</v>
      </c>
      <c r="F8" s="4" t="s">
        <v>86</v>
      </c>
      <c r="G8" s="4" t="s">
        <v>87</v>
      </c>
      <c r="I8" s="4"/>
    </row>
    <row r="9" spans="1:15" ht="18" x14ac:dyDescent="0.25">
      <c r="A9" s="4" t="s">
        <v>65</v>
      </c>
      <c r="B9" s="4" t="s">
        <v>88</v>
      </c>
      <c r="C9" s="4" t="s">
        <v>89</v>
      </c>
      <c r="D9" s="4" t="s">
        <v>90</v>
      </c>
      <c r="E9" s="4" t="s">
        <v>91</v>
      </c>
      <c r="G9" s="4" t="s">
        <v>92</v>
      </c>
      <c r="I9" s="4"/>
    </row>
    <row r="10" spans="1:15" ht="18" x14ac:dyDescent="0.25">
      <c r="A10" s="4" t="s">
        <v>73</v>
      </c>
      <c r="B10" s="4" t="s">
        <v>94</v>
      </c>
      <c r="C10" s="4" t="s">
        <v>95</v>
      </c>
      <c r="D10" s="4" t="s">
        <v>96</v>
      </c>
      <c r="E10" s="4" t="s">
        <v>97</v>
      </c>
      <c r="G10" s="4" t="s">
        <v>98</v>
      </c>
      <c r="I10" s="4"/>
    </row>
    <row r="11" spans="1:15" ht="18" x14ac:dyDescent="0.25">
      <c r="A11" s="4" t="s">
        <v>81</v>
      </c>
      <c r="B11" s="4" t="s">
        <v>100</v>
      </c>
      <c r="C11" s="4" t="s">
        <v>101</v>
      </c>
      <c r="D11" s="4" t="s">
        <v>102</v>
      </c>
      <c r="E11" s="4" t="s">
        <v>103</v>
      </c>
      <c r="G11" s="4" t="s">
        <v>104</v>
      </c>
    </row>
    <row r="12" spans="1:15" ht="18" x14ac:dyDescent="0.25">
      <c r="A12" s="4" t="s">
        <v>16</v>
      </c>
      <c r="B12" s="4" t="s">
        <v>106</v>
      </c>
      <c r="C12" s="4" t="s">
        <v>107</v>
      </c>
      <c r="D12" s="4" t="s">
        <v>108</v>
      </c>
      <c r="E12" s="4" t="s">
        <v>109</v>
      </c>
      <c r="G12" s="4" t="s">
        <v>110</v>
      </c>
    </row>
    <row r="13" spans="1:15" ht="18" x14ac:dyDescent="0.25">
      <c r="A13" s="4" t="s">
        <v>199</v>
      </c>
      <c r="B13" s="4" t="s">
        <v>118</v>
      </c>
      <c r="C13" s="4" t="s">
        <v>113</v>
      </c>
      <c r="D13" s="4" t="s">
        <v>114</v>
      </c>
      <c r="E13" s="4" t="s">
        <v>115</v>
      </c>
      <c r="G13" s="4" t="s">
        <v>116</v>
      </c>
    </row>
    <row r="14" spans="1:15" ht="18" x14ac:dyDescent="0.25">
      <c r="A14" s="4" t="s">
        <v>202</v>
      </c>
      <c r="B14" s="4" t="s">
        <v>124</v>
      </c>
      <c r="C14" s="4" t="s">
        <v>119</v>
      </c>
      <c r="D14" s="4" t="s">
        <v>120</v>
      </c>
      <c r="E14" s="4" t="s">
        <v>121</v>
      </c>
      <c r="G14" s="4" t="s">
        <v>122</v>
      </c>
    </row>
    <row r="15" spans="1:15" ht="18" x14ac:dyDescent="0.25">
      <c r="A15" s="4" t="s">
        <v>205</v>
      </c>
      <c r="B15" s="4" t="s">
        <v>130</v>
      </c>
      <c r="C15" s="4" t="s">
        <v>125</v>
      </c>
      <c r="D15" s="4" t="s">
        <v>126</v>
      </c>
      <c r="E15" s="4" t="s">
        <v>127</v>
      </c>
      <c r="G15" s="4" t="s">
        <v>128</v>
      </c>
    </row>
    <row r="16" spans="1:15" ht="18" x14ac:dyDescent="0.25">
      <c r="A16" s="4" t="s">
        <v>208</v>
      </c>
      <c r="B16" s="4" t="s">
        <v>112</v>
      </c>
      <c r="C16" s="4" t="s">
        <v>131</v>
      </c>
      <c r="D16" s="4" t="s">
        <v>132</v>
      </c>
      <c r="E16" s="4" t="s">
        <v>133</v>
      </c>
      <c r="G16" s="4" t="s">
        <v>134</v>
      </c>
    </row>
    <row r="17" spans="1:7" ht="18" x14ac:dyDescent="0.25">
      <c r="A17" s="4" t="s">
        <v>211</v>
      </c>
      <c r="B17" s="4" t="s">
        <v>136</v>
      </c>
      <c r="C17" s="4" t="s">
        <v>137</v>
      </c>
      <c r="D17" s="4" t="s">
        <v>138</v>
      </c>
      <c r="E17" s="4" t="s">
        <v>139</v>
      </c>
      <c r="G17" s="4" t="s">
        <v>140</v>
      </c>
    </row>
    <row r="18" spans="1:7" ht="18" x14ac:dyDescent="0.25">
      <c r="A18" s="4" t="s">
        <v>220</v>
      </c>
      <c r="B18" s="4" t="s">
        <v>142</v>
      </c>
      <c r="C18" s="4" t="s">
        <v>143</v>
      </c>
      <c r="D18" s="4" t="s">
        <v>144</v>
      </c>
      <c r="E18" s="4" t="s">
        <v>145</v>
      </c>
      <c r="G18" s="4" t="s">
        <v>146</v>
      </c>
    </row>
    <row r="19" spans="1:7" ht="18" x14ac:dyDescent="0.25">
      <c r="A19" s="4" t="s">
        <v>214</v>
      </c>
      <c r="B19" s="4" t="s">
        <v>148</v>
      </c>
      <c r="C19" s="4" t="s">
        <v>149</v>
      </c>
      <c r="D19" s="4" t="s">
        <v>150</v>
      </c>
      <c r="E19" s="4" t="s">
        <v>151</v>
      </c>
      <c r="G19" s="4" t="s">
        <v>152</v>
      </c>
    </row>
    <row r="20" spans="1:7" ht="18" x14ac:dyDescent="0.25">
      <c r="A20" s="4" t="s">
        <v>217</v>
      </c>
      <c r="B20" s="4" t="s">
        <v>154</v>
      </c>
      <c r="C20" s="4" t="s">
        <v>155</v>
      </c>
      <c r="D20" s="4" t="s">
        <v>156</v>
      </c>
      <c r="E20" s="4" t="s">
        <v>157</v>
      </c>
      <c r="G20" s="4" t="s">
        <v>158</v>
      </c>
    </row>
    <row r="21" spans="1:7" ht="18" x14ac:dyDescent="0.25">
      <c r="A21" s="4" t="s">
        <v>223</v>
      </c>
      <c r="B21" s="4" t="s">
        <v>160</v>
      </c>
      <c r="C21" s="4" t="s">
        <v>161</v>
      </c>
      <c r="D21" s="4" t="s">
        <v>162</v>
      </c>
      <c r="E21" s="4" t="s">
        <v>163</v>
      </c>
      <c r="G21" s="4" t="s">
        <v>164</v>
      </c>
    </row>
    <row r="22" spans="1:7" ht="18" x14ac:dyDescent="0.25">
      <c r="A22" s="4" t="s">
        <v>226</v>
      </c>
      <c r="B22" s="4" t="s">
        <v>166</v>
      </c>
      <c r="C22" s="4" t="s">
        <v>167</v>
      </c>
      <c r="D22" s="4" t="s">
        <v>168</v>
      </c>
      <c r="E22" s="4" t="s">
        <v>169</v>
      </c>
      <c r="G22" s="4" t="s">
        <v>170</v>
      </c>
    </row>
    <row r="23" spans="1:7" ht="18" x14ac:dyDescent="0.25">
      <c r="A23" s="4" t="s">
        <v>105</v>
      </c>
      <c r="B23" s="4" t="s">
        <v>172</v>
      </c>
      <c r="C23" s="4" t="s">
        <v>173</v>
      </c>
      <c r="D23" s="4" t="s">
        <v>174</v>
      </c>
      <c r="E23" s="4" t="s">
        <v>175</v>
      </c>
      <c r="G23" s="4" t="s">
        <v>176</v>
      </c>
    </row>
    <row r="24" spans="1:7" ht="18" x14ac:dyDescent="0.25">
      <c r="A24" s="4" t="s">
        <v>229</v>
      </c>
      <c r="B24" s="4" t="s">
        <v>384</v>
      </c>
      <c r="C24" s="4" t="s">
        <v>179</v>
      </c>
      <c r="D24" s="4" t="s">
        <v>180</v>
      </c>
      <c r="E24" s="4" t="s">
        <v>181</v>
      </c>
      <c r="G24" s="4" t="s">
        <v>182</v>
      </c>
    </row>
    <row r="25" spans="1:7" ht="18" x14ac:dyDescent="0.25">
      <c r="A25" s="4" t="s">
        <v>111</v>
      </c>
      <c r="B25" s="4" t="s">
        <v>178</v>
      </c>
      <c r="C25" s="4" t="s">
        <v>185</v>
      </c>
      <c r="D25" s="4" t="s">
        <v>186</v>
      </c>
      <c r="E25" s="4" t="s">
        <v>187</v>
      </c>
      <c r="G25" s="4" t="s">
        <v>188</v>
      </c>
    </row>
    <row r="26" spans="1:7" ht="18" x14ac:dyDescent="0.25">
      <c r="A26" s="4" t="s">
        <v>232</v>
      </c>
      <c r="B26" s="4" t="s">
        <v>184</v>
      </c>
      <c r="D26" s="4" t="s">
        <v>191</v>
      </c>
      <c r="E26" s="4" t="s">
        <v>192</v>
      </c>
    </row>
    <row r="27" spans="1:7" ht="18" x14ac:dyDescent="0.25">
      <c r="A27" s="4" t="s">
        <v>235</v>
      </c>
      <c r="B27" s="4" t="s">
        <v>190</v>
      </c>
      <c r="E27" s="4" t="s">
        <v>195</v>
      </c>
    </row>
    <row r="28" spans="1:7" ht="18" x14ac:dyDescent="0.25">
      <c r="A28" s="4" t="s">
        <v>238</v>
      </c>
      <c r="B28" s="4" t="s">
        <v>194</v>
      </c>
      <c r="E28" s="4" t="s">
        <v>198</v>
      </c>
    </row>
    <row r="29" spans="1:7" ht="18" x14ac:dyDescent="0.25">
      <c r="A29" s="4" t="s">
        <v>241</v>
      </c>
      <c r="B29" s="4" t="s">
        <v>197</v>
      </c>
      <c r="E29" s="4" t="s">
        <v>201</v>
      </c>
    </row>
    <row r="30" spans="1:7" ht="18" x14ac:dyDescent="0.25">
      <c r="A30" s="4" t="s">
        <v>244</v>
      </c>
      <c r="B30" s="4" t="s">
        <v>200</v>
      </c>
      <c r="E30" s="4" t="s">
        <v>204</v>
      </c>
    </row>
    <row r="31" spans="1:7" ht="18" x14ac:dyDescent="0.25">
      <c r="A31" s="4" t="s">
        <v>246</v>
      </c>
      <c r="B31" s="4" t="s">
        <v>203</v>
      </c>
      <c r="E31" s="4" t="s">
        <v>207</v>
      </c>
    </row>
    <row r="32" spans="1:7" ht="18" x14ac:dyDescent="0.25">
      <c r="A32" s="4" t="s">
        <v>248</v>
      </c>
      <c r="B32" s="4" t="s">
        <v>206</v>
      </c>
      <c r="E32" s="4" t="s">
        <v>210</v>
      </c>
    </row>
    <row r="33" spans="1:5" ht="18" x14ac:dyDescent="0.25">
      <c r="A33" s="4" t="s">
        <v>117</v>
      </c>
      <c r="B33" s="4" t="s">
        <v>209</v>
      </c>
      <c r="E33" s="4" t="s">
        <v>213</v>
      </c>
    </row>
    <row r="34" spans="1:5" ht="18" x14ac:dyDescent="0.25">
      <c r="A34" s="4" t="s">
        <v>250</v>
      </c>
      <c r="B34" s="4" t="s">
        <v>215</v>
      </c>
      <c r="E34" s="4" t="s">
        <v>216</v>
      </c>
    </row>
    <row r="35" spans="1:5" ht="18" x14ac:dyDescent="0.25">
      <c r="A35" s="4" t="s">
        <v>252</v>
      </c>
      <c r="B35" s="4" t="s">
        <v>212</v>
      </c>
      <c r="E35" s="4" t="s">
        <v>219</v>
      </c>
    </row>
    <row r="36" spans="1:5" ht="18" x14ac:dyDescent="0.25">
      <c r="A36" s="4" t="s">
        <v>254</v>
      </c>
      <c r="B36" s="4" t="s">
        <v>218</v>
      </c>
      <c r="E36" s="4" t="s">
        <v>222</v>
      </c>
    </row>
    <row r="37" spans="1:5" ht="18" x14ac:dyDescent="0.25">
      <c r="A37" s="4" t="s">
        <v>123</v>
      </c>
      <c r="B37" s="4" t="s">
        <v>236</v>
      </c>
      <c r="E37" s="4" t="s">
        <v>225</v>
      </c>
    </row>
    <row r="38" spans="1:5" ht="18" x14ac:dyDescent="0.25">
      <c r="A38" s="4" t="s">
        <v>129</v>
      </c>
      <c r="B38" s="4" t="s">
        <v>239</v>
      </c>
      <c r="E38" s="4" t="s">
        <v>228</v>
      </c>
    </row>
    <row r="39" spans="1:5" ht="18" x14ac:dyDescent="0.25">
      <c r="A39" s="4" t="s">
        <v>135</v>
      </c>
      <c r="B39" s="4" t="s">
        <v>221</v>
      </c>
      <c r="E39" s="4" t="s">
        <v>231</v>
      </c>
    </row>
    <row r="40" spans="1:5" ht="18" x14ac:dyDescent="0.25">
      <c r="A40" s="4" t="s">
        <v>141</v>
      </c>
      <c r="B40" s="4" t="s">
        <v>224</v>
      </c>
      <c r="E40" s="4" t="s">
        <v>234</v>
      </c>
    </row>
    <row r="41" spans="1:5" ht="18" x14ac:dyDescent="0.25">
      <c r="A41" s="4" t="s">
        <v>256</v>
      </c>
      <c r="B41" s="4" t="s">
        <v>227</v>
      </c>
      <c r="E41" s="4" t="s">
        <v>237</v>
      </c>
    </row>
    <row r="42" spans="1:5" ht="18" x14ac:dyDescent="0.25">
      <c r="A42" s="4" t="s">
        <v>258</v>
      </c>
      <c r="B42" s="4" t="s">
        <v>230</v>
      </c>
      <c r="E42" s="4" t="s">
        <v>240</v>
      </c>
    </row>
    <row r="43" spans="1:5" ht="18" x14ac:dyDescent="0.25">
      <c r="A43" s="4" t="s">
        <v>260</v>
      </c>
      <c r="B43" s="4" t="s">
        <v>233</v>
      </c>
      <c r="E43" s="4" t="s">
        <v>243</v>
      </c>
    </row>
    <row r="44" spans="1:5" ht="18" x14ac:dyDescent="0.25">
      <c r="A44" s="4" t="s">
        <v>147</v>
      </c>
      <c r="B44" s="4" t="s">
        <v>242</v>
      </c>
      <c r="E44" s="4" t="s">
        <v>245</v>
      </c>
    </row>
    <row r="45" spans="1:5" ht="18" x14ac:dyDescent="0.25">
      <c r="A45" s="4" t="s">
        <v>262</v>
      </c>
      <c r="E45" s="4" t="s">
        <v>247</v>
      </c>
    </row>
    <row r="46" spans="1:5" ht="18" x14ac:dyDescent="0.25">
      <c r="A46" s="4" t="s">
        <v>264</v>
      </c>
      <c r="E46" s="4" t="s">
        <v>249</v>
      </c>
    </row>
    <row r="47" spans="1:5" ht="18" x14ac:dyDescent="0.25">
      <c r="A47" s="4" t="s">
        <v>266</v>
      </c>
      <c r="E47" s="4" t="s">
        <v>251</v>
      </c>
    </row>
    <row r="48" spans="1:5" ht="18" x14ac:dyDescent="0.25">
      <c r="A48" s="4" t="s">
        <v>267</v>
      </c>
      <c r="E48" s="4" t="s">
        <v>253</v>
      </c>
    </row>
    <row r="49" spans="1:5" ht="18" x14ac:dyDescent="0.25">
      <c r="A49" s="4" t="s">
        <v>268</v>
      </c>
      <c r="E49" s="4" t="s">
        <v>255</v>
      </c>
    </row>
    <row r="50" spans="1:5" ht="18" x14ac:dyDescent="0.25">
      <c r="A50" s="4" t="s">
        <v>165</v>
      </c>
      <c r="E50" s="4" t="s">
        <v>257</v>
      </c>
    </row>
    <row r="51" spans="1:5" ht="18" x14ac:dyDescent="0.25">
      <c r="A51" s="4" t="s">
        <v>159</v>
      </c>
      <c r="E51" s="4" t="s">
        <v>259</v>
      </c>
    </row>
    <row r="52" spans="1:5" ht="18" x14ac:dyDescent="0.25">
      <c r="A52" s="4" t="s">
        <v>269</v>
      </c>
      <c r="E52" s="4" t="s">
        <v>261</v>
      </c>
    </row>
    <row r="53" spans="1:5" ht="18" x14ac:dyDescent="0.25">
      <c r="A53" s="4" t="s">
        <v>171</v>
      </c>
      <c r="E53" s="4" t="s">
        <v>263</v>
      </c>
    </row>
    <row r="54" spans="1:5" ht="18" x14ac:dyDescent="0.25">
      <c r="A54" s="4" t="s">
        <v>271</v>
      </c>
      <c r="E54" s="4" t="s">
        <v>265</v>
      </c>
    </row>
    <row r="55" spans="1:5" ht="18" x14ac:dyDescent="0.25">
      <c r="A55" s="4" t="s">
        <v>273</v>
      </c>
    </row>
    <row r="56" spans="1:5" ht="18" x14ac:dyDescent="0.25">
      <c r="A56" s="4" t="s">
        <v>272</v>
      </c>
    </row>
    <row r="57" spans="1:5" ht="18" x14ac:dyDescent="0.25">
      <c r="A57" s="4" t="s">
        <v>270</v>
      </c>
    </row>
    <row r="58" spans="1:5" ht="18" x14ac:dyDescent="0.25">
      <c r="A58" s="4" t="s">
        <v>274</v>
      </c>
    </row>
    <row r="59" spans="1:5" ht="18" x14ac:dyDescent="0.25">
      <c r="A59" s="4" t="s">
        <v>177</v>
      </c>
    </row>
    <row r="60" spans="1:5" ht="18" x14ac:dyDescent="0.25">
      <c r="A60" s="4" t="s">
        <v>275</v>
      </c>
    </row>
    <row r="61" spans="1:5" ht="18" x14ac:dyDescent="0.25">
      <c r="A61" s="4" t="s">
        <v>369</v>
      </c>
    </row>
    <row r="62" spans="1:5" ht="18" x14ac:dyDescent="0.25">
      <c r="A62" s="4" t="s">
        <v>276</v>
      </c>
    </row>
    <row r="63" spans="1:5" ht="18" x14ac:dyDescent="0.25">
      <c r="A63" s="4" t="s">
        <v>374</v>
      </c>
    </row>
    <row r="64" spans="1:5" ht="18" x14ac:dyDescent="0.25">
      <c r="A64" s="4" t="s">
        <v>277</v>
      </c>
    </row>
    <row r="65" spans="1:1" ht="18" x14ac:dyDescent="0.25">
      <c r="A65" s="4" t="s">
        <v>278</v>
      </c>
    </row>
    <row r="66" spans="1:1" ht="18" x14ac:dyDescent="0.25">
      <c r="A66" s="4" t="s">
        <v>279</v>
      </c>
    </row>
    <row r="67" spans="1:1" ht="18" x14ac:dyDescent="0.25">
      <c r="A67" s="4" t="s">
        <v>280</v>
      </c>
    </row>
    <row r="68" spans="1:1" ht="18" x14ac:dyDescent="0.25">
      <c r="A68" s="4" t="s">
        <v>281</v>
      </c>
    </row>
    <row r="69" spans="1:1" ht="18" x14ac:dyDescent="0.25">
      <c r="A69" s="4" t="s">
        <v>282</v>
      </c>
    </row>
    <row r="70" spans="1:1" ht="18" x14ac:dyDescent="0.25">
      <c r="A70" s="4" t="s">
        <v>283</v>
      </c>
    </row>
    <row r="71" spans="1:1" ht="18" x14ac:dyDescent="0.25">
      <c r="A71" s="4" t="s">
        <v>284</v>
      </c>
    </row>
    <row r="72" spans="1:1" ht="18" x14ac:dyDescent="0.25">
      <c r="A72" s="4" t="s">
        <v>285</v>
      </c>
    </row>
    <row r="73" spans="1:1" ht="18" x14ac:dyDescent="0.25">
      <c r="A73" s="4" t="s">
        <v>286</v>
      </c>
    </row>
    <row r="74" spans="1:1" ht="18" x14ac:dyDescent="0.25">
      <c r="A74" s="4" t="s">
        <v>183</v>
      </c>
    </row>
    <row r="75" spans="1:1" ht="18" x14ac:dyDescent="0.25">
      <c r="A75" s="4" t="s">
        <v>287</v>
      </c>
    </row>
    <row r="76" spans="1:1" ht="18" x14ac:dyDescent="0.25">
      <c r="A76" s="4" t="s">
        <v>189</v>
      </c>
    </row>
    <row r="77" spans="1:1" ht="18" x14ac:dyDescent="0.25">
      <c r="A77" s="4" t="s">
        <v>288</v>
      </c>
    </row>
    <row r="78" spans="1:1" ht="18" x14ac:dyDescent="0.25">
      <c r="A78" s="4" t="s">
        <v>193</v>
      </c>
    </row>
    <row r="79" spans="1:1" ht="18" x14ac:dyDescent="0.25">
      <c r="A79" s="4" t="s">
        <v>289</v>
      </c>
    </row>
    <row r="80" spans="1:1" ht="18" x14ac:dyDescent="0.25">
      <c r="A80" s="4" t="s">
        <v>290</v>
      </c>
    </row>
    <row r="81" spans="1:1" ht="18" x14ac:dyDescent="0.25">
      <c r="A81" s="4" t="s">
        <v>356</v>
      </c>
    </row>
    <row r="82" spans="1:1" ht="18" x14ac:dyDescent="0.25">
      <c r="A82" s="4" t="s">
        <v>291</v>
      </c>
    </row>
    <row r="83" spans="1:1" ht="18" x14ac:dyDescent="0.25">
      <c r="A83" s="4" t="s">
        <v>292</v>
      </c>
    </row>
    <row r="84" spans="1:1" ht="18" x14ac:dyDescent="0.25">
      <c r="A84" s="4" t="s">
        <v>293</v>
      </c>
    </row>
    <row r="85" spans="1:1" ht="18" x14ac:dyDescent="0.25">
      <c r="A85" s="4" t="s">
        <v>294</v>
      </c>
    </row>
    <row r="86" spans="1:1" ht="18" x14ac:dyDescent="0.25">
      <c r="A86" s="4" t="s">
        <v>295</v>
      </c>
    </row>
    <row r="87" spans="1:1" ht="18" x14ac:dyDescent="0.25">
      <c r="A87" s="4" t="s">
        <v>296</v>
      </c>
    </row>
    <row r="88" spans="1:1" ht="18" x14ac:dyDescent="0.25">
      <c r="A88" s="4" t="s">
        <v>297</v>
      </c>
    </row>
    <row r="89" spans="1:1" ht="18" x14ac:dyDescent="0.25">
      <c r="A89" s="4" t="s">
        <v>298</v>
      </c>
    </row>
    <row r="90" spans="1:1" ht="18" x14ac:dyDescent="0.25">
      <c r="A90" s="4" t="s">
        <v>299</v>
      </c>
    </row>
    <row r="91" spans="1:1" ht="18" x14ac:dyDescent="0.25">
      <c r="A91" s="4" t="s">
        <v>300</v>
      </c>
    </row>
    <row r="92" spans="1:1" ht="18" x14ac:dyDescent="0.25">
      <c r="A92" s="4" t="s">
        <v>301</v>
      </c>
    </row>
    <row r="93" spans="1:1" ht="18" x14ac:dyDescent="0.25">
      <c r="A93" s="4" t="s">
        <v>302</v>
      </c>
    </row>
    <row r="94" spans="1:1" ht="18" x14ac:dyDescent="0.25">
      <c r="A94" s="4" t="s">
        <v>303</v>
      </c>
    </row>
    <row r="95" spans="1:1" ht="18" x14ac:dyDescent="0.25">
      <c r="A95" s="4" t="s">
        <v>304</v>
      </c>
    </row>
    <row r="96" spans="1:1" ht="18" x14ac:dyDescent="0.25">
      <c r="A96" s="4" t="s">
        <v>305</v>
      </c>
    </row>
    <row r="97" spans="1:1" ht="18" x14ac:dyDescent="0.25">
      <c r="A97" s="4" t="s">
        <v>306</v>
      </c>
    </row>
    <row r="98" spans="1:1" ht="18" x14ac:dyDescent="0.25">
      <c r="A98" s="4" t="s">
        <v>196</v>
      </c>
    </row>
    <row r="99" spans="1:1" ht="18" x14ac:dyDescent="0.25">
      <c r="A99" s="4" t="s">
        <v>307</v>
      </c>
    </row>
    <row r="100" spans="1:1" ht="18" x14ac:dyDescent="0.25">
      <c r="A100" s="4" t="s">
        <v>308</v>
      </c>
    </row>
    <row r="101" spans="1:1" ht="18" x14ac:dyDescent="0.25">
      <c r="A101" s="4" t="s">
        <v>309</v>
      </c>
    </row>
    <row r="102" spans="1:1" ht="18" x14ac:dyDescent="0.25">
      <c r="A102" s="4" t="s">
        <v>310</v>
      </c>
    </row>
  </sheetData>
  <sortState ref="B2:B44">
    <sortCondition ref="B2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7"/>
  <sheetViews>
    <sheetView workbookViewId="0">
      <selection activeCell="J7" sqref="J7"/>
    </sheetView>
  </sheetViews>
  <sheetFormatPr baseColWidth="10" defaultRowHeight="15" x14ac:dyDescent="0.25"/>
  <cols>
    <col min="2" max="2" width="3.28515625" customWidth="1"/>
    <col min="3" max="3" width="11.42578125" style="1"/>
    <col min="4" max="4" width="2.7109375" customWidth="1"/>
    <col min="5" max="5" width="25.85546875" bestFit="1" customWidth="1"/>
    <col min="7" max="7" width="3" customWidth="1"/>
  </cols>
  <sheetData>
    <row r="1" spans="1:8" x14ac:dyDescent="0.25">
      <c r="A1" s="1" t="s">
        <v>4</v>
      </c>
      <c r="C1" s="1" t="s">
        <v>2</v>
      </c>
      <c r="E1" s="1" t="s">
        <v>3</v>
      </c>
      <c r="H1" t="s">
        <v>5</v>
      </c>
    </row>
    <row r="2" spans="1:8" x14ac:dyDescent="0.25">
      <c r="A2" s="1" t="s">
        <v>311</v>
      </c>
      <c r="C2" s="1">
        <v>2020</v>
      </c>
      <c r="E2" s="1" t="s">
        <v>315</v>
      </c>
      <c r="F2" s="12" t="s">
        <v>322</v>
      </c>
      <c r="H2" s="1">
        <v>5</v>
      </c>
    </row>
    <row r="3" spans="1:8" x14ac:dyDescent="0.25">
      <c r="A3" s="1" t="s">
        <v>312</v>
      </c>
      <c r="C3" s="1">
        <v>2019</v>
      </c>
      <c r="E3" s="1" t="s">
        <v>314</v>
      </c>
      <c r="F3" s="12"/>
      <c r="H3" s="1">
        <v>4</v>
      </c>
    </row>
    <row r="4" spans="1:8" x14ac:dyDescent="0.25">
      <c r="A4" s="1" t="s">
        <v>313</v>
      </c>
      <c r="C4" s="1">
        <v>2018</v>
      </c>
      <c r="E4" s="1" t="s">
        <v>316</v>
      </c>
      <c r="F4" s="12"/>
      <c r="H4" s="1">
        <v>3</v>
      </c>
    </row>
    <row r="5" spans="1:8" x14ac:dyDescent="0.25">
      <c r="C5" s="1">
        <v>2017</v>
      </c>
      <c r="E5" s="1" t="s">
        <v>317</v>
      </c>
      <c r="F5" s="12" t="s">
        <v>323</v>
      </c>
      <c r="H5" s="1">
        <v>2</v>
      </c>
    </row>
    <row r="6" spans="1:8" x14ac:dyDescent="0.25">
      <c r="C6" s="1">
        <v>2016</v>
      </c>
      <c r="E6" s="1" t="s">
        <v>318</v>
      </c>
      <c r="F6" s="12"/>
      <c r="H6" s="1">
        <v>1</v>
      </c>
    </row>
    <row r="7" spans="1:8" x14ac:dyDescent="0.25">
      <c r="C7" s="1">
        <v>2015</v>
      </c>
      <c r="E7" s="1" t="s">
        <v>319</v>
      </c>
      <c r="F7" s="12"/>
    </row>
    <row r="8" spans="1:8" x14ac:dyDescent="0.25">
      <c r="C8" s="1">
        <v>2014</v>
      </c>
      <c r="E8" s="1" t="s">
        <v>320</v>
      </c>
      <c r="F8" s="12"/>
    </row>
    <row r="9" spans="1:8" x14ac:dyDescent="0.25">
      <c r="C9" s="1">
        <v>2013</v>
      </c>
      <c r="E9" s="1" t="s">
        <v>321</v>
      </c>
      <c r="F9" s="12"/>
    </row>
    <row r="10" spans="1:8" x14ac:dyDescent="0.25">
      <c r="C10" s="1">
        <v>2012</v>
      </c>
    </row>
    <row r="11" spans="1:8" x14ac:dyDescent="0.25">
      <c r="C11" s="1">
        <v>2011</v>
      </c>
    </row>
    <row r="12" spans="1:8" x14ac:dyDescent="0.25">
      <c r="C12" s="1">
        <v>2010</v>
      </c>
    </row>
    <row r="13" spans="1:8" x14ac:dyDescent="0.25">
      <c r="C13" s="1">
        <v>2009</v>
      </c>
    </row>
    <row r="14" spans="1:8" x14ac:dyDescent="0.25">
      <c r="C14" s="1">
        <v>2008</v>
      </c>
    </row>
    <row r="15" spans="1:8" x14ac:dyDescent="0.25">
      <c r="C15" s="1">
        <v>2007</v>
      </c>
    </row>
    <row r="16" spans="1:8" x14ac:dyDescent="0.25">
      <c r="C16" s="1">
        <v>2006</v>
      </c>
    </row>
    <row r="17" spans="3:3" x14ac:dyDescent="0.25">
      <c r="C17" s="1">
        <v>2005</v>
      </c>
    </row>
    <row r="18" spans="3:3" x14ac:dyDescent="0.25">
      <c r="C18" s="1">
        <v>2004</v>
      </c>
    </row>
    <row r="19" spans="3:3" x14ac:dyDescent="0.25">
      <c r="C19" s="1">
        <v>2003</v>
      </c>
    </row>
    <row r="20" spans="3:3" x14ac:dyDescent="0.25">
      <c r="C20" s="1">
        <v>2002</v>
      </c>
    </row>
    <row r="21" spans="3:3" x14ac:dyDescent="0.25">
      <c r="C21" s="1">
        <v>2001</v>
      </c>
    </row>
    <row r="22" spans="3:3" x14ac:dyDescent="0.25">
      <c r="C22" s="1">
        <v>2000</v>
      </c>
    </row>
    <row r="23" spans="3:3" x14ac:dyDescent="0.25">
      <c r="C23" s="1">
        <v>1999</v>
      </c>
    </row>
    <row r="24" spans="3:3" x14ac:dyDescent="0.25">
      <c r="C24" s="1">
        <v>1998</v>
      </c>
    </row>
    <row r="25" spans="3:3" x14ac:dyDescent="0.25">
      <c r="C25" s="1">
        <v>1997</v>
      </c>
    </row>
    <row r="26" spans="3:3" x14ac:dyDescent="0.25">
      <c r="C26" s="1">
        <v>1996</v>
      </c>
    </row>
    <row r="27" spans="3:3" x14ac:dyDescent="0.25">
      <c r="C27" s="1">
        <v>1995</v>
      </c>
    </row>
  </sheetData>
  <mergeCells count="2">
    <mergeCell ref="F2:F4"/>
    <mergeCell ref="F5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0"/>
  <sheetViews>
    <sheetView showGridLines="0" showRowColHeaders="0" topLeftCell="B1" workbookViewId="0">
      <selection activeCell="C12" sqref="C12"/>
    </sheetView>
  </sheetViews>
  <sheetFormatPr baseColWidth="10" defaultColWidth="0" defaultRowHeight="15" zeroHeight="1" x14ac:dyDescent="0.25"/>
  <cols>
    <col min="1" max="12" width="11.42578125" customWidth="1"/>
    <col min="13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44"/>
  <sheetViews>
    <sheetView tabSelected="1" topLeftCell="A17" workbookViewId="0">
      <selection activeCell="A27" sqref="A27"/>
    </sheetView>
  </sheetViews>
  <sheetFormatPr baseColWidth="10" defaultRowHeight="15" x14ac:dyDescent="0.25"/>
  <cols>
    <col min="1" max="1" width="32.85546875" bestFit="1" customWidth="1"/>
    <col min="2" max="2" width="12.85546875" bestFit="1" customWidth="1"/>
    <col min="3" max="3" width="23.140625" bestFit="1" customWidth="1"/>
    <col min="4" max="4" width="8.85546875" customWidth="1"/>
    <col min="5" max="5" width="12.28515625" customWidth="1"/>
    <col min="8" max="9" width="13.28515625" customWidth="1"/>
    <col min="10" max="10" width="24.85546875" customWidth="1"/>
    <col min="11" max="11" width="20.7109375" bestFit="1" customWidth="1"/>
    <col min="12" max="12" width="31.7109375" bestFit="1" customWidth="1"/>
    <col min="13" max="13" width="16.7109375" bestFit="1" customWidth="1"/>
    <col min="14" max="14" width="13.5703125" customWidth="1"/>
    <col min="15" max="15" width="17.140625" bestFit="1" customWidth="1"/>
    <col min="16" max="16" width="12.7109375" customWidth="1"/>
    <col min="18" max="18" width="14.28515625" customWidth="1"/>
    <col min="19" max="19" width="11.5703125" customWidth="1"/>
    <col min="21" max="21" width="13" customWidth="1"/>
    <col min="22" max="22" width="25.28515625" bestFit="1" customWidth="1"/>
  </cols>
  <sheetData>
    <row r="1" spans="1:22" x14ac:dyDescent="0.25">
      <c r="A1" t="s">
        <v>15</v>
      </c>
      <c r="B1" t="s">
        <v>0</v>
      </c>
      <c r="C1" t="s">
        <v>1</v>
      </c>
      <c r="D1" t="s">
        <v>3</v>
      </c>
      <c r="E1" t="s">
        <v>2</v>
      </c>
      <c r="F1" t="s">
        <v>4</v>
      </c>
      <c r="G1" t="s">
        <v>5</v>
      </c>
      <c r="H1" t="s">
        <v>6</v>
      </c>
      <c r="I1" t="s">
        <v>8</v>
      </c>
      <c r="J1" t="s">
        <v>324</v>
      </c>
      <c r="K1" t="s">
        <v>326</v>
      </c>
      <c r="L1" t="s">
        <v>7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325</v>
      </c>
      <c r="T1" t="s">
        <v>327</v>
      </c>
      <c r="U1" t="s">
        <v>328</v>
      </c>
      <c r="V1" t="s">
        <v>329</v>
      </c>
    </row>
    <row r="2" spans="1:22" x14ac:dyDescent="0.25">
      <c r="E2">
        <v>2017</v>
      </c>
    </row>
    <row r="10" spans="1:22" x14ac:dyDescent="0.25">
      <c r="T10" s="13" t="s">
        <v>329</v>
      </c>
      <c r="U10" s="13"/>
      <c r="V10" t="s">
        <v>389</v>
      </c>
    </row>
    <row r="11" spans="1:22" x14ac:dyDescent="0.25">
      <c r="A11" t="s">
        <v>15</v>
      </c>
      <c r="B11" t="s">
        <v>0</v>
      </c>
      <c r="C11" t="s">
        <v>1</v>
      </c>
      <c r="D11" t="s">
        <v>3</v>
      </c>
      <c r="E11" t="s">
        <v>2</v>
      </c>
      <c r="F11" t="s">
        <v>4</v>
      </c>
      <c r="G11" t="s">
        <v>5</v>
      </c>
      <c r="H11" t="s">
        <v>6</v>
      </c>
      <c r="I11" t="s">
        <v>8</v>
      </c>
      <c r="J11" t="s">
        <v>324</v>
      </c>
      <c r="K11" t="s">
        <v>387</v>
      </c>
      <c r="L11" t="s">
        <v>7</v>
      </c>
      <c r="M11" t="s">
        <v>9</v>
      </c>
      <c r="N11" t="s">
        <v>10</v>
      </c>
      <c r="O11" t="s">
        <v>11</v>
      </c>
      <c r="P11" t="s">
        <v>12</v>
      </c>
      <c r="Q11" t="s">
        <v>13</v>
      </c>
      <c r="R11" t="s">
        <v>14</v>
      </c>
      <c r="S11" t="s">
        <v>325</v>
      </c>
      <c r="T11" t="s">
        <v>327</v>
      </c>
      <c r="U11" t="s">
        <v>328</v>
      </c>
      <c r="V11" t="s">
        <v>329</v>
      </c>
    </row>
    <row r="12" spans="1:22" x14ac:dyDescent="0.25">
      <c r="A12" s="5" t="str">
        <f t="shared" ref="A12" si="0">CONCATENATE(C12," ",D12," ",E12)</f>
        <v xml:space="preserve">  </v>
      </c>
      <c r="B12" s="6"/>
      <c r="C12" s="6"/>
      <c r="D12" s="6"/>
      <c r="E12" s="6"/>
      <c r="F12" s="6"/>
      <c r="G12" s="6"/>
      <c r="H12" s="6"/>
      <c r="I12" s="7"/>
      <c r="J12" s="8"/>
      <c r="K12" s="8"/>
      <c r="L12" s="6"/>
      <c r="M12" s="6"/>
      <c r="N12" s="6"/>
      <c r="O12" s="6"/>
      <c r="P12" s="6"/>
      <c r="Q12" s="6"/>
      <c r="R12" s="6"/>
      <c r="S12" s="6"/>
      <c r="T12" s="9">
        <f t="shared" ref="T12" si="1">ROW(T12)-12</f>
        <v>0</v>
      </c>
      <c r="U12" s="9" t="str">
        <f t="shared" ref="U12" si="2">CONCATENATE(T12,".jpg")</f>
        <v>0.jpg</v>
      </c>
      <c r="V12" s="10" t="str">
        <f t="shared" ref="V12" si="3">CONCATENATE($V$10,U12)</f>
        <v>k:\ma cave\Etiquette\0.jpg</v>
      </c>
    </row>
    <row r="13" spans="1:22" x14ac:dyDescent="0.25">
      <c r="A13" s="5" t="str">
        <f t="shared" ref="A13:A43" si="4">CONCATENATE(C13," ",D13," ",E13)</f>
        <v>CHOREY-LES-BEAUNE  2010</v>
      </c>
      <c r="B13" s="6" t="s">
        <v>16</v>
      </c>
      <c r="C13" s="6" t="s">
        <v>229</v>
      </c>
      <c r="D13" s="6"/>
      <c r="E13" s="6">
        <v>2010</v>
      </c>
      <c r="F13" s="6" t="s">
        <v>311</v>
      </c>
      <c r="G13" s="6">
        <v>2</v>
      </c>
      <c r="H13" s="6" t="s">
        <v>330</v>
      </c>
      <c r="I13" s="7"/>
      <c r="J13" s="8"/>
      <c r="K13" s="8"/>
      <c r="L13" s="6" t="s">
        <v>336</v>
      </c>
      <c r="M13" s="6"/>
      <c r="N13" s="6"/>
      <c r="O13" s="6"/>
      <c r="P13" s="6"/>
      <c r="Q13" s="6"/>
      <c r="R13" s="6"/>
      <c r="S13" s="6"/>
      <c r="T13" s="9">
        <f t="shared" ref="T13:T43" si="5">ROW(T13)-12</f>
        <v>1</v>
      </c>
      <c r="U13" s="9" t="str">
        <f t="shared" ref="U13:U43" si="6">CONCATENATE(T13,".jpg")</f>
        <v>1.jpg</v>
      </c>
      <c r="V13" s="10" t="str">
        <f t="shared" ref="V13:V43" si="7">CONCATENATE($V$10,U13)</f>
        <v>k:\ma cave\Etiquette\1.jpg</v>
      </c>
    </row>
    <row r="14" spans="1:22" x14ac:dyDescent="0.25">
      <c r="A14" s="5" t="str">
        <f t="shared" si="4"/>
        <v>HAUTES-COTES DE NUITS  2000</v>
      </c>
      <c r="B14" s="6" t="s">
        <v>16</v>
      </c>
      <c r="C14" s="6" t="s">
        <v>159</v>
      </c>
      <c r="D14" s="6"/>
      <c r="E14" s="6">
        <v>2000</v>
      </c>
      <c r="F14" s="6" t="s">
        <v>311</v>
      </c>
      <c r="G14" s="6">
        <v>9</v>
      </c>
      <c r="H14" s="6" t="s">
        <v>331</v>
      </c>
      <c r="I14" s="7"/>
      <c r="J14" s="8"/>
      <c r="K14" s="8"/>
      <c r="L14" s="6" t="s">
        <v>337</v>
      </c>
      <c r="M14" s="6"/>
      <c r="N14" s="6"/>
      <c r="O14" s="6"/>
      <c r="P14" s="6"/>
      <c r="Q14" s="6"/>
      <c r="R14" s="6"/>
      <c r="S14" s="6"/>
      <c r="T14" s="9">
        <f t="shared" si="5"/>
        <v>2</v>
      </c>
      <c r="U14" s="9" t="str">
        <f t="shared" si="6"/>
        <v>2.jpg</v>
      </c>
      <c r="V14" s="10" t="str">
        <f t="shared" si="7"/>
        <v>k:\ma cave\Etiquette\2.jpg</v>
      </c>
    </row>
    <row r="15" spans="1:22" x14ac:dyDescent="0.25">
      <c r="A15" s="5" t="str">
        <f t="shared" si="4"/>
        <v>IRANCY  2015</v>
      </c>
      <c r="B15" s="6" t="s">
        <v>16</v>
      </c>
      <c r="C15" s="6" t="s">
        <v>269</v>
      </c>
      <c r="D15" s="6"/>
      <c r="E15" s="6">
        <v>2015</v>
      </c>
      <c r="F15" s="6" t="s">
        <v>311</v>
      </c>
      <c r="G15" s="6">
        <v>5</v>
      </c>
      <c r="H15" s="6" t="s">
        <v>332</v>
      </c>
      <c r="I15" s="7"/>
      <c r="J15" s="8"/>
      <c r="K15" s="8"/>
      <c r="L15" s="6" t="s">
        <v>338</v>
      </c>
      <c r="M15" s="6"/>
      <c r="N15" s="6"/>
      <c r="O15" s="6"/>
      <c r="P15" s="6"/>
      <c r="Q15" s="6"/>
      <c r="R15" s="6"/>
      <c r="S15" s="6"/>
      <c r="T15" s="9">
        <f t="shared" si="5"/>
        <v>3</v>
      </c>
      <c r="U15" s="9" t="str">
        <f t="shared" si="6"/>
        <v>3.jpg</v>
      </c>
      <c r="V15" s="10" t="str">
        <f t="shared" si="7"/>
        <v>k:\ma cave\Etiquette\3.jpg</v>
      </c>
    </row>
    <row r="16" spans="1:22" x14ac:dyDescent="0.25">
      <c r="A16" s="5"/>
      <c r="B16" s="6" t="s">
        <v>16</v>
      </c>
      <c r="C16" s="6" t="s">
        <v>279</v>
      </c>
      <c r="D16" s="6"/>
      <c r="E16" s="6">
        <v>1999</v>
      </c>
      <c r="F16" s="6" t="s">
        <v>311</v>
      </c>
      <c r="G16" s="6">
        <v>2</v>
      </c>
      <c r="H16" s="6" t="s">
        <v>333</v>
      </c>
      <c r="I16" s="7"/>
      <c r="J16" s="8"/>
      <c r="K16" s="8"/>
      <c r="L16" s="6" t="s">
        <v>339</v>
      </c>
      <c r="M16" s="6" t="s">
        <v>385</v>
      </c>
      <c r="N16" s="6">
        <v>21160</v>
      </c>
      <c r="O16" s="6" t="s">
        <v>386</v>
      </c>
      <c r="P16" s="6"/>
      <c r="Q16" s="6"/>
      <c r="R16" s="6"/>
      <c r="S16" s="6"/>
      <c r="T16" s="9">
        <f t="shared" si="5"/>
        <v>4</v>
      </c>
      <c r="U16" s="9" t="str">
        <f t="shared" si="6"/>
        <v>4.jpg</v>
      </c>
      <c r="V16" s="10" t="str">
        <f t="shared" si="7"/>
        <v>k:\ma cave\Etiquette\4.jpg</v>
      </c>
    </row>
    <row r="17" spans="1:22" x14ac:dyDescent="0.25">
      <c r="A17" s="5" t="str">
        <f t="shared" si="4"/>
        <v>FIXIN  2009</v>
      </c>
      <c r="B17" s="6" t="s">
        <v>16</v>
      </c>
      <c r="C17" s="6" t="s">
        <v>262</v>
      </c>
      <c r="D17" s="6"/>
      <c r="E17" s="6">
        <v>2009</v>
      </c>
      <c r="F17" s="6" t="s">
        <v>311</v>
      </c>
      <c r="G17" s="6">
        <v>3</v>
      </c>
      <c r="H17" s="6" t="s">
        <v>334</v>
      </c>
      <c r="I17" s="7"/>
      <c r="J17" s="8"/>
      <c r="K17" s="8"/>
      <c r="L17" s="6"/>
      <c r="M17" s="6"/>
      <c r="N17" s="6"/>
      <c r="O17" s="6"/>
      <c r="P17" s="6"/>
      <c r="Q17" s="6"/>
      <c r="R17" s="6"/>
      <c r="S17" s="6"/>
      <c r="T17" s="9">
        <f t="shared" si="5"/>
        <v>5</v>
      </c>
      <c r="U17" s="9" t="str">
        <f t="shared" si="6"/>
        <v>5.jpg</v>
      </c>
      <c r="V17" s="10" t="str">
        <f t="shared" si="7"/>
        <v>k:\ma cave\Etiquette\5.jpg</v>
      </c>
    </row>
    <row r="18" spans="1:22" x14ac:dyDescent="0.25">
      <c r="A18" s="5" t="str">
        <f t="shared" si="4"/>
        <v>FIXIN  2000</v>
      </c>
      <c r="B18" s="6" t="s">
        <v>16</v>
      </c>
      <c r="C18" s="6" t="s">
        <v>262</v>
      </c>
      <c r="D18" s="6"/>
      <c r="E18" s="6">
        <v>2000</v>
      </c>
      <c r="F18" s="6" t="s">
        <v>311</v>
      </c>
      <c r="G18" s="6">
        <v>3</v>
      </c>
      <c r="H18" s="6" t="s">
        <v>334</v>
      </c>
      <c r="I18" s="7"/>
      <c r="J18" s="8"/>
      <c r="K18" s="8"/>
      <c r="L18" s="6" t="s">
        <v>339</v>
      </c>
      <c r="M18" s="6" t="s">
        <v>385</v>
      </c>
      <c r="N18" s="6">
        <v>21160</v>
      </c>
      <c r="O18" s="6" t="s">
        <v>386</v>
      </c>
      <c r="P18" s="6"/>
      <c r="Q18" s="6"/>
      <c r="R18" s="6"/>
      <c r="S18" s="6"/>
      <c r="T18" s="9">
        <f t="shared" si="5"/>
        <v>6</v>
      </c>
      <c r="U18" s="9" t="str">
        <f t="shared" si="6"/>
        <v>6.jpg</v>
      </c>
      <c r="V18" s="10" t="str">
        <f t="shared" si="7"/>
        <v>k:\ma cave\Etiquette\6.jpg</v>
      </c>
    </row>
    <row r="19" spans="1:22" x14ac:dyDescent="0.25">
      <c r="A19" s="5" t="str">
        <f t="shared" si="4"/>
        <v>AUXEY-DURESSES  2015</v>
      </c>
      <c r="B19" s="6" t="s">
        <v>16</v>
      </c>
      <c r="C19" s="6" t="s">
        <v>39</v>
      </c>
      <c r="D19" s="6"/>
      <c r="E19" s="6">
        <v>2015</v>
      </c>
      <c r="F19" s="6" t="s">
        <v>311</v>
      </c>
      <c r="G19" s="6">
        <v>4</v>
      </c>
      <c r="H19" s="6" t="s">
        <v>335</v>
      </c>
      <c r="I19" s="7"/>
      <c r="J19" s="8"/>
      <c r="K19" s="8" t="s">
        <v>340</v>
      </c>
      <c r="L19" s="6" t="s">
        <v>341</v>
      </c>
      <c r="M19" s="6"/>
      <c r="N19" s="6"/>
      <c r="O19" s="6"/>
      <c r="P19" s="6"/>
      <c r="Q19" s="6"/>
      <c r="R19" s="6"/>
      <c r="S19" s="6"/>
      <c r="T19" s="9">
        <f t="shared" si="5"/>
        <v>7</v>
      </c>
      <c r="U19" s="9" t="str">
        <f t="shared" si="6"/>
        <v>7.jpg</v>
      </c>
      <c r="V19" s="10" t="str">
        <f t="shared" si="7"/>
        <v>k:\ma cave\Etiquette\7.jpg</v>
      </c>
    </row>
    <row r="20" spans="1:22" x14ac:dyDescent="0.25">
      <c r="A20" s="5" t="str">
        <f t="shared" si="4"/>
        <v>IRANCY  2014</v>
      </c>
      <c r="B20" s="6" t="s">
        <v>16</v>
      </c>
      <c r="C20" s="6" t="s">
        <v>269</v>
      </c>
      <c r="D20" s="6"/>
      <c r="E20" s="6">
        <v>2014</v>
      </c>
      <c r="F20" s="6" t="s">
        <v>311</v>
      </c>
      <c r="G20" s="6">
        <v>5</v>
      </c>
      <c r="H20" s="6" t="s">
        <v>342</v>
      </c>
      <c r="I20" s="7"/>
      <c r="J20" s="8"/>
      <c r="K20" s="8" t="s">
        <v>340</v>
      </c>
      <c r="L20" s="6" t="s">
        <v>343</v>
      </c>
      <c r="M20" s="6"/>
      <c r="N20" s="6"/>
      <c r="O20" s="6"/>
      <c r="P20" s="6"/>
      <c r="Q20" s="6"/>
      <c r="R20" s="6"/>
      <c r="S20" s="6"/>
      <c r="T20" s="9">
        <f t="shared" si="5"/>
        <v>8</v>
      </c>
      <c r="U20" s="9" t="str">
        <f t="shared" si="6"/>
        <v>8.jpg</v>
      </c>
      <c r="V20" s="10" t="str">
        <f t="shared" si="7"/>
        <v>k:\ma cave\Etiquette\8.jpg</v>
      </c>
    </row>
    <row r="21" spans="1:22" x14ac:dyDescent="0.25">
      <c r="A21" s="5" t="str">
        <f t="shared" si="4"/>
        <v>MERCUREY  2008</v>
      </c>
      <c r="B21" s="6" t="s">
        <v>16</v>
      </c>
      <c r="C21" s="6" t="s">
        <v>282</v>
      </c>
      <c r="D21" s="6"/>
      <c r="E21" s="6">
        <v>2008</v>
      </c>
      <c r="F21" s="6" t="s">
        <v>311</v>
      </c>
      <c r="G21" s="6">
        <v>3</v>
      </c>
      <c r="H21" s="6" t="s">
        <v>344</v>
      </c>
      <c r="I21" s="7"/>
      <c r="J21" s="8"/>
      <c r="K21" s="8" t="s">
        <v>345</v>
      </c>
      <c r="L21" s="6" t="s">
        <v>346</v>
      </c>
      <c r="M21" s="6"/>
      <c r="N21" s="6"/>
      <c r="O21" s="6"/>
      <c r="P21" s="6"/>
      <c r="Q21" s="6"/>
      <c r="R21" s="6"/>
      <c r="S21" s="6"/>
      <c r="T21" s="9">
        <f t="shared" si="5"/>
        <v>9</v>
      </c>
      <c r="U21" s="9" t="str">
        <f t="shared" si="6"/>
        <v>9.jpg</v>
      </c>
      <c r="V21" s="10" t="str">
        <f t="shared" si="7"/>
        <v>k:\ma cave\Etiquette\9.jpg</v>
      </c>
    </row>
    <row r="22" spans="1:22" x14ac:dyDescent="0.25">
      <c r="A22" s="5" t="str">
        <f t="shared" si="4"/>
        <v>SAVIGNY-LES-BEAUNE 1 er Cru 2009</v>
      </c>
      <c r="B22" s="6" t="s">
        <v>16</v>
      </c>
      <c r="C22" s="6" t="s">
        <v>306</v>
      </c>
      <c r="D22" s="6" t="s">
        <v>315</v>
      </c>
      <c r="E22" s="6">
        <v>2009</v>
      </c>
      <c r="F22" s="6" t="s">
        <v>311</v>
      </c>
      <c r="G22" s="6">
        <v>3</v>
      </c>
      <c r="H22" s="6" t="s">
        <v>347</v>
      </c>
      <c r="I22" s="7"/>
      <c r="J22" s="8"/>
      <c r="K22" s="8" t="s">
        <v>348</v>
      </c>
      <c r="L22" s="6" t="s">
        <v>349</v>
      </c>
      <c r="M22" s="6"/>
      <c r="N22" s="6"/>
      <c r="O22" s="6"/>
      <c r="P22" s="6"/>
      <c r="Q22" s="6"/>
      <c r="R22" s="6"/>
      <c r="S22" s="6"/>
      <c r="T22" s="9">
        <f t="shared" si="5"/>
        <v>10</v>
      </c>
      <c r="U22" s="9" t="str">
        <f t="shared" si="6"/>
        <v>10.jpg</v>
      </c>
      <c r="V22" s="10" t="str">
        <f t="shared" si="7"/>
        <v>k:\ma cave\Etiquette\10.jpg</v>
      </c>
    </row>
    <row r="23" spans="1:22" x14ac:dyDescent="0.25">
      <c r="A23" s="5" t="str">
        <f t="shared" si="4"/>
        <v>HAUTES-COTES DE NUITS  2001</v>
      </c>
      <c r="B23" s="6" t="s">
        <v>16</v>
      </c>
      <c r="C23" s="6" t="s">
        <v>159</v>
      </c>
      <c r="D23" s="6"/>
      <c r="E23" s="6">
        <v>2001</v>
      </c>
      <c r="F23" s="6" t="s">
        <v>311</v>
      </c>
      <c r="G23" s="6">
        <v>3</v>
      </c>
      <c r="H23" s="6" t="s">
        <v>350</v>
      </c>
      <c r="I23" s="7"/>
      <c r="J23" s="8"/>
      <c r="K23" s="8"/>
      <c r="L23" s="6" t="s">
        <v>351</v>
      </c>
      <c r="M23" s="6"/>
      <c r="N23" s="6"/>
      <c r="O23" s="6"/>
      <c r="P23" s="6"/>
      <c r="Q23" s="6"/>
      <c r="R23" s="6"/>
      <c r="S23" s="6"/>
      <c r="T23" s="9">
        <f t="shared" si="5"/>
        <v>11</v>
      </c>
      <c r="U23" s="9" t="str">
        <f t="shared" si="6"/>
        <v>11.jpg</v>
      </c>
      <c r="V23" s="10" t="str">
        <f t="shared" si="7"/>
        <v>k:\ma cave\Etiquette\11.jpg</v>
      </c>
    </row>
    <row r="24" spans="1:22" x14ac:dyDescent="0.25">
      <c r="A24" s="5" t="str">
        <f t="shared" si="4"/>
        <v>POUILLY-FUISSE  2016</v>
      </c>
      <c r="B24" s="6" t="s">
        <v>16</v>
      </c>
      <c r="C24" s="6" t="s">
        <v>292</v>
      </c>
      <c r="D24" s="6"/>
      <c r="E24" s="6">
        <v>2016</v>
      </c>
      <c r="F24" s="6" t="s">
        <v>312</v>
      </c>
      <c r="G24" s="6">
        <v>3</v>
      </c>
      <c r="H24" s="6" t="s">
        <v>347</v>
      </c>
      <c r="I24" s="7"/>
      <c r="J24" s="8"/>
      <c r="K24" s="8" t="s">
        <v>352</v>
      </c>
      <c r="L24" s="6" t="s">
        <v>353</v>
      </c>
      <c r="M24" s="6"/>
      <c r="N24" s="6"/>
      <c r="O24" s="6"/>
      <c r="P24" s="6"/>
      <c r="Q24" s="6"/>
      <c r="R24" s="6"/>
      <c r="S24" s="6"/>
      <c r="T24" s="9">
        <f t="shared" si="5"/>
        <v>12</v>
      </c>
      <c r="U24" s="9" t="str">
        <f t="shared" si="6"/>
        <v>12.jpg</v>
      </c>
      <c r="V24" s="10" t="str">
        <f t="shared" si="7"/>
        <v>k:\ma cave\Etiquette\12.jpg</v>
      </c>
    </row>
    <row r="25" spans="1:22" x14ac:dyDescent="0.25">
      <c r="A25" s="5" t="str">
        <f t="shared" si="4"/>
        <v>ALOXE-CORTON 1 er Cru 1999</v>
      </c>
      <c r="B25" s="6" t="s">
        <v>16</v>
      </c>
      <c r="C25" s="6" t="s">
        <v>30</v>
      </c>
      <c r="D25" s="6" t="s">
        <v>315</v>
      </c>
      <c r="E25" s="6">
        <v>1999</v>
      </c>
      <c r="F25" s="6" t="s">
        <v>311</v>
      </c>
      <c r="G25" s="6">
        <v>4</v>
      </c>
      <c r="H25" s="6" t="s">
        <v>355</v>
      </c>
      <c r="I25" s="7"/>
      <c r="J25" s="8"/>
      <c r="K25" s="8" t="s">
        <v>354</v>
      </c>
      <c r="L25" s="6"/>
      <c r="M25" s="6"/>
      <c r="N25" s="6"/>
      <c r="O25" s="6"/>
      <c r="P25" s="6"/>
      <c r="Q25" s="6"/>
      <c r="R25" s="6"/>
      <c r="S25" s="6"/>
      <c r="T25" s="9">
        <f t="shared" si="5"/>
        <v>13</v>
      </c>
      <c r="U25" s="9" t="str">
        <f t="shared" si="6"/>
        <v>13.jpg</v>
      </c>
      <c r="V25" s="10" t="str">
        <f t="shared" si="7"/>
        <v>k:\ma cave\Etiquette\13.jpg</v>
      </c>
    </row>
    <row r="26" spans="1:22" x14ac:dyDescent="0.25">
      <c r="A26" s="5" t="str">
        <f t="shared" si="4"/>
        <v>PINOT NOIR  2012</v>
      </c>
      <c r="B26" s="6" t="s">
        <v>16</v>
      </c>
      <c r="C26" s="6" t="s">
        <v>356</v>
      </c>
      <c r="D26" s="6"/>
      <c r="E26" s="6">
        <v>2012</v>
      </c>
      <c r="F26" s="6" t="s">
        <v>311</v>
      </c>
      <c r="G26" s="6">
        <v>5</v>
      </c>
      <c r="H26" s="6" t="s">
        <v>357</v>
      </c>
      <c r="I26" s="7"/>
      <c r="J26" s="8"/>
      <c r="K26" s="8"/>
      <c r="L26" s="6" t="s">
        <v>358</v>
      </c>
      <c r="M26" s="6"/>
      <c r="N26" s="6"/>
      <c r="O26" s="6"/>
      <c r="P26" s="6"/>
      <c r="Q26" s="6"/>
      <c r="R26" s="6"/>
      <c r="S26" s="6"/>
      <c r="T26" s="9">
        <f t="shared" si="5"/>
        <v>14</v>
      </c>
      <c r="U26" s="9" t="str">
        <f t="shared" si="6"/>
        <v>14.jpg</v>
      </c>
      <c r="V26" s="10" t="str">
        <f t="shared" si="7"/>
        <v>k:\ma cave\Etiquette\14.jpg</v>
      </c>
    </row>
    <row r="27" spans="1:22" x14ac:dyDescent="0.25">
      <c r="A27" s="5" t="str">
        <f t="shared" si="4"/>
        <v>SAVIGNY-LES-BEAUNE  2006</v>
      </c>
      <c r="B27" s="6" t="s">
        <v>16</v>
      </c>
      <c r="C27" s="6" t="s">
        <v>306</v>
      </c>
      <c r="D27" s="6"/>
      <c r="E27" s="6">
        <v>2006</v>
      </c>
      <c r="F27" s="6" t="s">
        <v>311</v>
      </c>
      <c r="G27" s="6">
        <v>3</v>
      </c>
      <c r="H27" s="6" t="s">
        <v>359</v>
      </c>
      <c r="I27" s="7"/>
      <c r="J27" s="8"/>
      <c r="K27" s="8"/>
      <c r="L27" s="6" t="s">
        <v>360</v>
      </c>
      <c r="M27" s="6"/>
      <c r="N27" s="6"/>
      <c r="O27" s="6"/>
      <c r="P27" s="6"/>
      <c r="Q27" s="6"/>
      <c r="R27" s="6"/>
      <c r="S27" s="6"/>
      <c r="T27" s="9">
        <f t="shared" si="5"/>
        <v>15</v>
      </c>
      <c r="U27" s="9" t="str">
        <f t="shared" si="6"/>
        <v>15.jpg</v>
      </c>
      <c r="V27" s="10" t="str">
        <f t="shared" si="7"/>
        <v>k:\ma cave\Etiquette\15.jpg</v>
      </c>
    </row>
    <row r="28" spans="1:22" x14ac:dyDescent="0.25">
      <c r="A28" s="5" t="str">
        <f t="shared" si="4"/>
        <v>SAVIGNY-LES-BEAUNE  2014</v>
      </c>
      <c r="B28" s="6" t="s">
        <v>16</v>
      </c>
      <c r="C28" s="6" t="s">
        <v>306</v>
      </c>
      <c r="D28" s="6"/>
      <c r="E28" s="6">
        <v>2014</v>
      </c>
      <c r="F28" s="6" t="s">
        <v>311</v>
      </c>
      <c r="G28" s="6">
        <v>2</v>
      </c>
      <c r="H28" s="6" t="s">
        <v>361</v>
      </c>
      <c r="I28" s="7"/>
      <c r="J28" s="8"/>
      <c r="K28" s="8" t="s">
        <v>362</v>
      </c>
      <c r="L28" s="6" t="s">
        <v>363</v>
      </c>
      <c r="M28" s="6"/>
      <c r="N28" s="6"/>
      <c r="O28" s="6"/>
      <c r="P28" s="6"/>
      <c r="Q28" s="6"/>
      <c r="R28" s="6"/>
      <c r="S28" s="6"/>
      <c r="T28" s="9">
        <f t="shared" si="5"/>
        <v>16</v>
      </c>
      <c r="U28" s="9" t="str">
        <f t="shared" si="6"/>
        <v>16.jpg</v>
      </c>
      <c r="V28" s="10" t="str">
        <f t="shared" si="7"/>
        <v>k:\ma cave\Etiquette\16.jpg</v>
      </c>
    </row>
    <row r="29" spans="1:22" x14ac:dyDescent="0.25">
      <c r="A29" s="5" t="str">
        <f t="shared" si="4"/>
        <v>SAVIGNY-LES-BEAUNE  2004</v>
      </c>
      <c r="B29" s="6" t="s">
        <v>16</v>
      </c>
      <c r="C29" s="6" t="s">
        <v>306</v>
      </c>
      <c r="D29" s="6"/>
      <c r="E29" s="6">
        <v>2004</v>
      </c>
      <c r="F29" s="6" t="s">
        <v>311</v>
      </c>
      <c r="G29" s="6">
        <v>1</v>
      </c>
      <c r="H29" s="6" t="s">
        <v>364</v>
      </c>
      <c r="I29" s="7"/>
      <c r="J29" s="8"/>
      <c r="K29" s="8"/>
      <c r="L29" s="6" t="s">
        <v>365</v>
      </c>
      <c r="M29" s="6"/>
      <c r="N29" s="6"/>
      <c r="O29" s="6"/>
      <c r="P29" s="6"/>
      <c r="Q29" s="6"/>
      <c r="R29" s="6"/>
      <c r="S29" s="6"/>
      <c r="T29" s="9">
        <f t="shared" si="5"/>
        <v>17</v>
      </c>
      <c r="U29" s="9" t="str">
        <f t="shared" si="6"/>
        <v>17.jpg</v>
      </c>
      <c r="V29" s="10" t="str">
        <f t="shared" si="7"/>
        <v>k:\ma cave\Etiquette\17.jpg</v>
      </c>
    </row>
    <row r="30" spans="1:22" x14ac:dyDescent="0.25">
      <c r="A30" s="5" t="str">
        <f t="shared" si="4"/>
        <v>IRANCY  2010</v>
      </c>
      <c r="B30" s="6" t="s">
        <v>16</v>
      </c>
      <c r="C30" s="6" t="s">
        <v>269</v>
      </c>
      <c r="D30" s="6"/>
      <c r="E30" s="6">
        <v>2010</v>
      </c>
      <c r="F30" s="6" t="s">
        <v>311</v>
      </c>
      <c r="G30" s="6">
        <v>1</v>
      </c>
      <c r="H30" s="6" t="s">
        <v>364</v>
      </c>
      <c r="I30" s="7"/>
      <c r="J30" s="8"/>
      <c r="K30" s="8"/>
      <c r="L30" s="6" t="s">
        <v>366</v>
      </c>
      <c r="M30" s="6"/>
      <c r="N30" s="6"/>
      <c r="O30" s="6"/>
      <c r="P30" s="6"/>
      <c r="Q30" s="6"/>
      <c r="R30" s="6"/>
      <c r="S30" s="6"/>
      <c r="T30" s="9">
        <f t="shared" si="5"/>
        <v>18</v>
      </c>
      <c r="U30" s="9" t="str">
        <f t="shared" si="6"/>
        <v>18.jpg</v>
      </c>
      <c r="V30" s="10" t="str">
        <f t="shared" si="7"/>
        <v>k:\ma cave\Etiquette\18.jpg</v>
      </c>
    </row>
    <row r="31" spans="1:22" x14ac:dyDescent="0.25">
      <c r="A31" s="5" t="str">
        <f t="shared" si="4"/>
        <v>PINOT NOIR  2004</v>
      </c>
      <c r="B31" s="6" t="s">
        <v>16</v>
      </c>
      <c r="C31" s="6" t="s">
        <v>356</v>
      </c>
      <c r="D31" s="6"/>
      <c r="E31" s="6">
        <v>2004</v>
      </c>
      <c r="F31" s="6" t="s">
        <v>311</v>
      </c>
      <c r="G31" s="6">
        <v>9</v>
      </c>
      <c r="H31" s="6" t="s">
        <v>367</v>
      </c>
      <c r="I31" s="7"/>
      <c r="J31" s="8"/>
      <c r="K31" s="8"/>
      <c r="L31" s="6" t="s">
        <v>368</v>
      </c>
      <c r="M31" s="6"/>
      <c r="N31" s="6"/>
      <c r="O31" s="6"/>
      <c r="P31" s="6"/>
      <c r="Q31" s="6"/>
      <c r="R31" s="6"/>
      <c r="S31" s="6"/>
      <c r="T31" s="9">
        <f t="shared" si="5"/>
        <v>19</v>
      </c>
      <c r="U31" s="9" t="str">
        <f t="shared" si="6"/>
        <v>19.jpg</v>
      </c>
      <c r="V31" s="10" t="str">
        <f t="shared" si="7"/>
        <v>k:\ma cave\Etiquette\19.jpg</v>
      </c>
    </row>
    <row r="32" spans="1:22" x14ac:dyDescent="0.25">
      <c r="A32" s="5" t="str">
        <f t="shared" si="4"/>
        <v>MACON AZE  2005</v>
      </c>
      <c r="B32" s="6" t="s">
        <v>16</v>
      </c>
      <c r="C32" s="6" t="s">
        <v>369</v>
      </c>
      <c r="D32" s="6"/>
      <c r="E32" s="6">
        <v>2005</v>
      </c>
      <c r="F32" s="6" t="s">
        <v>312</v>
      </c>
      <c r="G32" s="6">
        <v>1</v>
      </c>
      <c r="H32" s="6" t="s">
        <v>370</v>
      </c>
      <c r="I32" s="7"/>
      <c r="J32" s="8"/>
      <c r="K32" s="8"/>
      <c r="L32" s="6" t="s">
        <v>371</v>
      </c>
      <c r="M32" s="6"/>
      <c r="N32" s="6"/>
      <c r="O32" s="6"/>
      <c r="P32" s="6"/>
      <c r="Q32" s="6"/>
      <c r="R32" s="6"/>
      <c r="S32" s="6"/>
      <c r="T32" s="9">
        <f t="shared" si="5"/>
        <v>20</v>
      </c>
      <c r="U32" s="9" t="str">
        <f t="shared" si="6"/>
        <v>20.jpg</v>
      </c>
      <c r="V32" s="10" t="str">
        <f t="shared" si="7"/>
        <v>k:\ma cave\Etiquette\20.jpg</v>
      </c>
    </row>
    <row r="33" spans="1:22" ht="16.5" customHeight="1" x14ac:dyDescent="0.25">
      <c r="A33" s="5" t="str">
        <f t="shared" si="4"/>
        <v>DON SALVADOR  2005</v>
      </c>
      <c r="B33" s="6" t="s">
        <v>29</v>
      </c>
      <c r="C33" s="6" t="s">
        <v>372</v>
      </c>
      <c r="D33" s="6"/>
      <c r="E33" s="6">
        <v>2005</v>
      </c>
      <c r="F33" s="6" t="s">
        <v>311</v>
      </c>
      <c r="G33" s="6">
        <v>1</v>
      </c>
      <c r="H33" s="6" t="s">
        <v>370</v>
      </c>
      <c r="I33" s="7"/>
      <c r="J33" s="8"/>
      <c r="K33" s="8"/>
      <c r="L33" s="6"/>
      <c r="M33" s="6"/>
      <c r="N33" s="6"/>
      <c r="O33" s="6"/>
      <c r="P33" s="6"/>
      <c r="Q33" s="6"/>
      <c r="R33" s="6"/>
      <c r="S33" s="6"/>
      <c r="T33" s="9">
        <f t="shared" si="5"/>
        <v>21</v>
      </c>
      <c r="U33" s="9" t="str">
        <f t="shared" si="6"/>
        <v>21.jpg</v>
      </c>
      <c r="V33" s="10" t="str">
        <f t="shared" si="7"/>
        <v>k:\ma cave\Etiquette\21.jpg</v>
      </c>
    </row>
    <row r="34" spans="1:22" x14ac:dyDescent="0.25">
      <c r="A34" s="5" t="str">
        <f t="shared" si="4"/>
        <v>ALIGOTE  2007</v>
      </c>
      <c r="B34" s="6" t="s">
        <v>16</v>
      </c>
      <c r="C34" s="6" t="s">
        <v>93</v>
      </c>
      <c r="D34" s="6"/>
      <c r="E34" s="6">
        <v>2007</v>
      </c>
      <c r="F34" s="6" t="s">
        <v>312</v>
      </c>
      <c r="G34" s="6">
        <v>1</v>
      </c>
      <c r="H34" s="6" t="s">
        <v>370</v>
      </c>
      <c r="I34" s="7"/>
      <c r="J34" s="8"/>
      <c r="K34" s="8" t="s">
        <v>373</v>
      </c>
      <c r="L34" s="6"/>
      <c r="M34" s="6"/>
      <c r="N34" s="6"/>
      <c r="O34" s="6"/>
      <c r="P34" s="6"/>
      <c r="Q34" s="6"/>
      <c r="R34" s="6"/>
      <c r="S34" s="6"/>
      <c r="T34" s="9">
        <f t="shared" si="5"/>
        <v>22</v>
      </c>
      <c r="U34" s="9" t="str">
        <f t="shared" si="6"/>
        <v>22.jpg</v>
      </c>
      <c r="V34" s="10" t="str">
        <f t="shared" si="7"/>
        <v>k:\ma cave\Etiquette\22.jpg</v>
      </c>
    </row>
    <row r="35" spans="1:22" x14ac:dyDescent="0.25">
      <c r="A35" s="5" t="str">
        <f t="shared" si="4"/>
        <v>MACON VILLAGE  2008</v>
      </c>
      <c r="B35" s="6" t="s">
        <v>16</v>
      </c>
      <c r="C35" s="6" t="s">
        <v>374</v>
      </c>
      <c r="D35" s="6"/>
      <c r="E35" s="6">
        <v>2008</v>
      </c>
      <c r="F35" s="6" t="s">
        <v>312</v>
      </c>
      <c r="G35" s="6">
        <v>2</v>
      </c>
      <c r="H35" s="6" t="s">
        <v>370</v>
      </c>
      <c r="I35" s="7"/>
      <c r="J35" s="8"/>
      <c r="K35" s="8"/>
      <c r="L35" s="6" t="s">
        <v>375</v>
      </c>
      <c r="M35" s="6"/>
      <c r="N35" s="6"/>
      <c r="O35" s="6"/>
      <c r="P35" s="6"/>
      <c r="Q35" s="6"/>
      <c r="R35" s="6"/>
      <c r="S35" s="6"/>
      <c r="T35" s="9">
        <f t="shared" si="5"/>
        <v>23</v>
      </c>
      <c r="U35" s="9" t="str">
        <f t="shared" si="6"/>
        <v>23.jpg</v>
      </c>
      <c r="V35" s="10" t="str">
        <f t="shared" si="7"/>
        <v>k:\ma cave\Etiquette\23.jpg</v>
      </c>
    </row>
    <row r="36" spans="1:22" x14ac:dyDescent="0.25">
      <c r="A36" s="5" t="str">
        <f t="shared" si="4"/>
        <v>RIESLING  2009</v>
      </c>
      <c r="B36" s="6" t="s">
        <v>376</v>
      </c>
      <c r="C36" s="6" t="s">
        <v>377</v>
      </c>
      <c r="D36" s="6"/>
      <c r="E36" s="6">
        <v>2009</v>
      </c>
      <c r="F36" s="6" t="s">
        <v>312</v>
      </c>
      <c r="G36" s="6">
        <v>1</v>
      </c>
      <c r="H36" s="6" t="s">
        <v>370</v>
      </c>
      <c r="I36" s="7"/>
      <c r="J36" s="8"/>
      <c r="K36" s="8"/>
      <c r="L36" s="6"/>
      <c r="M36" s="6"/>
      <c r="N36" s="6"/>
      <c r="O36" s="6"/>
      <c r="P36" s="6"/>
      <c r="Q36" s="6"/>
      <c r="R36" s="6"/>
      <c r="S36" s="6"/>
      <c r="T36" s="9">
        <f t="shared" si="5"/>
        <v>24</v>
      </c>
      <c r="U36" s="9" t="str">
        <f t="shared" si="6"/>
        <v>24.jpg</v>
      </c>
      <c r="V36" s="10" t="str">
        <f t="shared" si="7"/>
        <v>k:\ma cave\Etiquette\24.jpg</v>
      </c>
    </row>
    <row r="37" spans="1:22" x14ac:dyDescent="0.25">
      <c r="A37" s="5" t="str">
        <f t="shared" si="4"/>
        <v>SAINT-VERAN  2009</v>
      </c>
      <c r="B37" s="6" t="s">
        <v>16</v>
      </c>
      <c r="C37" s="6" t="s">
        <v>304</v>
      </c>
      <c r="D37" s="6"/>
      <c r="E37" s="6">
        <v>2009</v>
      </c>
      <c r="F37" s="6" t="s">
        <v>312</v>
      </c>
      <c r="G37" s="6">
        <v>1</v>
      </c>
      <c r="H37" s="6" t="s">
        <v>370</v>
      </c>
      <c r="I37" s="7"/>
      <c r="J37" s="8"/>
      <c r="K37" s="8"/>
      <c r="L37" s="6" t="s">
        <v>380</v>
      </c>
      <c r="M37" s="6"/>
      <c r="N37" s="6"/>
      <c r="O37" s="6"/>
      <c r="P37" s="6"/>
      <c r="Q37" s="6"/>
      <c r="R37" s="6"/>
      <c r="S37" s="6"/>
      <c r="T37" s="9">
        <f t="shared" si="5"/>
        <v>25</v>
      </c>
      <c r="U37" s="9" t="str">
        <f t="shared" si="6"/>
        <v>25.jpg</v>
      </c>
      <c r="V37" s="10" t="str">
        <f t="shared" si="7"/>
        <v>k:\ma cave\Etiquette\25.jpg</v>
      </c>
    </row>
    <row r="38" spans="1:22" x14ac:dyDescent="0.25">
      <c r="A38" s="5" t="str">
        <f t="shared" si="4"/>
        <v>NAVARRA  2009</v>
      </c>
      <c r="B38" s="6" t="s">
        <v>29</v>
      </c>
      <c r="C38" s="6" t="s">
        <v>381</v>
      </c>
      <c r="D38" s="6"/>
      <c r="E38" s="6">
        <v>2009</v>
      </c>
      <c r="F38" s="6" t="s">
        <v>311</v>
      </c>
      <c r="G38" s="6">
        <v>1</v>
      </c>
      <c r="H38" s="6" t="s">
        <v>370</v>
      </c>
      <c r="I38" s="7"/>
      <c r="J38" s="8"/>
      <c r="K38" s="8"/>
      <c r="L38" s="6"/>
      <c r="M38" s="6"/>
      <c r="N38" s="6"/>
      <c r="O38" s="6"/>
      <c r="P38" s="6"/>
      <c r="Q38" s="6"/>
      <c r="R38" s="6"/>
      <c r="S38" s="6"/>
      <c r="T38" s="9">
        <f t="shared" si="5"/>
        <v>26</v>
      </c>
      <c r="U38" s="9" t="str">
        <f t="shared" si="6"/>
        <v>26.jpg</v>
      </c>
      <c r="V38" s="10" t="str">
        <f t="shared" si="7"/>
        <v>k:\ma cave\Etiquette\26.jpg</v>
      </c>
    </row>
    <row r="39" spans="1:22" x14ac:dyDescent="0.25">
      <c r="A39" s="5" t="str">
        <f t="shared" si="4"/>
        <v>ARBOIS  2009</v>
      </c>
      <c r="B39" s="6" t="s">
        <v>23</v>
      </c>
      <c r="C39" s="6" t="s">
        <v>382</v>
      </c>
      <c r="D39" s="6"/>
      <c r="E39" s="6">
        <v>2009</v>
      </c>
      <c r="F39" s="6" t="s">
        <v>311</v>
      </c>
      <c r="G39" s="6">
        <v>1</v>
      </c>
      <c r="H39" s="6" t="s">
        <v>370</v>
      </c>
      <c r="I39" s="7"/>
      <c r="J39" s="8"/>
      <c r="K39" s="8"/>
      <c r="L39" s="6"/>
      <c r="M39" s="6"/>
      <c r="N39" s="6"/>
      <c r="O39" s="6"/>
      <c r="P39" s="6"/>
      <c r="Q39" s="6"/>
      <c r="R39" s="6"/>
      <c r="S39" s="6"/>
      <c r="T39" s="9">
        <f t="shared" si="5"/>
        <v>27</v>
      </c>
      <c r="U39" s="9" t="str">
        <f t="shared" si="6"/>
        <v>27.jpg</v>
      </c>
      <c r="V39" s="10" t="str">
        <f t="shared" si="7"/>
        <v>k:\ma cave\Etiquette\27.jpg</v>
      </c>
    </row>
    <row r="40" spans="1:22" x14ac:dyDescent="0.25">
      <c r="A40" s="5" t="str">
        <f t="shared" si="4"/>
        <v>COTE DE NUITS   2008</v>
      </c>
      <c r="B40" s="6" t="s">
        <v>16</v>
      </c>
      <c r="C40" s="6" t="s">
        <v>383</v>
      </c>
      <c r="D40" s="6"/>
      <c r="E40" s="6">
        <v>2008</v>
      </c>
      <c r="F40" s="6" t="s">
        <v>311</v>
      </c>
      <c r="G40" s="6">
        <v>1</v>
      </c>
      <c r="H40" s="6" t="s">
        <v>370</v>
      </c>
      <c r="I40" s="7"/>
      <c r="J40" s="8"/>
      <c r="K40" s="8"/>
      <c r="L40" s="6"/>
      <c r="M40" s="6"/>
      <c r="N40" s="6"/>
      <c r="O40" s="6"/>
      <c r="P40" s="6"/>
      <c r="Q40" s="6"/>
      <c r="R40" s="6"/>
      <c r="S40" s="6"/>
      <c r="T40" s="9">
        <f t="shared" si="5"/>
        <v>28</v>
      </c>
      <c r="U40" s="9" t="str">
        <f t="shared" si="6"/>
        <v>28.jpg</v>
      </c>
      <c r="V40" s="10" t="str">
        <f t="shared" si="7"/>
        <v>k:\ma cave\Etiquette\28.jpg</v>
      </c>
    </row>
    <row r="41" spans="1:22" x14ac:dyDescent="0.25">
      <c r="A41" s="5" t="str">
        <f t="shared" si="4"/>
        <v>MACON VILLAGE  2008</v>
      </c>
      <c r="B41" s="6" t="s">
        <v>16</v>
      </c>
      <c r="C41" s="6" t="s">
        <v>374</v>
      </c>
      <c r="D41" s="6"/>
      <c r="E41" s="6">
        <v>2008</v>
      </c>
      <c r="F41" s="6" t="s">
        <v>312</v>
      </c>
      <c r="G41" s="6">
        <v>1</v>
      </c>
      <c r="H41" s="6" t="s">
        <v>370</v>
      </c>
      <c r="I41" s="7"/>
      <c r="J41" s="8"/>
      <c r="K41" s="8"/>
      <c r="L41" s="6"/>
      <c r="M41" s="6"/>
      <c r="N41" s="6"/>
      <c r="O41" s="6"/>
      <c r="P41" s="6"/>
      <c r="Q41" s="6"/>
      <c r="R41" s="6"/>
      <c r="S41" s="6"/>
      <c r="T41" s="9">
        <f t="shared" si="5"/>
        <v>29</v>
      </c>
      <c r="U41" s="9" t="str">
        <f t="shared" si="6"/>
        <v>29.jpg</v>
      </c>
      <c r="V41" s="10" t="str">
        <f t="shared" si="7"/>
        <v>k:\ma cave\Etiquette\29.jpg</v>
      </c>
    </row>
    <row r="42" spans="1:22" x14ac:dyDescent="0.25">
      <c r="A42" s="5" t="str">
        <f t="shared" si="4"/>
        <v>ALIGOTE  2010</v>
      </c>
      <c r="B42" s="6" t="s">
        <v>16</v>
      </c>
      <c r="C42" s="6" t="s">
        <v>93</v>
      </c>
      <c r="D42" s="6"/>
      <c r="E42" s="6">
        <v>2010</v>
      </c>
      <c r="F42" s="6" t="s">
        <v>312</v>
      </c>
      <c r="G42" s="6">
        <v>1</v>
      </c>
      <c r="H42" s="6" t="s">
        <v>370</v>
      </c>
      <c r="I42" s="7"/>
      <c r="J42" s="8"/>
      <c r="K42" s="8"/>
      <c r="L42" s="6"/>
      <c r="M42" s="6"/>
      <c r="N42" s="6"/>
      <c r="O42" s="6"/>
      <c r="P42" s="6"/>
      <c r="Q42" s="6"/>
      <c r="R42" s="6"/>
      <c r="S42" s="6"/>
      <c r="T42" s="9">
        <f t="shared" si="5"/>
        <v>30</v>
      </c>
      <c r="U42" s="9" t="str">
        <f t="shared" si="6"/>
        <v>30.jpg</v>
      </c>
      <c r="V42" s="10" t="str">
        <f t="shared" si="7"/>
        <v>k:\ma cave\Etiquette\30.jpg</v>
      </c>
    </row>
    <row r="43" spans="1:22" x14ac:dyDescent="0.25">
      <c r="A43" s="5" t="str">
        <f t="shared" si="4"/>
        <v>LE LOUVETEAU  2010</v>
      </c>
      <c r="B43" s="6" t="s">
        <v>17</v>
      </c>
      <c r="C43" s="6" t="s">
        <v>384</v>
      </c>
      <c r="D43" s="6"/>
      <c r="E43" s="6">
        <v>2010</v>
      </c>
      <c r="F43" s="6" t="s">
        <v>311</v>
      </c>
      <c r="G43" s="6">
        <v>1</v>
      </c>
      <c r="H43" s="6" t="s">
        <v>370</v>
      </c>
      <c r="I43" s="7"/>
      <c r="J43" s="8"/>
      <c r="K43" s="8"/>
      <c r="L43" s="6"/>
      <c r="M43" s="6"/>
      <c r="N43" s="6"/>
      <c r="O43" s="6"/>
      <c r="P43" s="6"/>
      <c r="Q43" s="6"/>
      <c r="R43" s="6"/>
      <c r="S43" s="6"/>
      <c r="T43" s="9">
        <f t="shared" si="5"/>
        <v>31</v>
      </c>
      <c r="U43" s="9" t="str">
        <f t="shared" si="6"/>
        <v>31.jpg</v>
      </c>
      <c r="V43" s="10" t="str">
        <f t="shared" si="7"/>
        <v>k:\ma cave\Etiquette\31.jpg</v>
      </c>
    </row>
    <row r="44" spans="1:22" x14ac:dyDescent="0.25">
      <c r="A44" s="5" t="str">
        <f>CONCATENATE(C44," ",D44," ",E44)</f>
        <v>BEAUNE 1 er Cru 2017</v>
      </c>
      <c r="B44" s="6" t="s">
        <v>16</v>
      </c>
      <c r="C44" s="6" t="s">
        <v>56</v>
      </c>
      <c r="D44" s="6" t="s">
        <v>315</v>
      </c>
      <c r="E44" s="6">
        <v>2017</v>
      </c>
      <c r="F44" s="6" t="s">
        <v>311</v>
      </c>
      <c r="G44" s="6">
        <v>6</v>
      </c>
      <c r="H44" s="6" t="s">
        <v>388</v>
      </c>
      <c r="I44" s="7">
        <v>15.5</v>
      </c>
      <c r="J44" s="8"/>
      <c r="K44" s="8"/>
      <c r="L44" s="6"/>
      <c r="M44" s="6"/>
      <c r="N44" s="6"/>
      <c r="O44" s="6"/>
      <c r="P44" s="6"/>
      <c r="Q44" s="6"/>
      <c r="R44" s="6"/>
      <c r="S44" s="6"/>
      <c r="T44" s="9">
        <f>ROW(T44)-12</f>
        <v>32</v>
      </c>
      <c r="U44" s="9" t="str">
        <f>CONCATENATE(T44,".jpg")</f>
        <v>32.jpg</v>
      </c>
      <c r="V44" s="10" t="str">
        <f>CONCATENATE($V$10,U44)</f>
        <v>k:\ma cave\Etiquette\32.jpg</v>
      </c>
    </row>
  </sheetData>
  <mergeCells count="1">
    <mergeCell ref="T10:U10"/>
  </mergeCells>
  <dataValidations disablePrompts="1" count="1">
    <dataValidation type="list" allowBlank="1" showInputMessage="1" showErrorMessage="1" sqref="D2">
      <formula1>Classé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378</v>
      </c>
    </row>
    <row r="3" spans="1:3" x14ac:dyDescent="0.25">
      <c r="A3" t="s">
        <v>379</v>
      </c>
      <c r="C3">
        <f>SUM(cave!G13:G998)</f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BDD_Vin</vt:lpstr>
      <vt:lpstr>Bdd_cave</vt:lpstr>
      <vt:lpstr>Accueil</vt:lpstr>
      <vt:lpstr>cave</vt:lpstr>
      <vt:lpstr>STAT</vt:lpstr>
      <vt:lpstr>BORDEAUX</vt:lpstr>
      <vt:lpstr>BOURGOGNE</vt:lpstr>
      <vt:lpstr>Classé</vt:lpstr>
      <vt:lpstr>Couleur</vt:lpstr>
      <vt:lpstr>cave!Criteres</vt:lpstr>
      <vt:lpstr>JURA</vt:lpstr>
      <vt:lpstr>millesime</vt:lpstr>
      <vt:lpstr>plageNomvin</vt:lpstr>
      <vt:lpstr>quantite</vt:lpstr>
      <vt:lpstr>region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 Blancher</cp:lastModifiedBy>
  <cp:lastPrinted>2020-02-19T09:28:14Z</cp:lastPrinted>
  <dcterms:created xsi:type="dcterms:W3CDTF">2020-02-19T07:02:17Z</dcterms:created>
  <dcterms:modified xsi:type="dcterms:W3CDTF">2020-03-11T10:31:29Z</dcterms:modified>
</cp:coreProperties>
</file>