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25" windowHeight="10590" tabRatio="651"/>
  </bookViews>
  <sheets>
    <sheet name="Facture" sheetId="1" r:id="rId1"/>
    <sheet name="Servic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Service!$A$2:$C$21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Facture!#REF!</definedName>
    <definedName name="_xlnm.Criteria" localSheetId="1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0">Facture!$A$16:$E$16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OFFSET([6]Liste!$A$2,,,COUNTA([6]Liste!$A:$A)-1)</definedName>
    <definedName name="LesMois">[6]Liste!$B$2:$B$13</definedName>
    <definedName name="LFC">#REF!</definedName>
    <definedName name="Linolite">#REF!</definedName>
    <definedName name="liste">Service!$B$2:$B$21</definedName>
    <definedName name="liste2">Service!#REF!</definedName>
    <definedName name="liste3">Service!#REF!</definedName>
    <definedName name="liste4">Service!$L$2:$L$271</definedName>
    <definedName name="Listecli">#REF!</definedName>
    <definedName name="Marque">#REF!</definedName>
    <definedName name="Mercure">#REF!</definedName>
    <definedName name="n°">OFFSET([7]Gestion!$G$4,0,0,COUNTA([7]Gestion!$G:$G)-1)</definedName>
    <definedName name="Nb_sources">[3]Base!$M$12:$M$15</definedName>
    <definedName name="notballast">#REF!</definedName>
    <definedName name="PAR">#REF!</definedName>
    <definedName name="PC">[8]pc!$A$1:$B$1100</definedName>
    <definedName name="Peugeot">#REF!</definedName>
    <definedName name="Pro">#REF!</definedName>
    <definedName name="Prod">[9]Base!$B$9:$B$488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[10]Feuil2!$D$12:$K$12</definedName>
    <definedName name="_xlnm.Print_Area" localSheetId="0">Facture!$A$1:$H$67</definedName>
    <definedName name="ZZZ">[1]VENTE!$A$2,[1]VENTE!$C$8,[1]VENTE!$B$8</definedName>
  </definedNames>
  <calcPr calcId="152511"/>
</workbook>
</file>

<file path=xl/calcChain.xml><?xml version="1.0" encoding="utf-8"?>
<calcChain xmlns="http://schemas.openxmlformats.org/spreadsheetml/2006/main">
  <c r="F6" i="2" l="1"/>
  <c r="G7" i="2"/>
  <c r="D2" i="1" l="1"/>
  <c r="E30" i="1" l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H19" i="1" l="1"/>
  <c r="H20" i="1"/>
  <c r="H22" i="1" l="1"/>
  <c r="H23" i="1"/>
  <c r="H24" i="1"/>
  <c r="H25" i="1"/>
  <c r="H26" i="1"/>
  <c r="H27" i="1"/>
  <c r="H28" i="1"/>
  <c r="H29" i="1"/>
  <c r="H30" i="1"/>
  <c r="H18" i="1" l="1"/>
  <c r="H21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17" i="1"/>
  <c r="A3" i="2" l="1"/>
  <c r="A4" i="2" l="1"/>
  <c r="E17" i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</calcChain>
</file>

<file path=xl/sharedStrings.xml><?xml version="1.0" encoding="utf-8"?>
<sst xmlns="http://schemas.openxmlformats.org/spreadsheetml/2006/main" count="31" uniqueCount="29">
  <si>
    <t>N°</t>
  </si>
  <si>
    <t>TOTAL</t>
  </si>
  <si>
    <t>Articles</t>
  </si>
  <si>
    <t>prix</t>
  </si>
  <si>
    <t xml:space="preserve">Reste </t>
  </si>
  <si>
    <t>P U</t>
  </si>
  <si>
    <t>Prix</t>
  </si>
  <si>
    <t>pomme</t>
  </si>
  <si>
    <t>Poire</t>
  </si>
  <si>
    <t>Pêche</t>
  </si>
  <si>
    <t>Fraise</t>
  </si>
  <si>
    <t>Cerise</t>
  </si>
  <si>
    <t>Banane</t>
  </si>
  <si>
    <t>tomate</t>
  </si>
  <si>
    <t>petit poids</t>
  </si>
  <si>
    <t>salade</t>
  </si>
  <si>
    <t>concombre</t>
  </si>
  <si>
    <t>courgette</t>
  </si>
  <si>
    <t>orange</t>
  </si>
  <si>
    <t>clémentine</t>
  </si>
  <si>
    <t>Noix</t>
  </si>
  <si>
    <t>datte</t>
  </si>
  <si>
    <t>figue</t>
  </si>
  <si>
    <t>Pomme de terre</t>
  </si>
  <si>
    <t>celerie</t>
  </si>
  <si>
    <t>Choux blanc salé</t>
  </si>
  <si>
    <t>Carotte</t>
  </si>
  <si>
    <t>http://forum.excel-pratique.com/excel/deux-mode-de-recherche-meme-resultat-t55935.html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</si>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</sst>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_(&quot;$&quot;* #,##0.00_);_(&quot;$&quot;* \(#,##0.00\);_(&quot;$&quot;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sz val="10"/>
      <color indexed="8"/>
      <name val="Arial"/>
      <family val="2"/>
    </font>
    <font>
      <b/>
      <sz val="14"/>
      <color theme="1"/>
      <name val="Consolas"/>
      <family val="3"/>
    </font>
    <font>
      <b/>
      <i/>
      <sz val="11"/>
      <color indexed="8"/>
      <name val="Calibri"/>
      <family val="2"/>
    </font>
    <font>
      <b/>
      <sz val="36"/>
      <name val="Segoe Media Center Semibold"/>
      <family val="2"/>
    </font>
    <font>
      <b/>
      <sz val="18"/>
      <name val="Consolas"/>
      <family val="3"/>
    </font>
    <font>
      <b/>
      <sz val="14"/>
      <name val="Consolas"/>
      <family val="3"/>
    </font>
    <font>
      <b/>
      <sz val="20"/>
      <name val="Consolas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9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164" fontId="1" fillId="0" borderId="0" xfId="11" applyFont="1"/>
    <xf numFmtId="164" fontId="0" fillId="0" borderId="0" xfId="11" applyFont="1"/>
    <xf numFmtId="0" fontId="7" fillId="3" borderId="1" xfId="10" applyFont="1" applyFill="1" applyBorder="1" applyAlignment="1" applyProtection="1">
      <alignment horizontal="center" vertical="center"/>
      <protection locked="0"/>
    </xf>
    <xf numFmtId="168" fontId="7" fillId="3" borderId="1" xfId="10" applyNumberFormat="1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/>
    <xf numFmtId="164" fontId="6" fillId="4" borderId="2" xfId="11" applyFont="1" applyFill="1" applyBorder="1" applyAlignment="1">
      <alignment horizontal="center" vertical="top"/>
    </xf>
    <xf numFmtId="164" fontId="7" fillId="3" borderId="1" xfId="11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vertical="center"/>
    </xf>
    <xf numFmtId="0" fontId="7" fillId="3" borderId="1" xfId="11" applyNumberFormat="1" applyFont="1" applyFill="1" applyBorder="1" applyAlignment="1">
      <alignment horizontal="center" vertical="center"/>
    </xf>
    <xf numFmtId="0" fontId="6" fillId="6" borderId="0" xfId="0" applyFont="1" applyFill="1" applyBorder="1"/>
    <xf numFmtId="0" fontId="0" fillId="6" borderId="0" xfId="0" applyFill="1"/>
    <xf numFmtId="0" fontId="10" fillId="3" borderId="1" xfId="9" applyFont="1" applyFill="1" applyBorder="1"/>
    <xf numFmtId="0" fontId="1" fillId="3" borderId="0" xfId="0" applyFont="1" applyFill="1"/>
    <xf numFmtId="0" fontId="0" fillId="3" borderId="0" xfId="0" applyFill="1"/>
    <xf numFmtId="0" fontId="6" fillId="2" borderId="1" xfId="1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164" fontId="9" fillId="4" borderId="1" xfId="11" applyFont="1" applyFill="1" applyBorder="1" applyAlignment="1">
      <alignment horizontal="center" vertical="center"/>
    </xf>
    <xf numFmtId="14" fontId="6" fillId="6" borderId="0" xfId="0" applyNumberFormat="1" applyFont="1" applyFill="1" applyBorder="1"/>
    <xf numFmtId="0" fontId="6" fillId="2" borderId="0" xfId="10" applyFont="1" applyFill="1" applyBorder="1" applyAlignment="1">
      <alignment horizontal="left" vertical="center"/>
    </xf>
    <xf numFmtId="0" fontId="7" fillId="3" borderId="0" xfId="11" applyNumberFormat="1" applyFont="1" applyFill="1" applyBorder="1" applyAlignment="1">
      <alignment horizontal="center" vertical="center"/>
    </xf>
    <xf numFmtId="164" fontId="13" fillId="4" borderId="2" xfId="11" applyFont="1" applyFill="1" applyBorder="1" applyAlignment="1">
      <alignment horizontal="left" vertical="top"/>
    </xf>
    <xf numFmtId="0" fontId="14" fillId="7" borderId="3" xfId="0" applyFont="1" applyFill="1" applyBorder="1" applyAlignment="1">
      <alignment vertical="center"/>
    </xf>
    <xf numFmtId="0" fontId="12" fillId="7" borderId="3" xfId="0" applyFont="1" applyFill="1" applyBorder="1" applyAlignment="1">
      <alignment vertical="center"/>
    </xf>
    <xf numFmtId="14" fontId="11" fillId="5" borderId="4" xfId="0" applyNumberFormat="1" applyFont="1" applyFill="1" applyBorder="1" applyAlignment="1">
      <alignment horizontal="centerContinuous" vertical="center"/>
    </xf>
    <xf numFmtId="14" fontId="11" fillId="5" borderId="5" xfId="0" applyNumberFormat="1" applyFont="1" applyFill="1" applyBorder="1" applyAlignment="1">
      <alignment horizontal="centerContinuous" vertical="center"/>
    </xf>
    <xf numFmtId="14" fontId="11" fillId="5" borderId="6" xfId="0" applyNumberFormat="1" applyFont="1" applyFill="1" applyBorder="1" applyAlignment="1">
      <alignment horizontal="centerContinuous" vertical="center"/>
    </xf>
    <xf numFmtId="0" fontId="15" fillId="0" borderId="0" xfId="15"/>
  </cellXfs>
  <cellStyles count="16">
    <cellStyle name="Euro" xfId="1"/>
    <cellStyle name="Excel Built-in Normal" xfId="2"/>
    <cellStyle name="Lien hypertexte" xfId="15" builtinId="8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180975</xdr:rowOff>
        </xdr:from>
        <xdr:to>
          <xdr:col>26</xdr:col>
          <xdr:colOff>47625</xdr:colOff>
          <xdr:row>29</xdr:row>
          <xdr:rowOff>85725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161925</xdr:rowOff>
        </xdr:from>
        <xdr:to>
          <xdr:col>26</xdr:col>
          <xdr:colOff>38100</xdr:colOff>
          <xdr:row>29</xdr:row>
          <xdr:rowOff>85725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19050</xdr:rowOff>
        </xdr:from>
        <xdr:to>
          <xdr:col>27</xdr:col>
          <xdr:colOff>457200</xdr:colOff>
          <xdr:row>26</xdr:row>
          <xdr:rowOff>57150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deux-mode-de-recherche-meme-resultat-t559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X67"/>
  <sheetViews>
    <sheetView showGridLines="0" tabSelected="1" view="pageBreakPreview" zoomScale="77" zoomScaleNormal="95" zoomScaleSheetLayoutView="77" workbookViewId="0">
      <selection activeCell="F10" sqref="F10"/>
    </sheetView>
  </sheetViews>
  <sheetFormatPr baseColWidth="10" defaultRowHeight="15"/>
  <cols>
    <col min="1" max="1" width="3.85546875" style="1" customWidth="1"/>
    <col min="2" max="2" width="28.5703125" style="1" customWidth="1"/>
    <col min="3" max="3" width="4.7109375" style="1" customWidth="1"/>
    <col min="4" max="4" width="13.7109375" style="1" customWidth="1"/>
    <col min="5" max="5" width="13.5703125" style="1" customWidth="1"/>
    <col min="6" max="6" width="12.85546875" style="2" customWidth="1"/>
    <col min="7" max="7" width="9.42578125" style="2" customWidth="1"/>
    <col min="8" max="8" width="7.28515625" customWidth="1"/>
    <col min="9" max="24" width="7.28515625" style="2" customWidth="1"/>
    <col min="25" max="25" width="6.85546875" bestFit="1" customWidth="1"/>
    <col min="26" max="26" width="7.5703125" bestFit="1" customWidth="1"/>
    <col min="28" max="28" width="21.85546875" bestFit="1" customWidth="1"/>
    <col min="29" max="29" width="14.7109375" bestFit="1" customWidth="1"/>
    <col min="30" max="30" width="6.28515625" bestFit="1" customWidth="1"/>
  </cols>
  <sheetData>
    <row r="1" spans="1:24" s="2" customFormat="1" ht="1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s="2" customFormat="1" ht="44.25" customHeight="1">
      <c r="A2" s="14"/>
      <c r="B2" s="14"/>
      <c r="C2" s="14"/>
      <c r="D2" s="28">
        <f ca="1">TODAY()</f>
        <v>41914</v>
      </c>
      <c r="E2" s="29"/>
      <c r="F2" s="29"/>
      <c r="G2" s="30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ht="15" customHeight="1">
      <c r="A3" s="22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s="2" customFormat="1" ht="1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s="2" customFormat="1" ht="1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2" customFormat="1" ht="1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2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s="2" customFormat="1" ht="15" customHeight="1" thickBot="1">
      <c r="A9" s="14"/>
      <c r="B9" s="14"/>
      <c r="C9" s="14"/>
      <c r="D9" s="14"/>
      <c r="E9" s="14" t="s">
        <v>6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s="2" customFormat="1" ht="44.25" customHeight="1" thickBot="1">
      <c r="A10" s="14"/>
      <c r="B10" s="26" t="s">
        <v>12</v>
      </c>
      <c r="C10" s="14"/>
      <c r="D10" s="14"/>
      <c r="E10" s="27">
        <v>2000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s="2" customFormat="1" ht="1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s="2" customFormat="1" ht="1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s="2" customFormat="1" ht="1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s="2" customFormat="1" ht="1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15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4" ht="15.75" customHeight="1">
      <c r="A16" s="11" t="s">
        <v>0</v>
      </c>
      <c r="B16" s="12"/>
      <c r="C16" s="11"/>
      <c r="D16" s="11" t="s">
        <v>5</v>
      </c>
      <c r="E16" s="11" t="s">
        <v>1</v>
      </c>
      <c r="F16" s="11"/>
      <c r="G16" s="11"/>
      <c r="H16" s="19" t="s">
        <v>4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15" customHeight="1">
      <c r="A17" s="6">
        <v>1</v>
      </c>
      <c r="B17" s="16"/>
      <c r="C17" s="7"/>
      <c r="D17" s="10"/>
      <c r="E17" s="10" t="str">
        <f>IF(B17="","",SUM(C17*D17))</f>
        <v/>
      </c>
      <c r="F17" s="10"/>
      <c r="G17" s="10"/>
      <c r="H17" s="13" t="str">
        <f>IF(B17&gt;"",VLOOKUP(B17,Service!$B$2:$C$21,3)-(C17),"")</f>
        <v/>
      </c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spans="1:24" ht="15" customHeight="1">
      <c r="A18" s="6">
        <f>A17+1</f>
        <v>2</v>
      </c>
      <c r="B18" s="16"/>
      <c r="C18" s="7"/>
      <c r="D18" s="10" t="str">
        <f>IF(B18&gt;"",VLOOKUP(B18,Service!$B$2:$C$21,2),"")</f>
        <v/>
      </c>
      <c r="E18" s="10" t="str">
        <f t="shared" ref="E18:E56" si="0">IF(B18="","",SUM(C18*D18))</f>
        <v/>
      </c>
      <c r="F18" s="10"/>
      <c r="G18" s="10"/>
      <c r="H18" s="13" t="str">
        <f>IF(B18&gt;"",VLOOKUP(B18,Service!$B$2:$C$21,3)-(C18),"")</f>
        <v/>
      </c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15" customHeight="1">
      <c r="A19" s="6">
        <f t="shared" ref="A19:A56" si="1">A18+1</f>
        <v>3</v>
      </c>
      <c r="B19" s="16"/>
      <c r="C19" s="7"/>
      <c r="D19" s="10" t="str">
        <f>IF(B19&gt;"",VLOOKUP(B19,Service!$B$2:$C$21,2),"")</f>
        <v/>
      </c>
      <c r="E19" s="10" t="str">
        <f t="shared" si="0"/>
        <v/>
      </c>
      <c r="F19" s="10"/>
      <c r="G19" s="10"/>
      <c r="H19" s="13" t="str">
        <f>IF(B19&gt;"",VLOOKUP(B19,Service!$B$2:$C$21,3)-(C19),"")</f>
        <v/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 spans="1:24" ht="15" customHeight="1">
      <c r="A20" s="6">
        <f t="shared" si="1"/>
        <v>4</v>
      </c>
      <c r="B20" s="16"/>
      <c r="C20" s="7"/>
      <c r="D20" s="10" t="str">
        <f>IF(B20&gt;"",VLOOKUP(B20,Service!$B$2:$C$21,2),"")</f>
        <v/>
      </c>
      <c r="E20" s="10" t="str">
        <f t="shared" si="0"/>
        <v/>
      </c>
      <c r="F20" s="10"/>
      <c r="G20" s="10"/>
      <c r="H20" s="13" t="str">
        <f>IF(B20&gt;"",VLOOKUP(B20,Service!$B$2:$C$21,3)-(C20),"")</f>
        <v/>
      </c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ht="15" customHeight="1">
      <c r="A21" s="6">
        <f t="shared" si="1"/>
        <v>5</v>
      </c>
      <c r="B21" s="16"/>
      <c r="C21" s="7"/>
      <c r="D21" s="10" t="str">
        <f>IF(B21&gt;"",VLOOKUP(B21,Service!$B$2:$C$21,2),"")</f>
        <v/>
      </c>
      <c r="E21" s="10" t="str">
        <f t="shared" si="0"/>
        <v/>
      </c>
      <c r="F21" s="10"/>
      <c r="G21" s="10"/>
      <c r="H21" s="13" t="str">
        <f>IF(B21&gt;"",VLOOKUP(B21,Service!$B$2:$C$21,3)-(C21),"")</f>
        <v/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ht="15" customHeight="1">
      <c r="A22" s="6">
        <f t="shared" si="1"/>
        <v>6</v>
      </c>
      <c r="B22" s="16"/>
      <c r="C22" s="7"/>
      <c r="D22" s="10" t="str">
        <f>IF(B22&gt;"",VLOOKUP(B22,Service!$B$2:$C$21,2),"")</f>
        <v/>
      </c>
      <c r="E22" s="10" t="str">
        <f t="shared" si="0"/>
        <v/>
      </c>
      <c r="F22" s="10"/>
      <c r="G22" s="10"/>
      <c r="H22" s="13" t="str">
        <f>IF(B22&gt;"",VLOOKUP(B22,Service!$B$2:$C$21,3)-(C22),"")</f>
        <v/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1:24" ht="15.75" customHeight="1">
      <c r="A23" s="6">
        <f t="shared" si="1"/>
        <v>7</v>
      </c>
      <c r="B23" s="16"/>
      <c r="C23" s="7"/>
      <c r="D23" s="10" t="str">
        <f>IF(B23&gt;"",VLOOKUP(B23,Service!$B$2:$C$21,2),"")</f>
        <v/>
      </c>
      <c r="E23" s="10" t="str">
        <f t="shared" si="0"/>
        <v/>
      </c>
      <c r="F23" s="10"/>
      <c r="G23" s="10"/>
      <c r="H23" s="13" t="str">
        <f>IF(B23&gt;"",VLOOKUP(B23,Service!$B$2:$C$21,3)-(C23),"")</f>
        <v/>
      </c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ht="15" customHeight="1">
      <c r="A24" s="6">
        <f t="shared" si="1"/>
        <v>8</v>
      </c>
      <c r="B24" s="16"/>
      <c r="C24" s="7"/>
      <c r="D24" s="10" t="str">
        <f>IF(B24&gt;"",VLOOKUP(B24,Service!$B$2:$C$21,2),"")</f>
        <v/>
      </c>
      <c r="E24" s="10" t="str">
        <f t="shared" si="0"/>
        <v/>
      </c>
      <c r="F24" s="10"/>
      <c r="G24" s="10"/>
      <c r="H24" s="13" t="str">
        <f>IF(B24&gt;"",VLOOKUP(B24,Service!$B$2:$C$21,3)-(C24),"")</f>
        <v/>
      </c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1:24" s="2" customFormat="1" ht="15" customHeight="1">
      <c r="A25" s="6">
        <f t="shared" si="1"/>
        <v>9</v>
      </c>
      <c r="B25" s="16"/>
      <c r="C25" s="7"/>
      <c r="D25" s="10" t="str">
        <f>IF(B25&gt;"",VLOOKUP(B25,Service!$B$2:$C$21,2),"")</f>
        <v/>
      </c>
      <c r="E25" s="10" t="str">
        <f t="shared" si="0"/>
        <v/>
      </c>
      <c r="F25" s="10"/>
      <c r="G25" s="10"/>
      <c r="H25" s="13" t="str">
        <f>IF(B25&gt;"",VLOOKUP(B25,Service!$B$2:$C$21,3)-(C25),"")</f>
        <v/>
      </c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</row>
    <row r="26" spans="1:24" s="2" customFormat="1" ht="15" customHeight="1">
      <c r="A26" s="6">
        <f t="shared" si="1"/>
        <v>10</v>
      </c>
      <c r="B26" s="16"/>
      <c r="C26" s="7"/>
      <c r="D26" s="10" t="str">
        <f>IF(B26&gt;"",VLOOKUP(B26,Service!$B$2:$C$21,2),"")</f>
        <v/>
      </c>
      <c r="E26" s="10" t="str">
        <f t="shared" si="0"/>
        <v/>
      </c>
      <c r="F26" s="10"/>
      <c r="G26" s="10"/>
      <c r="H26" s="13" t="str">
        <f>IF(B26&gt;"",VLOOKUP(B26,Service!$B$2:$C$21,3)-(C26),"")</f>
        <v/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1:24" s="2" customFormat="1" ht="15" customHeight="1">
      <c r="A27" s="6">
        <f t="shared" si="1"/>
        <v>11</v>
      </c>
      <c r="B27" s="16"/>
      <c r="C27" s="7"/>
      <c r="D27" s="10" t="str">
        <f>IF(B27&gt;"",VLOOKUP(B27,Service!$B$2:$C$21,2),"")</f>
        <v/>
      </c>
      <c r="E27" s="10" t="str">
        <f t="shared" si="0"/>
        <v/>
      </c>
      <c r="F27" s="10"/>
      <c r="G27" s="10"/>
      <c r="H27" s="13" t="str">
        <f>IF(B27&gt;"",VLOOKUP(B27,Service!$B$2:$C$21,3)-(C27),"")</f>
        <v/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</row>
    <row r="28" spans="1:24" s="2" customFormat="1" ht="15" customHeight="1">
      <c r="A28" s="6">
        <f t="shared" si="1"/>
        <v>12</v>
      </c>
      <c r="B28" s="16"/>
      <c r="C28" s="7"/>
      <c r="D28" s="10" t="str">
        <f>IF(B28&gt;"",VLOOKUP(B28,Service!$B$2:$C$21,2),"")</f>
        <v/>
      </c>
      <c r="E28" s="10" t="str">
        <f t="shared" si="0"/>
        <v/>
      </c>
      <c r="F28" s="10"/>
      <c r="G28" s="10"/>
      <c r="H28" s="13" t="str">
        <f>IF(B28&gt;"",VLOOKUP(B28,Service!$B$2:$C$21,3)-(C28),"")</f>
        <v/>
      </c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</row>
    <row r="29" spans="1:24" ht="15" customHeight="1">
      <c r="A29" s="6">
        <f t="shared" si="1"/>
        <v>13</v>
      </c>
      <c r="B29" s="16"/>
      <c r="C29" s="7"/>
      <c r="D29" s="10" t="str">
        <f>IF(B29&gt;"",VLOOKUP(B29,Service!$B$2:$C$21,2),"")</f>
        <v/>
      </c>
      <c r="E29" s="10" t="str">
        <f t="shared" si="0"/>
        <v/>
      </c>
      <c r="F29" s="10"/>
      <c r="G29" s="10"/>
      <c r="H29" s="13" t="str">
        <f>IF(B29&gt;"",VLOOKUP(B29,Service!$B$2:$C$21,3)-(C29),"")</f>
        <v/>
      </c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1:24" ht="15.75" customHeight="1">
      <c r="A30" s="6">
        <f t="shared" si="1"/>
        <v>14</v>
      </c>
      <c r="B30" s="16"/>
      <c r="C30" s="7"/>
      <c r="D30" s="10" t="str">
        <f>IF(B30&gt;"",VLOOKUP(B30,Service!$B$2:$C$21,2),"")</f>
        <v/>
      </c>
      <c r="E30" s="10" t="str">
        <f t="shared" si="0"/>
        <v/>
      </c>
      <c r="F30" s="10"/>
      <c r="G30" s="10"/>
      <c r="H30" s="13" t="str">
        <f>IF(B30&gt;"",VLOOKUP(B30,Service!$B$2:$C$21,3)-(C30),"")</f>
        <v/>
      </c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 ht="16.5" customHeight="1">
      <c r="A31" s="6">
        <f t="shared" si="1"/>
        <v>15</v>
      </c>
      <c r="B31" s="16"/>
      <c r="C31" s="7"/>
      <c r="D31" s="10" t="str">
        <f>IF(B31&gt;"",VLOOKUP(B31,Service!$B$2:$C$21,2),"")</f>
        <v/>
      </c>
      <c r="E31" s="10" t="str">
        <f t="shared" si="0"/>
        <v/>
      </c>
      <c r="F31" s="10"/>
      <c r="G31" s="10"/>
      <c r="H31" s="13" t="str">
        <f>IF(B31&gt;"",VLOOKUP(B31,Service!$B$2:$C$21,3)-(C31),"")</f>
        <v/>
      </c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</row>
    <row r="32" spans="1:24" ht="15.75" customHeight="1">
      <c r="A32" s="6">
        <f t="shared" si="1"/>
        <v>16</v>
      </c>
      <c r="B32" s="16"/>
      <c r="C32" s="7"/>
      <c r="D32" s="10" t="str">
        <f>IF(B32&gt;"",VLOOKUP(B32,Service!$B$2:$C$21,2),"")</f>
        <v/>
      </c>
      <c r="E32" s="10" t="str">
        <f t="shared" si="0"/>
        <v/>
      </c>
      <c r="F32" s="10"/>
      <c r="G32" s="10"/>
      <c r="H32" s="13" t="str">
        <f>IF(B32&gt;"",VLOOKUP(B32,Service!$B$2:$C$21,3)-(C32),"")</f>
        <v/>
      </c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1:24" s="2" customFormat="1" ht="15.75" customHeight="1">
      <c r="A33" s="6">
        <f t="shared" si="1"/>
        <v>17</v>
      </c>
      <c r="B33" s="16"/>
      <c r="C33" s="7"/>
      <c r="D33" s="10" t="str">
        <f>IF(B33&gt;"",VLOOKUP(B33,Service!$B$2:$C$21,2),"")</f>
        <v/>
      </c>
      <c r="E33" s="10" t="str">
        <f t="shared" si="0"/>
        <v/>
      </c>
      <c r="F33" s="10"/>
      <c r="G33" s="10"/>
      <c r="H33" s="13" t="str">
        <f>IF(B33&gt;"",VLOOKUP(B33,Service!$B$2:$C$21,3)-(C33),"")</f>
        <v/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</row>
    <row r="34" spans="1:24">
      <c r="A34" s="6">
        <f t="shared" si="1"/>
        <v>18</v>
      </c>
      <c r="B34" s="16"/>
      <c r="C34" s="7"/>
      <c r="D34" s="10" t="str">
        <f>IF(B34&gt;"",VLOOKUP(B34,Service!$B$2:$C$21,2),"")</f>
        <v/>
      </c>
      <c r="E34" s="10" t="str">
        <f t="shared" si="0"/>
        <v/>
      </c>
      <c r="F34" s="10"/>
      <c r="G34" s="10"/>
      <c r="H34" s="13" t="str">
        <f>IF(B34&gt;"",VLOOKUP(B34,Service!$B$2:$C$21,3)-(C34),"")</f>
        <v/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</row>
    <row r="35" spans="1:24" s="2" customFormat="1" ht="15" customHeight="1">
      <c r="A35" s="6">
        <f t="shared" si="1"/>
        <v>19</v>
      </c>
      <c r="B35" s="16"/>
      <c r="C35" s="7"/>
      <c r="D35" s="10" t="str">
        <f>IF(B35&gt;"",VLOOKUP(B35,Service!$B$2:$C$21,2),"")</f>
        <v/>
      </c>
      <c r="E35" s="10" t="str">
        <f t="shared" si="0"/>
        <v/>
      </c>
      <c r="F35" s="10"/>
      <c r="G35" s="10"/>
      <c r="H35" s="13" t="str">
        <f>IF(B35&gt;"",VLOOKUP(B35,Service!$B$2:$C$21,3)-(C35),"")</f>
        <v/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s="2" customFormat="1" ht="15" customHeight="1">
      <c r="A36" s="6">
        <f t="shared" si="1"/>
        <v>20</v>
      </c>
      <c r="B36" s="16"/>
      <c r="C36" s="7"/>
      <c r="D36" s="10" t="str">
        <f>IF(B36&gt;"",VLOOKUP(B36,Service!$B$2:$C$21,2),"")</f>
        <v/>
      </c>
      <c r="E36" s="10" t="str">
        <f t="shared" si="0"/>
        <v/>
      </c>
      <c r="F36" s="10"/>
      <c r="G36" s="10"/>
      <c r="H36" s="13" t="str">
        <f>IF(B36&gt;"",VLOOKUP(B36,Service!$B$2:$C$21,3)-(C36),"")</f>
        <v/>
      </c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 spans="1:24" s="2" customFormat="1" ht="15" customHeight="1">
      <c r="A37" s="6">
        <f t="shared" si="1"/>
        <v>21</v>
      </c>
      <c r="B37" s="16"/>
      <c r="C37" s="7"/>
      <c r="D37" s="10" t="str">
        <f>IF(B37&gt;"",VLOOKUP(B37,Service!$B$2:$C$21,2),"")</f>
        <v/>
      </c>
      <c r="E37" s="10" t="str">
        <f t="shared" si="0"/>
        <v/>
      </c>
      <c r="F37" s="10"/>
      <c r="G37" s="10"/>
      <c r="H37" s="13" t="str">
        <f>IF(B37&gt;"",VLOOKUP(B37,Service!$B$2:$C$21,3)-(C37),"")</f>
        <v/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</row>
    <row r="38" spans="1:24" s="2" customFormat="1">
      <c r="A38" s="6">
        <f t="shared" si="1"/>
        <v>22</v>
      </c>
      <c r="B38" s="16"/>
      <c r="C38" s="7"/>
      <c r="D38" s="10" t="str">
        <f>IF(B38&gt;"",VLOOKUP(B38,Service!$B$2:$C$21,2),"")</f>
        <v/>
      </c>
      <c r="E38" s="10" t="str">
        <f t="shared" si="0"/>
        <v/>
      </c>
      <c r="F38" s="10"/>
      <c r="G38" s="10"/>
      <c r="H38" s="13" t="str">
        <f>IF(B38&gt;"",VLOOKUP(B38,Service!$B$2:$C$21,3)-(C38),"")</f>
        <v/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</row>
    <row r="39" spans="1:24" s="2" customFormat="1">
      <c r="A39" s="6">
        <f t="shared" si="1"/>
        <v>23</v>
      </c>
      <c r="B39" s="16"/>
      <c r="C39" s="7"/>
      <c r="D39" s="10" t="str">
        <f>IF(B39&gt;"",VLOOKUP(B39,Service!$B$2:$C$21,2),"")</f>
        <v/>
      </c>
      <c r="E39" s="10" t="str">
        <f t="shared" si="0"/>
        <v/>
      </c>
      <c r="F39" s="10"/>
      <c r="G39" s="10"/>
      <c r="H39" s="13" t="str">
        <f>IF(B39&gt;"",VLOOKUP(B39,Service!$B$2:$C$21,3)-(C39),"")</f>
        <v/>
      </c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</row>
    <row r="40" spans="1:24">
      <c r="A40" s="6">
        <f t="shared" si="1"/>
        <v>24</v>
      </c>
      <c r="B40" s="16"/>
      <c r="C40" s="7"/>
      <c r="D40" s="10" t="str">
        <f>IF(B40&gt;"",VLOOKUP(B40,Service!$B$2:$C$21,2),"")</f>
        <v/>
      </c>
      <c r="E40" s="10" t="str">
        <f t="shared" si="0"/>
        <v/>
      </c>
      <c r="F40" s="10"/>
      <c r="G40" s="10"/>
      <c r="H40" s="13" t="str">
        <f>IF(B40&gt;"",VLOOKUP(B40,Service!$B$2:$C$21,3)-(C40),"")</f>
        <v/>
      </c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</row>
    <row r="41" spans="1:24" ht="15" customHeight="1">
      <c r="A41" s="6">
        <f t="shared" si="1"/>
        <v>25</v>
      </c>
      <c r="B41" s="16"/>
      <c r="C41" s="7"/>
      <c r="D41" s="10" t="str">
        <f>IF(B41&gt;"",VLOOKUP(B41,Service!$B$2:$C$21,2),"")</f>
        <v/>
      </c>
      <c r="E41" s="10" t="str">
        <f t="shared" si="0"/>
        <v/>
      </c>
      <c r="F41" s="10"/>
      <c r="G41" s="10"/>
      <c r="H41" s="13" t="str">
        <f>IF(B41&gt;"",VLOOKUP(B41,Service!$B$2:$C$21,3)-(C41),"")</f>
        <v/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1:24" ht="15" customHeight="1">
      <c r="A42" s="6">
        <f t="shared" si="1"/>
        <v>26</v>
      </c>
      <c r="B42" s="16"/>
      <c r="C42" s="7"/>
      <c r="D42" s="10" t="str">
        <f>IF(B42&gt;"",VLOOKUP(B42,Service!$B$2:$C$21,2),"")</f>
        <v/>
      </c>
      <c r="E42" s="10" t="str">
        <f t="shared" si="0"/>
        <v/>
      </c>
      <c r="F42" s="10"/>
      <c r="G42" s="10"/>
      <c r="H42" s="13" t="str">
        <f>IF(B42&gt;"",VLOOKUP(B42,Service!$B$2:$C$21,3)-(C42),"")</f>
        <v/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1:24">
      <c r="A43" s="6">
        <f t="shared" si="1"/>
        <v>27</v>
      </c>
      <c r="B43" s="16"/>
      <c r="C43" s="7"/>
      <c r="D43" s="10" t="str">
        <f>IF(B43&gt;"",VLOOKUP(B43,Service!$B$2:$C$21,2),"")</f>
        <v/>
      </c>
      <c r="E43" s="10" t="str">
        <f t="shared" si="0"/>
        <v/>
      </c>
      <c r="F43" s="10"/>
      <c r="G43" s="10"/>
      <c r="H43" s="13" t="str">
        <f>IF(B43&gt;"",VLOOKUP(B43,Service!$B$2:$C$21,3)-(C43),"")</f>
        <v/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1:24">
      <c r="A44" s="6">
        <f t="shared" si="1"/>
        <v>28</v>
      </c>
      <c r="B44" s="16"/>
      <c r="C44" s="7"/>
      <c r="D44" s="10" t="str">
        <f>IF(B44&gt;"",VLOOKUP(B44,Service!$B$2:$C$21,2),"")</f>
        <v/>
      </c>
      <c r="E44" s="10" t="str">
        <f t="shared" si="0"/>
        <v/>
      </c>
      <c r="F44" s="10"/>
      <c r="G44" s="10"/>
      <c r="H44" s="13" t="str">
        <f>IF(B44&gt;"",VLOOKUP(B44,Service!$B$2:$C$21,3)-(C44),"")</f>
        <v/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</row>
    <row r="45" spans="1:24">
      <c r="A45" s="6">
        <f t="shared" si="1"/>
        <v>29</v>
      </c>
      <c r="B45" s="16"/>
      <c r="C45" s="7"/>
      <c r="D45" s="10" t="str">
        <f>IF(B45&gt;"",VLOOKUP(B45,Service!$B$2:$C$21,2),"")</f>
        <v/>
      </c>
      <c r="E45" s="10" t="str">
        <f t="shared" si="0"/>
        <v/>
      </c>
      <c r="F45" s="10"/>
      <c r="G45" s="10"/>
      <c r="H45" s="13" t="str">
        <f>IF(B45&gt;"",VLOOKUP(B45,Service!$B$2:$C$21,3)-(C45),"")</f>
        <v/>
      </c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</row>
    <row r="46" spans="1:24" ht="15" customHeight="1">
      <c r="A46" s="6">
        <f t="shared" si="1"/>
        <v>30</v>
      </c>
      <c r="B46" s="16"/>
      <c r="C46" s="7"/>
      <c r="D46" s="10" t="str">
        <f>IF(B46&gt;"",VLOOKUP(B46,Service!$B$2:$C$21,2),"")</f>
        <v/>
      </c>
      <c r="E46" s="10" t="str">
        <f t="shared" si="0"/>
        <v/>
      </c>
      <c r="F46" s="10"/>
      <c r="G46" s="10"/>
      <c r="H46" s="13" t="str">
        <f>IF(B46&gt;"",VLOOKUP(B46,Service!$B$2:$C$21,3)-(C46),"")</f>
        <v/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</row>
    <row r="47" spans="1:24" ht="15" customHeight="1">
      <c r="A47" s="6">
        <f t="shared" si="1"/>
        <v>31</v>
      </c>
      <c r="B47" s="16"/>
      <c r="C47" s="7"/>
      <c r="D47" s="10" t="str">
        <f>IF(B47&gt;"",VLOOKUP(B47,Service!$B$2:$C$21,2),"")</f>
        <v/>
      </c>
      <c r="E47" s="10" t="str">
        <f t="shared" si="0"/>
        <v/>
      </c>
      <c r="F47" s="10"/>
      <c r="G47" s="10"/>
      <c r="H47" s="13" t="str">
        <f>IF(B47&gt;"",VLOOKUP(B47,Service!$B$2:$C$21,3)-(C47),"")</f>
        <v/>
      </c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  <row r="48" spans="1:24" ht="15" customHeight="1">
      <c r="A48" s="6">
        <f t="shared" si="1"/>
        <v>32</v>
      </c>
      <c r="B48" s="16"/>
      <c r="C48" s="7"/>
      <c r="D48" s="10" t="str">
        <f>IF(B48&gt;"",VLOOKUP(B48,Service!$B$2:$C$21,2),"")</f>
        <v/>
      </c>
      <c r="E48" s="10" t="str">
        <f t="shared" si="0"/>
        <v/>
      </c>
      <c r="F48" s="10"/>
      <c r="G48" s="10"/>
      <c r="H48" s="13" t="str">
        <f>IF(B48&gt;"",VLOOKUP(B48,Service!$B$2:$C$21,3)-(C48),"")</f>
        <v/>
      </c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</row>
    <row r="49" spans="1:24">
      <c r="A49" s="6">
        <f t="shared" si="1"/>
        <v>33</v>
      </c>
      <c r="B49" s="16"/>
      <c r="C49" s="7"/>
      <c r="D49" s="10" t="str">
        <f>IF(B49&gt;"",VLOOKUP(B49,Service!$B$2:$C$21,2),"")</f>
        <v/>
      </c>
      <c r="E49" s="10" t="str">
        <f t="shared" si="0"/>
        <v/>
      </c>
      <c r="F49" s="10"/>
      <c r="G49" s="10"/>
      <c r="H49" s="13" t="str">
        <f>IF(B49&gt;"",VLOOKUP(B49,Service!$B$2:$C$21,3)-(C49),"")</f>
        <v/>
      </c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 spans="1:24">
      <c r="A50" s="6">
        <f t="shared" si="1"/>
        <v>34</v>
      </c>
      <c r="B50" s="16"/>
      <c r="C50" s="7"/>
      <c r="D50" s="10" t="str">
        <f>IF(B50&gt;"",VLOOKUP(B50,Service!$B$2:$C$21,2),"")</f>
        <v/>
      </c>
      <c r="E50" s="10" t="str">
        <f t="shared" si="0"/>
        <v/>
      </c>
      <c r="F50" s="10"/>
      <c r="G50" s="10"/>
      <c r="H50" s="13" t="str">
        <f>IF(B50&gt;"",VLOOKUP(B50,Service!$B$2:$C$21,3)-(C50),"")</f>
        <v/>
      </c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24">
      <c r="A51" s="6">
        <f t="shared" si="1"/>
        <v>35</v>
      </c>
      <c r="B51" s="16"/>
      <c r="C51" s="7"/>
      <c r="D51" s="10" t="str">
        <f>IF(B51&gt;"",VLOOKUP(B51,Service!$B$2:$C$21,2),"")</f>
        <v/>
      </c>
      <c r="E51" s="10" t="str">
        <f t="shared" si="0"/>
        <v/>
      </c>
      <c r="F51" s="10"/>
      <c r="G51" s="10"/>
      <c r="H51" s="13" t="str">
        <f>IF(B51&gt;"",VLOOKUP(B51,Service!$B$2:$C$21,3)-(C51),"")</f>
        <v/>
      </c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1:24">
      <c r="A52" s="6">
        <f t="shared" si="1"/>
        <v>36</v>
      </c>
      <c r="B52" s="16"/>
      <c r="C52" s="7"/>
      <c r="D52" s="10" t="str">
        <f>IF(B52&gt;"",VLOOKUP(B52,Service!$B$2:$C$21,2),"")</f>
        <v/>
      </c>
      <c r="E52" s="10" t="str">
        <f t="shared" si="0"/>
        <v/>
      </c>
      <c r="F52" s="10"/>
      <c r="G52" s="10"/>
      <c r="H52" s="13" t="str">
        <f>IF(B52&gt;"",VLOOKUP(B52,Service!$B$2:$C$21,3)-(C52),"")</f>
        <v/>
      </c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</row>
    <row r="53" spans="1:24">
      <c r="A53" s="6">
        <f t="shared" si="1"/>
        <v>37</v>
      </c>
      <c r="B53" s="16"/>
      <c r="C53" s="7"/>
      <c r="D53" s="10" t="str">
        <f>IF(B53&gt;"",VLOOKUP(B53,Service!$B$2:$C$21,2),"")</f>
        <v/>
      </c>
      <c r="E53" s="10" t="str">
        <f t="shared" si="0"/>
        <v/>
      </c>
      <c r="F53" s="10"/>
      <c r="G53" s="10"/>
      <c r="H53" s="13" t="str">
        <f>IF(B53&gt;"",VLOOKUP(B53,Service!$B$2:$C$21,3)-(C53),"")</f>
        <v/>
      </c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1:24">
      <c r="A54" s="6">
        <f t="shared" si="1"/>
        <v>38</v>
      </c>
      <c r="B54" s="16"/>
      <c r="C54" s="7"/>
      <c r="D54" s="10" t="str">
        <f>IF(B54&gt;"",VLOOKUP(B54,Service!$B$2:$C$21,2),"")</f>
        <v/>
      </c>
      <c r="E54" s="10" t="str">
        <f t="shared" si="0"/>
        <v/>
      </c>
      <c r="F54" s="10"/>
      <c r="G54" s="10"/>
      <c r="H54" s="13" t="str">
        <f>IF(B54&gt;"",VLOOKUP(B54,Service!$B$2:$C$21,3)-(C54),"")</f>
        <v/>
      </c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</row>
    <row r="55" spans="1:24">
      <c r="A55" s="6">
        <f t="shared" si="1"/>
        <v>39</v>
      </c>
      <c r="B55" s="16"/>
      <c r="C55" s="7"/>
      <c r="D55" s="10" t="str">
        <f>IF(B55&gt;"",VLOOKUP(B55,Service!$B$2:$C$21,2),"")</f>
        <v/>
      </c>
      <c r="E55" s="10" t="str">
        <f t="shared" si="0"/>
        <v/>
      </c>
      <c r="F55" s="10"/>
      <c r="G55" s="10"/>
      <c r="H55" s="13" t="str">
        <f>IF(B55&gt;"",VLOOKUP(B55,Service!$B$2:$C$21,3)-(C55),"")</f>
        <v/>
      </c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</row>
    <row r="56" spans="1:24">
      <c r="A56" s="6">
        <f t="shared" si="1"/>
        <v>40</v>
      </c>
      <c r="B56" s="16"/>
      <c r="C56" s="7"/>
      <c r="D56" s="10" t="str">
        <f>IF(B56&gt;"",VLOOKUP(B56,Service!$B$2:$C$21,2),"")</f>
        <v/>
      </c>
      <c r="E56" s="10" t="str">
        <f t="shared" si="0"/>
        <v/>
      </c>
      <c r="F56" s="10"/>
      <c r="G56" s="10"/>
      <c r="H56" s="13" t="str">
        <f>IF(B56&gt;"",VLOOKUP(B56,Service!$B$2:$C$21,3)-(C56),"")</f>
        <v/>
      </c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</row>
    <row r="57" spans="1:24">
      <c r="A57" s="18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>
      <c r="A58" s="18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>
      <c r="A59" s="18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>
      <c r="A60" s="18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>
      <c r="A61" s="18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</row>
    <row r="62" spans="1:24">
      <c r="A62" s="18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>
      <c r="A63" s="18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>
      <c r="A64" s="18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4">
      <c r="A65" s="18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4">
      <c r="A66" s="18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4">
      <c r="A67" s="18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</sheetData>
  <dataValidations count="3">
    <dataValidation type="list" allowBlank="1" showInputMessage="1" showErrorMessage="1" sqref="B17:B56">
      <formula1>OFFSET(liste4,MATCH(B17&amp;"*",liste4,0)-1,,COUNTIF(liste4,B17&amp;"*"))</formula1>
    </dataValidation>
    <dataValidation type="list" allowBlank="1" showInputMessage="1" showErrorMessage="1" sqref="G30:G56 G17:G27">
      <formula1>IF(F17="comptoir",#REF!,#REF!)</formula1>
    </dataValidation>
    <dataValidation type="list" allowBlank="1" showInputMessage="1" showErrorMessage="1" sqref="F17:F27 F30:F56">
      <formula1>#REF!</formula1>
    </dataValidation>
  </dataValidations>
  <pageMargins left="0.39370078740157483" right="0.19685039370078741" top="0" bottom="0" header="0.31496062992125984" footer="0.11811023622047245"/>
  <pageSetup paperSize="9" scale="91" orientation="portrait" verticalDpi="300" r:id="rId1"/>
  <ignoredErrors>
    <ignoredError sqref="A18:A56" unlockedFormula="1"/>
  </ignoredErrors>
  <drawing r:id="rId2"/>
  <legacyDrawing r:id="rId3"/>
  <controls>
    <mc:AlternateContent xmlns:mc="http://schemas.openxmlformats.org/markup-compatibility/2006">
      <mc:Choice Requires="x14">
        <control shapeId="1075" r:id="rId4" name="Valider">
          <controlPr defaultSize="0" disabled="1" autoLine="0" autoPict="0" r:id="rId5">
            <anchor moveWithCells="1">
              <from>
                <xdr:col>24</xdr:col>
                <xdr:colOff>0</xdr:colOff>
                <xdr:row>26</xdr:row>
                <xdr:rowOff>180975</xdr:rowOff>
              </from>
              <to>
                <xdr:col>26</xdr:col>
                <xdr:colOff>47625</xdr:colOff>
                <xdr:row>29</xdr:row>
                <xdr:rowOff>85725</xdr:rowOff>
              </to>
            </anchor>
          </controlPr>
        </control>
      </mc:Choice>
      <mc:Fallback>
        <control shapeId="1075" r:id="rId4" name="Valider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24</xdr:col>
                <xdr:colOff>0</xdr:colOff>
                <xdr:row>26</xdr:row>
                <xdr:rowOff>161925</xdr:rowOff>
              </from>
              <to>
                <xdr:col>26</xdr:col>
                <xdr:colOff>38100</xdr:colOff>
                <xdr:row>29</xdr:row>
                <xdr:rowOff>85725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7" r:id="rId8" name="EtablirFacture">
          <controlPr locked="0" defaultSize="0" autoLine="0" r:id="rId9">
            <anchor moveWithCells="1">
              <from>
                <xdr:col>24</xdr:col>
                <xdr:colOff>0</xdr:colOff>
                <xdr:row>23</xdr:row>
                <xdr:rowOff>19050</xdr:rowOff>
              </from>
              <to>
                <xdr:col>27</xdr:col>
                <xdr:colOff>457200</xdr:colOff>
                <xdr:row>26</xdr:row>
                <xdr:rowOff>57150</xdr:rowOff>
              </to>
            </anchor>
          </controlPr>
        </control>
      </mc:Choice>
      <mc:Fallback>
        <control shapeId="1077" r:id="rId8" name="EtablirFactu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G22"/>
  <sheetViews>
    <sheetView zoomScale="80" zoomScaleNormal="80" zoomScaleSheetLayoutView="87" workbookViewId="0">
      <selection activeCell="E28" sqref="E28"/>
    </sheetView>
  </sheetViews>
  <sheetFormatPr baseColWidth="10" defaultRowHeight="15"/>
  <cols>
    <col min="1" max="1" width="4.42578125" style="3" bestFit="1" customWidth="1"/>
    <col min="2" max="2" width="33.42578125" style="4" customWidth="1"/>
    <col min="3" max="3" width="14.5703125" bestFit="1" customWidth="1"/>
    <col min="4" max="4" width="9.5703125" style="2" bestFit="1" customWidth="1"/>
    <col min="5" max="5" width="20.7109375" style="2" bestFit="1" customWidth="1"/>
    <col min="6" max="6" width="17" style="2" bestFit="1" customWidth="1"/>
    <col min="7" max="7" width="12.5703125" style="2" bestFit="1" customWidth="1"/>
    <col min="8" max="9" width="11.42578125" style="2"/>
    <col min="10" max="18" width="10.7109375" style="2" customWidth="1"/>
    <col min="19" max="16384" width="11.42578125" style="2"/>
  </cols>
  <sheetData>
    <row r="1" spans="1:7" ht="26.25" customHeight="1">
      <c r="A1" s="20" t="s">
        <v>0</v>
      </c>
      <c r="B1" s="21" t="s">
        <v>2</v>
      </c>
      <c r="C1" s="20" t="s">
        <v>3</v>
      </c>
      <c r="F1" s="31" t="s">
        <v>27</v>
      </c>
    </row>
    <row r="2" spans="1:7" ht="16.5" customHeight="1">
      <c r="A2" s="8">
        <v>1</v>
      </c>
      <c r="B2" s="25" t="s">
        <v>12</v>
      </c>
      <c r="C2" s="9">
        <v>2000</v>
      </c>
    </row>
    <row r="3" spans="1:7" ht="18.75">
      <c r="A3" s="8">
        <f>A2+1</f>
        <v>2</v>
      </c>
      <c r="B3" s="25" t="s">
        <v>26</v>
      </c>
      <c r="C3" s="9">
        <v>120</v>
      </c>
      <c r="F3" s="5"/>
    </row>
    <row r="4" spans="1:7" ht="18.75">
      <c r="A4" s="8">
        <f t="shared" ref="A4:A21" si="0">A3+1</f>
        <v>3</v>
      </c>
      <c r="B4" s="25" t="s">
        <v>24</v>
      </c>
      <c r="C4" s="9">
        <v>200</v>
      </c>
    </row>
    <row r="5" spans="1:7" ht="18.75">
      <c r="A5" s="8">
        <f t="shared" si="0"/>
        <v>4</v>
      </c>
      <c r="B5" s="25" t="s">
        <v>11</v>
      </c>
      <c r="C5" s="9">
        <v>1900</v>
      </c>
    </row>
    <row r="6" spans="1:7" ht="18.75">
      <c r="A6" s="8">
        <f t="shared" si="0"/>
        <v>5</v>
      </c>
      <c r="B6" s="25" t="s">
        <v>25</v>
      </c>
      <c r="C6" s="9">
        <v>300</v>
      </c>
      <c r="F6" s="2" t="str">
        <f>IF(C2&gt;"",VLOOKUP(C2,Service!$B$2:$C$21,3),"")</f>
        <v/>
      </c>
    </row>
    <row r="7" spans="1:7" ht="18.75">
      <c r="A7" s="8">
        <f t="shared" si="0"/>
        <v>6</v>
      </c>
      <c r="B7" s="25" t="s">
        <v>19</v>
      </c>
      <c r="C7" s="9">
        <v>300</v>
      </c>
      <c r="G7" s="2" t="str">
        <f>IF(C2&gt;"",VLOOKUP(#REF!,Service!$B$2:$C$21,2),"")</f>
        <v/>
      </c>
    </row>
    <row r="8" spans="1:7" ht="18.75">
      <c r="A8" s="8">
        <f t="shared" si="0"/>
        <v>7</v>
      </c>
      <c r="B8" s="25" t="s">
        <v>16</v>
      </c>
      <c r="C8" s="9">
        <v>200</v>
      </c>
    </row>
    <row r="9" spans="1:7" ht="18.75">
      <c r="A9" s="8">
        <f t="shared" si="0"/>
        <v>8</v>
      </c>
      <c r="B9" s="25" t="s">
        <v>17</v>
      </c>
      <c r="C9" s="9">
        <v>200</v>
      </c>
    </row>
    <row r="10" spans="1:7" ht="18.75">
      <c r="A10" s="8">
        <f t="shared" si="0"/>
        <v>9</v>
      </c>
      <c r="B10" s="25" t="s">
        <v>21</v>
      </c>
      <c r="C10" s="9">
        <v>520</v>
      </c>
    </row>
    <row r="11" spans="1:7" ht="18.75">
      <c r="A11" s="8">
        <f t="shared" si="0"/>
        <v>10</v>
      </c>
      <c r="B11" s="25" t="s">
        <v>22</v>
      </c>
      <c r="C11" s="9">
        <v>650</v>
      </c>
    </row>
    <row r="12" spans="1:7" ht="18.75">
      <c r="A12" s="8">
        <f t="shared" si="0"/>
        <v>11</v>
      </c>
      <c r="B12" s="25" t="s">
        <v>10</v>
      </c>
      <c r="C12" s="9">
        <v>900</v>
      </c>
    </row>
    <row r="13" spans="1:7" ht="18.75">
      <c r="A13" s="8">
        <f t="shared" si="0"/>
        <v>12</v>
      </c>
      <c r="B13" s="25" t="s">
        <v>20</v>
      </c>
      <c r="C13" s="9">
        <v>190</v>
      </c>
    </row>
    <row r="14" spans="1:7" ht="18.75">
      <c r="A14" s="8">
        <f t="shared" si="0"/>
        <v>13</v>
      </c>
      <c r="B14" s="25" t="s">
        <v>18</v>
      </c>
      <c r="C14" s="9">
        <v>400</v>
      </c>
    </row>
    <row r="15" spans="1:7" ht="18.75">
      <c r="A15" s="8">
        <f t="shared" si="0"/>
        <v>14</v>
      </c>
      <c r="B15" s="25" t="s">
        <v>9</v>
      </c>
      <c r="C15" s="9">
        <v>6500</v>
      </c>
    </row>
    <row r="16" spans="1:7" ht="18.75">
      <c r="A16" s="8">
        <f t="shared" si="0"/>
        <v>15</v>
      </c>
      <c r="B16" s="25" t="s">
        <v>14</v>
      </c>
      <c r="C16" s="9">
        <v>50</v>
      </c>
    </row>
    <row r="17" spans="1:3" ht="18.75">
      <c r="A17" s="8">
        <f t="shared" si="0"/>
        <v>16</v>
      </c>
      <c r="B17" s="25" t="s">
        <v>8</v>
      </c>
      <c r="C17" s="9">
        <v>400</v>
      </c>
    </row>
    <row r="18" spans="1:3" ht="18.75">
      <c r="A18" s="8">
        <f t="shared" si="0"/>
        <v>17</v>
      </c>
      <c r="B18" s="25" t="s">
        <v>7</v>
      </c>
      <c r="C18" s="9">
        <v>300</v>
      </c>
    </row>
    <row r="19" spans="1:3" ht="18.75">
      <c r="A19" s="8">
        <f t="shared" si="0"/>
        <v>18</v>
      </c>
      <c r="B19" s="25" t="s">
        <v>23</v>
      </c>
      <c r="C19" s="9">
        <v>500</v>
      </c>
    </row>
    <row r="20" spans="1:3" ht="18.75">
      <c r="A20" s="8">
        <f t="shared" si="0"/>
        <v>19</v>
      </c>
      <c r="B20" s="25" t="s">
        <v>15</v>
      </c>
      <c r="C20" s="9">
        <v>200</v>
      </c>
    </row>
    <row r="21" spans="1:3" ht="18.75">
      <c r="A21" s="8">
        <f t="shared" si="0"/>
        <v>20</v>
      </c>
      <c r="B21" s="25" t="s">
        <v>13</v>
      </c>
      <c r="C21" s="9">
        <v>50</v>
      </c>
    </row>
    <row r="22" spans="1:3">
      <c r="B22" s="5" t="s">
        <v>28</v>
      </c>
      <c r="C22" s="9">
        <v>1900</v>
      </c>
    </row>
  </sheetData>
  <sortState ref="B2:C21">
    <sortCondition ref="B2"/>
  </sortState>
  <dataValidations count="2">
    <dataValidation type="decimal" operator="greaterThanOrEqual" allowBlank="1" showInputMessage="1" showErrorMessage="1" sqref="B2:B7 B13:B18">
      <formula1>-9.9999999999999E+307</formula1>
    </dataValidation>
    <dataValidation allowBlank="1" showInputMessage="1" showErrorMessage="1" sqref="B2:B7 B13:B18"/>
  </dataValidations>
  <hyperlinks>
    <hyperlink ref="F1" r:id="rId1"/>
  </hyperlinks>
  <pageMargins left="0.7" right="0.7" top="0.75" bottom="0.75" header="0.3" footer="0.3"/>
  <pageSetup paperSize="9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Facture</vt:lpstr>
      <vt:lpstr>Service</vt:lpstr>
      <vt:lpstr>Facture!Extraire</vt:lpstr>
      <vt:lpstr>liste</vt:lpstr>
      <vt:lpstr>liste4</vt:lpstr>
      <vt:lpstr>Facture!Zone_d_impression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Guy Blancher</cp:lastModifiedBy>
  <cp:lastPrinted>2014-06-03T14:12:59Z</cp:lastPrinted>
  <dcterms:created xsi:type="dcterms:W3CDTF">2013-12-20T19:06:56Z</dcterms:created>
  <dcterms:modified xsi:type="dcterms:W3CDTF">2014-10-02T07:13:15Z</dcterms:modified>
</cp:coreProperties>
</file>