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45" windowHeight="6930"/>
  </bookViews>
  <sheets>
    <sheet name="Inscriptions" sheetId="2" r:id="rId1"/>
    <sheet name="Resultats" sheetId="3" r:id="rId2"/>
    <sheet name="Classements" sheetId="7" r:id="rId3"/>
    <sheet name="Groupes" sheetId="8" r:id="rId4"/>
    <sheet name="Factures" sheetId="5" r:id="rId5"/>
    <sheet name="Parametres" sheetId="1" r:id="rId6"/>
  </sheets>
  <externalReferences>
    <externalReference r:id="rId7"/>
    <externalReference r:id="rId8"/>
  </externalReferences>
  <definedNames>
    <definedName name="_xlnm._FilterDatabase" localSheetId="5" hidden="1">Parametres!$B$1:$C$23</definedName>
    <definedName name="f_clubs">OFFSET(p_clubs,0,0,COUNTA(l_clubs),1)</definedName>
    <definedName name="l_clubs">Parametres!$B:$B</definedName>
    <definedName name="l_comite">Parametres!$B:$C</definedName>
    <definedName name="l_inscrit">Inscriptions!$A$5:$K$104</definedName>
    <definedName name="p_clubs">Parametres!$B$2</definedName>
    <definedName name="p_comite">Parametres!$C$2</definedName>
  </definedNames>
  <calcPr calcId="152511"/>
</workbook>
</file>

<file path=xl/calcChain.xml><?xml version="1.0" encoding="utf-8"?>
<calcChain xmlns="http://schemas.openxmlformats.org/spreadsheetml/2006/main">
  <c r="M18" i="2" l="1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6" i="2"/>
  <c r="M7" i="2"/>
  <c r="M8" i="2"/>
  <c r="M9" i="2"/>
  <c r="M10" i="2"/>
  <c r="M11" i="2"/>
  <c r="M12" i="2"/>
  <c r="M13" i="2"/>
  <c r="M14" i="2"/>
  <c r="M15" i="2"/>
  <c r="M16" i="2"/>
  <c r="M17" i="2"/>
  <c r="M5" i="2"/>
  <c r="G1" i="7" l="1"/>
  <c r="M1" i="7"/>
  <c r="A1" i="7"/>
  <c r="A1" i="3"/>
  <c r="D25" i="3"/>
  <c r="E25" i="3"/>
  <c r="F25" i="3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D33" i="3"/>
  <c r="E33" i="3"/>
  <c r="F33" i="3"/>
  <c r="G33" i="3"/>
  <c r="D34" i="3"/>
  <c r="E34" i="3"/>
  <c r="F34" i="3"/>
  <c r="G34" i="3"/>
  <c r="D35" i="3"/>
  <c r="E35" i="3"/>
  <c r="F35" i="3"/>
  <c r="G35" i="3"/>
  <c r="D36" i="3"/>
  <c r="E36" i="3"/>
  <c r="F36" i="3"/>
  <c r="G36" i="3"/>
  <c r="D37" i="3"/>
  <c r="E37" i="3"/>
  <c r="F37" i="3"/>
  <c r="G37" i="3"/>
  <c r="D38" i="3"/>
  <c r="E38" i="3"/>
  <c r="F38" i="3"/>
  <c r="G38" i="3"/>
  <c r="D39" i="3"/>
  <c r="E39" i="3"/>
  <c r="F39" i="3"/>
  <c r="G39" i="3"/>
  <c r="D40" i="3"/>
  <c r="E40" i="3"/>
  <c r="F40" i="3"/>
  <c r="G40" i="3"/>
  <c r="D41" i="3"/>
  <c r="E41" i="3"/>
  <c r="F41" i="3"/>
  <c r="G41" i="3"/>
  <c r="D42" i="3"/>
  <c r="E42" i="3"/>
  <c r="F42" i="3"/>
  <c r="G42" i="3"/>
  <c r="D43" i="3"/>
  <c r="E43" i="3"/>
  <c r="F43" i="3"/>
  <c r="G43" i="3"/>
  <c r="D44" i="3"/>
  <c r="E44" i="3"/>
  <c r="F44" i="3"/>
  <c r="G44" i="3"/>
  <c r="D45" i="3"/>
  <c r="E45" i="3"/>
  <c r="F45" i="3"/>
  <c r="G45" i="3"/>
  <c r="D46" i="3"/>
  <c r="E46" i="3"/>
  <c r="F46" i="3"/>
  <c r="G46" i="3"/>
  <c r="D47" i="3"/>
  <c r="E47" i="3"/>
  <c r="F47" i="3"/>
  <c r="G47" i="3"/>
  <c r="D48" i="3"/>
  <c r="E48" i="3"/>
  <c r="F48" i="3"/>
  <c r="G48" i="3"/>
  <c r="D49" i="3"/>
  <c r="E49" i="3"/>
  <c r="F49" i="3"/>
  <c r="G49" i="3"/>
  <c r="D50" i="3"/>
  <c r="E50" i="3"/>
  <c r="F50" i="3"/>
  <c r="G50" i="3"/>
  <c r="D51" i="3"/>
  <c r="E51" i="3"/>
  <c r="F51" i="3"/>
  <c r="G51" i="3"/>
  <c r="D52" i="3"/>
  <c r="E52" i="3"/>
  <c r="F52" i="3"/>
  <c r="G52" i="3"/>
  <c r="D53" i="3"/>
  <c r="E53" i="3"/>
  <c r="F53" i="3"/>
  <c r="G53" i="3"/>
  <c r="D54" i="3"/>
  <c r="E54" i="3"/>
  <c r="F54" i="3"/>
  <c r="G54" i="3"/>
  <c r="D55" i="3"/>
  <c r="E55" i="3"/>
  <c r="F55" i="3"/>
  <c r="G55" i="3"/>
  <c r="D56" i="3"/>
  <c r="E56" i="3"/>
  <c r="F56" i="3"/>
  <c r="G56" i="3"/>
  <c r="D57" i="3"/>
  <c r="E57" i="3"/>
  <c r="F57" i="3"/>
  <c r="G57" i="3"/>
  <c r="D58" i="3"/>
  <c r="E58" i="3"/>
  <c r="F58" i="3"/>
  <c r="G58" i="3"/>
  <c r="D59" i="3"/>
  <c r="E59" i="3"/>
  <c r="F59" i="3"/>
  <c r="G59" i="3"/>
  <c r="D60" i="3"/>
  <c r="E60" i="3"/>
  <c r="F60" i="3"/>
  <c r="G60" i="3"/>
  <c r="D61" i="3"/>
  <c r="E61" i="3"/>
  <c r="F61" i="3"/>
  <c r="G61" i="3"/>
  <c r="D62" i="3"/>
  <c r="E62" i="3"/>
  <c r="F62" i="3"/>
  <c r="G62" i="3"/>
  <c r="D63" i="3"/>
  <c r="E63" i="3"/>
  <c r="F63" i="3"/>
  <c r="G63" i="3"/>
  <c r="D64" i="3"/>
  <c r="E64" i="3"/>
  <c r="F64" i="3"/>
  <c r="G64" i="3"/>
  <c r="D65" i="3"/>
  <c r="E65" i="3"/>
  <c r="F65" i="3"/>
  <c r="G65" i="3"/>
  <c r="D66" i="3"/>
  <c r="E66" i="3"/>
  <c r="F66" i="3"/>
  <c r="G66" i="3"/>
  <c r="D67" i="3"/>
  <c r="E67" i="3"/>
  <c r="F67" i="3"/>
  <c r="G67" i="3"/>
  <c r="D68" i="3"/>
  <c r="E68" i="3"/>
  <c r="F68" i="3"/>
  <c r="G68" i="3"/>
  <c r="D69" i="3"/>
  <c r="E69" i="3"/>
  <c r="F69" i="3"/>
  <c r="G69" i="3"/>
  <c r="D70" i="3"/>
  <c r="E70" i="3"/>
  <c r="F70" i="3"/>
  <c r="G70" i="3"/>
  <c r="D71" i="3"/>
  <c r="E71" i="3"/>
  <c r="F71" i="3"/>
  <c r="G71" i="3"/>
  <c r="D72" i="3"/>
  <c r="E72" i="3"/>
  <c r="F72" i="3"/>
  <c r="G72" i="3"/>
  <c r="D73" i="3"/>
  <c r="E73" i="3"/>
  <c r="F73" i="3"/>
  <c r="G73" i="3"/>
  <c r="D74" i="3"/>
  <c r="E74" i="3"/>
  <c r="F74" i="3"/>
  <c r="G74" i="3"/>
  <c r="D75" i="3"/>
  <c r="E75" i="3"/>
  <c r="F75" i="3"/>
  <c r="G75" i="3"/>
  <c r="D76" i="3"/>
  <c r="E76" i="3"/>
  <c r="F76" i="3"/>
  <c r="G76" i="3"/>
  <c r="D77" i="3"/>
  <c r="E77" i="3"/>
  <c r="F77" i="3"/>
  <c r="G77" i="3"/>
  <c r="D78" i="3"/>
  <c r="E78" i="3"/>
  <c r="F78" i="3"/>
  <c r="G78" i="3"/>
  <c r="D79" i="3"/>
  <c r="E79" i="3"/>
  <c r="F79" i="3"/>
  <c r="G79" i="3"/>
  <c r="D80" i="3"/>
  <c r="E80" i="3"/>
  <c r="F80" i="3"/>
  <c r="G80" i="3"/>
  <c r="D81" i="3"/>
  <c r="E81" i="3"/>
  <c r="F81" i="3"/>
  <c r="G81" i="3"/>
  <c r="D82" i="3"/>
  <c r="E82" i="3"/>
  <c r="F82" i="3"/>
  <c r="G82" i="3"/>
  <c r="D83" i="3"/>
  <c r="E83" i="3"/>
  <c r="F83" i="3"/>
  <c r="G83" i="3"/>
  <c r="D84" i="3"/>
  <c r="E84" i="3"/>
  <c r="F84" i="3"/>
  <c r="G84" i="3"/>
  <c r="D85" i="3"/>
  <c r="E85" i="3"/>
  <c r="F85" i="3"/>
  <c r="G85" i="3"/>
  <c r="D86" i="3"/>
  <c r="E86" i="3"/>
  <c r="F86" i="3"/>
  <c r="G86" i="3"/>
  <c r="D87" i="3"/>
  <c r="E87" i="3"/>
  <c r="F87" i="3"/>
  <c r="G87" i="3"/>
  <c r="D88" i="3"/>
  <c r="E88" i="3"/>
  <c r="F88" i="3"/>
  <c r="G88" i="3"/>
  <c r="D89" i="3"/>
  <c r="E89" i="3"/>
  <c r="F89" i="3"/>
  <c r="G89" i="3"/>
  <c r="D90" i="3"/>
  <c r="E90" i="3"/>
  <c r="F90" i="3"/>
  <c r="G90" i="3"/>
  <c r="D91" i="3"/>
  <c r="E91" i="3"/>
  <c r="F91" i="3"/>
  <c r="G91" i="3"/>
  <c r="D92" i="3"/>
  <c r="E92" i="3"/>
  <c r="F92" i="3"/>
  <c r="G92" i="3"/>
  <c r="D93" i="3"/>
  <c r="E93" i="3"/>
  <c r="F93" i="3"/>
  <c r="G93" i="3"/>
  <c r="D94" i="3"/>
  <c r="E94" i="3"/>
  <c r="F94" i="3"/>
  <c r="G94" i="3"/>
  <c r="D95" i="3"/>
  <c r="E95" i="3"/>
  <c r="F95" i="3"/>
  <c r="G95" i="3"/>
  <c r="D96" i="3"/>
  <c r="E96" i="3"/>
  <c r="F96" i="3"/>
  <c r="G96" i="3"/>
  <c r="D97" i="3"/>
  <c r="E97" i="3"/>
  <c r="F97" i="3"/>
  <c r="G97" i="3"/>
  <c r="D98" i="3"/>
  <c r="E98" i="3"/>
  <c r="F98" i="3"/>
  <c r="G98" i="3"/>
  <c r="D99" i="3"/>
  <c r="E99" i="3"/>
  <c r="F99" i="3"/>
  <c r="G99" i="3"/>
  <c r="D100" i="3"/>
  <c r="E100" i="3"/>
  <c r="F100" i="3"/>
  <c r="G100" i="3"/>
  <c r="D101" i="3"/>
  <c r="E101" i="3"/>
  <c r="F101" i="3"/>
  <c r="G101" i="3"/>
  <c r="D102" i="3"/>
  <c r="E102" i="3"/>
  <c r="F102" i="3"/>
  <c r="G102" i="3"/>
  <c r="D103" i="3"/>
  <c r="E103" i="3"/>
  <c r="F103" i="3"/>
  <c r="G103" i="3"/>
  <c r="D104" i="3"/>
  <c r="E104" i="3"/>
  <c r="F104" i="3"/>
  <c r="G104" i="3"/>
  <c r="F6" i="3"/>
  <c r="G6" i="3"/>
  <c r="E6" i="3"/>
  <c r="D6" i="3"/>
  <c r="E46" i="5"/>
  <c r="M46" i="5"/>
  <c r="E5" i="5"/>
  <c r="M5" i="5"/>
  <c r="M2" i="5"/>
  <c r="E2" i="5"/>
  <c r="L53" i="5"/>
  <c r="D53" i="5"/>
  <c r="D93" i="5"/>
  <c r="F28" i="5"/>
  <c r="N69" i="5"/>
  <c r="F109" i="5"/>
  <c r="E95" i="5"/>
  <c r="D95" i="5"/>
  <c r="M55" i="5"/>
  <c r="L55" i="5"/>
  <c r="E55" i="5"/>
  <c r="D55" i="5"/>
  <c r="E14" i="5"/>
  <c r="D14" i="5"/>
  <c r="M14" i="5"/>
  <c r="L14" i="5"/>
  <c r="L12" i="5"/>
  <c r="M11" i="5"/>
  <c r="L11" i="5"/>
  <c r="L10" i="5"/>
  <c r="D12" i="5"/>
  <c r="E11" i="5"/>
  <c r="D11" i="5"/>
  <c r="D10" i="5"/>
  <c r="L56" i="5"/>
  <c r="D56" i="5"/>
  <c r="L15" i="5"/>
  <c r="D15" i="5"/>
  <c r="D9" i="5"/>
  <c r="L9" i="5"/>
  <c r="L50" i="5"/>
  <c r="D50" i="5"/>
  <c r="D90" i="5"/>
  <c r="L49" i="5"/>
  <c r="D49" i="5"/>
  <c r="D89" i="5"/>
  <c r="C84" i="5"/>
  <c r="E86" i="5"/>
  <c r="D96" i="5"/>
  <c r="H100" i="5"/>
  <c r="H99" i="5"/>
  <c r="H98" i="5"/>
  <c r="H60" i="5"/>
  <c r="H59" i="5"/>
  <c r="H58" i="5"/>
  <c r="P60" i="5"/>
  <c r="P59" i="5"/>
  <c r="P58" i="5"/>
  <c r="P19" i="5"/>
  <c r="P18" i="5"/>
  <c r="P17" i="5"/>
  <c r="H19" i="5"/>
  <c r="H18" i="5"/>
  <c r="H17" i="5"/>
  <c r="L8" i="5"/>
  <c r="D8" i="5"/>
  <c r="F106" i="5"/>
  <c r="E106" i="5"/>
  <c r="D106" i="5"/>
  <c r="C106" i="5"/>
  <c r="E43" i="5"/>
  <c r="D94" i="5"/>
  <c r="E92" i="5"/>
  <c r="D92" i="5"/>
  <c r="D91" i="5"/>
  <c r="E89" i="5"/>
  <c r="A85" i="5"/>
  <c r="A84" i="5"/>
  <c r="E83" i="5"/>
  <c r="D54" i="5"/>
  <c r="M52" i="5"/>
  <c r="L52" i="5"/>
  <c r="E52" i="5"/>
  <c r="D52" i="5"/>
  <c r="L51" i="5"/>
  <c r="D51" i="5"/>
  <c r="M49" i="5"/>
  <c r="E49" i="5"/>
  <c r="I45" i="5"/>
  <c r="A45" i="5"/>
  <c r="K44" i="5"/>
  <c r="I44" i="5"/>
  <c r="C44" i="5"/>
  <c r="A44" i="5"/>
  <c r="D13" i="5"/>
  <c r="M8" i="5"/>
  <c r="E8" i="5"/>
  <c r="I4" i="5"/>
  <c r="A4" i="5"/>
  <c r="K3" i="5"/>
  <c r="I3" i="5"/>
  <c r="C3" i="5"/>
  <c r="A3" i="5"/>
  <c r="A23" i="3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H1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G107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H102" i="5" s="1"/>
  <c r="Q8" i="2"/>
  <c r="P62" i="5" s="1"/>
  <c r="Q7" i="2"/>
  <c r="P21" i="5" s="1"/>
  <c r="Q6" i="2"/>
  <c r="H62" i="5" s="1"/>
  <c r="Q5" i="2"/>
  <c r="H21" i="5" s="1"/>
  <c r="G24" i="3" l="1"/>
  <c r="E24" i="3"/>
  <c r="G23" i="3"/>
  <c r="E23" i="3"/>
  <c r="G22" i="3"/>
  <c r="E22" i="3"/>
  <c r="G21" i="3"/>
  <c r="E21" i="3"/>
  <c r="G20" i="3"/>
  <c r="E20" i="3"/>
  <c r="G19" i="3"/>
  <c r="E19" i="3"/>
  <c r="G18" i="3"/>
  <c r="E18" i="3"/>
  <c r="G17" i="3"/>
  <c r="E17" i="3"/>
  <c r="G16" i="3"/>
  <c r="E16" i="3"/>
  <c r="G15" i="3"/>
  <c r="E15" i="3"/>
  <c r="G14" i="3"/>
  <c r="E14" i="3"/>
  <c r="G13" i="3"/>
  <c r="E13" i="3"/>
  <c r="F24" i="3"/>
  <c r="D24" i="3"/>
  <c r="F23" i="3"/>
  <c r="D23" i="3"/>
  <c r="F22" i="3"/>
  <c r="D22" i="3"/>
  <c r="F21" i="3"/>
  <c r="D21" i="3"/>
  <c r="F20" i="3"/>
  <c r="D20" i="3"/>
  <c r="F19" i="3"/>
  <c r="D19" i="3"/>
  <c r="F18" i="3"/>
  <c r="D18" i="3"/>
  <c r="F17" i="3"/>
  <c r="D17" i="3"/>
  <c r="F16" i="3"/>
  <c r="D16" i="3"/>
  <c r="F15" i="3"/>
  <c r="D15" i="3"/>
  <c r="F14" i="3"/>
  <c r="D14" i="3"/>
  <c r="F13" i="3"/>
  <c r="D13" i="3"/>
  <c r="D5" i="3"/>
  <c r="D9" i="3"/>
  <c r="G11" i="3"/>
  <c r="G7" i="3"/>
  <c r="G12" i="3"/>
  <c r="E9" i="3"/>
  <c r="G9" i="3"/>
  <c r="F66" i="5"/>
  <c r="E69" i="5"/>
  <c r="M28" i="5"/>
  <c r="E5" i="3"/>
  <c r="D7" i="3"/>
  <c r="D8" i="3"/>
  <c r="E8" i="3"/>
  <c r="F11" i="3"/>
  <c r="F9" i="3"/>
  <c r="F7" i="3"/>
  <c r="F12" i="3"/>
  <c r="N66" i="5"/>
  <c r="F69" i="5"/>
  <c r="N28" i="5"/>
  <c r="M43" i="5"/>
  <c r="F5" i="3"/>
  <c r="D11" i="3"/>
  <c r="E11" i="3"/>
  <c r="E7" i="3"/>
  <c r="G10" i="3"/>
  <c r="G8" i="3"/>
  <c r="E12" i="3"/>
  <c r="E109" i="5"/>
  <c r="M69" i="5"/>
  <c r="E28" i="5"/>
  <c r="G5" i="3"/>
  <c r="D10" i="3"/>
  <c r="E10" i="3"/>
  <c r="F10" i="3"/>
  <c r="F8" i="3"/>
  <c r="D12" i="3"/>
  <c r="C66" i="5"/>
  <c r="F25" i="5"/>
  <c r="N25" i="5"/>
  <c r="E25" i="5"/>
  <c r="E66" i="5"/>
  <c r="L25" i="5"/>
  <c r="D25" i="5"/>
  <c r="D66" i="5"/>
  <c r="M25" i="5"/>
  <c r="M66" i="5"/>
  <c r="L66" i="5"/>
  <c r="K66" i="5"/>
  <c r="C25" i="5"/>
  <c r="K25" i="5"/>
  <c r="J66" i="5"/>
  <c r="B25" i="5"/>
  <c r="J25" i="5"/>
  <c r="B66" i="5"/>
  <c r="B106" i="5"/>
  <c r="A103" i="2"/>
  <c r="A104" i="2" s="1"/>
  <c r="F89" i="5" l="1"/>
  <c r="F8" i="5"/>
  <c r="N49" i="5"/>
  <c r="F49" i="5"/>
  <c r="N8" i="5"/>
</calcChain>
</file>

<file path=xl/sharedStrings.xml><?xml version="1.0" encoding="utf-8"?>
<sst xmlns="http://schemas.openxmlformats.org/spreadsheetml/2006/main" count="400" uniqueCount="180">
  <si>
    <t>Liste comité</t>
  </si>
  <si>
    <t>CAT.</t>
  </si>
  <si>
    <t>Clubs</t>
  </si>
  <si>
    <t>Catégorie d'âges</t>
  </si>
  <si>
    <t>Aquitaine</t>
  </si>
  <si>
    <t>MG</t>
  </si>
  <si>
    <t>LHM</t>
  </si>
  <si>
    <t>Saison 2013-2014  (1er septembre au 31 août</t>
  </si>
  <si>
    <t>Haute Pyrénées</t>
  </si>
  <si>
    <t>MF</t>
  </si>
  <si>
    <t>LE MUR</t>
  </si>
  <si>
    <t>Cat</t>
  </si>
  <si>
    <t>DateDébut</t>
  </si>
  <si>
    <t>DateFin</t>
  </si>
  <si>
    <t>Gironde</t>
  </si>
  <si>
    <t>SG</t>
  </si>
  <si>
    <t>PYRENEA</t>
  </si>
  <si>
    <t>Microbe</t>
  </si>
  <si>
    <t>Landes</t>
  </si>
  <si>
    <t>SF</t>
  </si>
  <si>
    <t>SC Campan Tourmalet</t>
  </si>
  <si>
    <t>Poussin</t>
  </si>
  <si>
    <t>Pyrénées Atlantique</t>
  </si>
  <si>
    <t>CG</t>
  </si>
  <si>
    <t>LIC JNR</t>
  </si>
  <si>
    <t>Benjamin</t>
  </si>
  <si>
    <t>Ariége</t>
  </si>
  <si>
    <t>CF</t>
  </si>
  <si>
    <t>ST GIRONS EL GRIMPAIRES</t>
  </si>
  <si>
    <t>Minime</t>
  </si>
  <si>
    <t>Midi-Pyrénées</t>
  </si>
  <si>
    <t>JG</t>
  </si>
  <si>
    <t>ST LARY AURE MONTAGNE</t>
  </si>
  <si>
    <t>Cadet</t>
  </si>
  <si>
    <t>JF</t>
  </si>
  <si>
    <t>ANT</t>
  </si>
  <si>
    <t>Junior</t>
  </si>
  <si>
    <t>BG</t>
  </si>
  <si>
    <t>CAUTERETS SKI ALPINISME</t>
  </si>
  <si>
    <t>BF</t>
  </si>
  <si>
    <t>AUNAMENDI</t>
  </si>
  <si>
    <t>FFME</t>
  </si>
  <si>
    <t>ALB</t>
  </si>
  <si>
    <t>AUBIN</t>
  </si>
  <si>
    <t>PAREMPUYRE</t>
  </si>
  <si>
    <t>CAF-ORTHEZ</t>
  </si>
  <si>
    <t>PIBRAC-RANDO-MONTAGNE</t>
  </si>
  <si>
    <t>ROC ET PYRENE</t>
  </si>
  <si>
    <t>DUROS ESCALADE</t>
  </si>
  <si>
    <t>LEZARDS DE LESCAR</t>
  </si>
  <si>
    <t>AMITIE NATURE</t>
  </si>
  <si>
    <t>CAF BAYONNE</t>
  </si>
  <si>
    <t>OXYGENE</t>
  </si>
  <si>
    <t>Fiche d'inscription</t>
  </si>
  <si>
    <t>Dossard</t>
  </si>
  <si>
    <t>Présence</t>
  </si>
  <si>
    <t>Nom</t>
  </si>
  <si>
    <t>Prénom</t>
  </si>
  <si>
    <t>Adresse</t>
  </si>
  <si>
    <t>Ville</t>
  </si>
  <si>
    <t>CP</t>
  </si>
  <si>
    <t xml:space="preserve">N° licence </t>
  </si>
  <si>
    <t>Sexe</t>
  </si>
  <si>
    <t>Cat.</t>
  </si>
  <si>
    <t>Date naissance</t>
  </si>
  <si>
    <t>Nom du Club</t>
  </si>
  <si>
    <t>Comité</t>
  </si>
  <si>
    <t>Montant
Stage</t>
  </si>
  <si>
    <t>Hébergement
resto</t>
  </si>
  <si>
    <t>Payé</t>
  </si>
  <si>
    <t>Reste</t>
  </si>
  <si>
    <t>CH/ESP</t>
  </si>
  <si>
    <t>REMARQUE</t>
  </si>
  <si>
    <t>PEYET</t>
  </si>
  <si>
    <t>Mathieu</t>
  </si>
  <si>
    <t>Pau</t>
  </si>
  <si>
    <t>M</t>
  </si>
  <si>
    <t>E</t>
  </si>
  <si>
    <t>Facture</t>
  </si>
  <si>
    <t xml:space="preserve">PRADEL </t>
  </si>
  <si>
    <t>Maxime</t>
  </si>
  <si>
    <t>MOULUQUET</t>
  </si>
  <si>
    <t>Pierre</t>
  </si>
  <si>
    <t>DOURAU-CADET</t>
  </si>
  <si>
    <t>J-Laurent</t>
  </si>
  <si>
    <t>LECHARDOY</t>
  </si>
  <si>
    <t>80 AV</t>
  </si>
  <si>
    <t xml:space="preserve">JUMERE </t>
  </si>
  <si>
    <t>Wilfried</t>
  </si>
  <si>
    <t>V</t>
  </si>
  <si>
    <t>JACOB</t>
  </si>
  <si>
    <t>Fabien</t>
  </si>
  <si>
    <t>CH</t>
  </si>
  <si>
    <t>LILLE</t>
  </si>
  <si>
    <t>FRED</t>
  </si>
  <si>
    <t>Repas Accompagnant (13€)</t>
  </si>
  <si>
    <t>TAUMAY</t>
  </si>
  <si>
    <t>Franck</t>
  </si>
  <si>
    <t>S</t>
  </si>
  <si>
    <t>PENHARD</t>
  </si>
  <si>
    <t>BERNY</t>
  </si>
  <si>
    <t>F</t>
  </si>
  <si>
    <t>ASSERQUET</t>
  </si>
  <si>
    <t>VEPER</t>
  </si>
  <si>
    <t>Mickael</t>
  </si>
  <si>
    <t>VERGOTEN</t>
  </si>
  <si>
    <t>J-Claude</t>
  </si>
  <si>
    <t>Quentin</t>
  </si>
  <si>
    <t xml:space="preserve">Kevin </t>
  </si>
  <si>
    <t>Veper</t>
  </si>
  <si>
    <t>PAGA</t>
  </si>
  <si>
    <t>Paola</t>
  </si>
  <si>
    <t>COLOMBIE</t>
  </si>
  <si>
    <t>Victor</t>
  </si>
  <si>
    <t>DURIEU</t>
  </si>
  <si>
    <t>Didier</t>
  </si>
  <si>
    <t>BATAN</t>
  </si>
  <si>
    <t>Gerard</t>
  </si>
  <si>
    <t>BUROU</t>
  </si>
  <si>
    <t>Norbert</t>
  </si>
  <si>
    <t>MIR</t>
  </si>
  <si>
    <t>Eric</t>
  </si>
  <si>
    <t>Ferdinand</t>
  </si>
  <si>
    <t>jean claude</t>
  </si>
  <si>
    <t>Bruno</t>
  </si>
  <si>
    <t>REMARQUES:</t>
  </si>
  <si>
    <r>
      <rPr>
        <b/>
        <sz val="11"/>
        <color indexed="8"/>
        <rFont val="Calibri"/>
        <family val="2"/>
      </rPr>
      <t>EQJ</t>
    </r>
    <r>
      <rPr>
        <sz val="11"/>
        <color theme="1"/>
        <rFont val="Calibri"/>
        <family val="2"/>
        <scheme val="minor"/>
      </rPr>
      <t>= à facturer + tard 12€</t>
    </r>
  </si>
  <si>
    <r>
      <rPr>
        <b/>
        <sz val="11"/>
        <color indexed="8"/>
        <rFont val="Calibri"/>
        <family val="2"/>
      </rPr>
      <t>13€</t>
    </r>
    <r>
      <rPr>
        <sz val="11"/>
        <color theme="1"/>
        <rFont val="Calibri"/>
        <family val="2"/>
        <scheme val="minor"/>
      </rPr>
      <t>= course simple</t>
    </r>
  </si>
  <si>
    <r>
      <rPr>
        <b/>
        <sz val="11"/>
        <color indexed="8"/>
        <rFont val="Calibri"/>
        <family val="2"/>
      </rPr>
      <t>20€</t>
    </r>
    <r>
      <rPr>
        <sz val="11"/>
        <color theme="1"/>
        <rFont val="Calibri"/>
        <family val="2"/>
        <scheme val="minor"/>
      </rPr>
      <t>= course + repas</t>
    </r>
  </si>
  <si>
    <r>
      <rPr>
        <b/>
        <sz val="11"/>
        <color indexed="8"/>
        <rFont val="Calibri"/>
        <family val="2"/>
      </rPr>
      <t>13€</t>
    </r>
    <r>
      <rPr>
        <sz val="11"/>
        <color theme="1"/>
        <rFont val="Calibri"/>
        <family val="2"/>
        <scheme val="minor"/>
      </rPr>
      <t>= repas accompagnant</t>
    </r>
  </si>
  <si>
    <r>
      <rPr>
        <b/>
        <sz val="11"/>
        <color indexed="8"/>
        <rFont val="Calibri"/>
        <family val="2"/>
      </rPr>
      <t>5€</t>
    </r>
    <r>
      <rPr>
        <sz val="11"/>
        <color theme="1"/>
        <rFont val="Calibri"/>
        <family val="2"/>
        <scheme val="minor"/>
      </rPr>
      <t>=Lic journée</t>
    </r>
  </si>
  <si>
    <t xml:space="preserve">ENTETE DES PAGES </t>
  </si>
  <si>
    <t>Saisie du temps</t>
  </si>
  <si>
    <t>Classement</t>
  </si>
  <si>
    <t>Temps</t>
  </si>
  <si>
    <t>Catégorie</t>
  </si>
  <si>
    <t>Banque</t>
  </si>
  <si>
    <t>Guichet</t>
  </si>
  <si>
    <t>N° compte</t>
  </si>
  <si>
    <t>Clé</t>
  </si>
  <si>
    <t>Domiciliation</t>
  </si>
  <si>
    <t>FACTURE</t>
  </si>
  <si>
    <r>
      <t xml:space="preserve">Facture n° </t>
    </r>
    <r>
      <rPr>
        <b/>
        <sz val="10"/>
        <rFont val="Arial"/>
        <family val="2"/>
      </rPr>
      <t>F</t>
    </r>
  </si>
  <si>
    <t>001</t>
  </si>
  <si>
    <t>Garapette FFME 2014</t>
  </si>
  <si>
    <t>Compétition n°</t>
  </si>
  <si>
    <t>du</t>
  </si>
  <si>
    <t>à</t>
  </si>
  <si>
    <t>Club :</t>
  </si>
  <si>
    <t>Participant :</t>
  </si>
  <si>
    <t>Licence FFME n°</t>
  </si>
  <si>
    <t>Participation</t>
  </si>
  <si>
    <t>TOTAL à régler</t>
  </si>
  <si>
    <t>Hébergement/Restauration</t>
  </si>
  <si>
    <t>Acompte versé</t>
  </si>
  <si>
    <t>Reste à régler</t>
  </si>
  <si>
    <t>Règlement par chèque ou virement à réception - Rappeler références facture + nom</t>
  </si>
  <si>
    <t>ffme</t>
  </si>
  <si>
    <t>Gestion : Comité Régional Aquitaine FFME
Centre Nelson Paillou - 12  Rue du Professeur Garrigou-Lagrange - 64000 PAU - Tel : 05 59 14 19 81</t>
  </si>
  <si>
    <r>
      <t>formation.aquitaine@ffme.fr</t>
    </r>
    <r>
      <rPr>
        <b/>
        <sz val="9"/>
        <color indexed="8"/>
        <rFont val="Arial"/>
        <family val="2"/>
      </rPr>
      <t xml:space="preserve">
</t>
    </r>
    <r>
      <rPr>
        <b/>
        <sz val="9"/>
        <rFont val="Arial"/>
        <family val="2"/>
      </rPr>
      <t>http://www.ffme.fr/formation/page/formation-et-stages.html</t>
    </r>
  </si>
  <si>
    <t>9</t>
  </si>
  <si>
    <t>CHAMPIONNAT DEPARTEMENTAUX D'ESCALADE</t>
  </si>
  <si>
    <t>Haute Garonne</t>
  </si>
  <si>
    <t>Meurthe-et-Moselle</t>
  </si>
  <si>
    <t>xxx</t>
  </si>
  <si>
    <t>Groupes</t>
  </si>
  <si>
    <t>CADETTE</t>
  </si>
  <si>
    <t>ESPOIRS</t>
  </si>
  <si>
    <t>SENIORS</t>
  </si>
  <si>
    <t>Senior Fille</t>
  </si>
  <si>
    <t>NON PARTIS</t>
  </si>
  <si>
    <t>ABANDON</t>
  </si>
  <si>
    <t>CG------CADETS</t>
  </si>
  <si>
    <t>JG-----JUNIORS</t>
  </si>
  <si>
    <t>Class.</t>
  </si>
  <si>
    <t>Seniors</t>
  </si>
  <si>
    <t>MIG</t>
  </si>
  <si>
    <t>MIF</t>
  </si>
  <si>
    <t>PG</t>
  </si>
  <si>
    <t>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</si>
</sst>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[$-40C]yy\-mm"/>
    <numFmt numFmtId="166" formatCode="[$-F800]dddd\,\ mmmm\ dd\,\ yyyy"/>
    <numFmt numFmtId="167" formatCode="0.0"/>
    <numFmt numFmtId="168" formatCode="[$-40C]d\-mmm\-yy;@"/>
    <numFmt numFmtId="169" formatCode="_-* #,##0\ &quot;€&quot;_-;\-* #,##0\ &quot;€&quot;_-;_-* &quot;-&quot;??\ &quot;€&quot;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0"/>
      <name val="Arial"/>
      <family val="2"/>
    </font>
    <font>
      <b/>
      <i/>
      <sz val="12"/>
      <name val="Calibri"/>
      <family val="2"/>
      <scheme val="minor"/>
    </font>
    <font>
      <b/>
      <sz val="8"/>
      <color rgb="FF0070C0"/>
      <name val="Arial"/>
      <family val="2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sz val="11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b/>
      <sz val="10"/>
      <color indexed="12"/>
      <name val="Arial Black"/>
      <family val="2"/>
    </font>
    <font>
      <b/>
      <sz val="14"/>
      <color rgb="FF0000FF"/>
      <name val="Arial"/>
      <family val="2"/>
    </font>
    <font>
      <sz val="9"/>
      <name val="Times New Roman"/>
      <family val="1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44" fontId="13" fillId="0" borderId="0" applyFont="0" applyFill="0" applyBorder="0" applyAlignment="0" applyProtection="0"/>
    <xf numFmtId="0" fontId="13" fillId="0" borderId="0"/>
  </cellStyleXfs>
  <cellXfs count="174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0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 applyAlignment="1">
      <alignment horizontal="left"/>
    </xf>
    <xf numFmtId="0" fontId="6" fillId="0" borderId="0" xfId="2" applyFont="1" applyBorder="1" applyAlignment="1" applyProtection="1">
      <alignment horizontal="left"/>
    </xf>
    <xf numFmtId="0" fontId="6" fillId="0" borderId="0" xfId="2" applyFont="1" applyBorder="1" applyAlignment="1" applyProtection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Font="1" applyBorder="1"/>
    <xf numFmtId="0" fontId="0" fillId="0" borderId="7" xfId="0" applyBorder="1"/>
    <xf numFmtId="14" fontId="0" fillId="0" borderId="7" xfId="0" applyNumberFormat="1" applyFont="1" applyBorder="1" applyAlignment="1">
      <alignment horizontal="center"/>
    </xf>
    <xf numFmtId="164" fontId="0" fillId="0" borderId="7" xfId="0" applyNumberFormat="1" applyFont="1" applyBorder="1"/>
    <xf numFmtId="164" fontId="0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0" fillId="0" borderId="8" xfId="0" applyFont="1" applyBorder="1"/>
    <xf numFmtId="0" fontId="9" fillId="0" borderId="7" xfId="0" applyFont="1" applyBorder="1" applyAlignment="1">
      <alignment vertical="center"/>
    </xf>
    <xf numFmtId="0" fontId="10" fillId="0" borderId="7" xfId="0" applyFont="1" applyBorder="1"/>
    <xf numFmtId="0" fontId="10" fillId="0" borderId="7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7" xfId="0" applyFont="1" applyBorder="1" applyAlignment="1">
      <alignment horizontal="left"/>
    </xf>
    <xf numFmtId="0" fontId="11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/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46" fontId="0" fillId="0" borderId="7" xfId="0" applyNumberFormat="1" applyBorder="1"/>
    <xf numFmtId="0" fontId="0" fillId="0" borderId="7" xfId="0" applyNumberFormat="1" applyBorder="1"/>
    <xf numFmtId="0" fontId="0" fillId="0" borderId="7" xfId="0" applyFill="1" applyBorder="1" applyAlignment="1">
      <alignment horizontal="center"/>
    </xf>
    <xf numFmtId="22" fontId="0" fillId="0" borderId="7" xfId="0" applyNumberFormat="1" applyBorder="1"/>
    <xf numFmtId="0" fontId="13" fillId="0" borderId="0" xfId="5"/>
    <xf numFmtId="0" fontId="16" fillId="0" borderId="0" xfId="5" applyFont="1"/>
    <xf numFmtId="0" fontId="17" fillId="0" borderId="0" xfId="5" applyFont="1" applyAlignment="1">
      <alignment horizontal="center" vertical="center"/>
    </xf>
    <xf numFmtId="0" fontId="18" fillId="0" borderId="0" xfId="5" applyFont="1" applyAlignment="1">
      <alignment horizontal="right" vertical="center"/>
    </xf>
    <xf numFmtId="165" fontId="18" fillId="0" borderId="0" xfId="5" applyNumberFormat="1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0" xfId="5" quotePrefix="1" applyFont="1" applyAlignment="1">
      <alignment horizontal="left" vertical="center"/>
    </xf>
    <xf numFmtId="49" fontId="19" fillId="0" borderId="0" xfId="5" applyNumberFormat="1" applyFont="1" applyBorder="1" applyAlignment="1">
      <alignment horizontal="left"/>
    </xf>
    <xf numFmtId="0" fontId="17" fillId="0" borderId="0" xfId="5" applyFont="1" applyAlignment="1" applyProtection="1">
      <alignment horizontal="center" vertical="center"/>
    </xf>
    <xf numFmtId="0" fontId="18" fillId="0" borderId="0" xfId="5" applyFont="1" applyAlignment="1" applyProtection="1">
      <alignment horizontal="right"/>
    </xf>
    <xf numFmtId="0" fontId="18" fillId="0" borderId="0" xfId="5" applyFont="1" applyAlignment="1" applyProtection="1">
      <alignment horizontal="center"/>
    </xf>
    <xf numFmtId="49" fontId="19" fillId="0" borderId="0" xfId="5" applyNumberFormat="1" applyFont="1" applyBorder="1" applyAlignment="1" applyProtection="1">
      <alignment horizontal="left"/>
    </xf>
    <xf numFmtId="0" fontId="22" fillId="0" borderId="0" xfId="5" applyFont="1" applyAlignment="1" applyProtection="1">
      <alignment horizontal="center"/>
    </xf>
    <xf numFmtId="0" fontId="17" fillId="0" borderId="0" xfId="5" applyFont="1" applyAlignment="1"/>
    <xf numFmtId="0" fontId="13" fillId="0" borderId="0" xfId="5" applyProtection="1"/>
    <xf numFmtId="0" fontId="23" fillId="0" borderId="0" xfId="5" applyFont="1" applyAlignment="1" applyProtection="1">
      <alignment horizontal="right" vertical="center"/>
    </xf>
    <xf numFmtId="0" fontId="23" fillId="0" borderId="0" xfId="5" applyFont="1" applyAlignment="1" applyProtection="1">
      <alignment horizontal="left" vertical="center"/>
    </xf>
    <xf numFmtId="0" fontId="24" fillId="0" borderId="0" xfId="5" applyFont="1" applyAlignment="1" applyProtection="1">
      <alignment horizontal="right" vertical="center"/>
    </xf>
    <xf numFmtId="0" fontId="24" fillId="0" borderId="0" xfId="5" applyFont="1" applyAlignment="1" applyProtection="1">
      <alignment horizontal="left" vertical="center"/>
    </xf>
    <xf numFmtId="0" fontId="10" fillId="0" borderId="0" xfId="5" applyFont="1" applyAlignment="1">
      <alignment horizontal="center"/>
    </xf>
    <xf numFmtId="166" fontId="10" fillId="0" borderId="0" xfId="5" applyNumberFormat="1" applyFont="1" applyAlignment="1">
      <alignment horizontal="left"/>
    </xf>
    <xf numFmtId="14" fontId="25" fillId="0" borderId="0" xfId="5" applyNumberFormat="1" applyFont="1" applyAlignment="1">
      <alignment horizontal="left"/>
    </xf>
    <xf numFmtId="0" fontId="26" fillId="0" borderId="0" xfId="5" applyFont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4" fillId="0" borderId="0" xfId="5" applyFont="1" applyAlignment="1"/>
    <xf numFmtId="0" fontId="27" fillId="0" borderId="0" xfId="5" applyFont="1" applyAlignment="1">
      <alignment horizontal="left"/>
    </xf>
    <xf numFmtId="0" fontId="28" fillId="0" borderId="0" xfId="5" applyFont="1" applyAlignment="1"/>
    <xf numFmtId="0" fontId="22" fillId="0" borderId="0" xfId="5" applyFont="1" applyAlignment="1"/>
    <xf numFmtId="0" fontId="16" fillId="0" borderId="0" xfId="5" applyFont="1" applyAlignment="1">
      <alignment horizontal="left"/>
    </xf>
    <xf numFmtId="167" fontId="16" fillId="0" borderId="0" xfId="5" applyNumberFormat="1" applyFont="1" applyBorder="1"/>
    <xf numFmtId="0" fontId="13" fillId="0" borderId="0" xfId="5" applyFont="1"/>
    <xf numFmtId="0" fontId="10" fillId="0" borderId="0" xfId="5" applyFont="1" applyBorder="1" applyAlignment="1">
      <alignment horizontal="left"/>
    </xf>
    <xf numFmtId="0" fontId="16" fillId="0" borderId="0" xfId="5" applyFont="1" applyBorder="1" applyAlignment="1">
      <alignment horizontal="left"/>
    </xf>
    <xf numFmtId="168" fontId="16" fillId="0" borderId="0" xfId="5" applyNumberFormat="1" applyFont="1" applyBorder="1"/>
    <xf numFmtId="0" fontId="17" fillId="0" borderId="0" xfId="5" applyFont="1" applyBorder="1" applyAlignment="1">
      <alignment horizontal="left"/>
    </xf>
    <xf numFmtId="0" fontId="10" fillId="0" borderId="0" xfId="5" applyFont="1" applyAlignment="1">
      <alignment horizontal="left"/>
    </xf>
    <xf numFmtId="0" fontId="27" fillId="0" borderId="0" xfId="5" applyFont="1" applyBorder="1" applyAlignment="1">
      <alignment horizontal="left"/>
    </xf>
    <xf numFmtId="0" fontId="13" fillId="0" borderId="0" xfId="5" applyAlignment="1">
      <alignment vertical="center"/>
    </xf>
    <xf numFmtId="0" fontId="29" fillId="0" borderId="0" xfId="5" applyFont="1" applyAlignment="1"/>
    <xf numFmtId="0" fontId="14" fillId="0" borderId="0" xfId="5" applyFont="1" applyAlignment="1">
      <alignment vertical="center"/>
    </xf>
    <xf numFmtId="169" fontId="14" fillId="2" borderId="0" xfId="5" applyNumberFormat="1" applyFont="1" applyFill="1" applyBorder="1" applyProtection="1">
      <protection locked="0"/>
    </xf>
    <xf numFmtId="169" fontId="14" fillId="2" borderId="0" xfId="1" applyNumberFormat="1" applyFont="1" applyFill="1" applyAlignment="1">
      <alignment vertical="center"/>
    </xf>
    <xf numFmtId="0" fontId="30" fillId="0" borderId="0" xfId="5" applyFont="1" applyAlignment="1">
      <alignment vertical="center"/>
    </xf>
    <xf numFmtId="169" fontId="30" fillId="2" borderId="12" xfId="1" applyNumberFormat="1" applyFont="1" applyFill="1" applyBorder="1" applyAlignment="1">
      <alignment vertical="center"/>
    </xf>
    <xf numFmtId="169" fontId="30" fillId="0" borderId="0" xfId="1" applyNumberFormat="1" applyFont="1"/>
    <xf numFmtId="44" fontId="13" fillId="0" borderId="0" xfId="5" applyNumberFormat="1"/>
    <xf numFmtId="169" fontId="14" fillId="0" borderId="7" xfId="5" applyNumberFormat="1" applyFont="1" applyBorder="1" applyAlignment="1">
      <alignment vertical="center"/>
    </xf>
    <xf numFmtId="169" fontId="14" fillId="0" borderId="0" xfId="5" applyNumberFormat="1" applyFont="1" applyBorder="1" applyAlignment="1">
      <alignment vertical="center"/>
    </xf>
    <xf numFmtId="0" fontId="13" fillId="0" borderId="0" xfId="5" applyAlignment="1"/>
    <xf numFmtId="0" fontId="13" fillId="0" borderId="7" xfId="5" applyFont="1" applyBorder="1" applyAlignment="1">
      <alignment horizontal="center"/>
    </xf>
    <xf numFmtId="0" fontId="13" fillId="0" borderId="7" xfId="5" applyBorder="1" applyAlignment="1" applyProtection="1">
      <alignment horizontal="center"/>
    </xf>
    <xf numFmtId="0" fontId="31" fillId="0" borderId="0" xfId="5" applyFont="1" applyAlignment="1"/>
    <xf numFmtId="0" fontId="33" fillId="0" borderId="0" xfId="5" applyFont="1" applyAlignment="1" applyProtection="1">
      <alignment vertical="center" wrapText="1"/>
    </xf>
    <xf numFmtId="0" fontId="31" fillId="0" borderId="0" xfId="5" applyFont="1" applyAlignment="1">
      <alignment horizontal="right"/>
    </xf>
    <xf numFmtId="0" fontId="31" fillId="0" borderId="0" xfId="5" applyFont="1" applyAlignment="1">
      <alignment horizontal="left"/>
    </xf>
    <xf numFmtId="0" fontId="13" fillId="0" borderId="0" xfId="5" applyBorder="1"/>
    <xf numFmtId="0" fontId="15" fillId="0" borderId="0" xfId="5" applyFont="1" applyAlignment="1">
      <alignment horizontal="center" vertical="center" wrapText="1"/>
    </xf>
    <xf numFmtId="0" fontId="20" fillId="0" borderId="0" xfId="5" applyFont="1" applyAlignment="1" applyProtection="1">
      <alignment horizontal="left" readingOrder="1"/>
      <protection locked="0"/>
    </xf>
    <xf numFmtId="0" fontId="20" fillId="0" borderId="0" xfId="5" applyFont="1" applyAlignment="1" applyProtection="1">
      <alignment horizontal="center" readingOrder="1"/>
      <protection locked="0"/>
    </xf>
    <xf numFmtId="0" fontId="21" fillId="0" borderId="0" xfId="5" applyFont="1" applyAlignment="1" applyProtection="1">
      <alignment horizontal="center" vertical="center" wrapText="1"/>
    </xf>
    <xf numFmtId="0" fontId="27" fillId="0" borderId="0" xfId="5" applyFont="1" applyAlignment="1">
      <alignment horizontal="left" vertical="center"/>
    </xf>
    <xf numFmtId="0" fontId="33" fillId="0" borderId="0" xfId="5" applyFont="1" applyAlignment="1" applyProtection="1">
      <alignment horizontal="center" vertical="center" wrapText="1"/>
    </xf>
    <xf numFmtId="0" fontId="13" fillId="0" borderId="8" xfId="5" applyFont="1" applyBorder="1" applyAlignment="1">
      <alignment horizontal="center"/>
    </xf>
    <xf numFmtId="0" fontId="3" fillId="0" borderId="0" xfId="0" applyFont="1"/>
    <xf numFmtId="0" fontId="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 applyAlignment="1">
      <alignment horizontal="left"/>
    </xf>
    <xf numFmtId="46" fontId="0" fillId="0" borderId="0" xfId="0" applyNumberFormat="1"/>
    <xf numFmtId="0" fontId="0" fillId="0" borderId="0" xfId="0" applyNumberFormat="1" applyBorder="1"/>
    <xf numFmtId="46" fontId="0" fillId="0" borderId="0" xfId="0" applyNumberFormat="1" applyBorder="1"/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/>
    <xf numFmtId="0" fontId="0" fillId="0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15" fillId="0" borderId="0" xfId="5" applyFont="1" applyAlignment="1">
      <alignment horizontal="center" vertical="center" wrapText="1"/>
    </xf>
    <xf numFmtId="0" fontId="20" fillId="0" borderId="0" xfId="5" applyFont="1" applyAlignment="1" applyProtection="1">
      <alignment horizontal="center" readingOrder="1"/>
      <protection locked="0"/>
    </xf>
    <xf numFmtId="0" fontId="21" fillId="0" borderId="0" xfId="5" applyFont="1" applyAlignment="1" applyProtection="1">
      <alignment horizontal="center" vertical="center" wrapText="1"/>
    </xf>
    <xf numFmtId="0" fontId="18" fillId="0" borderId="0" xfId="5" applyFont="1" applyAlignment="1" applyProtection="1">
      <alignment horizontal="center"/>
    </xf>
    <xf numFmtId="166" fontId="10" fillId="0" borderId="0" xfId="5" applyNumberFormat="1" applyFont="1" applyAlignment="1">
      <alignment horizontal="left"/>
    </xf>
    <xf numFmtId="0" fontId="27" fillId="0" borderId="0" xfId="5" applyFont="1" applyAlignment="1">
      <alignment horizontal="left" vertical="center"/>
    </xf>
    <xf numFmtId="0" fontId="30" fillId="0" borderId="7" xfId="5" applyFont="1" applyBorder="1" applyAlignment="1">
      <alignment horizontal="left" wrapText="1"/>
    </xf>
    <xf numFmtId="0" fontId="13" fillId="0" borderId="7" xfId="5" applyFont="1" applyBorder="1" applyAlignment="1">
      <alignment horizontal="left"/>
    </xf>
    <xf numFmtId="0" fontId="13" fillId="0" borderId="7" xfId="5" applyFont="1" applyBorder="1" applyAlignment="1">
      <alignment horizontal="center"/>
    </xf>
    <xf numFmtId="0" fontId="13" fillId="0" borderId="7" xfId="5" applyBorder="1" applyAlignment="1" applyProtection="1">
      <alignment horizontal="center"/>
    </xf>
    <xf numFmtId="0" fontId="32" fillId="0" borderId="0" xfId="5" applyFont="1" applyBorder="1" applyAlignment="1">
      <alignment horizontal="center"/>
    </xf>
    <xf numFmtId="0" fontId="33" fillId="0" borderId="0" xfId="5" applyFont="1" applyAlignment="1" applyProtection="1">
      <alignment horizontal="center" vertical="center" wrapText="1"/>
    </xf>
    <xf numFmtId="0" fontId="34" fillId="0" borderId="0" xfId="5" applyFont="1" applyBorder="1" applyAlignment="1" applyProtection="1">
      <alignment horizontal="center" vertical="center" wrapText="1"/>
    </xf>
    <xf numFmtId="166" fontId="10" fillId="0" borderId="0" xfId="5" applyNumberFormat="1" applyFont="1" applyAlignment="1">
      <alignment horizontal="center"/>
    </xf>
    <xf numFmtId="0" fontId="30" fillId="0" borderId="8" xfId="5" applyFont="1" applyBorder="1" applyAlignment="1">
      <alignment horizontal="left" wrapText="1"/>
    </xf>
    <xf numFmtId="0" fontId="30" fillId="0" borderId="11" xfId="5" applyFont="1" applyBorder="1" applyAlignment="1">
      <alignment horizontal="left" wrapText="1"/>
    </xf>
    <xf numFmtId="0" fontId="30" fillId="0" borderId="9" xfId="5" applyFont="1" applyBorder="1" applyAlignment="1">
      <alignment horizontal="left" wrapText="1"/>
    </xf>
    <xf numFmtId="0" fontId="30" fillId="0" borderId="10" xfId="5" applyFont="1" applyBorder="1" applyAlignment="1">
      <alignment horizontal="left" wrapText="1"/>
    </xf>
    <xf numFmtId="0" fontId="13" fillId="0" borderId="8" xfId="5" applyFont="1" applyBorder="1" applyAlignment="1">
      <alignment horizontal="center"/>
    </xf>
    <xf numFmtId="0" fontId="13" fillId="0" borderId="11" xfId="5" applyFont="1" applyBorder="1" applyAlignment="1">
      <alignment horizontal="center"/>
    </xf>
    <xf numFmtId="0" fontId="13" fillId="0" borderId="10" xfId="5" applyFont="1" applyBorder="1" applyAlignment="1">
      <alignment horizontal="center"/>
    </xf>
    <xf numFmtId="0" fontId="13" fillId="0" borderId="8" xfId="5" applyBorder="1" applyAlignment="1" applyProtection="1">
      <alignment horizontal="center"/>
    </xf>
    <xf numFmtId="0" fontId="13" fillId="0" borderId="11" xfId="5" applyBorder="1" applyAlignment="1" applyProtection="1">
      <alignment horizontal="center"/>
    </xf>
    <xf numFmtId="0" fontId="13" fillId="0" borderId="10" xfId="5" applyBorder="1" applyAlignment="1" applyProtection="1">
      <alignment horizontal="center"/>
    </xf>
  </cellXfs>
  <cellStyles count="6">
    <cellStyle name="Lien hypertexte 2" xfId="2"/>
    <cellStyle name="Monétaire" xfId="1" builtinId="4"/>
    <cellStyle name="Monétaire 2" xfId="4"/>
    <cellStyle name="Normal" xfId="0" builtinId="0"/>
    <cellStyle name="Normal 2" xfId="5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123824</xdr:rowOff>
    </xdr:from>
    <xdr:to>
      <xdr:col>2</xdr:col>
      <xdr:colOff>114918</xdr:colOff>
      <xdr:row>2</xdr:row>
      <xdr:rowOff>704849</xdr:rowOff>
    </xdr:to>
    <xdr:pic>
      <xdr:nvPicPr>
        <xdr:cNvPr id="2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23824"/>
          <a:ext cx="1534143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41</xdr:row>
      <xdr:rowOff>123824</xdr:rowOff>
    </xdr:from>
    <xdr:to>
      <xdr:col>2</xdr:col>
      <xdr:colOff>152400</xdr:colOff>
      <xdr:row>43</xdr:row>
      <xdr:rowOff>704849</xdr:rowOff>
    </xdr:to>
    <xdr:pic>
      <xdr:nvPicPr>
        <xdr:cNvPr id="3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829924"/>
          <a:ext cx="147637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219075</xdr:colOff>
      <xdr:row>81</xdr:row>
      <xdr:rowOff>47624</xdr:rowOff>
    </xdr:from>
    <xdr:to>
      <xdr:col>2</xdr:col>
      <xdr:colOff>286368</xdr:colOff>
      <xdr:row>83</xdr:row>
      <xdr:rowOff>628649</xdr:rowOff>
    </xdr:to>
    <xdr:pic>
      <xdr:nvPicPr>
        <xdr:cNvPr id="4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9716749"/>
          <a:ext cx="1429368" cy="2019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95251</xdr:colOff>
      <xdr:row>0</xdr:row>
      <xdr:rowOff>123824</xdr:rowOff>
    </xdr:from>
    <xdr:to>
      <xdr:col>10</xdr:col>
      <xdr:colOff>114919</xdr:colOff>
      <xdr:row>2</xdr:row>
      <xdr:rowOff>704849</xdr:rowOff>
    </xdr:to>
    <xdr:pic>
      <xdr:nvPicPr>
        <xdr:cNvPr id="5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1" y="123824"/>
          <a:ext cx="1543668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</xdr:colOff>
      <xdr:row>41</xdr:row>
      <xdr:rowOff>123824</xdr:rowOff>
    </xdr:from>
    <xdr:to>
      <xdr:col>10</xdr:col>
      <xdr:colOff>152400</xdr:colOff>
      <xdr:row>43</xdr:row>
      <xdr:rowOff>704849</xdr:rowOff>
    </xdr:to>
    <xdr:pic>
      <xdr:nvPicPr>
        <xdr:cNvPr id="6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48475" y="10829924"/>
          <a:ext cx="166687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F1N57JN0/GARAPETTE_FF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F1N57JN0/1201%20Matrice%20gestion%20stages%20M&amp;E%20CR%20&amp;%20CD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-INSCRITS"/>
      <sheetName val="LISTE-BENEVOLES"/>
      <sheetName val="RESULTATS"/>
      <sheetName val="3-Fichiers"/>
      <sheetName val="Infos"/>
      <sheetName val="Parametres"/>
      <sheetName val="Factures"/>
      <sheetName val="result"/>
    </sheetNames>
    <sheetDataSet>
      <sheetData sheetId="0"/>
      <sheetData sheetId="1">
        <row r="6">
          <cell r="C6" t="str">
            <v xml:space="preserve">PRADEL </v>
          </cell>
          <cell r="D6" t="str">
            <v>Maxime</v>
          </cell>
          <cell r="L6" t="str">
            <v>LHM</v>
          </cell>
        </row>
        <row r="8">
          <cell r="C8" t="str">
            <v>DOURAU-CADET</v>
          </cell>
          <cell r="D8" t="str">
            <v>J-Laurent</v>
          </cell>
          <cell r="L8" t="str">
            <v>PYRENEA</v>
          </cell>
        </row>
        <row r="9">
          <cell r="C9" t="str">
            <v>LECHARDOY</v>
          </cell>
          <cell r="D9" t="str">
            <v>Pierre</v>
          </cell>
          <cell r="L9" t="str">
            <v>LE MUR</v>
          </cell>
        </row>
      </sheetData>
      <sheetData sheetId="2"/>
      <sheetData sheetId="3"/>
      <sheetData sheetId="4"/>
      <sheetData sheetId="5">
        <row r="14">
          <cell r="C14">
            <v>41104</v>
          </cell>
        </row>
        <row r="16">
          <cell r="C16">
            <v>5</v>
          </cell>
        </row>
        <row r="22">
          <cell r="B22" t="str">
            <v>Comité Départemental</v>
          </cell>
        </row>
        <row r="23">
          <cell r="B23" t="str">
            <v>Landes</v>
          </cell>
        </row>
      </sheetData>
      <sheetData sheetId="6">
        <row r="2">
          <cell r="A2" t="str">
            <v>Garapette FFME 2014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PRESENTATION"/>
      <sheetName val="2-Infos"/>
      <sheetName val="3-Fichiers"/>
      <sheetName val="4-BASES PREVI"/>
      <sheetName val="5-BUDGET PREVI"/>
      <sheetName val="6-DEVIS"/>
      <sheetName val="7-Programme"/>
      <sheetName val="8-FACTURES"/>
      <sheetName val="9-Intranet"/>
      <sheetName val="10-Inscrits"/>
      <sheetName val="11-Pré-requis"/>
      <sheetName val="12-Paiement"/>
      <sheetName val="13-Présence"/>
      <sheetName val="14-Résultats"/>
      <sheetName val="15-Attestations"/>
      <sheetName val="16-Eval stagiaires"/>
      <sheetName val="17-Bilan péda"/>
      <sheetName val="18-REALISE"/>
      <sheetName val="19-CR FI"/>
      <sheetName val="20-COMP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3"/>
  <sheetViews>
    <sheetView tabSelected="1" topLeftCell="A16" workbookViewId="0">
      <selection activeCell="F31" sqref="F31"/>
    </sheetView>
  </sheetViews>
  <sheetFormatPr baseColWidth="10" defaultRowHeight="15" x14ac:dyDescent="0.25"/>
  <cols>
    <col min="3" max="3" width="16.28515625" customWidth="1"/>
    <col min="4" max="4" width="13.42578125" customWidth="1"/>
    <col min="12" max="12" width="26.85546875" customWidth="1"/>
    <col min="13" max="13" width="21.7109375" customWidth="1"/>
    <col min="19" max="19" width="24.28515625" customWidth="1"/>
  </cols>
  <sheetData>
    <row r="1" spans="1:19" ht="23.25" x14ac:dyDescent="0.35">
      <c r="A1" s="2"/>
      <c r="D1" s="13"/>
      <c r="E1" s="13"/>
      <c r="F1" s="13"/>
      <c r="G1" s="13"/>
      <c r="H1" s="137" t="str">
        <f>Parametres!$K$2</f>
        <v>CHAMPIONNAT DEPARTEMENTAUX D'ESCALADE</v>
      </c>
      <c r="I1" s="138"/>
      <c r="J1" s="138"/>
      <c r="K1" s="138"/>
      <c r="L1" s="138"/>
      <c r="M1" s="138"/>
      <c r="N1" s="139"/>
      <c r="O1" s="14"/>
      <c r="P1" s="13"/>
      <c r="Q1" s="13"/>
      <c r="R1" s="13"/>
    </row>
    <row r="2" spans="1:19" ht="21.75" thickBot="1" x14ac:dyDescent="0.4">
      <c r="A2" s="2"/>
      <c r="H2" s="140" t="s">
        <v>53</v>
      </c>
      <c r="I2" s="141"/>
      <c r="J2" s="141"/>
      <c r="K2" s="141"/>
      <c r="L2" s="141"/>
      <c r="M2" s="141"/>
      <c r="N2" s="142"/>
      <c r="O2" s="15"/>
    </row>
    <row r="3" spans="1:19" x14ac:dyDescent="0.25">
      <c r="A3" s="2"/>
      <c r="I3" s="2"/>
      <c r="J3" s="2"/>
      <c r="K3" s="2"/>
    </row>
    <row r="4" spans="1:19" ht="45" x14ac:dyDescent="0.25">
      <c r="A4" s="44" t="s">
        <v>54</v>
      </c>
      <c r="B4" s="44" t="s">
        <v>55</v>
      </c>
      <c r="C4" s="44" t="s">
        <v>56</v>
      </c>
      <c r="D4" s="44" t="s">
        <v>57</v>
      </c>
      <c r="E4" s="44" t="s">
        <v>58</v>
      </c>
      <c r="F4" s="44" t="s">
        <v>59</v>
      </c>
      <c r="G4" s="44" t="s">
        <v>60</v>
      </c>
      <c r="H4" s="44" t="s">
        <v>61</v>
      </c>
      <c r="I4" s="44" t="s">
        <v>62</v>
      </c>
      <c r="J4" s="44" t="s">
        <v>64</v>
      </c>
      <c r="K4" s="44" t="s">
        <v>63</v>
      </c>
      <c r="L4" s="44" t="s">
        <v>65</v>
      </c>
      <c r="M4" s="44" t="s">
        <v>66</v>
      </c>
      <c r="N4" s="45" t="s">
        <v>67</v>
      </c>
      <c r="O4" s="45" t="s">
        <v>68</v>
      </c>
      <c r="P4" s="44" t="s">
        <v>69</v>
      </c>
      <c r="Q4" s="44" t="s">
        <v>70</v>
      </c>
      <c r="R4" s="44" t="s">
        <v>71</v>
      </c>
      <c r="S4" s="46" t="s">
        <v>72</v>
      </c>
    </row>
    <row r="5" spans="1:19" x14ac:dyDescent="0.25">
      <c r="A5" s="16">
        <v>1</v>
      </c>
      <c r="B5" s="17"/>
      <c r="C5" s="18" t="s">
        <v>73</v>
      </c>
      <c r="D5" s="17" t="s">
        <v>74</v>
      </c>
      <c r="E5" s="17">
        <v>99</v>
      </c>
      <c r="F5" s="17" t="s">
        <v>75</v>
      </c>
      <c r="G5" s="17">
        <v>64000</v>
      </c>
      <c r="H5" s="16">
        <v>48120</v>
      </c>
      <c r="I5" s="16" t="s">
        <v>76</v>
      </c>
      <c r="J5" s="19">
        <v>32144</v>
      </c>
      <c r="K5" s="16" t="s">
        <v>15</v>
      </c>
      <c r="L5" s="17" t="s">
        <v>43</v>
      </c>
      <c r="M5" s="17" t="str">
        <f t="shared" ref="M5:M36" si="0">IF(L5="","",VLOOKUP(L5,l_comite,2,FALSE))</f>
        <v>Pyrénées Atlantique</v>
      </c>
      <c r="N5" s="20">
        <v>140</v>
      </c>
      <c r="O5" s="21">
        <v>100</v>
      </c>
      <c r="P5" s="21">
        <v>120</v>
      </c>
      <c r="Q5" s="22">
        <f>SUM(N5)+O5-P5</f>
        <v>120</v>
      </c>
      <c r="R5" s="18" t="s">
        <v>78</v>
      </c>
      <c r="S5" s="18"/>
    </row>
    <row r="6" spans="1:19" x14ac:dyDescent="0.25">
      <c r="A6" s="16">
        <f>SUM(A5)+1</f>
        <v>2</v>
      </c>
      <c r="B6" s="17"/>
      <c r="C6" s="18" t="s">
        <v>79</v>
      </c>
      <c r="D6" s="17" t="s">
        <v>80</v>
      </c>
      <c r="E6" s="17"/>
      <c r="F6" s="17"/>
      <c r="G6" s="17"/>
      <c r="H6" s="23">
        <v>48916</v>
      </c>
      <c r="I6" s="24" t="s">
        <v>101</v>
      </c>
      <c r="J6" s="25">
        <v>32175</v>
      </c>
      <c r="K6" s="16" t="s">
        <v>19</v>
      </c>
      <c r="L6" s="17" t="s">
        <v>50</v>
      </c>
      <c r="M6" s="17" t="str">
        <f t="shared" si="0"/>
        <v>Haute Pyrénées</v>
      </c>
      <c r="N6" s="26"/>
      <c r="O6" s="26"/>
      <c r="P6" s="21"/>
      <c r="Q6" s="22">
        <f t="shared" ref="Q6:Q22" si="1">SUM(N6)+O6-P6</f>
        <v>0</v>
      </c>
      <c r="R6" s="18" t="s">
        <v>78</v>
      </c>
      <c r="S6" s="18"/>
    </row>
    <row r="7" spans="1:19" x14ac:dyDescent="0.25">
      <c r="A7" s="16">
        <f t="shared" ref="A7:A104" si="2">SUM(A6)+1</f>
        <v>3</v>
      </c>
      <c r="B7" s="17"/>
      <c r="C7" s="17" t="s">
        <v>81</v>
      </c>
      <c r="D7" s="17" t="s">
        <v>82</v>
      </c>
      <c r="E7" s="17"/>
      <c r="F7" s="17"/>
      <c r="G7" s="17"/>
      <c r="H7" s="16">
        <v>232218</v>
      </c>
      <c r="I7" s="16" t="s">
        <v>76</v>
      </c>
      <c r="J7" s="19">
        <v>32894</v>
      </c>
      <c r="K7" s="16" t="s">
        <v>15</v>
      </c>
      <c r="L7" s="17" t="s">
        <v>50</v>
      </c>
      <c r="M7" s="17" t="str">
        <f t="shared" si="0"/>
        <v>Haute Pyrénées</v>
      </c>
      <c r="N7" s="20"/>
      <c r="O7" s="20"/>
      <c r="P7" s="21"/>
      <c r="Q7" s="22">
        <f t="shared" si="1"/>
        <v>0</v>
      </c>
      <c r="R7" s="18" t="s">
        <v>78</v>
      </c>
      <c r="S7" s="18"/>
    </row>
    <row r="8" spans="1:19" x14ac:dyDescent="0.25">
      <c r="A8" s="16">
        <f t="shared" si="2"/>
        <v>4</v>
      </c>
      <c r="B8" s="17"/>
      <c r="C8" s="17" t="s">
        <v>83</v>
      </c>
      <c r="D8" s="17" t="s">
        <v>84</v>
      </c>
      <c r="E8" s="17"/>
      <c r="F8" s="17"/>
      <c r="G8" s="17"/>
      <c r="H8" s="24">
        <v>329703</v>
      </c>
      <c r="I8" s="16" t="s">
        <v>76</v>
      </c>
      <c r="J8" s="25">
        <v>32731</v>
      </c>
      <c r="K8" s="16" t="s">
        <v>15</v>
      </c>
      <c r="L8" s="17" t="s">
        <v>43</v>
      </c>
      <c r="M8" s="17" t="str">
        <f t="shared" si="0"/>
        <v>Pyrénées Atlantique</v>
      </c>
      <c r="N8" s="20"/>
      <c r="O8" s="20"/>
      <c r="P8" s="21"/>
      <c r="Q8" s="22">
        <f t="shared" si="1"/>
        <v>0</v>
      </c>
      <c r="R8" s="18" t="s">
        <v>78</v>
      </c>
      <c r="S8" s="18"/>
    </row>
    <row r="9" spans="1:19" x14ac:dyDescent="0.25">
      <c r="A9" s="16">
        <f t="shared" si="2"/>
        <v>5</v>
      </c>
      <c r="B9" s="17"/>
      <c r="C9" s="17" t="s">
        <v>85</v>
      </c>
      <c r="D9" s="17" t="s">
        <v>82</v>
      </c>
      <c r="E9" s="18" t="s">
        <v>86</v>
      </c>
      <c r="F9" s="18" t="s">
        <v>75</v>
      </c>
      <c r="G9" s="18">
        <v>65000</v>
      </c>
      <c r="H9" s="16">
        <v>115118</v>
      </c>
      <c r="I9" s="16" t="s">
        <v>76</v>
      </c>
      <c r="J9" s="19">
        <v>1990</v>
      </c>
      <c r="K9" s="16"/>
      <c r="L9" s="17" t="s">
        <v>47</v>
      </c>
      <c r="M9" s="17" t="str">
        <f t="shared" si="0"/>
        <v>Haute Pyrénées</v>
      </c>
      <c r="N9" s="20"/>
      <c r="O9" s="20"/>
      <c r="P9" s="21"/>
      <c r="Q9" s="22">
        <f t="shared" si="1"/>
        <v>0</v>
      </c>
      <c r="R9" s="18" t="s">
        <v>78</v>
      </c>
      <c r="S9" s="18"/>
    </row>
    <row r="10" spans="1:19" x14ac:dyDescent="0.25">
      <c r="A10" s="16">
        <f t="shared" si="2"/>
        <v>6</v>
      </c>
      <c r="B10" s="17"/>
      <c r="C10" s="18" t="s">
        <v>87</v>
      </c>
      <c r="D10" s="18" t="s">
        <v>88</v>
      </c>
      <c r="E10" s="18"/>
      <c r="F10" s="18"/>
      <c r="G10" s="18"/>
      <c r="H10" s="16">
        <v>129124</v>
      </c>
      <c r="I10" s="24" t="s">
        <v>76</v>
      </c>
      <c r="J10" s="19">
        <v>26241</v>
      </c>
      <c r="K10" s="16" t="s">
        <v>15</v>
      </c>
      <c r="L10" s="17" t="s">
        <v>46</v>
      </c>
      <c r="M10" s="17" t="str">
        <f t="shared" si="0"/>
        <v>Meurthe-et-Moselle</v>
      </c>
      <c r="N10" s="26">
        <v>140</v>
      </c>
      <c r="O10" s="26"/>
      <c r="P10" s="21">
        <v>20</v>
      </c>
      <c r="Q10" s="22">
        <f t="shared" si="1"/>
        <v>120</v>
      </c>
      <c r="R10" s="18"/>
      <c r="S10" s="18"/>
    </row>
    <row r="11" spans="1:19" x14ac:dyDescent="0.25">
      <c r="A11" s="16">
        <f t="shared" si="2"/>
        <v>7</v>
      </c>
      <c r="B11" s="17"/>
      <c r="C11" s="18" t="s">
        <v>90</v>
      </c>
      <c r="D11" s="18" t="s">
        <v>91</v>
      </c>
      <c r="E11" s="18"/>
      <c r="F11" s="18"/>
      <c r="G11" s="18"/>
      <c r="H11" s="24" t="s">
        <v>24</v>
      </c>
      <c r="I11" s="24" t="s">
        <v>76</v>
      </c>
      <c r="J11" s="19">
        <v>26159</v>
      </c>
      <c r="K11" s="16" t="s">
        <v>15</v>
      </c>
      <c r="L11" s="17" t="s">
        <v>20</v>
      </c>
      <c r="M11" s="17" t="str">
        <f t="shared" si="0"/>
        <v>Haute Pyrénées</v>
      </c>
      <c r="N11" s="26"/>
      <c r="O11" s="26"/>
      <c r="P11" s="21"/>
      <c r="Q11" s="22">
        <f t="shared" si="1"/>
        <v>0</v>
      </c>
      <c r="R11" s="24" t="s">
        <v>92</v>
      </c>
      <c r="S11" s="18"/>
    </row>
    <row r="12" spans="1:19" x14ac:dyDescent="0.25">
      <c r="A12" s="16">
        <f t="shared" si="2"/>
        <v>8</v>
      </c>
      <c r="B12" s="17"/>
      <c r="C12" s="18" t="s">
        <v>93</v>
      </c>
      <c r="D12" s="18" t="s">
        <v>94</v>
      </c>
      <c r="E12" s="18"/>
      <c r="F12" s="18"/>
      <c r="G12" s="18"/>
      <c r="H12" s="18"/>
      <c r="I12" s="24" t="s">
        <v>76</v>
      </c>
      <c r="J12" s="25">
        <v>23649</v>
      </c>
      <c r="K12" s="16" t="s">
        <v>15</v>
      </c>
      <c r="L12" s="17"/>
      <c r="M12" s="17" t="str">
        <f t="shared" si="0"/>
        <v/>
      </c>
      <c r="N12" s="26"/>
      <c r="O12" s="26"/>
      <c r="P12" s="21"/>
      <c r="Q12" s="22">
        <f t="shared" si="1"/>
        <v>0</v>
      </c>
      <c r="R12" s="18"/>
      <c r="S12" s="18" t="s">
        <v>95</v>
      </c>
    </row>
    <row r="13" spans="1:19" x14ac:dyDescent="0.25">
      <c r="A13" s="16">
        <f t="shared" si="2"/>
        <v>9</v>
      </c>
      <c r="B13" s="17"/>
      <c r="C13" s="18" t="s">
        <v>96</v>
      </c>
      <c r="D13" s="18" t="s">
        <v>97</v>
      </c>
      <c r="E13" s="18"/>
      <c r="F13" s="18"/>
      <c r="G13" s="18"/>
      <c r="H13" s="16">
        <v>111111</v>
      </c>
      <c r="I13" s="24" t="s">
        <v>76</v>
      </c>
      <c r="J13" s="19">
        <v>26369</v>
      </c>
      <c r="K13" s="16" t="s">
        <v>15</v>
      </c>
      <c r="L13" s="17"/>
      <c r="M13" s="17" t="str">
        <f t="shared" si="0"/>
        <v/>
      </c>
      <c r="N13" s="26"/>
      <c r="O13" s="26"/>
      <c r="P13" s="21"/>
      <c r="Q13" s="22">
        <f t="shared" si="1"/>
        <v>0</v>
      </c>
      <c r="R13" s="18"/>
      <c r="S13" s="18"/>
    </row>
    <row r="14" spans="1:19" x14ac:dyDescent="0.25">
      <c r="A14" s="16">
        <f t="shared" si="2"/>
        <v>10</v>
      </c>
      <c r="B14" s="17"/>
      <c r="C14" s="18" t="s">
        <v>99</v>
      </c>
      <c r="D14" s="18" t="s">
        <v>100</v>
      </c>
      <c r="E14" s="18"/>
      <c r="F14" s="18"/>
      <c r="G14" s="18"/>
      <c r="H14" s="24">
        <v>185678</v>
      </c>
      <c r="I14" s="24" t="s">
        <v>101</v>
      </c>
      <c r="J14" s="25">
        <v>31549</v>
      </c>
      <c r="K14" s="16" t="s">
        <v>19</v>
      </c>
      <c r="L14" s="17"/>
      <c r="M14" s="17" t="str">
        <f t="shared" si="0"/>
        <v/>
      </c>
      <c r="N14" s="22"/>
      <c r="O14" s="22"/>
      <c r="P14" s="21"/>
      <c r="Q14" s="22">
        <f t="shared" si="1"/>
        <v>0</v>
      </c>
      <c r="R14" s="18"/>
      <c r="S14" s="18"/>
    </row>
    <row r="15" spans="1:19" x14ac:dyDescent="0.25">
      <c r="A15" s="16">
        <f t="shared" si="2"/>
        <v>11</v>
      </c>
      <c r="B15" s="27"/>
      <c r="C15" s="18" t="s">
        <v>102</v>
      </c>
      <c r="D15" s="18" t="s">
        <v>97</v>
      </c>
      <c r="E15" s="18"/>
      <c r="F15" s="18"/>
      <c r="G15" s="18"/>
      <c r="H15" s="16">
        <v>254142</v>
      </c>
      <c r="I15" s="24" t="s">
        <v>76</v>
      </c>
      <c r="J15" s="19">
        <v>29127</v>
      </c>
      <c r="K15" s="16" t="s">
        <v>15</v>
      </c>
      <c r="L15" s="17"/>
      <c r="M15" s="17" t="str">
        <f t="shared" si="0"/>
        <v/>
      </c>
      <c r="N15" s="26"/>
      <c r="O15" s="26"/>
      <c r="P15" s="21"/>
      <c r="Q15" s="22">
        <f t="shared" si="1"/>
        <v>0</v>
      </c>
      <c r="R15" s="18"/>
      <c r="S15" s="18"/>
    </row>
    <row r="16" spans="1:19" x14ac:dyDescent="0.25">
      <c r="A16" s="16">
        <f t="shared" si="2"/>
        <v>12</v>
      </c>
      <c r="B16" s="17"/>
      <c r="C16" s="17" t="s">
        <v>103</v>
      </c>
      <c r="D16" s="18" t="s">
        <v>104</v>
      </c>
      <c r="E16" s="18"/>
      <c r="F16" s="18"/>
      <c r="G16" s="18"/>
      <c r="H16" s="16">
        <v>222829</v>
      </c>
      <c r="I16" s="16" t="s">
        <v>76</v>
      </c>
      <c r="J16" s="19">
        <v>26033</v>
      </c>
      <c r="K16" s="16" t="s">
        <v>15</v>
      </c>
      <c r="L16" s="17"/>
      <c r="M16" s="17" t="str">
        <f t="shared" si="0"/>
        <v/>
      </c>
      <c r="N16" s="20"/>
      <c r="O16" s="20"/>
      <c r="P16" s="21"/>
      <c r="Q16" s="22">
        <f t="shared" si="1"/>
        <v>0</v>
      </c>
      <c r="R16" s="18" t="s">
        <v>78</v>
      </c>
      <c r="S16" s="18"/>
    </row>
    <row r="17" spans="1:19" x14ac:dyDescent="0.25">
      <c r="A17" s="16">
        <f t="shared" si="2"/>
        <v>13</v>
      </c>
      <c r="B17" s="17"/>
      <c r="C17" s="18" t="s">
        <v>105</v>
      </c>
      <c r="D17" s="18" t="s">
        <v>106</v>
      </c>
      <c r="E17" s="18"/>
      <c r="F17" s="18"/>
      <c r="G17" s="18"/>
      <c r="H17" s="24">
        <v>362255</v>
      </c>
      <c r="I17" s="24" t="s">
        <v>76</v>
      </c>
      <c r="J17" s="19">
        <v>34135</v>
      </c>
      <c r="K17" s="16" t="s">
        <v>15</v>
      </c>
      <c r="L17" s="17"/>
      <c r="M17" s="17" t="str">
        <f t="shared" si="0"/>
        <v/>
      </c>
      <c r="N17" s="20"/>
      <c r="O17" s="20"/>
      <c r="P17" s="21"/>
      <c r="Q17" s="22">
        <f t="shared" si="1"/>
        <v>0</v>
      </c>
      <c r="R17" s="18" t="s">
        <v>78</v>
      </c>
      <c r="S17" s="18"/>
    </row>
    <row r="18" spans="1:19" x14ac:dyDescent="0.25">
      <c r="A18" s="16">
        <f t="shared" si="2"/>
        <v>14</v>
      </c>
      <c r="B18" s="17"/>
      <c r="C18" s="18" t="s">
        <v>93</v>
      </c>
      <c r="D18" s="18" t="s">
        <v>107</v>
      </c>
      <c r="E18" s="18"/>
      <c r="F18" s="18"/>
      <c r="G18" s="18"/>
      <c r="H18" s="18"/>
      <c r="I18" s="24" t="s">
        <v>76</v>
      </c>
      <c r="J18" s="25">
        <v>34319</v>
      </c>
      <c r="K18" s="16" t="s">
        <v>15</v>
      </c>
      <c r="L18" s="17"/>
      <c r="M18" s="17" t="str">
        <f t="shared" si="0"/>
        <v/>
      </c>
      <c r="N18" s="26"/>
      <c r="O18" s="26"/>
      <c r="P18" s="21"/>
      <c r="Q18" s="22">
        <f t="shared" si="1"/>
        <v>0</v>
      </c>
      <c r="R18" s="18" t="s">
        <v>78</v>
      </c>
      <c r="S18" s="18"/>
    </row>
    <row r="19" spans="1:19" x14ac:dyDescent="0.25">
      <c r="A19" s="16">
        <f t="shared" si="2"/>
        <v>15</v>
      </c>
      <c r="B19" s="17"/>
      <c r="C19" s="28" t="s">
        <v>108</v>
      </c>
      <c r="D19" s="29" t="s">
        <v>109</v>
      </c>
      <c r="E19" s="29"/>
      <c r="F19" s="29"/>
      <c r="G19" s="29"/>
      <c r="H19" s="30">
        <v>270125</v>
      </c>
      <c r="I19" s="16" t="s">
        <v>76</v>
      </c>
      <c r="J19" s="16"/>
      <c r="K19" s="16"/>
      <c r="L19" s="17"/>
      <c r="M19" s="17" t="str">
        <f t="shared" si="0"/>
        <v/>
      </c>
      <c r="N19" s="20"/>
      <c r="O19" s="20"/>
      <c r="P19" s="21"/>
      <c r="Q19" s="22">
        <f t="shared" si="1"/>
        <v>0</v>
      </c>
      <c r="R19" s="18" t="s">
        <v>78</v>
      </c>
      <c r="S19" s="18"/>
    </row>
    <row r="20" spans="1:19" x14ac:dyDescent="0.25">
      <c r="A20" s="16">
        <f t="shared" si="2"/>
        <v>16</v>
      </c>
      <c r="B20" s="17"/>
      <c r="C20" s="18" t="s">
        <v>110</v>
      </c>
      <c r="D20" s="18" t="s">
        <v>111</v>
      </c>
      <c r="E20" s="18"/>
      <c r="F20" s="18"/>
      <c r="G20" s="18"/>
      <c r="H20" s="24">
        <v>332337</v>
      </c>
      <c r="I20" s="24" t="s">
        <v>101</v>
      </c>
      <c r="J20" s="19">
        <v>35301</v>
      </c>
      <c r="K20" s="16" t="s">
        <v>34</v>
      </c>
      <c r="L20" s="17"/>
      <c r="M20" s="17" t="str">
        <f t="shared" si="0"/>
        <v/>
      </c>
      <c r="N20" s="26"/>
      <c r="O20" s="26"/>
      <c r="P20" s="21"/>
      <c r="Q20" s="22">
        <f t="shared" si="1"/>
        <v>0</v>
      </c>
      <c r="R20" s="18" t="s">
        <v>78</v>
      </c>
      <c r="S20" s="18"/>
    </row>
    <row r="21" spans="1:19" x14ac:dyDescent="0.25">
      <c r="A21" s="16">
        <f t="shared" si="2"/>
        <v>17</v>
      </c>
      <c r="B21" s="17"/>
      <c r="C21" s="18" t="s">
        <v>112</v>
      </c>
      <c r="D21" s="18" t="s">
        <v>113</v>
      </c>
      <c r="E21" s="18"/>
      <c r="F21" s="18"/>
      <c r="G21" s="18"/>
      <c r="H21" s="18"/>
      <c r="I21" s="24" t="s">
        <v>76</v>
      </c>
      <c r="J21" s="24"/>
      <c r="K21" s="16"/>
      <c r="L21" s="17"/>
      <c r="M21" s="17" t="str">
        <f t="shared" si="0"/>
        <v/>
      </c>
      <c r="N21" s="26"/>
      <c r="O21" s="26"/>
      <c r="P21" s="21"/>
      <c r="Q21" s="22">
        <f t="shared" si="1"/>
        <v>0</v>
      </c>
      <c r="R21" s="24" t="s">
        <v>78</v>
      </c>
      <c r="S21" s="18"/>
    </row>
    <row r="22" spans="1:19" x14ac:dyDescent="0.25">
      <c r="A22" s="16">
        <f t="shared" si="2"/>
        <v>18</v>
      </c>
      <c r="B22" s="17"/>
      <c r="C22" s="18" t="s">
        <v>114</v>
      </c>
      <c r="D22" s="18" t="s">
        <v>115</v>
      </c>
      <c r="E22" s="18"/>
      <c r="F22" s="18"/>
      <c r="G22" s="18"/>
      <c r="H22" s="18"/>
      <c r="I22" s="24" t="s">
        <v>76</v>
      </c>
      <c r="J22" s="24"/>
      <c r="K22" s="24"/>
      <c r="L22" s="17"/>
      <c r="M22" s="17" t="str">
        <f t="shared" si="0"/>
        <v/>
      </c>
      <c r="N22" s="26"/>
      <c r="O22" s="26"/>
      <c r="P22" s="20"/>
      <c r="Q22" s="22">
        <f t="shared" si="1"/>
        <v>0</v>
      </c>
      <c r="R22" s="18"/>
      <c r="S22" s="18"/>
    </row>
    <row r="23" spans="1:19" x14ac:dyDescent="0.25">
      <c r="A23" s="16">
        <f t="shared" si="2"/>
        <v>19</v>
      </c>
      <c r="B23" s="17"/>
      <c r="C23" s="18" t="s">
        <v>116</v>
      </c>
      <c r="D23" s="18" t="s">
        <v>117</v>
      </c>
      <c r="E23" s="18"/>
      <c r="F23" s="18"/>
      <c r="G23" s="18"/>
      <c r="H23" s="18">
        <v>15845</v>
      </c>
      <c r="I23" s="24" t="s">
        <v>76</v>
      </c>
      <c r="J23" s="31">
        <v>22155</v>
      </c>
      <c r="K23" s="24" t="s">
        <v>15</v>
      </c>
      <c r="L23" s="17"/>
      <c r="M23" s="17" t="str">
        <f t="shared" si="0"/>
        <v/>
      </c>
      <c r="N23" s="26"/>
      <c r="O23" s="26"/>
      <c r="P23" s="26"/>
      <c r="Q23" s="26"/>
      <c r="R23" s="18"/>
      <c r="S23" s="18"/>
    </row>
    <row r="24" spans="1:19" x14ac:dyDescent="0.25">
      <c r="A24" s="16">
        <f t="shared" si="2"/>
        <v>20</v>
      </c>
      <c r="B24" s="17"/>
      <c r="C24" s="18" t="s">
        <v>118</v>
      </c>
      <c r="D24" s="18" t="s">
        <v>119</v>
      </c>
      <c r="E24" s="18"/>
      <c r="F24" s="18"/>
      <c r="G24" s="18"/>
      <c r="H24" s="18">
        <v>107664</v>
      </c>
      <c r="I24" s="24" t="s">
        <v>76</v>
      </c>
      <c r="J24" s="25">
        <v>27143</v>
      </c>
      <c r="K24" s="24" t="s">
        <v>15</v>
      </c>
      <c r="L24" s="17"/>
      <c r="M24" s="17" t="str">
        <f t="shared" si="0"/>
        <v/>
      </c>
      <c r="N24" s="26"/>
      <c r="O24" s="26"/>
      <c r="P24" s="26"/>
      <c r="Q24" s="26"/>
      <c r="R24" s="18"/>
      <c r="S24" s="18"/>
    </row>
    <row r="25" spans="1:19" x14ac:dyDescent="0.25">
      <c r="A25" s="16">
        <f t="shared" si="2"/>
        <v>21</v>
      </c>
      <c r="B25" s="17"/>
      <c r="C25" s="18" t="s">
        <v>120</v>
      </c>
      <c r="D25" s="18" t="s">
        <v>121</v>
      </c>
      <c r="E25" s="18"/>
      <c r="F25" s="18"/>
      <c r="G25" s="18"/>
      <c r="H25" s="18">
        <v>154370</v>
      </c>
      <c r="I25" s="24" t="s">
        <v>76</v>
      </c>
      <c r="J25" s="25">
        <v>29298</v>
      </c>
      <c r="K25" s="24" t="s">
        <v>15</v>
      </c>
      <c r="L25" s="17"/>
      <c r="M25" s="17" t="str">
        <f t="shared" si="0"/>
        <v/>
      </c>
      <c r="N25" s="26"/>
      <c r="O25" s="26"/>
      <c r="P25" s="26"/>
      <c r="Q25" s="26"/>
      <c r="R25" s="18"/>
      <c r="S25" s="18"/>
    </row>
    <row r="26" spans="1:19" x14ac:dyDescent="0.25">
      <c r="A26" s="16">
        <f t="shared" si="2"/>
        <v>22</v>
      </c>
      <c r="B26" s="17"/>
      <c r="C26" s="18" t="s">
        <v>122</v>
      </c>
      <c r="D26" s="18" t="s">
        <v>123</v>
      </c>
      <c r="E26" s="18"/>
      <c r="F26" s="18"/>
      <c r="G26" s="18"/>
      <c r="H26" s="18"/>
      <c r="I26" s="24" t="s">
        <v>76</v>
      </c>
      <c r="J26" s="25">
        <v>17052</v>
      </c>
      <c r="K26" s="24" t="s">
        <v>15</v>
      </c>
      <c r="L26" s="17"/>
      <c r="M26" s="17" t="str">
        <f t="shared" si="0"/>
        <v/>
      </c>
      <c r="N26" s="26"/>
      <c r="O26" s="26"/>
      <c r="P26" s="26"/>
      <c r="Q26" s="26"/>
      <c r="R26" s="18"/>
      <c r="S26" s="18"/>
    </row>
    <row r="27" spans="1:19" x14ac:dyDescent="0.25">
      <c r="A27" s="16">
        <f t="shared" si="2"/>
        <v>23</v>
      </c>
      <c r="B27" s="17"/>
      <c r="C27" s="18" t="s">
        <v>122</v>
      </c>
      <c r="D27" s="18" t="s">
        <v>124</v>
      </c>
      <c r="E27" s="18"/>
      <c r="F27" s="18"/>
      <c r="G27" s="18"/>
      <c r="H27" s="18"/>
      <c r="I27" s="24"/>
      <c r="J27" s="24"/>
      <c r="K27" s="24"/>
      <c r="L27" s="17"/>
      <c r="M27" s="17" t="str">
        <f t="shared" si="0"/>
        <v/>
      </c>
      <c r="N27" s="26"/>
      <c r="O27" s="26"/>
      <c r="P27" s="26"/>
      <c r="Q27" s="26"/>
      <c r="R27" s="18"/>
      <c r="S27" s="18"/>
    </row>
    <row r="28" spans="1:19" x14ac:dyDescent="0.25">
      <c r="A28" s="16">
        <f t="shared" si="2"/>
        <v>24</v>
      </c>
      <c r="B28" s="17"/>
      <c r="C28" s="32"/>
      <c r="D28" s="33"/>
      <c r="E28" s="33"/>
      <c r="F28" s="33"/>
      <c r="G28" s="33"/>
      <c r="H28" s="16"/>
      <c r="I28" s="24"/>
      <c r="J28" s="25"/>
      <c r="K28" s="24"/>
      <c r="L28" s="16"/>
      <c r="M28" s="17" t="str">
        <f t="shared" si="0"/>
        <v/>
      </c>
      <c r="N28" s="21"/>
      <c r="O28" s="21"/>
      <c r="P28" s="26"/>
      <c r="Q28" s="26"/>
      <c r="R28" s="18"/>
      <c r="S28" s="18"/>
    </row>
    <row r="29" spans="1:19" x14ac:dyDescent="0.25">
      <c r="A29" s="16">
        <f t="shared" si="2"/>
        <v>25</v>
      </c>
      <c r="B29" s="17"/>
      <c r="C29" s="17"/>
      <c r="D29" s="17"/>
      <c r="E29" s="17"/>
      <c r="F29" s="17"/>
      <c r="G29" s="17"/>
      <c r="H29" s="17"/>
      <c r="I29" s="16"/>
      <c r="J29" s="16"/>
      <c r="K29" s="16"/>
      <c r="L29" s="17"/>
      <c r="M29" s="17" t="str">
        <f t="shared" si="0"/>
        <v/>
      </c>
      <c r="N29" s="20"/>
      <c r="O29" s="20"/>
      <c r="P29" s="26"/>
      <c r="Q29" s="26"/>
      <c r="R29" s="18"/>
      <c r="S29" s="18"/>
    </row>
    <row r="30" spans="1:19" x14ac:dyDescent="0.25">
      <c r="A30" s="16">
        <f t="shared" si="2"/>
        <v>26</v>
      </c>
      <c r="B30" s="17"/>
      <c r="C30" s="17"/>
      <c r="D30" s="17"/>
      <c r="E30" s="17"/>
      <c r="F30" s="17"/>
      <c r="G30" s="17"/>
      <c r="H30" s="17"/>
      <c r="I30" s="16"/>
      <c r="J30" s="16"/>
      <c r="K30" s="16"/>
      <c r="L30" s="17"/>
      <c r="M30" s="17" t="str">
        <f t="shared" si="0"/>
        <v/>
      </c>
      <c r="N30" s="20"/>
      <c r="O30" s="20"/>
      <c r="P30" s="26"/>
      <c r="Q30" s="26"/>
      <c r="R30" s="18"/>
      <c r="S30" s="18"/>
    </row>
    <row r="31" spans="1:19" x14ac:dyDescent="0.25">
      <c r="A31" s="16">
        <f t="shared" si="2"/>
        <v>27</v>
      </c>
      <c r="B31" s="17"/>
      <c r="C31" s="17"/>
      <c r="D31" s="17"/>
      <c r="E31" s="17"/>
      <c r="F31" s="17"/>
      <c r="G31" s="17"/>
      <c r="H31" s="17"/>
      <c r="I31" s="16"/>
      <c r="J31" s="16"/>
      <c r="K31" s="16"/>
      <c r="L31" s="17"/>
      <c r="M31" s="17" t="str">
        <f t="shared" si="0"/>
        <v/>
      </c>
      <c r="N31" s="20"/>
      <c r="O31" s="20"/>
      <c r="P31" s="26"/>
      <c r="Q31" s="26"/>
      <c r="R31" s="18"/>
      <c r="S31" s="18"/>
    </row>
    <row r="32" spans="1:19" x14ac:dyDescent="0.25">
      <c r="A32" s="16">
        <f t="shared" si="2"/>
        <v>28</v>
      </c>
      <c r="B32" s="17"/>
      <c r="C32" s="17"/>
      <c r="D32" s="17"/>
      <c r="E32" s="17"/>
      <c r="F32" s="17"/>
      <c r="G32" s="17"/>
      <c r="H32" s="17"/>
      <c r="I32" s="16"/>
      <c r="J32" s="16"/>
      <c r="K32" s="16"/>
      <c r="L32" s="17"/>
      <c r="M32" s="17" t="str">
        <f t="shared" si="0"/>
        <v/>
      </c>
      <c r="N32" s="20"/>
      <c r="O32" s="20"/>
      <c r="P32" s="26"/>
      <c r="Q32" s="26"/>
      <c r="R32" s="18"/>
      <c r="S32" s="18"/>
    </row>
    <row r="33" spans="1:19" x14ac:dyDescent="0.25">
      <c r="A33" s="16">
        <f t="shared" si="2"/>
        <v>29</v>
      </c>
      <c r="B33" s="17"/>
      <c r="C33" s="17"/>
      <c r="D33" s="17"/>
      <c r="E33" s="17"/>
      <c r="F33" s="17"/>
      <c r="G33" s="17"/>
      <c r="H33" s="17"/>
      <c r="I33" s="16"/>
      <c r="J33" s="16"/>
      <c r="K33" s="16"/>
      <c r="L33" s="17"/>
      <c r="M33" s="17" t="str">
        <f t="shared" si="0"/>
        <v/>
      </c>
      <c r="N33" s="20"/>
      <c r="O33" s="20"/>
      <c r="P33" s="26"/>
      <c r="Q33" s="26"/>
      <c r="R33" s="18"/>
      <c r="S33" s="18"/>
    </row>
    <row r="34" spans="1:19" x14ac:dyDescent="0.25">
      <c r="A34" s="16">
        <f t="shared" si="2"/>
        <v>30</v>
      </c>
      <c r="B34" s="17"/>
      <c r="C34" s="17"/>
      <c r="D34" s="17"/>
      <c r="E34" s="17"/>
      <c r="F34" s="17"/>
      <c r="G34" s="17"/>
      <c r="H34" s="17"/>
      <c r="I34" s="16"/>
      <c r="J34" s="16"/>
      <c r="K34" s="16"/>
      <c r="L34" s="17"/>
      <c r="M34" s="17" t="str">
        <f t="shared" si="0"/>
        <v/>
      </c>
      <c r="N34" s="20"/>
      <c r="O34" s="20"/>
      <c r="P34" s="26"/>
      <c r="Q34" s="26"/>
      <c r="R34" s="18"/>
      <c r="S34" s="18"/>
    </row>
    <row r="35" spans="1:19" x14ac:dyDescent="0.25">
      <c r="A35" s="16">
        <f t="shared" si="2"/>
        <v>31</v>
      </c>
      <c r="B35" s="17"/>
      <c r="C35" s="17"/>
      <c r="D35" s="17"/>
      <c r="E35" s="17"/>
      <c r="F35" s="17"/>
      <c r="G35" s="17"/>
      <c r="H35" s="17"/>
      <c r="I35" s="16"/>
      <c r="J35" s="16"/>
      <c r="K35" s="16"/>
      <c r="L35" s="17"/>
      <c r="M35" s="17" t="str">
        <f t="shared" si="0"/>
        <v/>
      </c>
      <c r="N35" s="20"/>
      <c r="O35" s="20"/>
      <c r="P35" s="26"/>
      <c r="Q35" s="26"/>
      <c r="R35" s="18"/>
      <c r="S35" s="18"/>
    </row>
    <row r="36" spans="1:19" x14ac:dyDescent="0.25">
      <c r="A36" s="16">
        <f t="shared" si="2"/>
        <v>32</v>
      </c>
      <c r="B36" s="17"/>
      <c r="C36" s="17"/>
      <c r="D36" s="17"/>
      <c r="E36" s="17"/>
      <c r="F36" s="17"/>
      <c r="G36" s="17"/>
      <c r="H36" s="17"/>
      <c r="I36" s="16"/>
      <c r="J36" s="16"/>
      <c r="K36" s="16"/>
      <c r="L36" s="17"/>
      <c r="M36" s="17" t="str">
        <f t="shared" si="0"/>
        <v/>
      </c>
      <c r="N36" s="20"/>
      <c r="O36" s="20"/>
      <c r="P36" s="26"/>
      <c r="Q36" s="26"/>
      <c r="R36" s="18"/>
      <c r="S36" s="18"/>
    </row>
    <row r="37" spans="1:19" x14ac:dyDescent="0.25">
      <c r="A37" s="16">
        <f t="shared" si="2"/>
        <v>33</v>
      </c>
      <c r="B37" s="17"/>
      <c r="C37" s="17"/>
      <c r="D37" s="17"/>
      <c r="E37" s="17"/>
      <c r="F37" s="17"/>
      <c r="G37" s="17"/>
      <c r="H37" s="17"/>
      <c r="I37" s="16"/>
      <c r="J37" s="16"/>
      <c r="K37" s="16"/>
      <c r="L37" s="17"/>
      <c r="M37" s="17" t="str">
        <f t="shared" ref="M37:M68" si="3">IF(L37="","",VLOOKUP(L37,l_comite,2,FALSE))</f>
        <v/>
      </c>
      <c r="N37" s="20"/>
      <c r="O37" s="20"/>
      <c r="P37" s="26"/>
      <c r="Q37" s="26"/>
      <c r="R37" s="18"/>
      <c r="S37" s="18"/>
    </row>
    <row r="38" spans="1:19" x14ac:dyDescent="0.25">
      <c r="A38" s="16">
        <f t="shared" si="2"/>
        <v>34</v>
      </c>
      <c r="B38" s="17"/>
      <c r="C38" s="17"/>
      <c r="D38" s="17"/>
      <c r="E38" s="17"/>
      <c r="F38" s="17"/>
      <c r="G38" s="17"/>
      <c r="H38" s="17"/>
      <c r="I38" s="16"/>
      <c r="J38" s="16"/>
      <c r="K38" s="16"/>
      <c r="L38" s="17"/>
      <c r="M38" s="17" t="str">
        <f t="shared" si="3"/>
        <v/>
      </c>
      <c r="N38" s="20"/>
      <c r="O38" s="20"/>
      <c r="P38" s="26"/>
      <c r="Q38" s="26"/>
      <c r="R38" s="18"/>
      <c r="S38" s="18"/>
    </row>
    <row r="39" spans="1:19" x14ac:dyDescent="0.25">
      <c r="A39" s="16">
        <f t="shared" si="2"/>
        <v>35</v>
      </c>
      <c r="B39" s="17"/>
      <c r="C39" s="17"/>
      <c r="D39" s="17"/>
      <c r="E39" s="17"/>
      <c r="F39" s="17"/>
      <c r="G39" s="17"/>
      <c r="H39" s="17"/>
      <c r="I39" s="16"/>
      <c r="J39" s="16"/>
      <c r="K39" s="16"/>
      <c r="L39" s="17"/>
      <c r="M39" s="17" t="str">
        <f t="shared" si="3"/>
        <v/>
      </c>
      <c r="N39" s="20"/>
      <c r="O39" s="20"/>
      <c r="P39" s="26"/>
      <c r="Q39" s="26"/>
      <c r="R39" s="18"/>
      <c r="S39" s="18"/>
    </row>
    <row r="40" spans="1:19" x14ac:dyDescent="0.25">
      <c r="A40" s="16">
        <f t="shared" si="2"/>
        <v>36</v>
      </c>
      <c r="B40" s="17"/>
      <c r="C40" s="17"/>
      <c r="D40" s="17"/>
      <c r="E40" s="17"/>
      <c r="F40" s="17"/>
      <c r="G40" s="17"/>
      <c r="H40" s="17"/>
      <c r="I40" s="16"/>
      <c r="J40" s="16"/>
      <c r="K40" s="16"/>
      <c r="L40" s="17"/>
      <c r="M40" s="17" t="str">
        <f t="shared" si="3"/>
        <v/>
      </c>
      <c r="N40" s="20"/>
      <c r="O40" s="20"/>
      <c r="P40" s="26"/>
      <c r="Q40" s="26"/>
      <c r="R40" s="18"/>
      <c r="S40" s="18"/>
    </row>
    <row r="41" spans="1:19" x14ac:dyDescent="0.25">
      <c r="A41" s="16">
        <f t="shared" si="2"/>
        <v>37</v>
      </c>
      <c r="B41" s="17"/>
      <c r="C41" s="17"/>
      <c r="D41" s="17"/>
      <c r="E41" s="17"/>
      <c r="F41" s="17"/>
      <c r="G41" s="17"/>
      <c r="H41" s="17"/>
      <c r="I41" s="16"/>
      <c r="J41" s="16"/>
      <c r="K41" s="16"/>
      <c r="L41" s="17"/>
      <c r="M41" s="17" t="str">
        <f t="shared" si="3"/>
        <v/>
      </c>
      <c r="N41" s="20"/>
      <c r="O41" s="20"/>
      <c r="P41" s="26"/>
      <c r="Q41" s="26"/>
      <c r="R41" s="18"/>
      <c r="S41" s="18"/>
    </row>
    <row r="42" spans="1:19" x14ac:dyDescent="0.25">
      <c r="A42" s="16">
        <f t="shared" si="2"/>
        <v>38</v>
      </c>
      <c r="B42" s="17"/>
      <c r="C42" s="17"/>
      <c r="D42" s="17"/>
      <c r="E42" s="17"/>
      <c r="F42" s="17"/>
      <c r="G42" s="17"/>
      <c r="H42" s="17"/>
      <c r="I42" s="16"/>
      <c r="J42" s="16"/>
      <c r="K42" s="16"/>
      <c r="L42" s="17"/>
      <c r="M42" s="17" t="str">
        <f t="shared" si="3"/>
        <v/>
      </c>
      <c r="N42" s="20"/>
      <c r="O42" s="20"/>
      <c r="P42" s="26"/>
      <c r="Q42" s="26"/>
      <c r="R42" s="18"/>
      <c r="S42" s="18"/>
    </row>
    <row r="43" spans="1:19" x14ac:dyDescent="0.25">
      <c r="A43" s="16">
        <f t="shared" si="2"/>
        <v>39</v>
      </c>
      <c r="B43" s="17"/>
      <c r="C43" s="17"/>
      <c r="D43" s="17"/>
      <c r="E43" s="17"/>
      <c r="F43" s="17"/>
      <c r="G43" s="17"/>
      <c r="H43" s="17"/>
      <c r="I43" s="16"/>
      <c r="J43" s="16"/>
      <c r="K43" s="16"/>
      <c r="L43" s="17"/>
      <c r="M43" s="17" t="str">
        <f t="shared" si="3"/>
        <v/>
      </c>
      <c r="N43" s="20"/>
      <c r="O43" s="20"/>
      <c r="P43" s="26"/>
      <c r="Q43" s="26"/>
      <c r="R43" s="18"/>
      <c r="S43" s="18"/>
    </row>
    <row r="44" spans="1:19" x14ac:dyDescent="0.25">
      <c r="A44" s="16">
        <f t="shared" si="2"/>
        <v>40</v>
      </c>
      <c r="B44" s="17"/>
      <c r="C44" s="17"/>
      <c r="D44" s="17"/>
      <c r="E44" s="17"/>
      <c r="F44" s="17"/>
      <c r="G44" s="17"/>
      <c r="H44" s="17"/>
      <c r="I44" s="16"/>
      <c r="J44" s="16"/>
      <c r="K44" s="16"/>
      <c r="L44" s="17"/>
      <c r="M44" s="17" t="str">
        <f t="shared" si="3"/>
        <v/>
      </c>
      <c r="N44" s="20"/>
      <c r="O44" s="20"/>
      <c r="P44" s="26"/>
      <c r="Q44" s="26"/>
      <c r="R44" s="18"/>
      <c r="S44" s="18"/>
    </row>
    <row r="45" spans="1:19" x14ac:dyDescent="0.25">
      <c r="A45" s="16">
        <f t="shared" si="2"/>
        <v>41</v>
      </c>
      <c r="B45" s="17"/>
      <c r="C45" s="17"/>
      <c r="D45" s="17"/>
      <c r="E45" s="17"/>
      <c r="F45" s="17"/>
      <c r="G45" s="17"/>
      <c r="H45" s="17"/>
      <c r="I45" s="16"/>
      <c r="J45" s="16"/>
      <c r="K45" s="16"/>
      <c r="L45" s="17"/>
      <c r="M45" s="17" t="str">
        <f t="shared" si="3"/>
        <v/>
      </c>
      <c r="N45" s="20"/>
      <c r="O45" s="20"/>
      <c r="P45" s="26"/>
      <c r="Q45" s="26"/>
      <c r="R45" s="18"/>
      <c r="S45" s="18"/>
    </row>
    <row r="46" spans="1:19" x14ac:dyDescent="0.25">
      <c r="A46" s="16">
        <f t="shared" si="2"/>
        <v>42</v>
      </c>
      <c r="B46" s="17"/>
      <c r="C46" s="17"/>
      <c r="D46" s="17"/>
      <c r="E46" s="17"/>
      <c r="F46" s="17"/>
      <c r="G46" s="17"/>
      <c r="H46" s="17"/>
      <c r="I46" s="16"/>
      <c r="J46" s="16"/>
      <c r="K46" s="16"/>
      <c r="L46" s="17"/>
      <c r="M46" s="17" t="str">
        <f t="shared" si="3"/>
        <v/>
      </c>
      <c r="N46" s="20"/>
      <c r="O46" s="20"/>
      <c r="P46" s="26"/>
      <c r="Q46" s="26"/>
      <c r="R46" s="18"/>
      <c r="S46" s="18"/>
    </row>
    <row r="47" spans="1:19" x14ac:dyDescent="0.25">
      <c r="A47" s="16">
        <f t="shared" si="2"/>
        <v>43</v>
      </c>
      <c r="B47" s="17"/>
      <c r="C47" s="17"/>
      <c r="D47" s="17"/>
      <c r="E47" s="17"/>
      <c r="F47" s="17"/>
      <c r="G47" s="17"/>
      <c r="H47" s="17"/>
      <c r="I47" s="16"/>
      <c r="J47" s="16"/>
      <c r="K47" s="16"/>
      <c r="L47" s="17"/>
      <c r="M47" s="17" t="str">
        <f t="shared" si="3"/>
        <v/>
      </c>
      <c r="N47" s="20"/>
      <c r="O47" s="20"/>
      <c r="P47" s="26"/>
      <c r="Q47" s="26"/>
      <c r="R47" s="18"/>
      <c r="S47" s="18"/>
    </row>
    <row r="48" spans="1:19" x14ac:dyDescent="0.25">
      <c r="A48" s="16">
        <f t="shared" si="2"/>
        <v>44</v>
      </c>
      <c r="B48" s="17"/>
      <c r="C48" s="17"/>
      <c r="D48" s="17"/>
      <c r="E48" s="17"/>
      <c r="F48" s="17"/>
      <c r="G48" s="17"/>
      <c r="H48" s="17"/>
      <c r="I48" s="16"/>
      <c r="J48" s="16"/>
      <c r="K48" s="16"/>
      <c r="L48" s="17"/>
      <c r="M48" s="17" t="str">
        <f t="shared" si="3"/>
        <v/>
      </c>
      <c r="N48" s="20"/>
      <c r="O48" s="20"/>
      <c r="P48" s="26"/>
      <c r="Q48" s="26"/>
      <c r="R48" s="18"/>
      <c r="S48" s="18"/>
    </row>
    <row r="49" spans="1:19" x14ac:dyDescent="0.25">
      <c r="A49" s="16">
        <f t="shared" si="2"/>
        <v>45</v>
      </c>
      <c r="B49" s="17"/>
      <c r="C49" s="17"/>
      <c r="D49" s="17"/>
      <c r="E49" s="17"/>
      <c r="F49" s="17"/>
      <c r="G49" s="17"/>
      <c r="H49" s="17"/>
      <c r="I49" s="16"/>
      <c r="J49" s="16"/>
      <c r="K49" s="16"/>
      <c r="L49" s="17"/>
      <c r="M49" s="17" t="str">
        <f t="shared" si="3"/>
        <v/>
      </c>
      <c r="N49" s="20"/>
      <c r="O49" s="20"/>
      <c r="P49" s="26"/>
      <c r="Q49" s="26"/>
      <c r="R49" s="18"/>
      <c r="S49" s="18"/>
    </row>
    <row r="50" spans="1:19" x14ac:dyDescent="0.25">
      <c r="A50" s="16">
        <f t="shared" si="2"/>
        <v>46</v>
      </c>
      <c r="B50" s="17"/>
      <c r="C50" s="17"/>
      <c r="D50" s="17"/>
      <c r="E50" s="17"/>
      <c r="F50" s="17"/>
      <c r="G50" s="17"/>
      <c r="H50" s="17"/>
      <c r="I50" s="16"/>
      <c r="J50" s="16"/>
      <c r="K50" s="16"/>
      <c r="L50" s="17"/>
      <c r="M50" s="17" t="str">
        <f t="shared" si="3"/>
        <v/>
      </c>
      <c r="N50" s="20"/>
      <c r="O50" s="20"/>
      <c r="P50" s="26"/>
      <c r="Q50" s="26"/>
      <c r="R50" s="18"/>
      <c r="S50" s="18"/>
    </row>
    <row r="51" spans="1:19" x14ac:dyDescent="0.25">
      <c r="A51" s="16">
        <f t="shared" si="2"/>
        <v>47</v>
      </c>
      <c r="B51" s="17"/>
      <c r="C51" s="17"/>
      <c r="D51" s="17"/>
      <c r="E51" s="17"/>
      <c r="F51" s="17"/>
      <c r="G51" s="17"/>
      <c r="H51" s="17"/>
      <c r="I51" s="16"/>
      <c r="J51" s="16"/>
      <c r="K51" s="16"/>
      <c r="L51" s="17"/>
      <c r="M51" s="17" t="str">
        <f t="shared" si="3"/>
        <v/>
      </c>
      <c r="N51" s="20"/>
      <c r="O51" s="20"/>
      <c r="P51" s="26"/>
      <c r="Q51" s="26"/>
      <c r="R51" s="18"/>
      <c r="S51" s="18"/>
    </row>
    <row r="52" spans="1:19" x14ac:dyDescent="0.25">
      <c r="A52" s="16">
        <f t="shared" si="2"/>
        <v>48</v>
      </c>
      <c r="B52" s="17"/>
      <c r="C52" s="17"/>
      <c r="D52" s="17"/>
      <c r="E52" s="17"/>
      <c r="F52" s="17"/>
      <c r="G52" s="17"/>
      <c r="H52" s="17"/>
      <c r="I52" s="16"/>
      <c r="J52" s="16"/>
      <c r="K52" s="16"/>
      <c r="L52" s="17"/>
      <c r="M52" s="17" t="str">
        <f t="shared" si="3"/>
        <v/>
      </c>
      <c r="N52" s="20"/>
      <c r="O52" s="20"/>
      <c r="P52" s="26"/>
      <c r="Q52" s="26"/>
      <c r="R52" s="18"/>
      <c r="S52" s="18"/>
    </row>
    <row r="53" spans="1:19" x14ac:dyDescent="0.25">
      <c r="A53" s="16">
        <f t="shared" si="2"/>
        <v>49</v>
      </c>
      <c r="B53" s="17"/>
      <c r="C53" s="17"/>
      <c r="D53" s="17"/>
      <c r="E53" s="17"/>
      <c r="F53" s="17"/>
      <c r="G53" s="17"/>
      <c r="H53" s="17"/>
      <c r="I53" s="16"/>
      <c r="J53" s="16"/>
      <c r="K53" s="16"/>
      <c r="L53" s="17"/>
      <c r="M53" s="17" t="str">
        <f t="shared" si="3"/>
        <v/>
      </c>
      <c r="N53" s="20"/>
      <c r="O53" s="20"/>
      <c r="P53" s="26"/>
      <c r="Q53" s="26"/>
      <c r="R53" s="18"/>
      <c r="S53" s="18"/>
    </row>
    <row r="54" spans="1:19" x14ac:dyDescent="0.25">
      <c r="A54" s="16">
        <f t="shared" si="2"/>
        <v>50</v>
      </c>
      <c r="B54" s="17"/>
      <c r="C54" s="17"/>
      <c r="D54" s="17"/>
      <c r="E54" s="17"/>
      <c r="F54" s="17"/>
      <c r="G54" s="17"/>
      <c r="H54" s="17"/>
      <c r="I54" s="16"/>
      <c r="J54" s="16"/>
      <c r="K54" s="16"/>
      <c r="L54" s="17"/>
      <c r="M54" s="17" t="str">
        <f t="shared" si="3"/>
        <v/>
      </c>
      <c r="N54" s="20"/>
      <c r="O54" s="20"/>
      <c r="P54" s="26"/>
      <c r="Q54" s="26"/>
      <c r="R54" s="18"/>
      <c r="S54" s="18"/>
    </row>
    <row r="55" spans="1:19" x14ac:dyDescent="0.25">
      <c r="A55" s="16">
        <f t="shared" si="2"/>
        <v>51</v>
      </c>
      <c r="B55" s="17"/>
      <c r="C55" s="17"/>
      <c r="D55" s="17"/>
      <c r="E55" s="17"/>
      <c r="F55" s="17"/>
      <c r="G55" s="17"/>
      <c r="H55" s="17"/>
      <c r="I55" s="16"/>
      <c r="J55" s="16"/>
      <c r="K55" s="16"/>
      <c r="L55" s="17"/>
      <c r="M55" s="17" t="str">
        <f t="shared" si="3"/>
        <v/>
      </c>
      <c r="N55" s="20"/>
      <c r="O55" s="20"/>
      <c r="P55" s="26"/>
      <c r="Q55" s="26"/>
      <c r="R55" s="18"/>
      <c r="S55" s="18"/>
    </row>
    <row r="56" spans="1:19" x14ac:dyDescent="0.25">
      <c r="A56" s="16">
        <f t="shared" si="2"/>
        <v>52</v>
      </c>
      <c r="B56" s="17"/>
      <c r="C56" s="17"/>
      <c r="D56" s="17"/>
      <c r="E56" s="17"/>
      <c r="F56" s="17"/>
      <c r="G56" s="17"/>
      <c r="H56" s="17"/>
      <c r="I56" s="16"/>
      <c r="J56" s="16"/>
      <c r="K56" s="16"/>
      <c r="L56" s="17"/>
      <c r="M56" s="17" t="str">
        <f t="shared" si="3"/>
        <v/>
      </c>
      <c r="N56" s="20"/>
      <c r="O56" s="20"/>
      <c r="P56" s="26"/>
      <c r="Q56" s="26"/>
      <c r="R56" s="18"/>
      <c r="S56" s="18"/>
    </row>
    <row r="57" spans="1:19" x14ac:dyDescent="0.25">
      <c r="A57" s="16">
        <f t="shared" si="2"/>
        <v>53</v>
      </c>
      <c r="B57" s="17"/>
      <c r="C57" s="17"/>
      <c r="D57" s="17"/>
      <c r="E57" s="17"/>
      <c r="F57" s="17"/>
      <c r="G57" s="17"/>
      <c r="H57" s="17"/>
      <c r="I57" s="16"/>
      <c r="J57" s="16"/>
      <c r="K57" s="16"/>
      <c r="L57" s="17"/>
      <c r="M57" s="17" t="str">
        <f t="shared" si="3"/>
        <v/>
      </c>
      <c r="N57" s="20"/>
      <c r="O57" s="20"/>
      <c r="P57" s="26"/>
      <c r="Q57" s="26"/>
      <c r="R57" s="18"/>
      <c r="S57" s="18"/>
    </row>
    <row r="58" spans="1:19" x14ac:dyDescent="0.25">
      <c r="A58" s="16">
        <f t="shared" si="2"/>
        <v>54</v>
      </c>
      <c r="B58" s="17"/>
      <c r="C58" s="17"/>
      <c r="D58" s="17"/>
      <c r="E58" s="17"/>
      <c r="F58" s="17"/>
      <c r="G58" s="17"/>
      <c r="H58" s="17"/>
      <c r="I58" s="16"/>
      <c r="J58" s="16"/>
      <c r="K58" s="16"/>
      <c r="L58" s="17"/>
      <c r="M58" s="17" t="str">
        <f t="shared" si="3"/>
        <v/>
      </c>
      <c r="N58" s="20"/>
      <c r="O58" s="20"/>
      <c r="P58" s="26"/>
      <c r="Q58" s="26"/>
      <c r="R58" s="18"/>
      <c r="S58" s="18"/>
    </row>
    <row r="59" spans="1:19" x14ac:dyDescent="0.25">
      <c r="A59" s="16">
        <f t="shared" si="2"/>
        <v>55</v>
      </c>
      <c r="B59" s="17"/>
      <c r="C59" s="17"/>
      <c r="D59" s="17"/>
      <c r="E59" s="17"/>
      <c r="F59" s="17"/>
      <c r="G59" s="17"/>
      <c r="H59" s="17"/>
      <c r="I59" s="16"/>
      <c r="J59" s="16"/>
      <c r="K59" s="16"/>
      <c r="L59" s="17"/>
      <c r="M59" s="17" t="str">
        <f t="shared" si="3"/>
        <v/>
      </c>
      <c r="N59" s="20"/>
      <c r="O59" s="20"/>
      <c r="P59" s="26"/>
      <c r="Q59" s="26"/>
      <c r="R59" s="18"/>
      <c r="S59" s="18"/>
    </row>
    <row r="60" spans="1:19" x14ac:dyDescent="0.25">
      <c r="A60" s="16">
        <f t="shared" si="2"/>
        <v>56</v>
      </c>
      <c r="B60" s="17"/>
      <c r="C60" s="17"/>
      <c r="D60" s="17"/>
      <c r="E60" s="17"/>
      <c r="F60" s="17"/>
      <c r="G60" s="17"/>
      <c r="H60" s="17"/>
      <c r="I60" s="16"/>
      <c r="J60" s="16"/>
      <c r="K60" s="16"/>
      <c r="L60" s="17"/>
      <c r="M60" s="17" t="str">
        <f t="shared" si="3"/>
        <v/>
      </c>
      <c r="N60" s="20"/>
      <c r="O60" s="20"/>
      <c r="P60" s="26"/>
      <c r="Q60" s="26"/>
      <c r="R60" s="18"/>
      <c r="S60" s="18"/>
    </row>
    <row r="61" spans="1:19" x14ac:dyDescent="0.25">
      <c r="A61" s="16">
        <f t="shared" si="2"/>
        <v>57</v>
      </c>
      <c r="B61" s="17"/>
      <c r="C61" s="17"/>
      <c r="D61" s="17"/>
      <c r="E61" s="17"/>
      <c r="F61" s="17"/>
      <c r="G61" s="17"/>
      <c r="H61" s="17"/>
      <c r="I61" s="16"/>
      <c r="J61" s="16"/>
      <c r="K61" s="16"/>
      <c r="L61" s="17"/>
      <c r="M61" s="17" t="str">
        <f t="shared" si="3"/>
        <v/>
      </c>
      <c r="N61" s="20"/>
      <c r="O61" s="20"/>
      <c r="P61" s="26"/>
      <c r="Q61" s="26"/>
      <c r="R61" s="18"/>
      <c r="S61" s="18"/>
    </row>
    <row r="62" spans="1:19" x14ac:dyDescent="0.25">
      <c r="A62" s="16">
        <f t="shared" si="2"/>
        <v>58</v>
      </c>
      <c r="B62" s="17"/>
      <c r="C62" s="17"/>
      <c r="D62" s="17"/>
      <c r="E62" s="17"/>
      <c r="F62" s="17"/>
      <c r="G62" s="17"/>
      <c r="H62" s="17"/>
      <c r="I62" s="16"/>
      <c r="J62" s="16"/>
      <c r="K62" s="16"/>
      <c r="L62" s="17"/>
      <c r="M62" s="17" t="str">
        <f t="shared" si="3"/>
        <v/>
      </c>
      <c r="N62" s="20"/>
      <c r="O62" s="20"/>
      <c r="P62" s="26"/>
      <c r="Q62" s="26"/>
      <c r="R62" s="18"/>
      <c r="S62" s="18"/>
    </row>
    <row r="63" spans="1:19" x14ac:dyDescent="0.25">
      <c r="A63" s="16">
        <f t="shared" si="2"/>
        <v>59</v>
      </c>
      <c r="B63" s="17"/>
      <c r="C63" s="17"/>
      <c r="D63" s="17"/>
      <c r="E63" s="17"/>
      <c r="F63" s="17"/>
      <c r="G63" s="17"/>
      <c r="H63" s="17"/>
      <c r="I63" s="16"/>
      <c r="J63" s="16"/>
      <c r="K63" s="16"/>
      <c r="L63" s="17"/>
      <c r="M63" s="17" t="str">
        <f t="shared" si="3"/>
        <v/>
      </c>
      <c r="N63" s="20"/>
      <c r="O63" s="20"/>
      <c r="P63" s="26"/>
      <c r="Q63" s="26"/>
      <c r="R63" s="18"/>
      <c r="S63" s="18"/>
    </row>
    <row r="64" spans="1:19" x14ac:dyDescent="0.25">
      <c r="A64" s="16">
        <f t="shared" si="2"/>
        <v>60</v>
      </c>
      <c r="B64" s="17"/>
      <c r="C64" s="17"/>
      <c r="D64" s="17"/>
      <c r="E64" s="17"/>
      <c r="F64" s="17"/>
      <c r="G64" s="17"/>
      <c r="H64" s="17"/>
      <c r="I64" s="16"/>
      <c r="J64" s="16"/>
      <c r="K64" s="16"/>
      <c r="L64" s="17"/>
      <c r="M64" s="17" t="str">
        <f t="shared" si="3"/>
        <v/>
      </c>
      <c r="N64" s="20"/>
      <c r="O64" s="20"/>
      <c r="P64" s="26"/>
      <c r="Q64" s="26"/>
      <c r="R64" s="18"/>
      <c r="S64" s="18"/>
    </row>
    <row r="65" spans="1:19" x14ac:dyDescent="0.25">
      <c r="A65" s="16">
        <f t="shared" si="2"/>
        <v>61</v>
      </c>
      <c r="B65" s="17"/>
      <c r="C65" s="17"/>
      <c r="D65" s="17"/>
      <c r="E65" s="17"/>
      <c r="F65" s="17"/>
      <c r="G65" s="17"/>
      <c r="H65" s="17"/>
      <c r="I65" s="16"/>
      <c r="J65" s="16"/>
      <c r="K65" s="16"/>
      <c r="L65" s="17"/>
      <c r="M65" s="17" t="str">
        <f t="shared" si="3"/>
        <v/>
      </c>
      <c r="N65" s="20"/>
      <c r="O65" s="20"/>
      <c r="P65" s="26"/>
      <c r="Q65" s="26"/>
      <c r="R65" s="18"/>
      <c r="S65" s="18"/>
    </row>
    <row r="66" spans="1:19" x14ac:dyDescent="0.25">
      <c r="A66" s="16">
        <f t="shared" si="2"/>
        <v>62</v>
      </c>
      <c r="B66" s="17"/>
      <c r="C66" s="17"/>
      <c r="D66" s="17"/>
      <c r="E66" s="17"/>
      <c r="F66" s="17"/>
      <c r="G66" s="17"/>
      <c r="H66" s="17"/>
      <c r="I66" s="16"/>
      <c r="J66" s="16"/>
      <c r="K66" s="16"/>
      <c r="L66" s="17"/>
      <c r="M66" s="17" t="str">
        <f t="shared" si="3"/>
        <v/>
      </c>
      <c r="N66" s="20"/>
      <c r="O66" s="20"/>
      <c r="P66" s="26"/>
      <c r="Q66" s="26"/>
      <c r="R66" s="18"/>
      <c r="S66" s="18"/>
    </row>
    <row r="67" spans="1:19" x14ac:dyDescent="0.25">
      <c r="A67" s="16">
        <f t="shared" si="2"/>
        <v>63</v>
      </c>
      <c r="B67" s="17"/>
      <c r="C67" s="17"/>
      <c r="D67" s="17"/>
      <c r="E67" s="17"/>
      <c r="F67" s="17"/>
      <c r="G67" s="17"/>
      <c r="H67" s="17"/>
      <c r="I67" s="16"/>
      <c r="J67" s="16"/>
      <c r="K67" s="16"/>
      <c r="L67" s="17"/>
      <c r="M67" s="17" t="str">
        <f t="shared" si="3"/>
        <v/>
      </c>
      <c r="N67" s="20"/>
      <c r="O67" s="20"/>
      <c r="P67" s="26"/>
      <c r="Q67" s="26"/>
      <c r="R67" s="18"/>
      <c r="S67" s="18"/>
    </row>
    <row r="68" spans="1:19" x14ac:dyDescent="0.25">
      <c r="A68" s="16">
        <f t="shared" si="2"/>
        <v>64</v>
      </c>
      <c r="B68" s="17"/>
      <c r="C68" s="17"/>
      <c r="D68" s="17"/>
      <c r="E68" s="17"/>
      <c r="F68" s="17"/>
      <c r="G68" s="17"/>
      <c r="H68" s="17"/>
      <c r="I68" s="16"/>
      <c r="J68" s="16"/>
      <c r="K68" s="16"/>
      <c r="L68" s="17"/>
      <c r="M68" s="17" t="str">
        <f t="shared" si="3"/>
        <v/>
      </c>
      <c r="N68" s="20"/>
      <c r="O68" s="20"/>
      <c r="P68" s="26"/>
      <c r="Q68" s="26"/>
      <c r="R68" s="18"/>
      <c r="S68" s="18"/>
    </row>
    <row r="69" spans="1:19" x14ac:dyDescent="0.25">
      <c r="A69" s="16">
        <f t="shared" si="2"/>
        <v>65</v>
      </c>
      <c r="B69" s="17"/>
      <c r="C69" s="17"/>
      <c r="D69" s="17"/>
      <c r="E69" s="17"/>
      <c r="F69" s="17"/>
      <c r="G69" s="17"/>
      <c r="H69" s="17"/>
      <c r="I69" s="16"/>
      <c r="J69" s="16"/>
      <c r="K69" s="16"/>
      <c r="L69" s="17"/>
      <c r="M69" s="17" t="str">
        <f t="shared" ref="M69:M100" si="4">IF(L69="","",VLOOKUP(L69,l_comite,2,FALSE))</f>
        <v/>
      </c>
      <c r="N69" s="20"/>
      <c r="O69" s="20"/>
      <c r="P69" s="26"/>
      <c r="Q69" s="26"/>
      <c r="R69" s="18"/>
      <c r="S69" s="18"/>
    </row>
    <row r="70" spans="1:19" x14ac:dyDescent="0.25">
      <c r="A70" s="16">
        <f t="shared" si="2"/>
        <v>66</v>
      </c>
      <c r="B70" s="17"/>
      <c r="C70" s="17"/>
      <c r="D70" s="17"/>
      <c r="E70" s="17"/>
      <c r="F70" s="17"/>
      <c r="G70" s="17"/>
      <c r="H70" s="17"/>
      <c r="I70" s="16"/>
      <c r="J70" s="16"/>
      <c r="K70" s="16"/>
      <c r="L70" s="17"/>
      <c r="M70" s="17" t="str">
        <f t="shared" si="4"/>
        <v/>
      </c>
      <c r="N70" s="20"/>
      <c r="O70" s="20"/>
      <c r="P70" s="26"/>
      <c r="Q70" s="26"/>
      <c r="R70" s="18"/>
      <c r="S70" s="18"/>
    </row>
    <row r="71" spans="1:19" x14ac:dyDescent="0.25">
      <c r="A71" s="16">
        <f t="shared" si="2"/>
        <v>67</v>
      </c>
      <c r="B71" s="17"/>
      <c r="C71" s="17"/>
      <c r="D71" s="17"/>
      <c r="E71" s="17"/>
      <c r="F71" s="17"/>
      <c r="G71" s="17"/>
      <c r="H71" s="17"/>
      <c r="I71" s="16"/>
      <c r="J71" s="16"/>
      <c r="K71" s="16"/>
      <c r="L71" s="17"/>
      <c r="M71" s="17" t="str">
        <f t="shared" si="4"/>
        <v/>
      </c>
      <c r="N71" s="20"/>
      <c r="O71" s="20"/>
      <c r="P71" s="26"/>
      <c r="Q71" s="26"/>
      <c r="R71" s="18"/>
      <c r="S71" s="18"/>
    </row>
    <row r="72" spans="1:19" x14ac:dyDescent="0.25">
      <c r="A72" s="16">
        <f t="shared" si="2"/>
        <v>68</v>
      </c>
      <c r="B72" s="17"/>
      <c r="C72" s="17"/>
      <c r="D72" s="17"/>
      <c r="E72" s="17"/>
      <c r="F72" s="17"/>
      <c r="G72" s="17"/>
      <c r="H72" s="17"/>
      <c r="I72" s="16"/>
      <c r="J72" s="16"/>
      <c r="K72" s="16"/>
      <c r="L72" s="17"/>
      <c r="M72" s="17" t="str">
        <f t="shared" si="4"/>
        <v/>
      </c>
      <c r="N72" s="20"/>
      <c r="O72" s="20"/>
      <c r="P72" s="26"/>
      <c r="Q72" s="26"/>
      <c r="R72" s="18"/>
      <c r="S72" s="18"/>
    </row>
    <row r="73" spans="1:19" x14ac:dyDescent="0.25">
      <c r="A73" s="16">
        <f t="shared" si="2"/>
        <v>69</v>
      </c>
      <c r="B73" s="17"/>
      <c r="C73" s="17"/>
      <c r="D73" s="17"/>
      <c r="E73" s="17"/>
      <c r="F73" s="17"/>
      <c r="G73" s="17"/>
      <c r="H73" s="17"/>
      <c r="I73" s="16"/>
      <c r="J73" s="16"/>
      <c r="K73" s="16"/>
      <c r="L73" s="17"/>
      <c r="M73" s="17" t="str">
        <f t="shared" si="4"/>
        <v/>
      </c>
      <c r="N73" s="20"/>
      <c r="O73" s="20"/>
      <c r="P73" s="26"/>
      <c r="Q73" s="26"/>
      <c r="R73" s="18"/>
      <c r="S73" s="18"/>
    </row>
    <row r="74" spans="1:19" x14ac:dyDescent="0.25">
      <c r="A74" s="16">
        <f t="shared" si="2"/>
        <v>70</v>
      </c>
      <c r="B74" s="17"/>
      <c r="C74" s="17"/>
      <c r="D74" s="17"/>
      <c r="E74" s="17"/>
      <c r="F74" s="17"/>
      <c r="G74" s="17"/>
      <c r="H74" s="17"/>
      <c r="I74" s="16"/>
      <c r="J74" s="16"/>
      <c r="K74" s="16"/>
      <c r="L74" s="17"/>
      <c r="M74" s="17" t="str">
        <f t="shared" si="4"/>
        <v/>
      </c>
      <c r="N74" s="20"/>
      <c r="O74" s="20"/>
      <c r="P74" s="26"/>
      <c r="Q74" s="26"/>
      <c r="R74" s="18"/>
      <c r="S74" s="18"/>
    </row>
    <row r="75" spans="1:19" x14ac:dyDescent="0.25">
      <c r="A75" s="16">
        <f t="shared" si="2"/>
        <v>71</v>
      </c>
      <c r="B75" s="17"/>
      <c r="C75" s="17"/>
      <c r="D75" s="17"/>
      <c r="E75" s="17"/>
      <c r="F75" s="17"/>
      <c r="G75" s="17"/>
      <c r="H75" s="17"/>
      <c r="I75" s="16"/>
      <c r="J75" s="16"/>
      <c r="K75" s="16"/>
      <c r="L75" s="17"/>
      <c r="M75" s="17" t="str">
        <f t="shared" si="4"/>
        <v/>
      </c>
      <c r="N75" s="20"/>
      <c r="O75" s="20"/>
      <c r="P75" s="26"/>
      <c r="Q75" s="26"/>
      <c r="R75" s="18"/>
      <c r="S75" s="18"/>
    </row>
    <row r="76" spans="1:19" x14ac:dyDescent="0.25">
      <c r="A76" s="16">
        <f t="shared" si="2"/>
        <v>72</v>
      </c>
      <c r="B76" s="17"/>
      <c r="C76" s="17"/>
      <c r="D76" s="17"/>
      <c r="E76" s="17"/>
      <c r="F76" s="17"/>
      <c r="G76" s="17"/>
      <c r="H76" s="17"/>
      <c r="I76" s="16"/>
      <c r="J76" s="16"/>
      <c r="K76" s="16"/>
      <c r="L76" s="17"/>
      <c r="M76" s="17" t="str">
        <f t="shared" si="4"/>
        <v/>
      </c>
      <c r="N76" s="20"/>
      <c r="O76" s="20"/>
      <c r="P76" s="26"/>
      <c r="Q76" s="26"/>
      <c r="R76" s="18"/>
      <c r="S76" s="18"/>
    </row>
    <row r="77" spans="1:19" x14ac:dyDescent="0.25">
      <c r="A77" s="16">
        <f t="shared" si="2"/>
        <v>73</v>
      </c>
      <c r="B77" s="17"/>
      <c r="C77" s="17"/>
      <c r="D77" s="17"/>
      <c r="E77" s="17"/>
      <c r="F77" s="17"/>
      <c r="G77" s="17"/>
      <c r="H77" s="17"/>
      <c r="I77" s="16"/>
      <c r="J77" s="16"/>
      <c r="K77" s="16"/>
      <c r="L77" s="17"/>
      <c r="M77" s="17" t="str">
        <f t="shared" si="4"/>
        <v/>
      </c>
      <c r="N77" s="20"/>
      <c r="O77" s="20"/>
      <c r="P77" s="26"/>
      <c r="Q77" s="26"/>
      <c r="R77" s="18"/>
      <c r="S77" s="18"/>
    </row>
    <row r="78" spans="1:19" x14ac:dyDescent="0.25">
      <c r="A78" s="16">
        <f t="shared" si="2"/>
        <v>74</v>
      </c>
      <c r="B78" s="17"/>
      <c r="C78" s="17"/>
      <c r="D78" s="17"/>
      <c r="E78" s="17"/>
      <c r="F78" s="17"/>
      <c r="G78" s="17"/>
      <c r="H78" s="17"/>
      <c r="I78" s="16"/>
      <c r="J78" s="16"/>
      <c r="K78" s="16"/>
      <c r="L78" s="17"/>
      <c r="M78" s="17" t="str">
        <f t="shared" si="4"/>
        <v/>
      </c>
      <c r="N78" s="20"/>
      <c r="O78" s="20"/>
      <c r="P78" s="26"/>
      <c r="Q78" s="26"/>
      <c r="R78" s="18"/>
      <c r="S78" s="18"/>
    </row>
    <row r="79" spans="1:19" x14ac:dyDescent="0.25">
      <c r="A79" s="16">
        <f t="shared" si="2"/>
        <v>75</v>
      </c>
      <c r="B79" s="17"/>
      <c r="C79" s="17"/>
      <c r="D79" s="17"/>
      <c r="E79" s="17"/>
      <c r="F79" s="17"/>
      <c r="G79" s="17"/>
      <c r="H79" s="17"/>
      <c r="I79" s="16"/>
      <c r="J79" s="16"/>
      <c r="K79" s="16"/>
      <c r="L79" s="17"/>
      <c r="M79" s="17" t="str">
        <f t="shared" si="4"/>
        <v/>
      </c>
      <c r="N79" s="20"/>
      <c r="O79" s="20"/>
      <c r="P79" s="26"/>
      <c r="Q79" s="26"/>
      <c r="R79" s="18"/>
      <c r="S79" s="18"/>
    </row>
    <row r="80" spans="1:19" x14ac:dyDescent="0.25">
      <c r="A80" s="16">
        <f t="shared" si="2"/>
        <v>76</v>
      </c>
      <c r="B80" s="17"/>
      <c r="C80" s="17"/>
      <c r="D80" s="17"/>
      <c r="E80" s="17"/>
      <c r="F80" s="17"/>
      <c r="G80" s="17"/>
      <c r="H80" s="17"/>
      <c r="I80" s="16"/>
      <c r="J80" s="16"/>
      <c r="K80" s="16"/>
      <c r="L80" s="17"/>
      <c r="M80" s="17" t="str">
        <f t="shared" si="4"/>
        <v/>
      </c>
      <c r="N80" s="20"/>
      <c r="O80" s="20"/>
      <c r="P80" s="26"/>
      <c r="Q80" s="26"/>
      <c r="R80" s="18"/>
      <c r="S80" s="18"/>
    </row>
    <row r="81" spans="1:19" x14ac:dyDescent="0.25">
      <c r="A81" s="16">
        <f t="shared" si="2"/>
        <v>77</v>
      </c>
      <c r="B81" s="17"/>
      <c r="C81" s="17"/>
      <c r="D81" s="17"/>
      <c r="E81" s="17"/>
      <c r="F81" s="17"/>
      <c r="G81" s="17"/>
      <c r="H81" s="17"/>
      <c r="I81" s="16"/>
      <c r="J81" s="16"/>
      <c r="K81" s="16"/>
      <c r="L81" s="17"/>
      <c r="M81" s="17" t="str">
        <f t="shared" si="4"/>
        <v/>
      </c>
      <c r="N81" s="20"/>
      <c r="O81" s="20"/>
      <c r="P81" s="26"/>
      <c r="Q81" s="26"/>
      <c r="R81" s="18"/>
      <c r="S81" s="18"/>
    </row>
    <row r="82" spans="1:19" x14ac:dyDescent="0.25">
      <c r="A82" s="16">
        <f t="shared" si="2"/>
        <v>78</v>
      </c>
      <c r="B82" s="17"/>
      <c r="C82" s="18"/>
      <c r="D82" s="18"/>
      <c r="E82" s="18"/>
      <c r="F82" s="18"/>
      <c r="G82" s="18"/>
      <c r="H82" s="18"/>
      <c r="I82" s="24"/>
      <c r="J82" s="24"/>
      <c r="K82" s="24"/>
      <c r="L82" s="18"/>
      <c r="M82" s="17" t="str">
        <f t="shared" si="4"/>
        <v/>
      </c>
      <c r="N82" s="26"/>
      <c r="O82" s="26"/>
      <c r="P82" s="26"/>
      <c r="Q82" s="26"/>
      <c r="R82" s="18"/>
      <c r="S82" s="18"/>
    </row>
    <row r="83" spans="1:19" x14ac:dyDescent="0.25">
      <c r="A83" s="16">
        <f t="shared" si="2"/>
        <v>79</v>
      </c>
      <c r="B83" s="17"/>
      <c r="C83" s="18"/>
      <c r="D83" s="18"/>
      <c r="E83" s="18"/>
      <c r="F83" s="18"/>
      <c r="G83" s="18"/>
      <c r="H83" s="18"/>
      <c r="I83" s="24"/>
      <c r="J83" s="24"/>
      <c r="K83" s="24"/>
      <c r="L83" s="18"/>
      <c r="M83" s="17" t="str">
        <f t="shared" si="4"/>
        <v/>
      </c>
      <c r="N83" s="26"/>
      <c r="O83" s="26"/>
      <c r="P83" s="26"/>
      <c r="Q83" s="26"/>
      <c r="R83" s="18"/>
      <c r="S83" s="18"/>
    </row>
    <row r="84" spans="1:19" x14ac:dyDescent="0.25">
      <c r="A84" s="16">
        <f t="shared" si="2"/>
        <v>80</v>
      </c>
      <c r="B84" s="17"/>
      <c r="C84" s="18"/>
      <c r="D84" s="18"/>
      <c r="E84" s="18"/>
      <c r="F84" s="18"/>
      <c r="G84" s="18"/>
      <c r="H84" s="18"/>
      <c r="I84" s="24"/>
      <c r="J84" s="24"/>
      <c r="K84" s="24"/>
      <c r="L84" s="18"/>
      <c r="M84" s="17" t="str">
        <f t="shared" si="4"/>
        <v/>
      </c>
      <c r="N84" s="26"/>
      <c r="O84" s="26"/>
      <c r="P84" s="26"/>
      <c r="Q84" s="26"/>
      <c r="R84" s="18"/>
      <c r="S84" s="18"/>
    </row>
    <row r="85" spans="1:19" x14ac:dyDescent="0.25">
      <c r="A85" s="16">
        <f t="shared" si="2"/>
        <v>81</v>
      </c>
      <c r="B85" s="17"/>
      <c r="C85" s="18"/>
      <c r="D85" s="18"/>
      <c r="E85" s="18"/>
      <c r="F85" s="18"/>
      <c r="G85" s="18"/>
      <c r="H85" s="18"/>
      <c r="I85" s="24"/>
      <c r="J85" s="24"/>
      <c r="K85" s="24"/>
      <c r="L85" s="18"/>
      <c r="M85" s="17" t="str">
        <f t="shared" si="4"/>
        <v/>
      </c>
      <c r="N85" s="26"/>
      <c r="O85" s="26"/>
      <c r="P85" s="26"/>
      <c r="Q85" s="26"/>
      <c r="R85" s="18"/>
      <c r="S85" s="18"/>
    </row>
    <row r="86" spans="1:19" x14ac:dyDescent="0.25">
      <c r="A86" s="16">
        <f t="shared" si="2"/>
        <v>82</v>
      </c>
      <c r="B86" s="17"/>
      <c r="C86" s="18"/>
      <c r="D86" s="18"/>
      <c r="E86" s="18"/>
      <c r="F86" s="18"/>
      <c r="G86" s="18"/>
      <c r="H86" s="18"/>
      <c r="I86" s="24"/>
      <c r="J86" s="24"/>
      <c r="K86" s="24"/>
      <c r="L86" s="18"/>
      <c r="M86" s="17" t="str">
        <f t="shared" si="4"/>
        <v/>
      </c>
      <c r="N86" s="26"/>
      <c r="O86" s="26"/>
      <c r="P86" s="26"/>
      <c r="Q86" s="26"/>
      <c r="R86" s="18"/>
      <c r="S86" s="18"/>
    </row>
    <row r="87" spans="1:19" x14ac:dyDescent="0.25">
      <c r="A87" s="16">
        <f t="shared" si="2"/>
        <v>83</v>
      </c>
      <c r="B87" s="17"/>
      <c r="C87" s="18"/>
      <c r="D87" s="18"/>
      <c r="E87" s="18"/>
      <c r="F87" s="18"/>
      <c r="G87" s="18"/>
      <c r="H87" s="18"/>
      <c r="I87" s="24"/>
      <c r="J87" s="24"/>
      <c r="K87" s="24"/>
      <c r="L87" s="18"/>
      <c r="M87" s="17" t="str">
        <f t="shared" si="4"/>
        <v/>
      </c>
      <c r="N87" s="26"/>
      <c r="O87" s="26"/>
      <c r="P87" s="26"/>
      <c r="Q87" s="26"/>
      <c r="R87" s="18"/>
      <c r="S87" s="18"/>
    </row>
    <row r="88" spans="1:19" x14ac:dyDescent="0.25">
      <c r="A88" s="16">
        <f t="shared" si="2"/>
        <v>84</v>
      </c>
      <c r="B88" s="17"/>
      <c r="C88" s="18"/>
      <c r="D88" s="18"/>
      <c r="E88" s="18"/>
      <c r="F88" s="18"/>
      <c r="G88" s="18"/>
      <c r="H88" s="18"/>
      <c r="I88" s="24"/>
      <c r="J88" s="24"/>
      <c r="K88" s="24"/>
      <c r="L88" s="18"/>
      <c r="M88" s="17" t="str">
        <f t="shared" si="4"/>
        <v/>
      </c>
      <c r="N88" s="26"/>
      <c r="O88" s="26"/>
      <c r="P88" s="26"/>
      <c r="Q88" s="26"/>
      <c r="R88" s="18"/>
      <c r="S88" s="18"/>
    </row>
    <row r="89" spans="1:19" x14ac:dyDescent="0.25">
      <c r="A89" s="16">
        <f t="shared" si="2"/>
        <v>85</v>
      </c>
      <c r="B89" s="17"/>
      <c r="C89" s="18"/>
      <c r="D89" s="18"/>
      <c r="E89" s="18"/>
      <c r="F89" s="18"/>
      <c r="G89" s="18"/>
      <c r="H89" s="18"/>
      <c r="I89" s="24"/>
      <c r="J89" s="24"/>
      <c r="K89" s="24"/>
      <c r="L89" s="18"/>
      <c r="M89" s="17" t="str">
        <f t="shared" si="4"/>
        <v/>
      </c>
      <c r="N89" s="26"/>
      <c r="O89" s="26"/>
      <c r="P89" s="26"/>
      <c r="Q89" s="26"/>
      <c r="R89" s="18"/>
      <c r="S89" s="18"/>
    </row>
    <row r="90" spans="1:19" x14ac:dyDescent="0.25">
      <c r="A90" s="16">
        <f t="shared" si="2"/>
        <v>86</v>
      </c>
      <c r="B90" s="17"/>
      <c r="C90" s="18"/>
      <c r="D90" s="18"/>
      <c r="E90" s="18"/>
      <c r="F90" s="18"/>
      <c r="G90" s="18"/>
      <c r="H90" s="18"/>
      <c r="I90" s="24"/>
      <c r="J90" s="24"/>
      <c r="K90" s="24"/>
      <c r="L90" s="18"/>
      <c r="M90" s="17" t="str">
        <f t="shared" si="4"/>
        <v/>
      </c>
      <c r="N90" s="26"/>
      <c r="O90" s="26"/>
      <c r="P90" s="26"/>
      <c r="Q90" s="26"/>
      <c r="R90" s="18"/>
      <c r="S90" s="18"/>
    </row>
    <row r="91" spans="1:19" x14ac:dyDescent="0.25">
      <c r="A91" s="16">
        <f t="shared" si="2"/>
        <v>87</v>
      </c>
      <c r="B91" s="17"/>
      <c r="C91" s="18"/>
      <c r="D91" s="18"/>
      <c r="E91" s="18"/>
      <c r="F91" s="18"/>
      <c r="G91" s="18"/>
      <c r="H91" s="18"/>
      <c r="I91" s="24"/>
      <c r="J91" s="24"/>
      <c r="K91" s="24"/>
      <c r="L91" s="18"/>
      <c r="M91" s="17" t="str">
        <f t="shared" si="4"/>
        <v/>
      </c>
      <c r="N91" s="26"/>
      <c r="O91" s="26"/>
      <c r="P91" s="26"/>
      <c r="Q91" s="26"/>
      <c r="R91" s="18"/>
      <c r="S91" s="18"/>
    </row>
    <row r="92" spans="1:19" x14ac:dyDescent="0.25">
      <c r="A92" s="16">
        <f t="shared" si="2"/>
        <v>88</v>
      </c>
      <c r="B92" s="17"/>
      <c r="C92" s="18"/>
      <c r="D92" s="18"/>
      <c r="E92" s="18"/>
      <c r="F92" s="18"/>
      <c r="G92" s="18"/>
      <c r="H92" s="18"/>
      <c r="I92" s="24"/>
      <c r="J92" s="24"/>
      <c r="K92" s="24"/>
      <c r="L92" s="18"/>
      <c r="M92" s="17" t="str">
        <f t="shared" si="4"/>
        <v/>
      </c>
      <c r="N92" s="26"/>
      <c r="O92" s="26"/>
      <c r="P92" s="26"/>
      <c r="Q92" s="26"/>
      <c r="R92" s="18"/>
      <c r="S92" s="18"/>
    </row>
    <row r="93" spans="1:19" x14ac:dyDescent="0.25">
      <c r="A93" s="16">
        <f t="shared" si="2"/>
        <v>89</v>
      </c>
      <c r="B93" s="17"/>
      <c r="C93" s="18"/>
      <c r="D93" s="18"/>
      <c r="E93" s="18"/>
      <c r="F93" s="18"/>
      <c r="G93" s="18"/>
      <c r="H93" s="18"/>
      <c r="I93" s="24"/>
      <c r="J93" s="24"/>
      <c r="K93" s="24"/>
      <c r="L93" s="18"/>
      <c r="M93" s="17" t="str">
        <f t="shared" si="4"/>
        <v/>
      </c>
      <c r="N93" s="26"/>
      <c r="O93" s="26"/>
      <c r="P93" s="26"/>
      <c r="Q93" s="26"/>
      <c r="R93" s="18"/>
      <c r="S93" s="18"/>
    </row>
    <row r="94" spans="1:19" x14ac:dyDescent="0.25">
      <c r="A94" s="16">
        <f t="shared" si="2"/>
        <v>90</v>
      </c>
      <c r="B94" s="17"/>
      <c r="C94" s="18"/>
      <c r="D94" s="18"/>
      <c r="E94" s="18"/>
      <c r="F94" s="18"/>
      <c r="G94" s="18"/>
      <c r="H94" s="18"/>
      <c r="I94" s="24"/>
      <c r="J94" s="24"/>
      <c r="K94" s="24"/>
      <c r="L94" s="18"/>
      <c r="M94" s="17" t="str">
        <f t="shared" si="4"/>
        <v/>
      </c>
      <c r="N94" s="26"/>
      <c r="O94" s="26"/>
      <c r="P94" s="26"/>
      <c r="Q94" s="26"/>
      <c r="R94" s="18"/>
      <c r="S94" s="18"/>
    </row>
    <row r="95" spans="1:19" x14ac:dyDescent="0.25">
      <c r="A95" s="16">
        <f t="shared" si="2"/>
        <v>91</v>
      </c>
      <c r="B95" s="17"/>
      <c r="C95" s="18"/>
      <c r="D95" s="18"/>
      <c r="E95" s="18"/>
      <c r="F95" s="18"/>
      <c r="G95" s="18"/>
      <c r="H95" s="18"/>
      <c r="I95" s="24"/>
      <c r="J95" s="24"/>
      <c r="K95" s="24"/>
      <c r="L95" s="18"/>
      <c r="M95" s="17" t="str">
        <f t="shared" si="4"/>
        <v/>
      </c>
      <c r="N95" s="26"/>
      <c r="O95" s="26"/>
      <c r="P95" s="26"/>
      <c r="Q95" s="26"/>
      <c r="R95" s="18"/>
      <c r="S95" s="18"/>
    </row>
    <row r="96" spans="1:19" x14ac:dyDescent="0.25">
      <c r="A96" s="16">
        <f t="shared" si="2"/>
        <v>92</v>
      </c>
      <c r="B96" s="17"/>
      <c r="C96" s="18"/>
      <c r="D96" s="18"/>
      <c r="E96" s="18"/>
      <c r="F96" s="18"/>
      <c r="G96" s="18"/>
      <c r="H96" s="18"/>
      <c r="I96" s="24"/>
      <c r="J96" s="24"/>
      <c r="K96" s="24"/>
      <c r="L96" s="18"/>
      <c r="M96" s="17" t="str">
        <f t="shared" si="4"/>
        <v/>
      </c>
      <c r="N96" s="26"/>
      <c r="O96" s="26"/>
      <c r="P96" s="26"/>
      <c r="Q96" s="26"/>
      <c r="R96" s="18"/>
      <c r="S96" s="18"/>
    </row>
    <row r="97" spans="1:19" x14ac:dyDescent="0.25">
      <c r="A97" s="16">
        <f t="shared" si="2"/>
        <v>93</v>
      </c>
      <c r="B97" s="17"/>
      <c r="C97" s="17"/>
      <c r="D97" s="17"/>
      <c r="E97" s="17"/>
      <c r="F97" s="17"/>
      <c r="G97" s="17"/>
      <c r="H97" s="17"/>
      <c r="I97" s="16"/>
      <c r="J97" s="16"/>
      <c r="K97" s="16"/>
      <c r="L97" s="17"/>
      <c r="M97" s="17" t="str">
        <f t="shared" si="4"/>
        <v/>
      </c>
      <c r="N97" s="20"/>
      <c r="O97" s="20"/>
      <c r="P97" s="26"/>
      <c r="Q97" s="26"/>
      <c r="R97" s="18"/>
      <c r="S97" s="18"/>
    </row>
    <row r="98" spans="1:19" x14ac:dyDescent="0.25">
      <c r="A98" s="16">
        <f t="shared" si="2"/>
        <v>94</v>
      </c>
      <c r="B98" s="17"/>
      <c r="C98" s="17"/>
      <c r="D98" s="17"/>
      <c r="E98" s="17"/>
      <c r="F98" s="17"/>
      <c r="G98" s="17"/>
      <c r="H98" s="17"/>
      <c r="I98" s="16"/>
      <c r="J98" s="16"/>
      <c r="K98" s="16"/>
      <c r="L98" s="17"/>
      <c r="M98" s="17" t="str">
        <f t="shared" si="4"/>
        <v/>
      </c>
      <c r="N98" s="20"/>
      <c r="O98" s="20"/>
      <c r="P98" s="26"/>
      <c r="Q98" s="26"/>
      <c r="R98" s="18"/>
      <c r="S98" s="18"/>
    </row>
    <row r="99" spans="1:19" x14ac:dyDescent="0.25">
      <c r="A99" s="16">
        <f t="shared" si="2"/>
        <v>95</v>
      </c>
      <c r="B99" s="17"/>
      <c r="C99" s="17"/>
      <c r="D99" s="17"/>
      <c r="E99" s="17"/>
      <c r="F99" s="17"/>
      <c r="G99" s="17"/>
      <c r="H99" s="17"/>
      <c r="I99" s="16"/>
      <c r="J99" s="16"/>
      <c r="K99" s="16"/>
      <c r="L99" s="17"/>
      <c r="M99" s="17" t="str">
        <f t="shared" si="4"/>
        <v/>
      </c>
      <c r="N99" s="20"/>
      <c r="O99" s="20"/>
      <c r="P99" s="26"/>
      <c r="Q99" s="26"/>
      <c r="R99" s="18"/>
      <c r="S99" s="18"/>
    </row>
    <row r="100" spans="1:19" x14ac:dyDescent="0.25">
      <c r="A100" s="16">
        <f t="shared" si="2"/>
        <v>96</v>
      </c>
      <c r="B100" s="17"/>
      <c r="C100" s="17"/>
      <c r="D100" s="17"/>
      <c r="E100" s="17"/>
      <c r="F100" s="17"/>
      <c r="G100" s="17"/>
      <c r="H100" s="17"/>
      <c r="I100" s="16"/>
      <c r="J100" s="16"/>
      <c r="K100" s="16"/>
      <c r="L100" s="17"/>
      <c r="M100" s="17" t="str">
        <f t="shared" si="4"/>
        <v/>
      </c>
      <c r="N100" s="20"/>
      <c r="O100" s="20"/>
      <c r="P100" s="26"/>
      <c r="Q100" s="26"/>
      <c r="R100" s="18"/>
      <c r="S100" s="18"/>
    </row>
    <row r="101" spans="1:19" x14ac:dyDescent="0.25">
      <c r="A101" s="16">
        <f t="shared" si="2"/>
        <v>97</v>
      </c>
      <c r="B101" s="17"/>
      <c r="C101" s="17"/>
      <c r="D101" s="17"/>
      <c r="E101" s="17"/>
      <c r="F101" s="17"/>
      <c r="G101" s="17"/>
      <c r="H101" s="17"/>
      <c r="I101" s="16"/>
      <c r="J101" s="16"/>
      <c r="K101" s="16"/>
      <c r="L101" s="17"/>
      <c r="M101" s="17" t="str">
        <f t="shared" ref="M101:M104" si="5">IF(L101="","",VLOOKUP(L101,l_comite,2,FALSE))</f>
        <v/>
      </c>
      <c r="N101" s="20"/>
      <c r="O101" s="20"/>
      <c r="P101" s="26"/>
      <c r="Q101" s="26"/>
      <c r="R101" s="18"/>
      <c r="S101" s="18"/>
    </row>
    <row r="102" spans="1:19" x14ac:dyDescent="0.25">
      <c r="A102" s="16">
        <f t="shared" si="2"/>
        <v>98</v>
      </c>
      <c r="B102" s="17"/>
      <c r="C102" s="17"/>
      <c r="D102" s="17"/>
      <c r="E102" s="17"/>
      <c r="F102" s="17"/>
      <c r="G102" s="17"/>
      <c r="H102" s="17"/>
      <c r="I102" s="16"/>
      <c r="J102" s="16"/>
      <c r="K102" s="16"/>
      <c r="L102" s="17"/>
      <c r="M102" s="17" t="str">
        <f t="shared" si="5"/>
        <v/>
      </c>
      <c r="N102" s="20"/>
      <c r="O102" s="20"/>
      <c r="P102" s="26"/>
      <c r="Q102" s="26"/>
      <c r="R102" s="18"/>
      <c r="S102" s="18"/>
    </row>
    <row r="103" spans="1:19" x14ac:dyDescent="0.25">
      <c r="A103" s="16">
        <f t="shared" si="2"/>
        <v>99</v>
      </c>
      <c r="B103" s="17"/>
      <c r="C103" s="17"/>
      <c r="D103" s="17"/>
      <c r="E103" s="17"/>
      <c r="F103" s="17"/>
      <c r="G103" s="17"/>
      <c r="H103" s="17"/>
      <c r="I103" s="16"/>
      <c r="J103" s="16"/>
      <c r="K103" s="16"/>
      <c r="L103" s="17"/>
      <c r="M103" s="17" t="str">
        <f t="shared" si="5"/>
        <v/>
      </c>
      <c r="N103" s="20"/>
      <c r="O103" s="20"/>
      <c r="P103" s="26"/>
      <c r="Q103" s="26"/>
      <c r="R103" s="18"/>
      <c r="S103" s="18"/>
    </row>
    <row r="104" spans="1:19" x14ac:dyDescent="0.25">
      <c r="A104" s="16">
        <f t="shared" si="2"/>
        <v>100</v>
      </c>
      <c r="B104" s="17"/>
      <c r="C104" s="17"/>
      <c r="D104" s="17"/>
      <c r="E104" s="17"/>
      <c r="F104" s="17"/>
      <c r="G104" s="17"/>
      <c r="H104" s="17"/>
      <c r="I104" s="16"/>
      <c r="J104" s="16"/>
      <c r="K104" s="16"/>
      <c r="L104" s="17"/>
      <c r="M104" s="17" t="str">
        <f t="shared" si="5"/>
        <v/>
      </c>
      <c r="N104" s="20"/>
      <c r="O104" s="20"/>
      <c r="P104" s="26"/>
      <c r="Q104" s="26"/>
      <c r="R104" s="18"/>
      <c r="S104" s="18"/>
    </row>
    <row r="105" spans="1:19" x14ac:dyDescent="0.25">
      <c r="A105" s="2"/>
      <c r="I105" s="2"/>
      <c r="J105" s="2"/>
      <c r="K105" s="2"/>
    </row>
    <row r="106" spans="1:19" x14ac:dyDescent="0.25">
      <c r="A106" s="2"/>
      <c r="I106" s="2"/>
      <c r="J106" s="2"/>
      <c r="K106" s="2"/>
    </row>
    <row r="107" spans="1:19" x14ac:dyDescent="0.25">
      <c r="A107" s="2"/>
      <c r="C107" s="34" t="s">
        <v>125</v>
      </c>
      <c r="D107" s="5"/>
      <c r="E107" s="5"/>
      <c r="F107" s="5"/>
      <c r="G107" s="5" t="str">
        <f>IF(AND(J5&gt;=1/1/1988,J5&lt;=31/12/1989),"J","")</f>
        <v/>
      </c>
      <c r="I107" s="2"/>
      <c r="J107" s="2"/>
      <c r="K107" s="2"/>
    </row>
    <row r="108" spans="1:19" x14ac:dyDescent="0.25">
      <c r="A108" s="2"/>
      <c r="C108" s="35" t="s">
        <v>126</v>
      </c>
      <c r="D108" s="5"/>
      <c r="E108" s="5"/>
      <c r="F108" s="5"/>
      <c r="G108" s="5"/>
      <c r="I108" s="2"/>
      <c r="J108" s="2"/>
      <c r="K108" s="2"/>
    </row>
    <row r="109" spans="1:19" x14ac:dyDescent="0.25">
      <c r="A109" s="2"/>
      <c r="C109" s="35" t="s">
        <v>127</v>
      </c>
      <c r="D109" s="5"/>
      <c r="E109" s="5"/>
      <c r="F109" s="5"/>
      <c r="G109" s="5"/>
      <c r="I109" s="2"/>
      <c r="J109" s="2"/>
      <c r="K109" s="2"/>
    </row>
    <row r="110" spans="1:19" x14ac:dyDescent="0.25">
      <c r="A110" s="2"/>
      <c r="C110" s="36" t="s">
        <v>128</v>
      </c>
      <c r="D110" s="5"/>
      <c r="E110" s="5"/>
      <c r="F110" s="5"/>
      <c r="G110" s="5"/>
      <c r="I110" s="2"/>
      <c r="J110" s="2"/>
      <c r="K110" s="2"/>
    </row>
    <row r="111" spans="1:19" x14ac:dyDescent="0.25">
      <c r="A111" s="2"/>
      <c r="C111" s="36" t="s">
        <v>129</v>
      </c>
      <c r="D111" s="5"/>
      <c r="E111" s="5"/>
      <c r="F111" s="5"/>
      <c r="G111" s="5"/>
      <c r="I111" s="2"/>
      <c r="J111" s="2"/>
      <c r="K111" s="2"/>
    </row>
    <row r="112" spans="1:19" x14ac:dyDescent="0.25">
      <c r="A112" s="2"/>
      <c r="C112" s="36" t="s">
        <v>130</v>
      </c>
      <c r="D112" s="37"/>
      <c r="E112" s="37"/>
      <c r="F112" s="37"/>
      <c r="G112" s="37"/>
      <c r="I112" s="2"/>
      <c r="J112" s="2"/>
      <c r="K112" s="2"/>
    </row>
    <row r="113" spans="1:11" x14ac:dyDescent="0.25">
      <c r="A113" s="2"/>
      <c r="I113" s="2"/>
      <c r="J113" s="2"/>
      <c r="K113" s="2"/>
    </row>
  </sheetData>
  <mergeCells count="2">
    <mergeCell ref="H1:N1"/>
    <mergeCell ref="H2:N2"/>
  </mergeCells>
  <dataValidations count="1">
    <dataValidation type="list" allowBlank="1" showInputMessage="1" showErrorMessage="1" sqref="L5:L104">
      <formula1>IF(L5&lt;&gt;"",OFFSET(f_clubs,MATCH(L5&amp;"*",f_clubs,0)-1,,COUNTIF(f_clubs,L5&amp;"*"),1),f_clubs)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4"/>
  <sheetViews>
    <sheetView workbookViewId="0">
      <selection activeCell="J3" sqref="J3"/>
    </sheetView>
  </sheetViews>
  <sheetFormatPr baseColWidth="10" defaultRowHeight="15" x14ac:dyDescent="0.25"/>
  <cols>
    <col min="4" max="4" width="17.42578125" customWidth="1"/>
    <col min="10" max="10" width="23" customWidth="1"/>
  </cols>
  <sheetData>
    <row r="1" spans="1:7" ht="28.5" customHeight="1" x14ac:dyDescent="0.35">
      <c r="A1" s="144" t="str">
        <f>Parametres!$K$2</f>
        <v>CHAMPIONNAT DEPARTEMENTAUX D'ESCALADE</v>
      </c>
      <c r="B1" s="145"/>
      <c r="C1" s="145"/>
      <c r="D1" s="145"/>
      <c r="E1" s="145"/>
      <c r="F1" s="145"/>
      <c r="G1" s="146"/>
    </row>
    <row r="2" spans="1:7" ht="24" customHeight="1" thickBot="1" x14ac:dyDescent="0.4">
      <c r="A2" s="47"/>
      <c r="B2" s="143" t="s">
        <v>132</v>
      </c>
      <c r="C2" s="143"/>
      <c r="D2" s="143"/>
      <c r="E2" s="143"/>
      <c r="F2" s="143"/>
      <c r="G2" s="48"/>
    </row>
    <row r="3" spans="1:7" x14ac:dyDescent="0.25">
      <c r="A3" s="2"/>
      <c r="D3" s="2"/>
      <c r="F3" s="2"/>
    </row>
    <row r="4" spans="1:7" x14ac:dyDescent="0.25">
      <c r="A4" s="49" t="s">
        <v>133</v>
      </c>
      <c r="B4" s="50" t="s">
        <v>134</v>
      </c>
      <c r="C4" s="50" t="s">
        <v>54</v>
      </c>
      <c r="D4" s="49" t="s">
        <v>56</v>
      </c>
      <c r="E4" s="49" t="s">
        <v>57</v>
      </c>
      <c r="F4" s="49" t="s">
        <v>62</v>
      </c>
      <c r="G4" s="49" t="s">
        <v>135</v>
      </c>
    </row>
    <row r="5" spans="1:7" x14ac:dyDescent="0.25">
      <c r="A5" s="24">
        <v>1</v>
      </c>
      <c r="B5" s="51">
        <v>1.05</v>
      </c>
      <c r="C5" s="52">
        <v>6</v>
      </c>
      <c r="D5" s="16" t="str">
        <f t="shared" ref="D5:D36" si="0">IF(C5="","",VLOOKUP(C5,l_inscrit,3,FALSE))</f>
        <v xml:space="preserve">JUMERE </v>
      </c>
      <c r="E5" s="16" t="str">
        <f t="shared" ref="E5:E36" si="1">IF(C5="","",VLOOKUP(C5,l_inscrit,4,FALSE))</f>
        <v>Wilfried</v>
      </c>
      <c r="F5" s="24" t="str">
        <f t="shared" ref="F5:F36" si="2">IF(C5="","",VLOOKUP(C5,l_inscrit,9,FALSE))</f>
        <v>M</v>
      </c>
      <c r="G5" s="24" t="str">
        <f t="shared" ref="G5:G36" si="3">IF(C5="","",VLOOKUP(C5,l_inscrit,11,FALSE))</f>
        <v>SG</v>
      </c>
    </row>
    <row r="6" spans="1:7" x14ac:dyDescent="0.25">
      <c r="A6" s="24">
        <v>2</v>
      </c>
      <c r="B6" s="51"/>
      <c r="C6" s="52">
        <v>1</v>
      </c>
      <c r="D6" s="16" t="str">
        <f t="shared" si="0"/>
        <v>PEYET</v>
      </c>
      <c r="E6" s="16" t="str">
        <f t="shared" si="1"/>
        <v>Mathieu</v>
      </c>
      <c r="F6" s="24" t="str">
        <f t="shared" si="2"/>
        <v>M</v>
      </c>
      <c r="G6" s="24" t="str">
        <f t="shared" si="3"/>
        <v>SG</v>
      </c>
    </row>
    <row r="7" spans="1:7" x14ac:dyDescent="0.25">
      <c r="A7" s="24">
        <v>3</v>
      </c>
      <c r="B7" s="51"/>
      <c r="C7" s="52">
        <v>3</v>
      </c>
      <c r="D7" s="16" t="str">
        <f t="shared" si="0"/>
        <v>MOULUQUET</v>
      </c>
      <c r="E7" s="16" t="str">
        <f t="shared" si="1"/>
        <v>Pierre</v>
      </c>
      <c r="F7" s="24" t="str">
        <f t="shared" si="2"/>
        <v>M</v>
      </c>
      <c r="G7" s="24" t="str">
        <f t="shared" si="3"/>
        <v>SG</v>
      </c>
    </row>
    <row r="8" spans="1:7" x14ac:dyDescent="0.25">
      <c r="A8" s="24">
        <v>4</v>
      </c>
      <c r="B8" s="51"/>
      <c r="C8" s="52">
        <v>11</v>
      </c>
      <c r="D8" s="16" t="str">
        <f t="shared" si="0"/>
        <v>ASSERQUET</v>
      </c>
      <c r="E8" s="16" t="str">
        <f t="shared" si="1"/>
        <v>Franck</v>
      </c>
      <c r="F8" s="24" t="str">
        <f t="shared" si="2"/>
        <v>M</v>
      </c>
      <c r="G8" s="24" t="str">
        <f t="shared" si="3"/>
        <v>SG</v>
      </c>
    </row>
    <row r="9" spans="1:7" x14ac:dyDescent="0.25">
      <c r="A9" s="24">
        <v>5</v>
      </c>
      <c r="B9" s="51"/>
      <c r="C9" s="52">
        <v>20</v>
      </c>
      <c r="D9" s="16" t="str">
        <f t="shared" si="0"/>
        <v>BUROU</v>
      </c>
      <c r="E9" s="16" t="str">
        <f t="shared" si="1"/>
        <v>Norbert</v>
      </c>
      <c r="F9" s="24" t="str">
        <f t="shared" si="2"/>
        <v>M</v>
      </c>
      <c r="G9" s="24" t="str">
        <f t="shared" si="3"/>
        <v>SG</v>
      </c>
    </row>
    <row r="10" spans="1:7" x14ac:dyDescent="0.25">
      <c r="A10" s="24">
        <v>6</v>
      </c>
      <c r="B10" s="51"/>
      <c r="C10" s="52">
        <v>5</v>
      </c>
      <c r="D10" s="16" t="str">
        <f t="shared" si="0"/>
        <v>LECHARDOY</v>
      </c>
      <c r="E10" s="16" t="str">
        <f t="shared" si="1"/>
        <v>Pierre</v>
      </c>
      <c r="F10" s="24" t="str">
        <f t="shared" si="2"/>
        <v>M</v>
      </c>
      <c r="G10" s="24">
        <f t="shared" si="3"/>
        <v>0</v>
      </c>
    </row>
    <row r="11" spans="1:7" x14ac:dyDescent="0.25">
      <c r="A11" s="24">
        <v>7</v>
      </c>
      <c r="B11" s="51"/>
      <c r="C11" s="52">
        <v>8</v>
      </c>
      <c r="D11" s="16" t="str">
        <f t="shared" si="0"/>
        <v>LILLE</v>
      </c>
      <c r="E11" s="16" t="str">
        <f t="shared" si="1"/>
        <v>FRED</v>
      </c>
      <c r="F11" s="24" t="str">
        <f t="shared" si="2"/>
        <v>M</v>
      </c>
      <c r="G11" s="24" t="str">
        <f t="shared" si="3"/>
        <v>SG</v>
      </c>
    </row>
    <row r="12" spans="1:7" x14ac:dyDescent="0.25">
      <c r="A12" s="24">
        <v>8</v>
      </c>
      <c r="B12" s="51"/>
      <c r="C12" s="52">
        <v>14</v>
      </c>
      <c r="D12" s="16" t="str">
        <f t="shared" si="0"/>
        <v>LILLE</v>
      </c>
      <c r="E12" s="16" t="str">
        <f t="shared" si="1"/>
        <v>Quentin</v>
      </c>
      <c r="F12" s="24" t="str">
        <f t="shared" si="2"/>
        <v>M</v>
      </c>
      <c r="G12" s="24" t="str">
        <f t="shared" si="3"/>
        <v>SG</v>
      </c>
    </row>
    <row r="13" spans="1:7" x14ac:dyDescent="0.25">
      <c r="A13" s="24">
        <v>9</v>
      </c>
      <c r="B13" s="51"/>
      <c r="C13" s="52">
        <v>9</v>
      </c>
      <c r="D13" s="16" t="str">
        <f t="shared" si="0"/>
        <v>TAUMAY</v>
      </c>
      <c r="E13" s="16" t="str">
        <f t="shared" si="1"/>
        <v>Franck</v>
      </c>
      <c r="F13" s="24" t="str">
        <f t="shared" si="2"/>
        <v>M</v>
      </c>
      <c r="G13" s="24" t="str">
        <f t="shared" si="3"/>
        <v>SG</v>
      </c>
    </row>
    <row r="14" spans="1:7" x14ac:dyDescent="0.25">
      <c r="A14" s="24">
        <v>10</v>
      </c>
      <c r="B14" s="51"/>
      <c r="C14" s="52">
        <v>4</v>
      </c>
      <c r="D14" s="16" t="str">
        <f t="shared" si="0"/>
        <v>DOURAU-CADET</v>
      </c>
      <c r="E14" s="16" t="str">
        <f t="shared" si="1"/>
        <v>J-Laurent</v>
      </c>
      <c r="F14" s="24" t="str">
        <f t="shared" si="2"/>
        <v>M</v>
      </c>
      <c r="G14" s="24" t="str">
        <f t="shared" si="3"/>
        <v>SG</v>
      </c>
    </row>
    <row r="15" spans="1:7" x14ac:dyDescent="0.25">
      <c r="A15" s="24">
        <v>11</v>
      </c>
      <c r="B15" s="51"/>
      <c r="C15" s="52">
        <v>12</v>
      </c>
      <c r="D15" s="16" t="str">
        <f t="shared" si="0"/>
        <v>VEPER</v>
      </c>
      <c r="E15" s="16" t="str">
        <f t="shared" si="1"/>
        <v>Mickael</v>
      </c>
      <c r="F15" s="24" t="str">
        <f t="shared" si="2"/>
        <v>M</v>
      </c>
      <c r="G15" s="24" t="str">
        <f t="shared" si="3"/>
        <v>SG</v>
      </c>
    </row>
    <row r="16" spans="1:7" x14ac:dyDescent="0.25">
      <c r="A16" s="24">
        <v>12</v>
      </c>
      <c r="B16" s="51"/>
      <c r="C16" s="52">
        <v>17</v>
      </c>
      <c r="D16" s="16" t="str">
        <f t="shared" si="0"/>
        <v>COLOMBIE</v>
      </c>
      <c r="E16" s="16" t="str">
        <f t="shared" si="1"/>
        <v>Victor</v>
      </c>
      <c r="F16" s="24" t="str">
        <f t="shared" si="2"/>
        <v>M</v>
      </c>
      <c r="G16" s="24">
        <f t="shared" si="3"/>
        <v>0</v>
      </c>
    </row>
    <row r="17" spans="1:7" x14ac:dyDescent="0.25">
      <c r="A17" s="24">
        <v>13</v>
      </c>
      <c r="B17" s="51"/>
      <c r="C17" s="52">
        <v>15</v>
      </c>
      <c r="D17" s="16" t="str">
        <f t="shared" si="0"/>
        <v xml:space="preserve">Kevin </v>
      </c>
      <c r="E17" s="16" t="str">
        <f t="shared" si="1"/>
        <v>Veper</v>
      </c>
      <c r="F17" s="24" t="str">
        <f t="shared" si="2"/>
        <v>M</v>
      </c>
      <c r="G17" s="24">
        <f t="shared" si="3"/>
        <v>0</v>
      </c>
    </row>
    <row r="18" spans="1:7" x14ac:dyDescent="0.25">
      <c r="A18" s="24">
        <v>14</v>
      </c>
      <c r="B18" s="51"/>
      <c r="C18" s="52">
        <v>19</v>
      </c>
      <c r="D18" s="16" t="str">
        <f t="shared" si="0"/>
        <v>BATAN</v>
      </c>
      <c r="E18" s="16" t="str">
        <f t="shared" si="1"/>
        <v>Gerard</v>
      </c>
      <c r="F18" s="24" t="str">
        <f t="shared" si="2"/>
        <v>M</v>
      </c>
      <c r="G18" s="24" t="str">
        <f t="shared" si="3"/>
        <v>SG</v>
      </c>
    </row>
    <row r="19" spans="1:7" x14ac:dyDescent="0.25">
      <c r="A19" s="24">
        <v>15</v>
      </c>
      <c r="B19" s="51"/>
      <c r="C19" s="52">
        <v>21</v>
      </c>
      <c r="D19" s="16" t="str">
        <f t="shared" si="0"/>
        <v>MIR</v>
      </c>
      <c r="E19" s="16" t="str">
        <f t="shared" si="1"/>
        <v>Eric</v>
      </c>
      <c r="F19" s="24" t="str">
        <f t="shared" si="2"/>
        <v>M</v>
      </c>
      <c r="G19" s="24" t="str">
        <f t="shared" si="3"/>
        <v>SG</v>
      </c>
    </row>
    <row r="20" spans="1:7" x14ac:dyDescent="0.25">
      <c r="A20" s="24">
        <v>16</v>
      </c>
      <c r="B20" s="51"/>
      <c r="C20" s="52">
        <v>10</v>
      </c>
      <c r="D20" s="16" t="str">
        <f t="shared" si="0"/>
        <v>PENHARD</v>
      </c>
      <c r="E20" s="16" t="str">
        <f t="shared" si="1"/>
        <v>BERNY</v>
      </c>
      <c r="F20" s="24" t="str">
        <f t="shared" si="2"/>
        <v>F</v>
      </c>
      <c r="G20" s="24" t="str">
        <f t="shared" si="3"/>
        <v>SF</v>
      </c>
    </row>
    <row r="21" spans="1:7" x14ac:dyDescent="0.25">
      <c r="A21" s="24">
        <v>17</v>
      </c>
      <c r="B21" s="51"/>
      <c r="C21" s="52">
        <v>18</v>
      </c>
      <c r="D21" s="16" t="str">
        <f t="shared" si="0"/>
        <v>DURIEU</v>
      </c>
      <c r="E21" s="16" t="str">
        <f t="shared" si="1"/>
        <v>Didier</v>
      </c>
      <c r="F21" s="24" t="str">
        <f t="shared" si="2"/>
        <v>M</v>
      </c>
      <c r="G21" s="24">
        <f t="shared" si="3"/>
        <v>0</v>
      </c>
    </row>
    <row r="22" spans="1:7" x14ac:dyDescent="0.25">
      <c r="A22" s="53">
        <v>18</v>
      </c>
      <c r="B22" s="51"/>
      <c r="C22" s="52">
        <v>16</v>
      </c>
      <c r="D22" s="16" t="str">
        <f t="shared" si="0"/>
        <v>PAGA</v>
      </c>
      <c r="E22" s="16" t="str">
        <f t="shared" si="1"/>
        <v>Paola</v>
      </c>
      <c r="F22" s="24" t="str">
        <f t="shared" si="2"/>
        <v>F</v>
      </c>
      <c r="G22" s="24" t="str">
        <f t="shared" si="3"/>
        <v>JF</v>
      </c>
    </row>
    <row r="23" spans="1:7" x14ac:dyDescent="0.25">
      <c r="A23" s="24">
        <f>SUM(A22)+1</f>
        <v>19</v>
      </c>
      <c r="B23" s="51"/>
      <c r="C23" s="52">
        <v>22</v>
      </c>
      <c r="D23" s="16" t="str">
        <f t="shared" si="0"/>
        <v>Ferdinand</v>
      </c>
      <c r="E23" s="16" t="str">
        <f t="shared" si="1"/>
        <v>jean claude</v>
      </c>
      <c r="F23" s="24" t="str">
        <f t="shared" si="2"/>
        <v>M</v>
      </c>
      <c r="G23" s="24" t="str">
        <f t="shared" si="3"/>
        <v>SG</v>
      </c>
    </row>
    <row r="24" spans="1:7" x14ac:dyDescent="0.25">
      <c r="A24" s="24">
        <f>SUM(A23)+1</f>
        <v>20</v>
      </c>
      <c r="B24" s="51"/>
      <c r="C24" s="52">
        <v>7</v>
      </c>
      <c r="D24" s="16" t="str">
        <f t="shared" si="0"/>
        <v>JACOB</v>
      </c>
      <c r="E24" s="16" t="str">
        <f t="shared" si="1"/>
        <v>Fabien</v>
      </c>
      <c r="F24" s="24" t="str">
        <f t="shared" si="2"/>
        <v>M</v>
      </c>
      <c r="G24" s="24" t="str">
        <f t="shared" si="3"/>
        <v>SG</v>
      </c>
    </row>
    <row r="25" spans="1:7" x14ac:dyDescent="0.25">
      <c r="A25" s="24">
        <f t="shared" ref="A25:A88" si="4">SUM(A24)+1</f>
        <v>21</v>
      </c>
      <c r="B25" s="51"/>
      <c r="C25" s="52"/>
      <c r="D25" s="16" t="str">
        <f t="shared" si="0"/>
        <v/>
      </c>
      <c r="E25" s="16" t="str">
        <f t="shared" si="1"/>
        <v/>
      </c>
      <c r="F25" s="24" t="str">
        <f t="shared" si="2"/>
        <v/>
      </c>
      <c r="G25" s="24" t="str">
        <f t="shared" si="3"/>
        <v/>
      </c>
    </row>
    <row r="26" spans="1:7" x14ac:dyDescent="0.25">
      <c r="A26" s="24">
        <f t="shared" si="4"/>
        <v>22</v>
      </c>
      <c r="B26" s="51"/>
      <c r="C26" s="52"/>
      <c r="D26" s="16" t="str">
        <f t="shared" si="0"/>
        <v/>
      </c>
      <c r="E26" s="16" t="str">
        <f t="shared" si="1"/>
        <v/>
      </c>
      <c r="F26" s="24" t="str">
        <f t="shared" si="2"/>
        <v/>
      </c>
      <c r="G26" s="24" t="str">
        <f t="shared" si="3"/>
        <v/>
      </c>
    </row>
    <row r="27" spans="1:7" x14ac:dyDescent="0.25">
      <c r="A27" s="24">
        <f t="shared" si="4"/>
        <v>23</v>
      </c>
      <c r="B27" s="54"/>
      <c r="C27" s="52"/>
      <c r="D27" s="16" t="str">
        <f t="shared" si="0"/>
        <v/>
      </c>
      <c r="E27" s="16" t="str">
        <f t="shared" si="1"/>
        <v/>
      </c>
      <c r="F27" s="24" t="str">
        <f t="shared" si="2"/>
        <v/>
      </c>
      <c r="G27" s="24" t="str">
        <f t="shared" si="3"/>
        <v/>
      </c>
    </row>
    <row r="28" spans="1:7" x14ac:dyDescent="0.25">
      <c r="A28" s="24">
        <f t="shared" si="4"/>
        <v>24</v>
      </c>
      <c r="B28" s="54"/>
      <c r="C28" s="52"/>
      <c r="D28" s="16" t="str">
        <f t="shared" si="0"/>
        <v/>
      </c>
      <c r="E28" s="16" t="str">
        <f t="shared" si="1"/>
        <v/>
      </c>
      <c r="F28" s="24" t="str">
        <f t="shared" si="2"/>
        <v/>
      </c>
      <c r="G28" s="24" t="str">
        <f t="shared" si="3"/>
        <v/>
      </c>
    </row>
    <row r="29" spans="1:7" x14ac:dyDescent="0.25">
      <c r="A29" s="24">
        <f t="shared" si="4"/>
        <v>25</v>
      </c>
      <c r="B29" s="54"/>
      <c r="C29" s="52"/>
      <c r="D29" s="16" t="str">
        <f t="shared" si="0"/>
        <v/>
      </c>
      <c r="E29" s="16" t="str">
        <f t="shared" si="1"/>
        <v/>
      </c>
      <c r="F29" s="24" t="str">
        <f t="shared" si="2"/>
        <v/>
      </c>
      <c r="G29" s="24" t="str">
        <f t="shared" si="3"/>
        <v/>
      </c>
    </row>
    <row r="30" spans="1:7" x14ac:dyDescent="0.25">
      <c r="A30" s="24">
        <f t="shared" si="4"/>
        <v>26</v>
      </c>
      <c r="B30" s="54"/>
      <c r="C30" s="52"/>
      <c r="D30" s="16" t="str">
        <f t="shared" si="0"/>
        <v/>
      </c>
      <c r="E30" s="16" t="str">
        <f t="shared" si="1"/>
        <v/>
      </c>
      <c r="F30" s="24" t="str">
        <f t="shared" si="2"/>
        <v/>
      </c>
      <c r="G30" s="24" t="str">
        <f t="shared" si="3"/>
        <v/>
      </c>
    </row>
    <row r="31" spans="1:7" x14ac:dyDescent="0.25">
      <c r="A31" s="24">
        <f t="shared" si="4"/>
        <v>27</v>
      </c>
      <c r="B31" s="18"/>
      <c r="C31" s="18"/>
      <c r="D31" s="16" t="str">
        <f t="shared" si="0"/>
        <v/>
      </c>
      <c r="E31" s="16" t="str">
        <f t="shared" si="1"/>
        <v/>
      </c>
      <c r="F31" s="24" t="str">
        <f t="shared" si="2"/>
        <v/>
      </c>
      <c r="G31" s="24" t="str">
        <f t="shared" si="3"/>
        <v/>
      </c>
    </row>
    <row r="32" spans="1:7" x14ac:dyDescent="0.25">
      <c r="A32" s="24">
        <f t="shared" si="4"/>
        <v>28</v>
      </c>
      <c r="B32" s="18"/>
      <c r="C32" s="18"/>
      <c r="D32" s="16" t="str">
        <f t="shared" si="0"/>
        <v/>
      </c>
      <c r="E32" s="16" t="str">
        <f t="shared" si="1"/>
        <v/>
      </c>
      <c r="F32" s="24" t="str">
        <f t="shared" si="2"/>
        <v/>
      </c>
      <c r="G32" s="24" t="str">
        <f t="shared" si="3"/>
        <v/>
      </c>
    </row>
    <row r="33" spans="1:7" x14ac:dyDescent="0.25">
      <c r="A33" s="24">
        <f t="shared" si="4"/>
        <v>29</v>
      </c>
      <c r="B33" s="18"/>
      <c r="C33" s="18"/>
      <c r="D33" s="16" t="str">
        <f t="shared" si="0"/>
        <v/>
      </c>
      <c r="E33" s="16" t="str">
        <f t="shared" si="1"/>
        <v/>
      </c>
      <c r="F33" s="24" t="str">
        <f t="shared" si="2"/>
        <v/>
      </c>
      <c r="G33" s="24" t="str">
        <f t="shared" si="3"/>
        <v/>
      </c>
    </row>
    <row r="34" spans="1:7" x14ac:dyDescent="0.25">
      <c r="A34" s="24">
        <f t="shared" si="4"/>
        <v>30</v>
      </c>
      <c r="B34" s="18"/>
      <c r="C34" s="18"/>
      <c r="D34" s="16" t="str">
        <f t="shared" si="0"/>
        <v/>
      </c>
      <c r="E34" s="16" t="str">
        <f t="shared" si="1"/>
        <v/>
      </c>
      <c r="F34" s="24" t="str">
        <f t="shared" si="2"/>
        <v/>
      </c>
      <c r="G34" s="24" t="str">
        <f t="shared" si="3"/>
        <v/>
      </c>
    </row>
    <row r="35" spans="1:7" x14ac:dyDescent="0.25">
      <c r="A35" s="24">
        <f t="shared" si="4"/>
        <v>31</v>
      </c>
      <c r="B35" s="18"/>
      <c r="C35" s="18"/>
      <c r="D35" s="16" t="str">
        <f t="shared" si="0"/>
        <v/>
      </c>
      <c r="E35" s="16" t="str">
        <f t="shared" si="1"/>
        <v/>
      </c>
      <c r="F35" s="24" t="str">
        <f t="shared" si="2"/>
        <v/>
      </c>
      <c r="G35" s="24" t="str">
        <f t="shared" si="3"/>
        <v/>
      </c>
    </row>
    <row r="36" spans="1:7" x14ac:dyDescent="0.25">
      <c r="A36" s="24">
        <f t="shared" si="4"/>
        <v>32</v>
      </c>
      <c r="B36" s="18"/>
      <c r="C36" s="18"/>
      <c r="D36" s="16" t="str">
        <f t="shared" si="0"/>
        <v/>
      </c>
      <c r="E36" s="16" t="str">
        <f t="shared" si="1"/>
        <v/>
      </c>
      <c r="F36" s="24" t="str">
        <f t="shared" si="2"/>
        <v/>
      </c>
      <c r="G36" s="24" t="str">
        <f t="shared" si="3"/>
        <v/>
      </c>
    </row>
    <row r="37" spans="1:7" x14ac:dyDescent="0.25">
      <c r="A37" s="24">
        <f t="shared" si="4"/>
        <v>33</v>
      </c>
      <c r="B37" s="18"/>
      <c r="C37" s="18"/>
      <c r="D37" s="16" t="str">
        <f t="shared" ref="D37:D68" si="5">IF(C37="","",VLOOKUP(C37,l_inscrit,3,FALSE))</f>
        <v/>
      </c>
      <c r="E37" s="16" t="str">
        <f t="shared" ref="E37:E68" si="6">IF(C37="","",VLOOKUP(C37,l_inscrit,4,FALSE))</f>
        <v/>
      </c>
      <c r="F37" s="24" t="str">
        <f t="shared" ref="F37:F68" si="7">IF(C37="","",VLOOKUP(C37,l_inscrit,9,FALSE))</f>
        <v/>
      </c>
      <c r="G37" s="24" t="str">
        <f t="shared" ref="G37:G68" si="8">IF(C37="","",VLOOKUP(C37,l_inscrit,11,FALSE))</f>
        <v/>
      </c>
    </row>
    <row r="38" spans="1:7" x14ac:dyDescent="0.25">
      <c r="A38" s="24">
        <f t="shared" si="4"/>
        <v>34</v>
      </c>
      <c r="B38" s="18"/>
      <c r="C38" s="18"/>
      <c r="D38" s="16" t="str">
        <f t="shared" si="5"/>
        <v/>
      </c>
      <c r="E38" s="16" t="str">
        <f t="shared" si="6"/>
        <v/>
      </c>
      <c r="F38" s="24" t="str">
        <f t="shared" si="7"/>
        <v/>
      </c>
      <c r="G38" s="24" t="str">
        <f t="shared" si="8"/>
        <v/>
      </c>
    </row>
    <row r="39" spans="1:7" x14ac:dyDescent="0.25">
      <c r="A39" s="24">
        <f t="shared" si="4"/>
        <v>35</v>
      </c>
      <c r="B39" s="18"/>
      <c r="C39" s="18"/>
      <c r="D39" s="16" t="str">
        <f t="shared" si="5"/>
        <v/>
      </c>
      <c r="E39" s="16" t="str">
        <f t="shared" si="6"/>
        <v/>
      </c>
      <c r="F39" s="24" t="str">
        <f t="shared" si="7"/>
        <v/>
      </c>
      <c r="G39" s="24" t="str">
        <f t="shared" si="8"/>
        <v/>
      </c>
    </row>
    <row r="40" spans="1:7" x14ac:dyDescent="0.25">
      <c r="A40" s="24">
        <f t="shared" si="4"/>
        <v>36</v>
      </c>
      <c r="B40" s="18"/>
      <c r="C40" s="18"/>
      <c r="D40" s="16" t="str">
        <f t="shared" si="5"/>
        <v/>
      </c>
      <c r="E40" s="16" t="str">
        <f t="shared" si="6"/>
        <v/>
      </c>
      <c r="F40" s="24" t="str">
        <f t="shared" si="7"/>
        <v/>
      </c>
      <c r="G40" s="24" t="str">
        <f t="shared" si="8"/>
        <v/>
      </c>
    </row>
    <row r="41" spans="1:7" x14ac:dyDescent="0.25">
      <c r="A41" s="24">
        <f t="shared" si="4"/>
        <v>37</v>
      </c>
      <c r="B41" s="18"/>
      <c r="C41" s="18"/>
      <c r="D41" s="16" t="str">
        <f t="shared" si="5"/>
        <v/>
      </c>
      <c r="E41" s="16" t="str">
        <f t="shared" si="6"/>
        <v/>
      </c>
      <c r="F41" s="24" t="str">
        <f t="shared" si="7"/>
        <v/>
      </c>
      <c r="G41" s="24" t="str">
        <f t="shared" si="8"/>
        <v/>
      </c>
    </row>
    <row r="42" spans="1:7" x14ac:dyDescent="0.25">
      <c r="A42" s="24">
        <f t="shared" si="4"/>
        <v>38</v>
      </c>
      <c r="B42" s="18"/>
      <c r="C42" s="18"/>
      <c r="D42" s="16" t="str">
        <f t="shared" si="5"/>
        <v/>
      </c>
      <c r="E42" s="16" t="str">
        <f t="shared" si="6"/>
        <v/>
      </c>
      <c r="F42" s="24" t="str">
        <f t="shared" si="7"/>
        <v/>
      </c>
      <c r="G42" s="24" t="str">
        <f t="shared" si="8"/>
        <v/>
      </c>
    </row>
    <row r="43" spans="1:7" x14ac:dyDescent="0.25">
      <c r="A43" s="24">
        <f t="shared" si="4"/>
        <v>39</v>
      </c>
      <c r="B43" s="18"/>
      <c r="C43" s="18"/>
      <c r="D43" s="16" t="str">
        <f t="shared" si="5"/>
        <v/>
      </c>
      <c r="E43" s="16" t="str">
        <f t="shared" si="6"/>
        <v/>
      </c>
      <c r="F43" s="24" t="str">
        <f t="shared" si="7"/>
        <v/>
      </c>
      <c r="G43" s="24" t="str">
        <f t="shared" si="8"/>
        <v/>
      </c>
    </row>
    <row r="44" spans="1:7" x14ac:dyDescent="0.25">
      <c r="A44" s="24">
        <f t="shared" si="4"/>
        <v>40</v>
      </c>
      <c r="B44" s="18"/>
      <c r="C44" s="18"/>
      <c r="D44" s="16" t="str">
        <f t="shared" si="5"/>
        <v/>
      </c>
      <c r="E44" s="16" t="str">
        <f t="shared" si="6"/>
        <v/>
      </c>
      <c r="F44" s="24" t="str">
        <f t="shared" si="7"/>
        <v/>
      </c>
      <c r="G44" s="24" t="str">
        <f t="shared" si="8"/>
        <v/>
      </c>
    </row>
    <row r="45" spans="1:7" x14ac:dyDescent="0.25">
      <c r="A45" s="24">
        <f t="shared" si="4"/>
        <v>41</v>
      </c>
      <c r="B45" s="18"/>
      <c r="C45" s="18"/>
      <c r="D45" s="16" t="str">
        <f t="shared" si="5"/>
        <v/>
      </c>
      <c r="E45" s="16" t="str">
        <f t="shared" si="6"/>
        <v/>
      </c>
      <c r="F45" s="24" t="str">
        <f t="shared" si="7"/>
        <v/>
      </c>
      <c r="G45" s="24" t="str">
        <f t="shared" si="8"/>
        <v/>
      </c>
    </row>
    <row r="46" spans="1:7" x14ac:dyDescent="0.25">
      <c r="A46" s="24">
        <f t="shared" si="4"/>
        <v>42</v>
      </c>
      <c r="B46" s="18"/>
      <c r="C46" s="18"/>
      <c r="D46" s="16" t="str">
        <f t="shared" si="5"/>
        <v/>
      </c>
      <c r="E46" s="16" t="str">
        <f t="shared" si="6"/>
        <v/>
      </c>
      <c r="F46" s="24" t="str">
        <f t="shared" si="7"/>
        <v/>
      </c>
      <c r="G46" s="24" t="str">
        <f t="shared" si="8"/>
        <v/>
      </c>
    </row>
    <row r="47" spans="1:7" x14ac:dyDescent="0.25">
      <c r="A47" s="24">
        <f t="shared" si="4"/>
        <v>43</v>
      </c>
      <c r="B47" s="18"/>
      <c r="C47" s="18"/>
      <c r="D47" s="16" t="str">
        <f t="shared" si="5"/>
        <v/>
      </c>
      <c r="E47" s="16" t="str">
        <f t="shared" si="6"/>
        <v/>
      </c>
      <c r="F47" s="24" t="str">
        <f t="shared" si="7"/>
        <v/>
      </c>
      <c r="G47" s="24" t="str">
        <f t="shared" si="8"/>
        <v/>
      </c>
    </row>
    <row r="48" spans="1:7" x14ac:dyDescent="0.25">
      <c r="A48" s="24">
        <f t="shared" si="4"/>
        <v>44</v>
      </c>
      <c r="B48" s="18"/>
      <c r="C48" s="18"/>
      <c r="D48" s="16" t="str">
        <f t="shared" si="5"/>
        <v/>
      </c>
      <c r="E48" s="16" t="str">
        <f t="shared" si="6"/>
        <v/>
      </c>
      <c r="F48" s="24" t="str">
        <f t="shared" si="7"/>
        <v/>
      </c>
      <c r="G48" s="24" t="str">
        <f t="shared" si="8"/>
        <v/>
      </c>
    </row>
    <row r="49" spans="1:7" x14ac:dyDescent="0.25">
      <c r="A49" s="24">
        <f t="shared" si="4"/>
        <v>45</v>
      </c>
      <c r="B49" s="18"/>
      <c r="C49" s="18"/>
      <c r="D49" s="16" t="str">
        <f t="shared" si="5"/>
        <v/>
      </c>
      <c r="E49" s="16" t="str">
        <f t="shared" si="6"/>
        <v/>
      </c>
      <c r="F49" s="24" t="str">
        <f t="shared" si="7"/>
        <v/>
      </c>
      <c r="G49" s="24" t="str">
        <f t="shared" si="8"/>
        <v/>
      </c>
    </row>
    <row r="50" spans="1:7" x14ac:dyDescent="0.25">
      <c r="A50" s="24">
        <f t="shared" si="4"/>
        <v>46</v>
      </c>
      <c r="B50" s="18"/>
      <c r="C50" s="18"/>
      <c r="D50" s="16" t="str">
        <f t="shared" si="5"/>
        <v/>
      </c>
      <c r="E50" s="16" t="str">
        <f t="shared" si="6"/>
        <v/>
      </c>
      <c r="F50" s="24" t="str">
        <f t="shared" si="7"/>
        <v/>
      </c>
      <c r="G50" s="24" t="str">
        <f t="shared" si="8"/>
        <v/>
      </c>
    </row>
    <row r="51" spans="1:7" x14ac:dyDescent="0.25">
      <c r="A51" s="24">
        <f t="shared" si="4"/>
        <v>47</v>
      </c>
      <c r="B51" s="18"/>
      <c r="C51" s="18"/>
      <c r="D51" s="16" t="str">
        <f t="shared" si="5"/>
        <v/>
      </c>
      <c r="E51" s="16" t="str">
        <f t="shared" si="6"/>
        <v/>
      </c>
      <c r="F51" s="24" t="str">
        <f t="shared" si="7"/>
        <v/>
      </c>
      <c r="G51" s="24" t="str">
        <f t="shared" si="8"/>
        <v/>
      </c>
    </row>
    <row r="52" spans="1:7" x14ac:dyDescent="0.25">
      <c r="A52" s="24">
        <f t="shared" si="4"/>
        <v>48</v>
      </c>
      <c r="B52" s="18"/>
      <c r="C52" s="18"/>
      <c r="D52" s="16" t="str">
        <f t="shared" si="5"/>
        <v/>
      </c>
      <c r="E52" s="16" t="str">
        <f t="shared" si="6"/>
        <v/>
      </c>
      <c r="F52" s="24" t="str">
        <f t="shared" si="7"/>
        <v/>
      </c>
      <c r="G52" s="24" t="str">
        <f t="shared" si="8"/>
        <v/>
      </c>
    </row>
    <row r="53" spans="1:7" x14ac:dyDescent="0.25">
      <c r="A53" s="24">
        <f t="shared" si="4"/>
        <v>49</v>
      </c>
      <c r="B53" s="18"/>
      <c r="C53" s="18"/>
      <c r="D53" s="16" t="str">
        <f t="shared" si="5"/>
        <v/>
      </c>
      <c r="E53" s="16" t="str">
        <f t="shared" si="6"/>
        <v/>
      </c>
      <c r="F53" s="24" t="str">
        <f t="shared" si="7"/>
        <v/>
      </c>
      <c r="G53" s="24" t="str">
        <f t="shared" si="8"/>
        <v/>
      </c>
    </row>
    <row r="54" spans="1:7" x14ac:dyDescent="0.25">
      <c r="A54" s="24">
        <f t="shared" si="4"/>
        <v>50</v>
      </c>
      <c r="B54" s="18"/>
      <c r="C54" s="18"/>
      <c r="D54" s="16" t="str">
        <f t="shared" si="5"/>
        <v/>
      </c>
      <c r="E54" s="16" t="str">
        <f t="shared" si="6"/>
        <v/>
      </c>
      <c r="F54" s="24" t="str">
        <f t="shared" si="7"/>
        <v/>
      </c>
      <c r="G54" s="24" t="str">
        <f t="shared" si="8"/>
        <v/>
      </c>
    </row>
    <row r="55" spans="1:7" x14ac:dyDescent="0.25">
      <c r="A55" s="24">
        <f t="shared" si="4"/>
        <v>51</v>
      </c>
      <c r="B55" s="18"/>
      <c r="C55" s="18"/>
      <c r="D55" s="16" t="str">
        <f t="shared" si="5"/>
        <v/>
      </c>
      <c r="E55" s="16" t="str">
        <f t="shared" si="6"/>
        <v/>
      </c>
      <c r="F55" s="24" t="str">
        <f t="shared" si="7"/>
        <v/>
      </c>
      <c r="G55" s="24" t="str">
        <f t="shared" si="8"/>
        <v/>
      </c>
    </row>
    <row r="56" spans="1:7" x14ac:dyDescent="0.25">
      <c r="A56" s="24">
        <f t="shared" si="4"/>
        <v>52</v>
      </c>
      <c r="B56" s="18"/>
      <c r="C56" s="18"/>
      <c r="D56" s="16" t="str">
        <f t="shared" si="5"/>
        <v/>
      </c>
      <c r="E56" s="16" t="str">
        <f t="shared" si="6"/>
        <v/>
      </c>
      <c r="F56" s="24" t="str">
        <f t="shared" si="7"/>
        <v/>
      </c>
      <c r="G56" s="24" t="str">
        <f t="shared" si="8"/>
        <v/>
      </c>
    </row>
    <row r="57" spans="1:7" x14ac:dyDescent="0.25">
      <c r="A57" s="24">
        <f t="shared" si="4"/>
        <v>53</v>
      </c>
      <c r="B57" s="18"/>
      <c r="C57" s="18"/>
      <c r="D57" s="16" t="str">
        <f t="shared" si="5"/>
        <v/>
      </c>
      <c r="E57" s="16" t="str">
        <f t="shared" si="6"/>
        <v/>
      </c>
      <c r="F57" s="24" t="str">
        <f t="shared" si="7"/>
        <v/>
      </c>
      <c r="G57" s="24" t="str">
        <f t="shared" si="8"/>
        <v/>
      </c>
    </row>
    <row r="58" spans="1:7" x14ac:dyDescent="0.25">
      <c r="A58" s="24">
        <f t="shared" si="4"/>
        <v>54</v>
      </c>
      <c r="B58" s="18"/>
      <c r="C58" s="18"/>
      <c r="D58" s="16" t="str">
        <f t="shared" si="5"/>
        <v/>
      </c>
      <c r="E58" s="16" t="str">
        <f t="shared" si="6"/>
        <v/>
      </c>
      <c r="F58" s="24" t="str">
        <f t="shared" si="7"/>
        <v/>
      </c>
      <c r="G58" s="24" t="str">
        <f t="shared" si="8"/>
        <v/>
      </c>
    </row>
    <row r="59" spans="1:7" x14ac:dyDescent="0.25">
      <c r="A59" s="24">
        <f t="shared" si="4"/>
        <v>55</v>
      </c>
      <c r="B59" s="18"/>
      <c r="C59" s="18"/>
      <c r="D59" s="16" t="str">
        <f t="shared" si="5"/>
        <v/>
      </c>
      <c r="E59" s="16" t="str">
        <f t="shared" si="6"/>
        <v/>
      </c>
      <c r="F59" s="24" t="str">
        <f t="shared" si="7"/>
        <v/>
      </c>
      <c r="G59" s="24" t="str">
        <f t="shared" si="8"/>
        <v/>
      </c>
    </row>
    <row r="60" spans="1:7" x14ac:dyDescent="0.25">
      <c r="A60" s="24">
        <f t="shared" si="4"/>
        <v>56</v>
      </c>
      <c r="B60" s="18"/>
      <c r="C60" s="18"/>
      <c r="D60" s="16" t="str">
        <f t="shared" si="5"/>
        <v/>
      </c>
      <c r="E60" s="16" t="str">
        <f t="shared" si="6"/>
        <v/>
      </c>
      <c r="F60" s="24" t="str">
        <f t="shared" si="7"/>
        <v/>
      </c>
      <c r="G60" s="24" t="str">
        <f t="shared" si="8"/>
        <v/>
      </c>
    </row>
    <row r="61" spans="1:7" x14ac:dyDescent="0.25">
      <c r="A61" s="24">
        <f t="shared" si="4"/>
        <v>57</v>
      </c>
      <c r="B61" s="18"/>
      <c r="C61" s="18"/>
      <c r="D61" s="16" t="str">
        <f t="shared" si="5"/>
        <v/>
      </c>
      <c r="E61" s="16" t="str">
        <f t="shared" si="6"/>
        <v/>
      </c>
      <c r="F61" s="24" t="str">
        <f t="shared" si="7"/>
        <v/>
      </c>
      <c r="G61" s="24" t="str">
        <f t="shared" si="8"/>
        <v/>
      </c>
    </row>
    <row r="62" spans="1:7" x14ac:dyDescent="0.25">
      <c r="A62" s="24">
        <f t="shared" si="4"/>
        <v>58</v>
      </c>
      <c r="B62" s="18"/>
      <c r="C62" s="18"/>
      <c r="D62" s="16" t="str">
        <f t="shared" si="5"/>
        <v/>
      </c>
      <c r="E62" s="16" t="str">
        <f t="shared" si="6"/>
        <v/>
      </c>
      <c r="F62" s="24" t="str">
        <f t="shared" si="7"/>
        <v/>
      </c>
      <c r="G62" s="24" t="str">
        <f t="shared" si="8"/>
        <v/>
      </c>
    </row>
    <row r="63" spans="1:7" x14ac:dyDescent="0.25">
      <c r="A63" s="24">
        <f t="shared" si="4"/>
        <v>59</v>
      </c>
      <c r="B63" s="18"/>
      <c r="C63" s="18"/>
      <c r="D63" s="16" t="str">
        <f t="shared" si="5"/>
        <v/>
      </c>
      <c r="E63" s="16" t="str">
        <f t="shared" si="6"/>
        <v/>
      </c>
      <c r="F63" s="24" t="str">
        <f t="shared" si="7"/>
        <v/>
      </c>
      <c r="G63" s="24" t="str">
        <f t="shared" si="8"/>
        <v/>
      </c>
    </row>
    <row r="64" spans="1:7" x14ac:dyDescent="0.25">
      <c r="A64" s="24">
        <f t="shared" si="4"/>
        <v>60</v>
      </c>
      <c r="B64" s="18"/>
      <c r="C64" s="18"/>
      <c r="D64" s="16" t="str">
        <f t="shared" si="5"/>
        <v/>
      </c>
      <c r="E64" s="16" t="str">
        <f t="shared" si="6"/>
        <v/>
      </c>
      <c r="F64" s="24" t="str">
        <f t="shared" si="7"/>
        <v/>
      </c>
      <c r="G64" s="24" t="str">
        <f t="shared" si="8"/>
        <v/>
      </c>
    </row>
    <row r="65" spans="1:7" x14ac:dyDescent="0.25">
      <c r="A65" s="24">
        <f t="shared" si="4"/>
        <v>61</v>
      </c>
      <c r="B65" s="18"/>
      <c r="C65" s="18"/>
      <c r="D65" s="16" t="str">
        <f t="shared" si="5"/>
        <v/>
      </c>
      <c r="E65" s="16" t="str">
        <f t="shared" si="6"/>
        <v/>
      </c>
      <c r="F65" s="24" t="str">
        <f t="shared" si="7"/>
        <v/>
      </c>
      <c r="G65" s="24" t="str">
        <f t="shared" si="8"/>
        <v/>
      </c>
    </row>
    <row r="66" spans="1:7" x14ac:dyDescent="0.25">
      <c r="A66" s="24">
        <f t="shared" si="4"/>
        <v>62</v>
      </c>
      <c r="B66" s="18"/>
      <c r="C66" s="18"/>
      <c r="D66" s="16" t="str">
        <f t="shared" si="5"/>
        <v/>
      </c>
      <c r="E66" s="16" t="str">
        <f t="shared" si="6"/>
        <v/>
      </c>
      <c r="F66" s="24" t="str">
        <f t="shared" si="7"/>
        <v/>
      </c>
      <c r="G66" s="24" t="str">
        <f t="shared" si="8"/>
        <v/>
      </c>
    </row>
    <row r="67" spans="1:7" x14ac:dyDescent="0.25">
      <c r="A67" s="24">
        <f t="shared" si="4"/>
        <v>63</v>
      </c>
      <c r="B67" s="18"/>
      <c r="C67" s="18"/>
      <c r="D67" s="16" t="str">
        <f t="shared" si="5"/>
        <v/>
      </c>
      <c r="E67" s="16" t="str">
        <f t="shared" si="6"/>
        <v/>
      </c>
      <c r="F67" s="24" t="str">
        <f t="shared" si="7"/>
        <v/>
      </c>
      <c r="G67" s="24" t="str">
        <f t="shared" si="8"/>
        <v/>
      </c>
    </row>
    <row r="68" spans="1:7" x14ac:dyDescent="0.25">
      <c r="A68" s="24">
        <f t="shared" si="4"/>
        <v>64</v>
      </c>
      <c r="B68" s="18"/>
      <c r="C68" s="18"/>
      <c r="D68" s="16" t="str">
        <f t="shared" si="5"/>
        <v/>
      </c>
      <c r="E68" s="16" t="str">
        <f t="shared" si="6"/>
        <v/>
      </c>
      <c r="F68" s="24" t="str">
        <f t="shared" si="7"/>
        <v/>
      </c>
      <c r="G68" s="24" t="str">
        <f t="shared" si="8"/>
        <v/>
      </c>
    </row>
    <row r="69" spans="1:7" x14ac:dyDescent="0.25">
      <c r="A69" s="24">
        <f t="shared" si="4"/>
        <v>65</v>
      </c>
      <c r="B69" s="18"/>
      <c r="C69" s="18"/>
      <c r="D69" s="16" t="str">
        <f t="shared" ref="D69:D100" si="9">IF(C69="","",VLOOKUP(C69,l_inscrit,3,FALSE))</f>
        <v/>
      </c>
      <c r="E69" s="16" t="str">
        <f t="shared" ref="E69:E104" si="10">IF(C69="","",VLOOKUP(C69,l_inscrit,4,FALSE))</f>
        <v/>
      </c>
      <c r="F69" s="24" t="str">
        <f t="shared" ref="F69:F104" si="11">IF(C69="","",VLOOKUP(C69,l_inscrit,9,FALSE))</f>
        <v/>
      </c>
      <c r="G69" s="24" t="str">
        <f t="shared" ref="G69:G104" si="12">IF(C69="","",VLOOKUP(C69,l_inscrit,11,FALSE))</f>
        <v/>
      </c>
    </row>
    <row r="70" spans="1:7" x14ac:dyDescent="0.25">
      <c r="A70" s="24">
        <f t="shared" si="4"/>
        <v>66</v>
      </c>
      <c r="B70" s="18"/>
      <c r="C70" s="18"/>
      <c r="D70" s="16" t="str">
        <f t="shared" si="9"/>
        <v/>
      </c>
      <c r="E70" s="16" t="str">
        <f t="shared" si="10"/>
        <v/>
      </c>
      <c r="F70" s="24" t="str">
        <f t="shared" si="11"/>
        <v/>
      </c>
      <c r="G70" s="24" t="str">
        <f t="shared" si="12"/>
        <v/>
      </c>
    </row>
    <row r="71" spans="1:7" x14ac:dyDescent="0.25">
      <c r="A71" s="24">
        <f t="shared" si="4"/>
        <v>67</v>
      </c>
      <c r="B71" s="18"/>
      <c r="C71" s="18"/>
      <c r="D71" s="16" t="str">
        <f t="shared" si="9"/>
        <v/>
      </c>
      <c r="E71" s="16" t="str">
        <f t="shared" si="10"/>
        <v/>
      </c>
      <c r="F71" s="24" t="str">
        <f t="shared" si="11"/>
        <v/>
      </c>
      <c r="G71" s="24" t="str">
        <f t="shared" si="12"/>
        <v/>
      </c>
    </row>
    <row r="72" spans="1:7" x14ac:dyDescent="0.25">
      <c r="A72" s="24">
        <f t="shared" si="4"/>
        <v>68</v>
      </c>
      <c r="B72" s="18"/>
      <c r="C72" s="18"/>
      <c r="D72" s="16" t="str">
        <f t="shared" si="9"/>
        <v/>
      </c>
      <c r="E72" s="16" t="str">
        <f t="shared" si="10"/>
        <v/>
      </c>
      <c r="F72" s="24" t="str">
        <f t="shared" si="11"/>
        <v/>
      </c>
      <c r="G72" s="24" t="str">
        <f t="shared" si="12"/>
        <v/>
      </c>
    </row>
    <row r="73" spans="1:7" x14ac:dyDescent="0.25">
      <c r="A73" s="24">
        <f t="shared" si="4"/>
        <v>69</v>
      </c>
      <c r="B73" s="18"/>
      <c r="C73" s="18"/>
      <c r="D73" s="16" t="str">
        <f t="shared" si="9"/>
        <v/>
      </c>
      <c r="E73" s="16" t="str">
        <f t="shared" si="10"/>
        <v/>
      </c>
      <c r="F73" s="24" t="str">
        <f t="shared" si="11"/>
        <v/>
      </c>
      <c r="G73" s="24" t="str">
        <f t="shared" si="12"/>
        <v/>
      </c>
    </row>
    <row r="74" spans="1:7" x14ac:dyDescent="0.25">
      <c r="A74" s="24">
        <f t="shared" si="4"/>
        <v>70</v>
      </c>
      <c r="B74" s="18"/>
      <c r="C74" s="18"/>
      <c r="D74" s="16" t="str">
        <f t="shared" si="9"/>
        <v/>
      </c>
      <c r="E74" s="16" t="str">
        <f t="shared" si="10"/>
        <v/>
      </c>
      <c r="F74" s="24" t="str">
        <f t="shared" si="11"/>
        <v/>
      </c>
      <c r="G74" s="24" t="str">
        <f t="shared" si="12"/>
        <v/>
      </c>
    </row>
    <row r="75" spans="1:7" x14ac:dyDescent="0.25">
      <c r="A75" s="24">
        <f t="shared" si="4"/>
        <v>71</v>
      </c>
      <c r="B75" s="18"/>
      <c r="C75" s="18"/>
      <c r="D75" s="16" t="str">
        <f t="shared" si="9"/>
        <v/>
      </c>
      <c r="E75" s="16" t="str">
        <f t="shared" si="10"/>
        <v/>
      </c>
      <c r="F75" s="24" t="str">
        <f t="shared" si="11"/>
        <v/>
      </c>
      <c r="G75" s="24" t="str">
        <f t="shared" si="12"/>
        <v/>
      </c>
    </row>
    <row r="76" spans="1:7" x14ac:dyDescent="0.25">
      <c r="A76" s="24">
        <f t="shared" si="4"/>
        <v>72</v>
      </c>
      <c r="B76" s="18"/>
      <c r="C76" s="18"/>
      <c r="D76" s="16" t="str">
        <f t="shared" si="9"/>
        <v/>
      </c>
      <c r="E76" s="16" t="str">
        <f t="shared" si="10"/>
        <v/>
      </c>
      <c r="F76" s="24" t="str">
        <f t="shared" si="11"/>
        <v/>
      </c>
      <c r="G76" s="24" t="str">
        <f t="shared" si="12"/>
        <v/>
      </c>
    </row>
    <row r="77" spans="1:7" x14ac:dyDescent="0.25">
      <c r="A77" s="24">
        <f t="shared" si="4"/>
        <v>73</v>
      </c>
      <c r="B77" s="18"/>
      <c r="C77" s="18"/>
      <c r="D77" s="16" t="str">
        <f t="shared" si="9"/>
        <v/>
      </c>
      <c r="E77" s="16" t="str">
        <f t="shared" si="10"/>
        <v/>
      </c>
      <c r="F77" s="24" t="str">
        <f t="shared" si="11"/>
        <v/>
      </c>
      <c r="G77" s="24" t="str">
        <f t="shared" si="12"/>
        <v/>
      </c>
    </row>
    <row r="78" spans="1:7" x14ac:dyDescent="0.25">
      <c r="A78" s="24">
        <f t="shared" si="4"/>
        <v>74</v>
      </c>
      <c r="B78" s="18"/>
      <c r="C78" s="18"/>
      <c r="D78" s="16" t="str">
        <f t="shared" si="9"/>
        <v/>
      </c>
      <c r="E78" s="16" t="str">
        <f t="shared" si="10"/>
        <v/>
      </c>
      <c r="F78" s="24" t="str">
        <f t="shared" si="11"/>
        <v/>
      </c>
      <c r="G78" s="24" t="str">
        <f t="shared" si="12"/>
        <v/>
      </c>
    </row>
    <row r="79" spans="1:7" x14ac:dyDescent="0.25">
      <c r="A79" s="24">
        <f t="shared" si="4"/>
        <v>75</v>
      </c>
      <c r="B79" s="18"/>
      <c r="C79" s="18"/>
      <c r="D79" s="16" t="str">
        <f t="shared" si="9"/>
        <v/>
      </c>
      <c r="E79" s="16" t="str">
        <f t="shared" si="10"/>
        <v/>
      </c>
      <c r="F79" s="24" t="str">
        <f t="shared" si="11"/>
        <v/>
      </c>
      <c r="G79" s="24" t="str">
        <f t="shared" si="12"/>
        <v/>
      </c>
    </row>
    <row r="80" spans="1:7" x14ac:dyDescent="0.25">
      <c r="A80" s="24">
        <f t="shared" si="4"/>
        <v>76</v>
      </c>
      <c r="B80" s="18"/>
      <c r="C80" s="18"/>
      <c r="D80" s="16" t="str">
        <f t="shared" si="9"/>
        <v/>
      </c>
      <c r="E80" s="16" t="str">
        <f t="shared" si="10"/>
        <v/>
      </c>
      <c r="F80" s="24" t="str">
        <f t="shared" si="11"/>
        <v/>
      </c>
      <c r="G80" s="24" t="str">
        <f t="shared" si="12"/>
        <v/>
      </c>
    </row>
    <row r="81" spans="1:7" x14ac:dyDescent="0.25">
      <c r="A81" s="24">
        <f t="shared" si="4"/>
        <v>77</v>
      </c>
      <c r="B81" s="18"/>
      <c r="C81" s="18"/>
      <c r="D81" s="16" t="str">
        <f t="shared" si="9"/>
        <v/>
      </c>
      <c r="E81" s="16" t="str">
        <f t="shared" si="10"/>
        <v/>
      </c>
      <c r="F81" s="24" t="str">
        <f t="shared" si="11"/>
        <v/>
      </c>
      <c r="G81" s="24" t="str">
        <f t="shared" si="12"/>
        <v/>
      </c>
    </row>
    <row r="82" spans="1:7" x14ac:dyDescent="0.25">
      <c r="A82" s="24">
        <f t="shared" si="4"/>
        <v>78</v>
      </c>
      <c r="B82" s="18"/>
      <c r="C82" s="18"/>
      <c r="D82" s="16" t="str">
        <f t="shared" si="9"/>
        <v/>
      </c>
      <c r="E82" s="16" t="str">
        <f t="shared" si="10"/>
        <v/>
      </c>
      <c r="F82" s="24" t="str">
        <f t="shared" si="11"/>
        <v/>
      </c>
      <c r="G82" s="24" t="str">
        <f t="shared" si="12"/>
        <v/>
      </c>
    </row>
    <row r="83" spans="1:7" x14ac:dyDescent="0.25">
      <c r="A83" s="24">
        <f t="shared" si="4"/>
        <v>79</v>
      </c>
      <c r="B83" s="18"/>
      <c r="C83" s="18"/>
      <c r="D83" s="16" t="str">
        <f t="shared" si="9"/>
        <v/>
      </c>
      <c r="E83" s="16" t="str">
        <f t="shared" si="10"/>
        <v/>
      </c>
      <c r="F83" s="24" t="str">
        <f t="shared" si="11"/>
        <v/>
      </c>
      <c r="G83" s="24" t="str">
        <f t="shared" si="12"/>
        <v/>
      </c>
    </row>
    <row r="84" spans="1:7" x14ac:dyDescent="0.25">
      <c r="A84" s="24">
        <f t="shared" si="4"/>
        <v>80</v>
      </c>
      <c r="B84" s="18"/>
      <c r="C84" s="18"/>
      <c r="D84" s="16" t="str">
        <f t="shared" si="9"/>
        <v/>
      </c>
      <c r="E84" s="16" t="str">
        <f t="shared" si="10"/>
        <v/>
      </c>
      <c r="F84" s="24" t="str">
        <f t="shared" si="11"/>
        <v/>
      </c>
      <c r="G84" s="24" t="str">
        <f t="shared" si="12"/>
        <v/>
      </c>
    </row>
    <row r="85" spans="1:7" x14ac:dyDescent="0.25">
      <c r="A85" s="24">
        <f t="shared" si="4"/>
        <v>81</v>
      </c>
      <c r="B85" s="18"/>
      <c r="C85" s="18"/>
      <c r="D85" s="16" t="str">
        <f t="shared" si="9"/>
        <v/>
      </c>
      <c r="E85" s="16" t="str">
        <f t="shared" si="10"/>
        <v/>
      </c>
      <c r="F85" s="24" t="str">
        <f t="shared" si="11"/>
        <v/>
      </c>
      <c r="G85" s="24" t="str">
        <f t="shared" si="12"/>
        <v/>
      </c>
    </row>
    <row r="86" spans="1:7" x14ac:dyDescent="0.25">
      <c r="A86" s="24">
        <f t="shared" si="4"/>
        <v>82</v>
      </c>
      <c r="B86" s="18"/>
      <c r="C86" s="18"/>
      <c r="D86" s="16" t="str">
        <f t="shared" si="9"/>
        <v/>
      </c>
      <c r="E86" s="16" t="str">
        <f t="shared" si="10"/>
        <v/>
      </c>
      <c r="F86" s="24" t="str">
        <f t="shared" si="11"/>
        <v/>
      </c>
      <c r="G86" s="24" t="str">
        <f t="shared" si="12"/>
        <v/>
      </c>
    </row>
    <row r="87" spans="1:7" x14ac:dyDescent="0.25">
      <c r="A87" s="24">
        <f t="shared" si="4"/>
        <v>83</v>
      </c>
      <c r="B87" s="18"/>
      <c r="C87" s="18"/>
      <c r="D87" s="16" t="str">
        <f t="shared" si="9"/>
        <v/>
      </c>
      <c r="E87" s="16" t="str">
        <f t="shared" si="10"/>
        <v/>
      </c>
      <c r="F87" s="24" t="str">
        <f t="shared" si="11"/>
        <v/>
      </c>
      <c r="G87" s="24" t="str">
        <f t="shared" si="12"/>
        <v/>
      </c>
    </row>
    <row r="88" spans="1:7" x14ac:dyDescent="0.25">
      <c r="A88" s="24">
        <f t="shared" si="4"/>
        <v>84</v>
      </c>
      <c r="B88" s="18"/>
      <c r="C88" s="18"/>
      <c r="D88" s="16" t="str">
        <f t="shared" si="9"/>
        <v/>
      </c>
      <c r="E88" s="16" t="str">
        <f t="shared" si="10"/>
        <v/>
      </c>
      <c r="F88" s="24" t="str">
        <f t="shared" si="11"/>
        <v/>
      </c>
      <c r="G88" s="24" t="str">
        <f t="shared" si="12"/>
        <v/>
      </c>
    </row>
    <row r="89" spans="1:7" x14ac:dyDescent="0.25">
      <c r="A89" s="24">
        <f t="shared" ref="A89:A104" si="13">SUM(A88)+1</f>
        <v>85</v>
      </c>
      <c r="B89" s="18"/>
      <c r="C89" s="18"/>
      <c r="D89" s="16" t="str">
        <f t="shared" si="9"/>
        <v/>
      </c>
      <c r="E89" s="16" t="str">
        <f t="shared" si="10"/>
        <v/>
      </c>
      <c r="F89" s="24" t="str">
        <f t="shared" si="11"/>
        <v/>
      </c>
      <c r="G89" s="24" t="str">
        <f t="shared" si="12"/>
        <v/>
      </c>
    </row>
    <row r="90" spans="1:7" x14ac:dyDescent="0.25">
      <c r="A90" s="24">
        <f t="shared" si="13"/>
        <v>86</v>
      </c>
      <c r="B90" s="18"/>
      <c r="C90" s="18"/>
      <c r="D90" s="16" t="str">
        <f t="shared" si="9"/>
        <v/>
      </c>
      <c r="E90" s="16" t="str">
        <f t="shared" si="10"/>
        <v/>
      </c>
      <c r="F90" s="24" t="str">
        <f t="shared" si="11"/>
        <v/>
      </c>
      <c r="G90" s="24" t="str">
        <f t="shared" si="12"/>
        <v/>
      </c>
    </row>
    <row r="91" spans="1:7" x14ac:dyDescent="0.25">
      <c r="A91" s="24">
        <f t="shared" si="13"/>
        <v>87</v>
      </c>
      <c r="B91" s="18"/>
      <c r="C91" s="18"/>
      <c r="D91" s="16" t="str">
        <f t="shared" si="9"/>
        <v/>
      </c>
      <c r="E91" s="16" t="str">
        <f t="shared" si="10"/>
        <v/>
      </c>
      <c r="F91" s="24" t="str">
        <f t="shared" si="11"/>
        <v/>
      </c>
      <c r="G91" s="24" t="str">
        <f t="shared" si="12"/>
        <v/>
      </c>
    </row>
    <row r="92" spans="1:7" x14ac:dyDescent="0.25">
      <c r="A92" s="24">
        <f t="shared" si="13"/>
        <v>88</v>
      </c>
      <c r="B92" s="18"/>
      <c r="C92" s="18"/>
      <c r="D92" s="16" t="str">
        <f t="shared" si="9"/>
        <v/>
      </c>
      <c r="E92" s="16" t="str">
        <f t="shared" si="10"/>
        <v/>
      </c>
      <c r="F92" s="24" t="str">
        <f t="shared" si="11"/>
        <v/>
      </c>
      <c r="G92" s="24" t="str">
        <f t="shared" si="12"/>
        <v/>
      </c>
    </row>
    <row r="93" spans="1:7" x14ac:dyDescent="0.25">
      <c r="A93" s="24">
        <f t="shared" si="13"/>
        <v>89</v>
      </c>
      <c r="B93" s="18"/>
      <c r="C93" s="18"/>
      <c r="D93" s="16" t="str">
        <f t="shared" si="9"/>
        <v/>
      </c>
      <c r="E93" s="16" t="str">
        <f t="shared" si="10"/>
        <v/>
      </c>
      <c r="F93" s="24" t="str">
        <f t="shared" si="11"/>
        <v/>
      </c>
      <c r="G93" s="24" t="str">
        <f t="shared" si="12"/>
        <v/>
      </c>
    </row>
    <row r="94" spans="1:7" x14ac:dyDescent="0.25">
      <c r="A94" s="24">
        <f t="shared" si="13"/>
        <v>90</v>
      </c>
      <c r="B94" s="18"/>
      <c r="C94" s="18"/>
      <c r="D94" s="16" t="str">
        <f t="shared" si="9"/>
        <v/>
      </c>
      <c r="E94" s="16" t="str">
        <f t="shared" si="10"/>
        <v/>
      </c>
      <c r="F94" s="24" t="str">
        <f t="shared" si="11"/>
        <v/>
      </c>
      <c r="G94" s="24" t="str">
        <f t="shared" si="12"/>
        <v/>
      </c>
    </row>
    <row r="95" spans="1:7" x14ac:dyDescent="0.25">
      <c r="A95" s="24">
        <f t="shared" si="13"/>
        <v>91</v>
      </c>
      <c r="B95" s="18"/>
      <c r="C95" s="18"/>
      <c r="D95" s="16" t="str">
        <f t="shared" si="9"/>
        <v/>
      </c>
      <c r="E95" s="16" t="str">
        <f t="shared" si="10"/>
        <v/>
      </c>
      <c r="F95" s="24" t="str">
        <f t="shared" si="11"/>
        <v/>
      </c>
      <c r="G95" s="24" t="str">
        <f t="shared" si="12"/>
        <v/>
      </c>
    </row>
    <row r="96" spans="1:7" x14ac:dyDescent="0.25">
      <c r="A96" s="24">
        <f t="shared" si="13"/>
        <v>92</v>
      </c>
      <c r="B96" s="18"/>
      <c r="C96" s="18"/>
      <c r="D96" s="16" t="str">
        <f t="shared" si="9"/>
        <v/>
      </c>
      <c r="E96" s="16" t="str">
        <f t="shared" si="10"/>
        <v/>
      </c>
      <c r="F96" s="24" t="str">
        <f t="shared" si="11"/>
        <v/>
      </c>
      <c r="G96" s="24" t="str">
        <f t="shared" si="12"/>
        <v/>
      </c>
    </row>
    <row r="97" spans="1:7" x14ac:dyDescent="0.25">
      <c r="A97" s="24">
        <f t="shared" si="13"/>
        <v>93</v>
      </c>
      <c r="B97" s="18"/>
      <c r="C97" s="18"/>
      <c r="D97" s="16" t="str">
        <f t="shared" si="9"/>
        <v/>
      </c>
      <c r="E97" s="16" t="str">
        <f t="shared" si="10"/>
        <v/>
      </c>
      <c r="F97" s="24" t="str">
        <f t="shared" si="11"/>
        <v/>
      </c>
      <c r="G97" s="24" t="str">
        <f t="shared" si="12"/>
        <v/>
      </c>
    </row>
    <row r="98" spans="1:7" x14ac:dyDescent="0.25">
      <c r="A98" s="24">
        <f t="shared" si="13"/>
        <v>94</v>
      </c>
      <c r="B98" s="18"/>
      <c r="C98" s="18"/>
      <c r="D98" s="16" t="str">
        <f t="shared" si="9"/>
        <v/>
      </c>
      <c r="E98" s="16" t="str">
        <f t="shared" si="10"/>
        <v/>
      </c>
      <c r="F98" s="24" t="str">
        <f t="shared" si="11"/>
        <v/>
      </c>
      <c r="G98" s="24" t="str">
        <f t="shared" si="12"/>
        <v/>
      </c>
    </row>
    <row r="99" spans="1:7" x14ac:dyDescent="0.25">
      <c r="A99" s="24">
        <f t="shared" si="13"/>
        <v>95</v>
      </c>
      <c r="B99" s="18"/>
      <c r="C99" s="18"/>
      <c r="D99" s="16" t="str">
        <f t="shared" si="9"/>
        <v/>
      </c>
      <c r="E99" s="16" t="str">
        <f t="shared" si="10"/>
        <v/>
      </c>
      <c r="F99" s="24" t="str">
        <f t="shared" si="11"/>
        <v/>
      </c>
      <c r="G99" s="24" t="str">
        <f t="shared" si="12"/>
        <v/>
      </c>
    </row>
    <row r="100" spans="1:7" x14ac:dyDescent="0.25">
      <c r="A100" s="24">
        <f t="shared" si="13"/>
        <v>96</v>
      </c>
      <c r="B100" s="18"/>
      <c r="C100" s="18"/>
      <c r="D100" s="16" t="str">
        <f t="shared" si="9"/>
        <v/>
      </c>
      <c r="E100" s="16" t="str">
        <f t="shared" si="10"/>
        <v/>
      </c>
      <c r="F100" s="24" t="str">
        <f t="shared" si="11"/>
        <v/>
      </c>
      <c r="G100" s="24" t="str">
        <f t="shared" si="12"/>
        <v/>
      </c>
    </row>
    <row r="101" spans="1:7" x14ac:dyDescent="0.25">
      <c r="A101" s="24">
        <f t="shared" si="13"/>
        <v>97</v>
      </c>
      <c r="B101" s="18"/>
      <c r="C101" s="18"/>
      <c r="D101" s="16" t="str">
        <f t="shared" ref="D101:D104" si="14">IF(C101="","",VLOOKUP(C101,l_inscrit,3,FALSE))</f>
        <v/>
      </c>
      <c r="E101" s="16" t="str">
        <f t="shared" si="10"/>
        <v/>
      </c>
      <c r="F101" s="24" t="str">
        <f t="shared" si="11"/>
        <v/>
      </c>
      <c r="G101" s="24" t="str">
        <f t="shared" si="12"/>
        <v/>
      </c>
    </row>
    <row r="102" spans="1:7" x14ac:dyDescent="0.25">
      <c r="A102" s="24">
        <f t="shared" si="13"/>
        <v>98</v>
      </c>
      <c r="B102" s="18"/>
      <c r="C102" s="18"/>
      <c r="D102" s="16" t="str">
        <f t="shared" si="14"/>
        <v/>
      </c>
      <c r="E102" s="16" t="str">
        <f t="shared" si="10"/>
        <v/>
      </c>
      <c r="F102" s="24" t="str">
        <f t="shared" si="11"/>
        <v/>
      </c>
      <c r="G102" s="24" t="str">
        <f t="shared" si="12"/>
        <v/>
      </c>
    </row>
    <row r="103" spans="1:7" x14ac:dyDescent="0.25">
      <c r="A103" s="24">
        <f t="shared" si="13"/>
        <v>99</v>
      </c>
      <c r="B103" s="18"/>
      <c r="C103" s="18"/>
      <c r="D103" s="16" t="str">
        <f t="shared" si="14"/>
        <v/>
      </c>
      <c r="E103" s="16" t="str">
        <f t="shared" si="10"/>
        <v/>
      </c>
      <c r="F103" s="24" t="str">
        <f t="shared" si="11"/>
        <v/>
      </c>
      <c r="G103" s="24" t="str">
        <f t="shared" si="12"/>
        <v/>
      </c>
    </row>
    <row r="104" spans="1:7" x14ac:dyDescent="0.25">
      <c r="A104" s="24">
        <f t="shared" si="13"/>
        <v>100</v>
      </c>
      <c r="B104" s="18"/>
      <c r="C104" s="18"/>
      <c r="D104" s="16" t="str">
        <f t="shared" si="14"/>
        <v/>
      </c>
      <c r="E104" s="16" t="str">
        <f t="shared" si="10"/>
        <v/>
      </c>
      <c r="F104" s="24" t="str">
        <f t="shared" si="11"/>
        <v/>
      </c>
      <c r="G104" s="24" t="str">
        <f t="shared" si="12"/>
        <v/>
      </c>
    </row>
  </sheetData>
  <mergeCells count="2">
    <mergeCell ref="B2:F2"/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48"/>
  <sheetViews>
    <sheetView workbookViewId="0">
      <selection activeCell="E6" sqref="E6"/>
    </sheetView>
  </sheetViews>
  <sheetFormatPr baseColWidth="10" defaultRowHeight="15" x14ac:dyDescent="0.25"/>
  <cols>
    <col min="2" max="2" width="14.140625" customWidth="1"/>
    <col min="4" max="4" width="13.42578125" customWidth="1"/>
    <col min="5" max="5" width="27.28515625" customWidth="1"/>
    <col min="6" max="6" width="12.85546875" customWidth="1"/>
    <col min="10" max="10" width="15.42578125" customWidth="1"/>
    <col min="11" max="11" width="22" customWidth="1"/>
    <col min="12" max="12" width="17" customWidth="1"/>
    <col min="13" max="13" width="13" customWidth="1"/>
    <col min="14" max="14" width="12.7109375" customWidth="1"/>
    <col min="15" max="15" width="13.28515625" customWidth="1"/>
    <col min="16" max="16" width="15.5703125" customWidth="1"/>
    <col min="17" max="17" width="20.85546875" customWidth="1"/>
    <col min="18" max="18" width="15.85546875" customWidth="1"/>
  </cols>
  <sheetData>
    <row r="1" spans="1:21" ht="26.25" customHeight="1" x14ac:dyDescent="0.35">
      <c r="A1" s="144" t="str">
        <f>Parametres!$K$2</f>
        <v>CHAMPIONNAT DEPARTEMENTAUX D'ESCALADE</v>
      </c>
      <c r="B1" s="145"/>
      <c r="C1" s="145"/>
      <c r="D1" s="145"/>
      <c r="E1" s="145"/>
      <c r="F1" s="146"/>
      <c r="G1" s="144" t="str">
        <f>Parametres!$K$2</f>
        <v>CHAMPIONNAT DEPARTEMENTAUX D'ESCALADE</v>
      </c>
      <c r="H1" s="145"/>
      <c r="I1" s="145"/>
      <c r="J1" s="145"/>
      <c r="K1" s="145"/>
      <c r="L1" s="146"/>
      <c r="M1" s="144" t="str">
        <f>Parametres!$K$2</f>
        <v>CHAMPIONNAT DEPARTEMENTAUX D'ESCALADE</v>
      </c>
      <c r="N1" s="145"/>
      <c r="O1" s="145"/>
      <c r="P1" s="145"/>
      <c r="Q1" s="145"/>
      <c r="R1" s="146"/>
      <c r="S1" s="133"/>
    </row>
    <row r="2" spans="1:21" ht="20.25" customHeight="1" thickBot="1" x14ac:dyDescent="0.4">
      <c r="A2" s="147" t="s">
        <v>132</v>
      </c>
      <c r="B2" s="143"/>
      <c r="C2" s="143"/>
      <c r="D2" s="143"/>
      <c r="E2" s="143"/>
      <c r="F2" s="148"/>
      <c r="G2" s="147" t="s">
        <v>132</v>
      </c>
      <c r="H2" s="143"/>
      <c r="I2" s="143"/>
      <c r="J2" s="143"/>
      <c r="K2" s="143"/>
      <c r="L2" s="148"/>
      <c r="M2" s="147" t="s">
        <v>132</v>
      </c>
      <c r="N2" s="143"/>
      <c r="O2" s="143"/>
      <c r="P2" s="143"/>
      <c r="Q2" s="143"/>
      <c r="R2" s="148"/>
      <c r="S2" s="134"/>
    </row>
    <row r="3" spans="1:21" ht="10.5" customHeight="1" x14ac:dyDescent="0.25"/>
    <row r="4" spans="1:21" x14ac:dyDescent="0.25">
      <c r="A4" s="149" t="s">
        <v>166</v>
      </c>
      <c r="B4" s="149"/>
      <c r="C4" s="149"/>
      <c r="D4" s="149"/>
      <c r="E4" s="149"/>
      <c r="F4" s="149"/>
    </row>
    <row r="5" spans="1:21" x14ac:dyDescent="0.25">
      <c r="A5" s="128" t="s">
        <v>174</v>
      </c>
      <c r="B5" s="129" t="s">
        <v>11</v>
      </c>
      <c r="C5" s="128" t="s">
        <v>134</v>
      </c>
      <c r="D5" s="128" t="s">
        <v>54</v>
      </c>
      <c r="E5" s="128" t="s">
        <v>56</v>
      </c>
      <c r="F5" s="128" t="s">
        <v>62</v>
      </c>
      <c r="G5" s="149" t="s">
        <v>172</v>
      </c>
      <c r="H5" s="149"/>
      <c r="I5" s="149"/>
      <c r="J5" s="149"/>
      <c r="K5" s="149"/>
      <c r="L5" s="149"/>
      <c r="M5" s="149" t="s">
        <v>173</v>
      </c>
      <c r="N5" s="149"/>
      <c r="O5" s="149"/>
      <c r="P5" s="149"/>
      <c r="Q5" s="149"/>
      <c r="R5" s="149"/>
      <c r="U5" s="130"/>
    </row>
    <row r="6" spans="1:21" x14ac:dyDescent="0.25">
      <c r="A6" s="4">
        <v>1</v>
      </c>
      <c r="B6" t="s">
        <v>27</v>
      </c>
      <c r="C6" s="123">
        <v>2.0527777777777776</v>
      </c>
      <c r="D6" s="3">
        <v>16</v>
      </c>
      <c r="E6" s="35" t="s">
        <v>110</v>
      </c>
      <c r="F6" s="2" t="s">
        <v>101</v>
      </c>
      <c r="G6" s="2">
        <v>1</v>
      </c>
      <c r="I6" s="125">
        <v>1.3895833333333334</v>
      </c>
      <c r="J6" s="3">
        <v>12</v>
      </c>
      <c r="K6" s="5" t="s">
        <v>103</v>
      </c>
      <c r="L6" s="2" t="s">
        <v>76</v>
      </c>
      <c r="M6" s="4">
        <v>1</v>
      </c>
      <c r="O6" s="125">
        <v>1.3173611111111112</v>
      </c>
      <c r="P6" s="3">
        <v>14</v>
      </c>
      <c r="Q6" s="35" t="s">
        <v>93</v>
      </c>
      <c r="R6" s="4" t="s">
        <v>76</v>
      </c>
    </row>
    <row r="7" spans="1:21" x14ac:dyDescent="0.25">
      <c r="A7" s="4"/>
      <c r="B7" s="124"/>
      <c r="C7" s="124"/>
      <c r="D7" s="4"/>
      <c r="E7" s="35"/>
      <c r="F7" s="4"/>
      <c r="G7" s="2">
        <v>2</v>
      </c>
      <c r="I7" s="125">
        <v>1.4027777777777777</v>
      </c>
      <c r="J7" s="3">
        <v>17</v>
      </c>
      <c r="K7" s="35" t="s">
        <v>112</v>
      </c>
      <c r="L7" s="2" t="s">
        <v>76</v>
      </c>
      <c r="M7" s="4">
        <v>2</v>
      </c>
      <c r="O7" s="125">
        <v>1.4312500000000001</v>
      </c>
      <c r="P7" s="3">
        <v>15</v>
      </c>
      <c r="Q7" s="126" t="s">
        <v>108</v>
      </c>
      <c r="R7" s="127" t="s">
        <v>76</v>
      </c>
    </row>
    <row r="8" spans="1:21" x14ac:dyDescent="0.25">
      <c r="O8" s="4"/>
      <c r="P8" s="125"/>
      <c r="Q8" s="125"/>
      <c r="R8" s="3"/>
      <c r="S8" s="35"/>
      <c r="T8" s="4"/>
    </row>
    <row r="11" spans="1:21" x14ac:dyDescent="0.25">
      <c r="A11" s="2"/>
      <c r="D11" s="2"/>
      <c r="F11" s="2"/>
    </row>
    <row r="16" spans="1:21" x14ac:dyDescent="0.25">
      <c r="A16" s="4"/>
      <c r="B16" s="124"/>
      <c r="C16" s="124"/>
      <c r="D16" s="4"/>
      <c r="E16" s="35"/>
      <c r="F16" s="4"/>
    </row>
    <row r="17" spans="1:6" x14ac:dyDescent="0.25">
      <c r="A17" s="149" t="s">
        <v>167</v>
      </c>
      <c r="B17" s="149"/>
      <c r="C17" s="149"/>
      <c r="D17" s="149"/>
      <c r="E17" s="149"/>
      <c r="F17" s="149"/>
    </row>
    <row r="18" spans="1:6" x14ac:dyDescent="0.25">
      <c r="A18" s="4">
        <v>1</v>
      </c>
      <c r="C18" s="125">
        <v>1.1312499999999999</v>
      </c>
      <c r="D18" s="4">
        <v>1</v>
      </c>
      <c r="E18" s="35" t="s">
        <v>73</v>
      </c>
      <c r="F18" s="4" t="s">
        <v>77</v>
      </c>
    </row>
    <row r="19" spans="1:6" x14ac:dyDescent="0.25">
      <c r="A19" s="4">
        <v>2</v>
      </c>
      <c r="C19" s="125">
        <v>1.1472222222222224</v>
      </c>
      <c r="D19" s="3">
        <v>3</v>
      </c>
      <c r="E19" s="5" t="s">
        <v>81</v>
      </c>
      <c r="F19" s="4" t="s">
        <v>77</v>
      </c>
    </row>
    <row r="20" spans="1:6" x14ac:dyDescent="0.25">
      <c r="A20" s="4">
        <v>3</v>
      </c>
      <c r="C20" s="125">
        <v>1.2375</v>
      </c>
      <c r="D20" s="3">
        <v>5</v>
      </c>
      <c r="E20" s="5" t="s">
        <v>85</v>
      </c>
      <c r="F20" s="4" t="s">
        <v>77</v>
      </c>
    </row>
    <row r="21" spans="1:6" x14ac:dyDescent="0.25">
      <c r="A21" s="4">
        <v>4</v>
      </c>
      <c r="C21" s="125">
        <v>1.3763888888888889</v>
      </c>
      <c r="D21" s="3">
        <v>4</v>
      </c>
      <c r="E21" s="5" t="s">
        <v>83</v>
      </c>
      <c r="F21" s="4" t="s">
        <v>77</v>
      </c>
    </row>
    <row r="22" spans="1:6" x14ac:dyDescent="0.25">
      <c r="A22" s="4">
        <v>5</v>
      </c>
      <c r="D22" s="3"/>
      <c r="E22" s="5"/>
      <c r="F22" s="130"/>
    </row>
    <row r="23" spans="1:6" x14ac:dyDescent="0.25">
      <c r="A23" s="2"/>
      <c r="D23" s="2"/>
      <c r="F23" s="2"/>
    </row>
    <row r="24" spans="1:6" x14ac:dyDescent="0.25">
      <c r="A24" s="4"/>
      <c r="B24" s="124"/>
      <c r="C24" s="124"/>
      <c r="D24" s="4"/>
      <c r="E24" s="35"/>
      <c r="F24" s="4"/>
    </row>
    <row r="25" spans="1:6" x14ac:dyDescent="0.25">
      <c r="A25" s="128"/>
      <c r="B25" s="128"/>
      <c r="C25" s="128" t="s">
        <v>168</v>
      </c>
      <c r="D25" s="128"/>
      <c r="E25" s="128"/>
      <c r="F25" s="128"/>
    </row>
    <row r="26" spans="1:6" x14ac:dyDescent="0.25">
      <c r="A26" s="4">
        <v>1</v>
      </c>
      <c r="B26" s="125">
        <v>1.1854166666666666</v>
      </c>
      <c r="C26" s="125"/>
      <c r="D26" s="3">
        <v>11</v>
      </c>
      <c r="E26" s="35" t="s">
        <v>102</v>
      </c>
      <c r="F26" s="130" t="s">
        <v>98</v>
      </c>
    </row>
    <row r="27" spans="1:6" x14ac:dyDescent="0.25">
      <c r="A27" s="4">
        <v>2</v>
      </c>
      <c r="B27" s="125">
        <v>1.2180555555555557</v>
      </c>
      <c r="C27" s="125"/>
      <c r="D27" s="3">
        <v>20</v>
      </c>
      <c r="E27" s="35" t="s">
        <v>118</v>
      </c>
      <c r="F27" s="4" t="s">
        <v>98</v>
      </c>
    </row>
    <row r="28" spans="1:6" x14ac:dyDescent="0.25">
      <c r="A28" s="4">
        <v>3</v>
      </c>
      <c r="B28" s="125">
        <v>1.3486111111111112</v>
      </c>
      <c r="C28" s="125"/>
      <c r="D28" s="3">
        <v>9</v>
      </c>
      <c r="E28" s="35" t="s">
        <v>96</v>
      </c>
      <c r="F28" s="4" t="s">
        <v>98</v>
      </c>
    </row>
    <row r="29" spans="1:6" x14ac:dyDescent="0.25">
      <c r="A29" s="4">
        <v>4</v>
      </c>
      <c r="B29" s="125">
        <v>1.4486111111111111</v>
      </c>
      <c r="C29" s="125"/>
      <c r="D29" s="3">
        <v>21</v>
      </c>
      <c r="E29" s="35" t="s">
        <v>120</v>
      </c>
      <c r="F29" s="4" t="s">
        <v>98</v>
      </c>
    </row>
    <row r="30" spans="1:6" x14ac:dyDescent="0.25">
      <c r="A30" s="4">
        <v>5</v>
      </c>
      <c r="B30" s="125">
        <v>1.5715277777777779</v>
      </c>
      <c r="C30" s="125"/>
      <c r="D30" s="3">
        <v>10</v>
      </c>
      <c r="E30" s="35" t="s">
        <v>99</v>
      </c>
      <c r="F30" s="4" t="s">
        <v>98</v>
      </c>
    </row>
    <row r="31" spans="1:6" x14ac:dyDescent="0.25">
      <c r="A31" s="4">
        <v>6</v>
      </c>
      <c r="B31" s="123">
        <v>1.7680555555555555</v>
      </c>
      <c r="C31" s="123"/>
      <c r="D31" s="3">
        <v>18</v>
      </c>
      <c r="E31" s="35" t="s">
        <v>114</v>
      </c>
      <c r="F31" s="130" t="s">
        <v>98</v>
      </c>
    </row>
    <row r="32" spans="1:6" x14ac:dyDescent="0.25">
      <c r="A32" s="4">
        <v>7</v>
      </c>
      <c r="B32" s="125"/>
      <c r="C32" s="125"/>
      <c r="D32" s="4"/>
      <c r="E32" s="5"/>
      <c r="F32" s="4"/>
    </row>
    <row r="33" spans="1:6" x14ac:dyDescent="0.25">
      <c r="A33" s="4">
        <v>8</v>
      </c>
      <c r="B33" s="125"/>
      <c r="C33" s="125"/>
      <c r="D33" s="4"/>
      <c r="E33" s="5"/>
      <c r="F33" s="4"/>
    </row>
    <row r="34" spans="1:6" x14ac:dyDescent="0.25">
      <c r="A34" s="128"/>
      <c r="B34" s="128"/>
      <c r="C34" s="128" t="s">
        <v>169</v>
      </c>
      <c r="D34" s="128"/>
      <c r="E34" s="128"/>
      <c r="F34" s="128"/>
    </row>
    <row r="35" spans="1:6" x14ac:dyDescent="0.25">
      <c r="A35" s="4">
        <v>1</v>
      </c>
      <c r="B35" s="125">
        <v>1.5715277777777779</v>
      </c>
      <c r="C35" s="125"/>
      <c r="D35" s="3">
        <v>10</v>
      </c>
      <c r="E35" s="35" t="s">
        <v>99</v>
      </c>
      <c r="F35" s="4"/>
    </row>
    <row r="36" spans="1:6" x14ac:dyDescent="0.25">
      <c r="A36" s="128"/>
      <c r="B36" s="128"/>
      <c r="C36" s="128" t="s">
        <v>89</v>
      </c>
      <c r="D36" s="128"/>
      <c r="E36" s="128"/>
      <c r="F36" s="128"/>
    </row>
    <row r="37" spans="1:6" x14ac:dyDescent="0.25">
      <c r="A37" s="4">
        <v>1</v>
      </c>
      <c r="B37" s="125">
        <v>1.05</v>
      </c>
      <c r="C37" s="125"/>
      <c r="D37" s="3">
        <v>6</v>
      </c>
      <c r="E37" s="35" t="s">
        <v>87</v>
      </c>
      <c r="F37" s="4" t="s">
        <v>76</v>
      </c>
    </row>
    <row r="38" spans="1:6" x14ac:dyDescent="0.25">
      <c r="A38" s="130">
        <v>2</v>
      </c>
      <c r="B38" s="125">
        <v>0.88750000000000007</v>
      </c>
      <c r="C38" s="125"/>
      <c r="D38" s="3">
        <v>8</v>
      </c>
      <c r="E38" s="35" t="s">
        <v>93</v>
      </c>
      <c r="F38" s="4" t="s">
        <v>76</v>
      </c>
    </row>
    <row r="39" spans="1:6" x14ac:dyDescent="0.25">
      <c r="A39" s="130">
        <v>3</v>
      </c>
      <c r="B39" s="125">
        <v>1.4319444444444445</v>
      </c>
      <c r="C39" s="125"/>
      <c r="D39" s="3">
        <v>19</v>
      </c>
      <c r="E39" s="35" t="s">
        <v>116</v>
      </c>
      <c r="F39" s="2" t="s">
        <v>76</v>
      </c>
    </row>
    <row r="40" spans="1:6" x14ac:dyDescent="0.25">
      <c r="A40" s="2"/>
      <c r="D40" s="2"/>
      <c r="F40" s="2"/>
    </row>
    <row r="41" spans="1:6" x14ac:dyDescent="0.25">
      <c r="A41" s="2"/>
      <c r="D41" s="2"/>
      <c r="F41" s="2"/>
    </row>
    <row r="42" spans="1:6" x14ac:dyDescent="0.25">
      <c r="A42" s="2"/>
      <c r="D42" s="2"/>
      <c r="F42" s="2"/>
    </row>
    <row r="43" spans="1:6" x14ac:dyDescent="0.25">
      <c r="A43" s="128"/>
      <c r="B43" s="128"/>
      <c r="C43" s="128" t="s">
        <v>170</v>
      </c>
      <c r="D43" s="128"/>
      <c r="E43" s="128"/>
      <c r="F43" s="128"/>
    </row>
    <row r="44" spans="1:6" x14ac:dyDescent="0.25">
      <c r="A44" s="3"/>
      <c r="B44" s="5"/>
      <c r="C44" s="5"/>
      <c r="D44" s="3">
        <v>13</v>
      </c>
      <c r="E44" s="35" t="s">
        <v>105</v>
      </c>
      <c r="F44" s="3"/>
    </row>
    <row r="45" spans="1:6" x14ac:dyDescent="0.25">
      <c r="A45" s="3"/>
      <c r="B45" s="5"/>
      <c r="C45" s="5"/>
      <c r="D45" s="3"/>
      <c r="E45" s="5"/>
      <c r="F45" s="3"/>
    </row>
    <row r="46" spans="1:6" x14ac:dyDescent="0.25">
      <c r="A46" s="131"/>
      <c r="B46" s="129"/>
      <c r="C46" s="131" t="s">
        <v>171</v>
      </c>
      <c r="D46" s="128"/>
      <c r="E46" s="132"/>
      <c r="F46" s="131"/>
    </row>
    <row r="47" spans="1:6" x14ac:dyDescent="0.25">
      <c r="A47" s="2"/>
      <c r="D47" s="3">
        <v>2</v>
      </c>
      <c r="E47" s="35" t="s">
        <v>79</v>
      </c>
      <c r="F47" s="2"/>
    </row>
    <row r="48" spans="1:6" x14ac:dyDescent="0.25">
      <c r="A48" s="2"/>
      <c r="D48" s="3">
        <v>7</v>
      </c>
      <c r="E48" s="35" t="s">
        <v>90</v>
      </c>
      <c r="F48" s="2"/>
    </row>
  </sheetData>
  <mergeCells count="10">
    <mergeCell ref="M5:R5"/>
    <mergeCell ref="M1:R1"/>
    <mergeCell ref="M2:R2"/>
    <mergeCell ref="A1:F1"/>
    <mergeCell ref="A2:F2"/>
    <mergeCell ref="G5:L5"/>
    <mergeCell ref="A17:F17"/>
    <mergeCell ref="A4:F4"/>
    <mergeCell ref="G1:L1"/>
    <mergeCell ref="G2:L2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20" sqref="J20"/>
    </sheetView>
  </sheetViews>
  <sheetFormatPr baseColWidth="10" defaultRowHeight="15" x14ac:dyDescent="0.25"/>
  <sheetData>
    <row r="1" spans="1:1" x14ac:dyDescent="0.25">
      <c r="A1" t="s">
        <v>165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13"/>
  <sheetViews>
    <sheetView topLeftCell="A43" workbookViewId="0">
      <selection activeCell="E109" sqref="E109"/>
    </sheetView>
  </sheetViews>
  <sheetFormatPr baseColWidth="10" defaultRowHeight="15" x14ac:dyDescent="0.25"/>
  <cols>
    <col min="1" max="1" width="9" customWidth="1"/>
    <col min="4" max="4" width="20.140625" bestFit="1" customWidth="1"/>
    <col min="6" max="6" width="14.42578125" customWidth="1"/>
    <col min="7" max="7" width="7.7109375" customWidth="1"/>
    <col min="8" max="8" width="11.42578125" customWidth="1"/>
    <col min="12" max="12" width="20.140625" bestFit="1" customWidth="1"/>
    <col min="14" max="14" width="15.140625" customWidth="1"/>
    <col min="15" max="15" width="6.85546875" customWidth="1"/>
    <col min="16" max="16" width="10.85546875" customWidth="1"/>
  </cols>
  <sheetData>
    <row r="1" spans="1:16" ht="81.75" customHeight="1" x14ac:dyDescent="0.25">
      <c r="A1" s="55"/>
      <c r="B1" s="55"/>
      <c r="C1" s="150" t="s">
        <v>141</v>
      </c>
      <c r="D1" s="150"/>
      <c r="E1" s="150"/>
      <c r="F1" s="150"/>
      <c r="G1" s="150"/>
      <c r="H1" s="56"/>
      <c r="I1" s="55"/>
      <c r="J1" s="55"/>
      <c r="K1" s="150" t="s">
        <v>141</v>
      </c>
      <c r="L1" s="150"/>
      <c r="M1" s="150"/>
      <c r="N1" s="150"/>
      <c r="O1" s="150"/>
      <c r="P1" s="56"/>
    </row>
    <row r="2" spans="1:16" ht="15.75" x14ac:dyDescent="0.25">
      <c r="A2" s="55"/>
      <c r="B2" s="55"/>
      <c r="C2" s="57"/>
      <c r="D2" s="58" t="s">
        <v>142</v>
      </c>
      <c r="E2" s="59" t="e">
        <f>#REF!</f>
        <v>#REF!</v>
      </c>
      <c r="F2" s="60"/>
      <c r="G2" s="61" t="s">
        <v>143</v>
      </c>
      <c r="H2" s="62"/>
      <c r="I2" s="55"/>
      <c r="J2" s="55"/>
      <c r="K2" s="57"/>
      <c r="L2" s="58" t="s">
        <v>142</v>
      </c>
      <c r="M2" s="59" t="e">
        <f>#REF!</f>
        <v>#REF!</v>
      </c>
      <c r="N2" s="60"/>
      <c r="O2" s="61" t="s">
        <v>143</v>
      </c>
      <c r="P2" s="62"/>
    </row>
    <row r="3" spans="1:16" ht="75" customHeight="1" x14ac:dyDescent="0.25">
      <c r="A3" s="151" t="str">
        <f>[1]Infos!$B$22</f>
        <v>Comité Départemental</v>
      </c>
      <c r="B3" s="151"/>
      <c r="C3" s="152" t="str">
        <f>[1]Parametres!$A$2</f>
        <v>Garapette FFME 2014</v>
      </c>
      <c r="D3" s="152"/>
      <c r="E3" s="152"/>
      <c r="F3" s="152"/>
      <c r="G3" s="152"/>
      <c r="H3" s="55"/>
      <c r="I3" s="151" t="str">
        <f>[1]Infos!$B$22</f>
        <v>Comité Départemental</v>
      </c>
      <c r="J3" s="151"/>
      <c r="K3" s="152" t="str">
        <f>[1]Parametres!$A$2</f>
        <v>Garapette FFME 2014</v>
      </c>
      <c r="L3" s="152"/>
      <c r="M3" s="152"/>
      <c r="N3" s="152"/>
      <c r="O3" s="152"/>
      <c r="P3" s="55"/>
    </row>
    <row r="4" spans="1:16" ht="13.5" customHeight="1" x14ac:dyDescent="0.25">
      <c r="A4" s="151" t="str">
        <f>[1]Infos!$B$23</f>
        <v>Landes</v>
      </c>
      <c r="B4" s="151"/>
      <c r="C4" s="153" t="s">
        <v>144</v>
      </c>
      <c r="D4" s="153"/>
      <c r="E4" s="153"/>
      <c r="F4" s="153"/>
      <c r="G4" s="153"/>
      <c r="H4" s="55"/>
      <c r="I4" s="151" t="str">
        <f>[1]Infos!$B$23</f>
        <v>Landes</v>
      </c>
      <c r="J4" s="151"/>
      <c r="K4" s="153" t="s">
        <v>144</v>
      </c>
      <c r="L4" s="153"/>
      <c r="M4" s="153"/>
      <c r="N4" s="153"/>
      <c r="O4" s="153"/>
      <c r="P4" s="55"/>
    </row>
    <row r="5" spans="1:16" ht="15.75" x14ac:dyDescent="0.25">
      <c r="A5" s="55"/>
      <c r="B5" s="55"/>
      <c r="C5" s="63"/>
      <c r="D5" s="64" t="s">
        <v>145</v>
      </c>
      <c r="E5" s="65" t="e">
        <f>#REF!</f>
        <v>#REF!</v>
      </c>
      <c r="F5" s="66"/>
      <c r="G5" s="67"/>
      <c r="H5" s="68"/>
      <c r="I5" s="55"/>
      <c r="J5" s="55"/>
      <c r="K5" s="63"/>
      <c r="L5" s="64" t="s">
        <v>145</v>
      </c>
      <c r="M5" s="65" t="e">
        <f>#REF!</f>
        <v>#REF!</v>
      </c>
      <c r="N5" s="66"/>
      <c r="O5" s="67"/>
      <c r="P5" s="68"/>
    </row>
    <row r="6" spans="1:16" ht="18.75" x14ac:dyDescent="0.25">
      <c r="A6" s="55"/>
      <c r="B6" s="55"/>
      <c r="C6" s="69"/>
      <c r="D6" s="70"/>
      <c r="E6" s="71"/>
      <c r="F6" s="69"/>
      <c r="G6" s="69"/>
      <c r="H6" s="68"/>
      <c r="I6" s="55"/>
      <c r="J6" s="55"/>
      <c r="K6" s="69"/>
      <c r="L6" s="70"/>
      <c r="M6" s="71"/>
      <c r="N6" s="69"/>
      <c r="O6" s="69"/>
      <c r="P6" s="68"/>
    </row>
    <row r="7" spans="1:16" ht="15.75" x14ac:dyDescent="0.25">
      <c r="A7" s="55"/>
      <c r="B7" s="55"/>
      <c r="C7" s="69"/>
      <c r="D7" s="72"/>
      <c r="E7" s="73"/>
      <c r="F7" s="69"/>
      <c r="G7" s="69"/>
      <c r="H7" s="68"/>
      <c r="I7" s="55"/>
      <c r="J7" s="55"/>
      <c r="K7" s="69"/>
      <c r="L7" s="72"/>
      <c r="M7" s="73"/>
      <c r="N7" s="69"/>
      <c r="O7" s="69"/>
      <c r="P7" s="68"/>
    </row>
    <row r="8" spans="1:16" x14ac:dyDescent="0.25">
      <c r="A8" s="55"/>
      <c r="B8" s="55"/>
      <c r="C8" s="74" t="s">
        <v>146</v>
      </c>
      <c r="D8" s="75" t="e">
        <f>#REF!</f>
        <v>#REF!</v>
      </c>
      <c r="E8" s="74" t="str">
        <f>IF([1]Infos!C$16=1,"","au")</f>
        <v>au</v>
      </c>
      <c r="F8" s="154" t="e">
        <f>IF(#REF!=1,"",#REF!)</f>
        <v>#REF!</v>
      </c>
      <c r="G8" s="154"/>
      <c r="H8" s="76"/>
      <c r="I8" s="55"/>
      <c r="J8" s="55"/>
      <c r="K8" s="74" t="s">
        <v>146</v>
      </c>
      <c r="L8" s="75" t="e">
        <f>#REF!</f>
        <v>#REF!</v>
      </c>
      <c r="M8" s="74" t="str">
        <f>IF([1]Infos!C$16=1,"","au")</f>
        <v>au</v>
      </c>
      <c r="N8" s="154" t="e">
        <f>IF(#REF!=1,"",#REF!)</f>
        <v>#REF!</v>
      </c>
      <c r="O8" s="154"/>
      <c r="P8" s="76"/>
    </row>
    <row r="9" spans="1:16" x14ac:dyDescent="0.25">
      <c r="A9" s="55"/>
      <c r="B9" s="55"/>
      <c r="C9" s="77" t="s">
        <v>147</v>
      </c>
      <c r="D9" s="155" t="e">
        <f>#REF!</f>
        <v>#REF!</v>
      </c>
      <c r="E9" s="155"/>
      <c r="F9" s="78"/>
      <c r="G9" s="78"/>
      <c r="H9" s="78"/>
      <c r="I9" s="55"/>
      <c r="J9" s="55"/>
      <c r="K9" s="77" t="s">
        <v>147</v>
      </c>
      <c r="L9" s="155" t="e">
        <f>#REF!</f>
        <v>#REF!</v>
      </c>
      <c r="M9" s="155"/>
      <c r="N9" s="78"/>
      <c r="O9" s="78"/>
      <c r="P9" s="78"/>
    </row>
    <row r="10" spans="1:16" ht="15.75" x14ac:dyDescent="0.25">
      <c r="A10" s="79"/>
      <c r="B10" s="80" t="s">
        <v>148</v>
      </c>
      <c r="C10" s="81"/>
      <c r="D10" s="68" t="str">
        <f>Inscriptions!$L$5</f>
        <v>AUBIN</v>
      </c>
      <c r="E10" s="68"/>
      <c r="F10" s="68"/>
      <c r="G10" s="68"/>
      <c r="H10" s="82"/>
      <c r="I10" s="79"/>
      <c r="J10" s="80" t="s">
        <v>148</v>
      </c>
      <c r="K10" s="81"/>
      <c r="L10" s="68" t="str">
        <f>Inscriptions!$L$7</f>
        <v>AMITIE NATURE</v>
      </c>
      <c r="M10" s="68"/>
      <c r="N10" s="68"/>
      <c r="O10" s="68"/>
      <c r="P10" s="82"/>
    </row>
    <row r="11" spans="1:16" ht="15.75" x14ac:dyDescent="0.25">
      <c r="A11" s="55"/>
      <c r="B11" s="80" t="s">
        <v>149</v>
      </c>
      <c r="C11" s="83"/>
      <c r="D11" s="68" t="str">
        <f>Inscriptions!$C$5</f>
        <v>PEYET</v>
      </c>
      <c r="E11" s="68" t="str">
        <f>Inscriptions!$D$5</f>
        <v>Mathieu</v>
      </c>
      <c r="F11" s="84"/>
      <c r="G11" s="84"/>
      <c r="H11" s="85"/>
      <c r="I11" s="55"/>
      <c r="J11" s="80" t="s">
        <v>149</v>
      </c>
      <c r="K11" s="83"/>
      <c r="L11" s="68" t="str">
        <f>Inscriptions!$C$7</f>
        <v>MOULUQUET</v>
      </c>
      <c r="M11" s="68" t="str">
        <f>Inscriptions!$D$7</f>
        <v>Pierre</v>
      </c>
      <c r="N11" s="84"/>
      <c r="O11" s="84"/>
      <c r="P11" s="85"/>
    </row>
    <row r="12" spans="1:16" x14ac:dyDescent="0.25">
      <c r="A12" s="55"/>
      <c r="B12" s="83"/>
      <c r="C12" s="83"/>
      <c r="D12" s="86">
        <f>Inscriptions!$E$5</f>
        <v>99</v>
      </c>
      <c r="E12" s="87"/>
      <c r="F12" s="84"/>
      <c r="G12" s="84"/>
      <c r="H12" s="85"/>
      <c r="I12" s="55"/>
      <c r="J12" s="83"/>
      <c r="K12" s="83"/>
      <c r="L12" s="86">
        <f>Inscriptions!$E$5</f>
        <v>99</v>
      </c>
      <c r="M12" s="87"/>
      <c r="N12" s="84"/>
      <c r="O12" s="84"/>
      <c r="P12" s="85"/>
    </row>
    <row r="13" spans="1:16" x14ac:dyDescent="0.25">
      <c r="A13" s="55"/>
      <c r="B13" s="83"/>
      <c r="C13" s="83"/>
      <c r="D13" s="86" t="str">
        <f>IF('[2]9-Intranet'!I$4="","",'[2]9-Intranet'!I$4)</f>
        <v/>
      </c>
      <c r="E13" s="87"/>
      <c r="F13" s="88"/>
      <c r="G13" s="88"/>
      <c r="H13" s="55"/>
      <c r="I13" s="55"/>
      <c r="J13" s="83"/>
      <c r="K13" s="83"/>
      <c r="L13" s="86"/>
      <c r="M13" s="87"/>
      <c r="N13" s="88"/>
      <c r="O13" s="88"/>
      <c r="P13" s="55"/>
    </row>
    <row r="14" spans="1:16" ht="15.75" x14ac:dyDescent="0.25">
      <c r="A14" s="55"/>
      <c r="B14" s="83"/>
      <c r="C14" s="83"/>
      <c r="D14" s="89">
        <f>Inscriptions!$G$5</f>
        <v>64000</v>
      </c>
      <c r="E14" s="89" t="str">
        <f>Inscriptions!$F$5</f>
        <v>Pau</v>
      </c>
      <c r="F14" s="78"/>
      <c r="G14" s="78"/>
      <c r="H14" s="56"/>
      <c r="I14" s="55"/>
      <c r="J14" s="83"/>
      <c r="K14" s="83"/>
      <c r="L14" s="89">
        <f>Inscriptions!$G$7</f>
        <v>0</v>
      </c>
      <c r="M14" s="89">
        <f>Inscriptions!$F$7</f>
        <v>0</v>
      </c>
      <c r="N14" s="78"/>
      <c r="O14" s="78"/>
      <c r="P14" s="56"/>
    </row>
    <row r="15" spans="1:16" x14ac:dyDescent="0.25">
      <c r="A15" s="55"/>
      <c r="B15" s="80" t="s">
        <v>150</v>
      </c>
      <c r="C15" s="90"/>
      <c r="D15" s="91">
        <f>Inscriptions!$H$5</f>
        <v>48120</v>
      </c>
      <c r="E15" s="78"/>
      <c r="F15" s="78"/>
      <c r="G15" s="78"/>
      <c r="H15" s="56"/>
      <c r="I15" s="55"/>
      <c r="J15" s="80" t="s">
        <v>150</v>
      </c>
      <c r="K15" s="90"/>
      <c r="L15" s="91">
        <f>Inscriptions!$H$7</f>
        <v>232218</v>
      </c>
      <c r="M15" s="78"/>
      <c r="N15" s="78"/>
      <c r="O15" s="78"/>
      <c r="P15" s="56"/>
    </row>
    <row r="16" spans="1:16" x14ac:dyDescent="0.25">
      <c r="A16" s="92"/>
      <c r="B16" s="92"/>
      <c r="C16" s="93" t="s">
        <v>151</v>
      </c>
      <c r="D16" s="92"/>
      <c r="E16" s="92"/>
      <c r="F16" s="92"/>
      <c r="G16" s="92"/>
      <c r="H16" s="92"/>
      <c r="I16" s="92"/>
      <c r="J16" s="92"/>
      <c r="K16" s="93" t="s">
        <v>151</v>
      </c>
      <c r="L16" s="92"/>
      <c r="M16" s="92"/>
      <c r="N16" s="92"/>
      <c r="O16" s="92"/>
      <c r="P16" s="92"/>
    </row>
    <row r="17" spans="1:16" x14ac:dyDescent="0.25">
      <c r="A17" s="55"/>
      <c r="B17" s="55"/>
      <c r="C17" s="55"/>
      <c r="D17" s="94" t="s">
        <v>152</v>
      </c>
      <c r="E17" s="94"/>
      <c r="F17" s="94"/>
      <c r="G17" s="94"/>
      <c r="H17" s="95">
        <f>Inscriptions!$N$5</f>
        <v>140</v>
      </c>
      <c r="I17" s="55"/>
      <c r="J17" s="55"/>
      <c r="K17" s="55"/>
      <c r="L17" s="94" t="s">
        <v>152</v>
      </c>
      <c r="M17" s="94"/>
      <c r="N17" s="94"/>
      <c r="O17" s="94"/>
      <c r="P17" s="95">
        <f>Inscriptions!$N$7</f>
        <v>0</v>
      </c>
    </row>
    <row r="18" spans="1:16" x14ac:dyDescent="0.25">
      <c r="A18" s="55"/>
      <c r="B18" s="55"/>
      <c r="C18" s="55"/>
      <c r="D18" s="94" t="s">
        <v>153</v>
      </c>
      <c r="E18" s="94"/>
      <c r="F18" s="94"/>
      <c r="G18" s="94"/>
      <c r="H18" s="96">
        <f>Inscriptions!$O$5</f>
        <v>100</v>
      </c>
      <c r="I18" s="55"/>
      <c r="J18" s="55"/>
      <c r="K18" s="55"/>
      <c r="L18" s="94" t="s">
        <v>153</v>
      </c>
      <c r="M18" s="94"/>
      <c r="N18" s="94"/>
      <c r="O18" s="94"/>
      <c r="P18" s="96">
        <f>Inscriptions!$O$7</f>
        <v>0</v>
      </c>
    </row>
    <row r="19" spans="1:16" ht="15.75" thickBot="1" x14ac:dyDescent="0.3">
      <c r="A19" s="55"/>
      <c r="B19" s="55"/>
      <c r="C19" s="55"/>
      <c r="D19" s="97" t="s">
        <v>154</v>
      </c>
      <c r="E19" s="55"/>
      <c r="F19" s="55"/>
      <c r="G19" s="55"/>
      <c r="H19" s="98">
        <f>Inscriptions!$P$5</f>
        <v>120</v>
      </c>
      <c r="I19" s="55"/>
      <c r="J19" s="55"/>
      <c r="K19" s="55"/>
      <c r="L19" s="97" t="s">
        <v>154</v>
      </c>
      <c r="M19" s="55"/>
      <c r="N19" s="55"/>
      <c r="O19" s="55"/>
      <c r="P19" s="98">
        <f>Inscriptions!$P$7</f>
        <v>0</v>
      </c>
    </row>
    <row r="20" spans="1:16" ht="15.75" thickTop="1" x14ac:dyDescent="0.25">
      <c r="A20" s="55"/>
      <c r="B20" s="55"/>
      <c r="C20" s="55"/>
      <c r="E20" s="55"/>
      <c r="F20" s="55"/>
      <c r="G20" s="99"/>
      <c r="I20" s="55"/>
      <c r="J20" s="55"/>
      <c r="K20" s="55"/>
      <c r="M20" s="55"/>
      <c r="N20" s="55"/>
      <c r="O20" s="99"/>
    </row>
    <row r="21" spans="1:16" x14ac:dyDescent="0.25">
      <c r="A21" s="55"/>
      <c r="B21" s="55"/>
      <c r="C21" s="55"/>
      <c r="D21" s="94" t="s">
        <v>155</v>
      </c>
      <c r="E21" s="55"/>
      <c r="F21" s="55"/>
      <c r="G21" s="100"/>
      <c r="H21" s="101">
        <f>Inscriptions!$Q$5</f>
        <v>120</v>
      </c>
      <c r="I21" s="55"/>
      <c r="J21" s="55"/>
      <c r="K21" s="55"/>
      <c r="L21" s="94" t="s">
        <v>155</v>
      </c>
      <c r="M21" s="55"/>
      <c r="N21" s="55"/>
      <c r="O21" s="100"/>
      <c r="P21" s="101">
        <f>Inscriptions!$Q$7</f>
        <v>0</v>
      </c>
    </row>
    <row r="22" spans="1:16" x14ac:dyDescent="0.25">
      <c r="A22" s="92"/>
      <c r="B22" s="92"/>
      <c r="C22" s="92"/>
      <c r="E22" s="92"/>
      <c r="F22" s="92"/>
      <c r="G22" s="102"/>
      <c r="I22" s="92"/>
      <c r="J22" s="92"/>
      <c r="K22" s="92"/>
      <c r="M22" s="92"/>
      <c r="N22" s="92"/>
      <c r="O22" s="102"/>
    </row>
    <row r="23" spans="1:16" x14ac:dyDescent="0.25">
      <c r="A23" s="103"/>
      <c r="B23" s="156" t="s">
        <v>156</v>
      </c>
      <c r="C23" s="157"/>
      <c r="D23" s="157"/>
      <c r="E23" s="157"/>
      <c r="F23" s="157"/>
      <c r="G23" s="157"/>
      <c r="H23" s="157"/>
      <c r="I23" s="103"/>
      <c r="J23" s="156" t="s">
        <v>156</v>
      </c>
      <c r="K23" s="157"/>
      <c r="L23" s="157"/>
      <c r="M23" s="157"/>
      <c r="N23" s="157"/>
      <c r="O23" s="157"/>
      <c r="P23" s="157"/>
    </row>
    <row r="24" spans="1:16" x14ac:dyDescent="0.25">
      <c r="A24" s="55"/>
      <c r="B24" s="104" t="s">
        <v>136</v>
      </c>
      <c r="C24" s="104" t="s">
        <v>137</v>
      </c>
      <c r="D24" s="104" t="s">
        <v>138</v>
      </c>
      <c r="E24" s="104" t="s">
        <v>139</v>
      </c>
      <c r="F24" s="158" t="s">
        <v>140</v>
      </c>
      <c r="G24" s="158"/>
      <c r="H24" s="158"/>
      <c r="I24" s="55"/>
      <c r="J24" s="104" t="s">
        <v>136</v>
      </c>
      <c r="K24" s="104" t="s">
        <v>137</v>
      </c>
      <c r="L24" s="104" t="s">
        <v>138</v>
      </c>
      <c r="M24" s="104" t="s">
        <v>139</v>
      </c>
      <c r="N24" s="158" t="s">
        <v>140</v>
      </c>
      <c r="O24" s="158"/>
      <c r="P24" s="158"/>
    </row>
    <row r="25" spans="1:16" x14ac:dyDescent="0.25">
      <c r="A25" s="55"/>
      <c r="B25" s="105" t="e">
        <f>#REF!</f>
        <v>#REF!</v>
      </c>
      <c r="C25" s="105" t="e">
        <f>#REF!</f>
        <v>#REF!</v>
      </c>
      <c r="D25" s="105" t="e">
        <f>#REF!</f>
        <v>#REF!</v>
      </c>
      <c r="E25" s="105" t="e">
        <f>#REF!</f>
        <v>#REF!</v>
      </c>
      <c r="F25" s="159" t="e">
        <f>#REF!</f>
        <v>#REF!</v>
      </c>
      <c r="G25" s="159"/>
      <c r="H25" s="159"/>
      <c r="I25" s="55"/>
      <c r="J25" s="105" t="e">
        <f>#REF!</f>
        <v>#REF!</v>
      </c>
      <c r="K25" s="105" t="e">
        <f>#REF!</f>
        <v>#REF!</v>
      </c>
      <c r="L25" s="105" t="e">
        <f>#REF!</f>
        <v>#REF!</v>
      </c>
      <c r="M25" s="105" t="e">
        <f>#REF!</f>
        <v>#REF!</v>
      </c>
      <c r="N25" s="159" t="e">
        <f>#REF!</f>
        <v>#REF!</v>
      </c>
      <c r="O25" s="159"/>
      <c r="P25" s="159"/>
    </row>
    <row r="26" spans="1:16" x14ac:dyDescent="0.25">
      <c r="A26" s="55"/>
      <c r="B26" s="35"/>
      <c r="C26" s="35"/>
      <c r="D26" s="35"/>
      <c r="E26" s="35"/>
      <c r="F26" s="35"/>
      <c r="G26" s="35"/>
      <c r="H26" s="35"/>
      <c r="I26" s="55"/>
      <c r="J26" s="35"/>
      <c r="K26" s="35"/>
      <c r="L26" s="35"/>
      <c r="M26" s="35"/>
      <c r="N26" s="35"/>
      <c r="O26" s="35"/>
      <c r="P26" s="35"/>
    </row>
    <row r="27" spans="1:16" ht="18.75" x14ac:dyDescent="0.3">
      <c r="A27" s="106"/>
      <c r="B27" s="160" t="s">
        <v>157</v>
      </c>
      <c r="C27" s="160"/>
      <c r="D27" s="160"/>
      <c r="E27" s="160"/>
      <c r="F27" s="160"/>
      <c r="G27" s="160"/>
      <c r="H27" s="160"/>
      <c r="I27" s="106"/>
      <c r="J27" s="160" t="s">
        <v>157</v>
      </c>
      <c r="K27" s="160"/>
      <c r="L27" s="160"/>
      <c r="M27" s="160"/>
      <c r="N27" s="160"/>
      <c r="O27" s="160"/>
      <c r="P27" s="160"/>
    </row>
    <row r="28" spans="1:16" ht="15.75" x14ac:dyDescent="0.3">
      <c r="A28" s="107"/>
      <c r="E28" s="108" t="e">
        <f>#REF!</f>
        <v>#REF!</v>
      </c>
      <c r="F28" s="109" t="e">
        <f>#REF!</f>
        <v>#REF!</v>
      </c>
      <c r="I28" s="107"/>
      <c r="M28" s="108" t="e">
        <f>#REF!</f>
        <v>#REF!</v>
      </c>
      <c r="N28" s="109" t="e">
        <f>#REF!</f>
        <v>#REF!</v>
      </c>
    </row>
    <row r="29" spans="1:16" x14ac:dyDescent="0.25">
      <c r="A29" s="110"/>
      <c r="I29" s="110"/>
    </row>
    <row r="30" spans="1:16" ht="23.25" customHeight="1" x14ac:dyDescent="0.25">
      <c r="B30" s="161" t="s">
        <v>158</v>
      </c>
      <c r="C30" s="161"/>
      <c r="D30" s="161"/>
      <c r="E30" s="161"/>
      <c r="F30" s="161"/>
      <c r="G30" s="161"/>
      <c r="H30" s="161"/>
      <c r="J30" s="161" t="s">
        <v>158</v>
      </c>
      <c r="K30" s="161"/>
      <c r="L30" s="161"/>
      <c r="M30" s="161"/>
      <c r="N30" s="161"/>
      <c r="O30" s="161"/>
      <c r="P30" s="161"/>
    </row>
    <row r="32" spans="1:16" ht="26.25" customHeight="1" x14ac:dyDescent="0.25">
      <c r="B32" s="162" t="s">
        <v>159</v>
      </c>
      <c r="C32" s="162"/>
      <c r="D32" s="162"/>
      <c r="E32" s="162"/>
      <c r="F32" s="162"/>
      <c r="G32" s="162"/>
      <c r="H32" s="162"/>
      <c r="J32" s="162" t="s">
        <v>159</v>
      </c>
      <c r="K32" s="162"/>
      <c r="L32" s="162"/>
      <c r="M32" s="162"/>
      <c r="N32" s="162"/>
      <c r="O32" s="162"/>
      <c r="P32" s="162"/>
    </row>
    <row r="42" spans="1:16" ht="93.75" customHeight="1" x14ac:dyDescent="0.25">
      <c r="A42" s="55"/>
      <c r="B42" s="55"/>
      <c r="C42" s="150" t="s">
        <v>141</v>
      </c>
      <c r="D42" s="150"/>
      <c r="E42" s="150"/>
      <c r="F42" s="150"/>
      <c r="G42" s="150"/>
      <c r="H42" s="56"/>
      <c r="I42" s="55"/>
      <c r="J42" s="55"/>
      <c r="K42" s="150" t="s">
        <v>141</v>
      </c>
      <c r="L42" s="150"/>
      <c r="M42" s="150"/>
      <c r="N42" s="150"/>
      <c r="O42" s="150"/>
      <c r="P42" s="56"/>
    </row>
    <row r="43" spans="1:16" ht="22.5" customHeight="1" x14ac:dyDescent="0.25">
      <c r="A43" s="55"/>
      <c r="B43" s="55"/>
      <c r="C43" s="57"/>
      <c r="D43" s="58" t="s">
        <v>142</v>
      </c>
      <c r="E43" s="59" t="e">
        <f>#REF!</f>
        <v>#REF!</v>
      </c>
      <c r="F43" s="60"/>
      <c r="G43" s="61" t="s">
        <v>143</v>
      </c>
      <c r="H43" s="62"/>
      <c r="I43" s="55"/>
      <c r="J43" s="55"/>
      <c r="K43" s="57"/>
      <c r="L43" s="58" t="s">
        <v>142</v>
      </c>
      <c r="M43" s="59" t="e">
        <f>#REF!</f>
        <v>#REF!</v>
      </c>
      <c r="N43" s="60"/>
      <c r="O43" s="61" t="s">
        <v>143</v>
      </c>
      <c r="P43" s="62"/>
    </row>
    <row r="44" spans="1:16" ht="72.75" customHeight="1" x14ac:dyDescent="0.25">
      <c r="A44" s="151" t="str">
        <f>[1]Infos!$B$22</f>
        <v>Comité Départemental</v>
      </c>
      <c r="B44" s="151"/>
      <c r="C44" s="152" t="str">
        <f>[1]Parametres!$A$2</f>
        <v>Garapette FFME 2014</v>
      </c>
      <c r="D44" s="152"/>
      <c r="E44" s="152"/>
      <c r="F44" s="152"/>
      <c r="G44" s="152"/>
      <c r="H44" s="55"/>
      <c r="I44" s="151" t="str">
        <f>[1]Infos!$B$22</f>
        <v>Comité Départemental</v>
      </c>
      <c r="J44" s="151"/>
      <c r="K44" s="152" t="str">
        <f>[1]Parametres!$A$2</f>
        <v>Garapette FFME 2014</v>
      </c>
      <c r="L44" s="152"/>
      <c r="M44" s="152"/>
      <c r="N44" s="152"/>
      <c r="O44" s="152"/>
      <c r="P44" s="55"/>
    </row>
    <row r="45" spans="1:16" x14ac:dyDescent="0.25">
      <c r="A45" s="151" t="str">
        <f>[1]Infos!$B$23</f>
        <v>Landes</v>
      </c>
      <c r="B45" s="151"/>
      <c r="C45" s="153" t="s">
        <v>144</v>
      </c>
      <c r="D45" s="153"/>
      <c r="E45" s="153"/>
      <c r="F45" s="153"/>
      <c r="G45" s="153"/>
      <c r="H45" s="55"/>
      <c r="I45" s="151" t="str">
        <f>[1]Infos!$B$23</f>
        <v>Landes</v>
      </c>
      <c r="J45" s="151"/>
      <c r="K45" s="153" t="s">
        <v>144</v>
      </c>
      <c r="L45" s="153"/>
      <c r="M45" s="153"/>
      <c r="N45" s="153"/>
      <c r="O45" s="153"/>
      <c r="P45" s="55"/>
    </row>
    <row r="46" spans="1:16" ht="15.75" x14ac:dyDescent="0.25">
      <c r="A46" s="55"/>
      <c r="B46" s="55"/>
      <c r="C46" s="63"/>
      <c r="D46" s="64" t="s">
        <v>145</v>
      </c>
      <c r="E46" s="65" t="e">
        <f>#REF!</f>
        <v>#REF!</v>
      </c>
      <c r="F46" s="66"/>
      <c r="G46" s="67"/>
      <c r="H46" s="68"/>
      <c r="I46" s="55"/>
      <c r="J46" s="55"/>
      <c r="K46" s="63"/>
      <c r="L46" s="64" t="s">
        <v>145</v>
      </c>
      <c r="M46" s="65" t="e">
        <f>#REF!</f>
        <v>#REF!</v>
      </c>
      <c r="N46" s="66"/>
      <c r="O46" s="67"/>
      <c r="P46" s="68"/>
    </row>
    <row r="47" spans="1:16" ht="18.75" x14ac:dyDescent="0.25">
      <c r="A47" s="55"/>
      <c r="B47" s="55"/>
      <c r="C47" s="69"/>
      <c r="D47" s="70"/>
      <c r="E47" s="71"/>
      <c r="F47" s="69"/>
      <c r="G47" s="69"/>
      <c r="H47" s="68"/>
      <c r="I47" s="55"/>
      <c r="J47" s="55"/>
      <c r="K47" s="69"/>
      <c r="L47" s="70"/>
      <c r="M47" s="71"/>
      <c r="N47" s="69"/>
      <c r="O47" s="69"/>
      <c r="P47" s="68"/>
    </row>
    <row r="48" spans="1:16" ht="15.75" x14ac:dyDescent="0.25">
      <c r="A48" s="55"/>
      <c r="B48" s="55"/>
      <c r="C48" s="69"/>
      <c r="D48" s="72"/>
      <c r="E48" s="73"/>
      <c r="F48" s="69"/>
      <c r="G48" s="69"/>
      <c r="H48" s="68"/>
      <c r="I48" s="55"/>
      <c r="J48" s="55"/>
      <c r="K48" s="69"/>
      <c r="L48" s="72"/>
      <c r="M48" s="73"/>
      <c r="N48" s="69"/>
      <c r="O48" s="69"/>
      <c r="P48" s="68"/>
    </row>
    <row r="49" spans="1:16" x14ac:dyDescent="0.25">
      <c r="A49" s="55"/>
      <c r="B49" s="55"/>
      <c r="C49" s="74" t="s">
        <v>146</v>
      </c>
      <c r="D49" s="75" t="e">
        <f>#REF!</f>
        <v>#REF!</v>
      </c>
      <c r="E49" s="74" t="str">
        <f>IF([1]Infos!C$16=1,"","au")</f>
        <v>au</v>
      </c>
      <c r="F49" s="154" t="e">
        <f>IF(#REF!=1,"",#REF!)</f>
        <v>#REF!</v>
      </c>
      <c r="G49" s="154"/>
      <c r="H49" s="76"/>
      <c r="I49" s="55"/>
      <c r="J49" s="55"/>
      <c r="K49" s="74" t="s">
        <v>146</v>
      </c>
      <c r="L49" s="75" t="e">
        <f>#REF!</f>
        <v>#REF!</v>
      </c>
      <c r="M49" s="74" t="str">
        <f>IF([1]Infos!C$16=1,"","au")</f>
        <v>au</v>
      </c>
      <c r="N49" s="154" t="e">
        <f>IF(#REF!=1,"",#REF!)</f>
        <v>#REF!</v>
      </c>
      <c r="O49" s="154"/>
      <c r="P49" s="76"/>
    </row>
    <row r="50" spans="1:16" x14ac:dyDescent="0.25">
      <c r="A50" s="55"/>
      <c r="B50" s="55"/>
      <c r="C50" s="77" t="s">
        <v>147</v>
      </c>
      <c r="D50" s="155" t="e">
        <f>#REF!</f>
        <v>#REF!</v>
      </c>
      <c r="E50" s="155"/>
      <c r="F50" s="78"/>
      <c r="G50" s="78"/>
      <c r="H50" s="78"/>
      <c r="I50" s="55"/>
      <c r="J50" s="55"/>
      <c r="K50" s="77" t="s">
        <v>147</v>
      </c>
      <c r="L50" s="155" t="e">
        <f>#REF!</f>
        <v>#REF!</v>
      </c>
      <c r="M50" s="155"/>
      <c r="N50" s="78"/>
      <c r="O50" s="78"/>
      <c r="P50" s="78"/>
    </row>
    <row r="51" spans="1:16" ht="15.75" x14ac:dyDescent="0.25">
      <c r="A51" s="79"/>
      <c r="B51" s="80" t="s">
        <v>148</v>
      </c>
      <c r="C51" s="81"/>
      <c r="D51" s="68" t="str">
        <f>'[1]LISTE-INSCRITS'!$L$6</f>
        <v>LHM</v>
      </c>
      <c r="E51" s="68"/>
      <c r="F51" s="68"/>
      <c r="G51" s="68"/>
      <c r="H51" s="82"/>
      <c r="I51" s="79"/>
      <c r="J51" s="80" t="s">
        <v>148</v>
      </c>
      <c r="K51" s="81"/>
      <c r="L51" s="68" t="str">
        <f>'[1]LISTE-INSCRITS'!$L$8</f>
        <v>PYRENEA</v>
      </c>
      <c r="M51" s="68"/>
      <c r="N51" s="68"/>
      <c r="O51" s="68"/>
      <c r="P51" s="82"/>
    </row>
    <row r="52" spans="1:16" ht="15.75" x14ac:dyDescent="0.25">
      <c r="A52" s="55"/>
      <c r="B52" s="80" t="s">
        <v>149</v>
      </c>
      <c r="C52" s="83"/>
      <c r="D52" s="68" t="str">
        <f>'[1]LISTE-INSCRITS'!$C$6</f>
        <v xml:space="preserve">PRADEL </v>
      </c>
      <c r="E52" s="68" t="str">
        <f>'[1]LISTE-INSCRITS'!$D$6</f>
        <v>Maxime</v>
      </c>
      <c r="F52" s="84"/>
      <c r="G52" s="84"/>
      <c r="H52" s="85"/>
      <c r="I52" s="55"/>
      <c r="J52" s="80" t="s">
        <v>149</v>
      </c>
      <c r="K52" s="83"/>
      <c r="L52" s="68" t="str">
        <f>'[1]LISTE-INSCRITS'!$C$8</f>
        <v>DOURAU-CADET</v>
      </c>
      <c r="M52" s="68" t="str">
        <f>'[1]LISTE-INSCRITS'!$D$8</f>
        <v>J-Laurent</v>
      </c>
      <c r="N52" s="84"/>
      <c r="O52" s="84"/>
      <c r="P52" s="85"/>
    </row>
    <row r="53" spans="1:16" x14ac:dyDescent="0.25">
      <c r="A53" s="55"/>
      <c r="B53" s="83"/>
      <c r="C53" s="83"/>
      <c r="D53" s="86">
        <f>Inscriptions!$E$5</f>
        <v>99</v>
      </c>
      <c r="E53" s="87"/>
      <c r="F53" s="84"/>
      <c r="G53" s="84"/>
      <c r="H53" s="85"/>
      <c r="I53" s="55"/>
      <c r="J53" s="83"/>
      <c r="K53" s="83"/>
      <c r="L53" s="86">
        <f>Inscriptions!$E$8</f>
        <v>0</v>
      </c>
      <c r="M53" s="87"/>
      <c r="N53" s="84"/>
      <c r="O53" s="84"/>
      <c r="P53" s="85"/>
    </row>
    <row r="54" spans="1:16" x14ac:dyDescent="0.25">
      <c r="A54" s="55"/>
      <c r="B54" s="83"/>
      <c r="C54" s="83"/>
      <c r="D54" s="86" t="str">
        <f>IF('[2]9-Intranet'!I$4="","",'[2]9-Intranet'!I$4)</f>
        <v/>
      </c>
      <c r="E54" s="87"/>
      <c r="F54" s="88"/>
      <c r="G54" s="88"/>
      <c r="H54" s="55"/>
      <c r="I54" s="55"/>
      <c r="J54" s="83"/>
      <c r="K54" s="83"/>
      <c r="L54" s="86"/>
      <c r="M54" s="87"/>
      <c r="N54" s="88"/>
      <c r="O54" s="88"/>
      <c r="P54" s="55"/>
    </row>
    <row r="55" spans="1:16" ht="15.75" x14ac:dyDescent="0.25">
      <c r="A55" s="55"/>
      <c r="B55" s="83"/>
      <c r="C55" s="83"/>
      <c r="D55" s="89">
        <f>Inscriptions!$G$6</f>
        <v>0</v>
      </c>
      <c r="E55" s="89">
        <f>Inscriptions!$F$6</f>
        <v>0</v>
      </c>
      <c r="F55" s="78"/>
      <c r="G55" s="78"/>
      <c r="H55" s="56"/>
      <c r="I55" s="55"/>
      <c r="J55" s="83"/>
      <c r="K55" s="83"/>
      <c r="L55" s="89">
        <f>Inscriptions!$G$8</f>
        <v>0</v>
      </c>
      <c r="M55" s="89">
        <f>Inscriptions!$F$8</f>
        <v>0</v>
      </c>
      <c r="N55" s="78"/>
      <c r="O55" s="78"/>
      <c r="P55" s="56"/>
    </row>
    <row r="56" spans="1:16" x14ac:dyDescent="0.25">
      <c r="A56" s="55"/>
      <c r="B56" s="80" t="s">
        <v>150</v>
      </c>
      <c r="C56" s="90"/>
      <c r="D56" s="91">
        <f>Inscriptions!$H$6</f>
        <v>48916</v>
      </c>
      <c r="E56" s="78"/>
      <c r="F56" s="78"/>
      <c r="G56" s="78"/>
      <c r="H56" s="56"/>
      <c r="I56" s="55"/>
      <c r="J56" s="80" t="s">
        <v>150</v>
      </c>
      <c r="K56" s="90"/>
      <c r="L56" s="91">
        <f>Inscriptions!$H$8</f>
        <v>329703</v>
      </c>
      <c r="M56" s="78"/>
      <c r="N56" s="78"/>
      <c r="O56" s="78"/>
      <c r="P56" s="56"/>
    </row>
    <row r="57" spans="1:16" x14ac:dyDescent="0.25">
      <c r="A57" s="92"/>
      <c r="B57" s="92"/>
      <c r="C57" s="93" t="s">
        <v>151</v>
      </c>
      <c r="D57" s="92"/>
      <c r="E57" s="92"/>
      <c r="F57" s="92"/>
      <c r="G57" s="92"/>
      <c r="H57" s="92"/>
      <c r="I57" s="92"/>
      <c r="J57" s="92"/>
      <c r="K57" s="93" t="s">
        <v>151</v>
      </c>
      <c r="L57" s="92"/>
      <c r="M57" s="92"/>
      <c r="N57" s="92"/>
      <c r="O57" s="92"/>
      <c r="P57" s="92"/>
    </row>
    <row r="58" spans="1:16" x14ac:dyDescent="0.25">
      <c r="A58" s="55"/>
      <c r="B58" s="55"/>
      <c r="C58" s="55"/>
      <c r="D58" s="94" t="s">
        <v>152</v>
      </c>
      <c r="E58" s="94"/>
      <c r="F58" s="94"/>
      <c r="G58" s="94"/>
      <c r="H58" s="95">
        <f>Inscriptions!$N$6</f>
        <v>0</v>
      </c>
      <c r="I58" s="55"/>
      <c r="J58" s="55"/>
      <c r="K58" s="55"/>
      <c r="L58" s="94" t="s">
        <v>152</v>
      </c>
      <c r="M58" s="94"/>
      <c r="N58" s="94"/>
      <c r="O58" s="94"/>
      <c r="P58" s="95">
        <f>Inscriptions!$N$8</f>
        <v>0</v>
      </c>
    </row>
    <row r="59" spans="1:16" x14ac:dyDescent="0.25">
      <c r="A59" s="55"/>
      <c r="B59" s="55"/>
      <c r="C59" s="55"/>
      <c r="D59" s="94" t="s">
        <v>153</v>
      </c>
      <c r="E59" s="94"/>
      <c r="F59" s="94"/>
      <c r="G59" s="94"/>
      <c r="H59" s="96">
        <f>Inscriptions!$O$6</f>
        <v>0</v>
      </c>
      <c r="I59" s="55"/>
      <c r="J59" s="55"/>
      <c r="K59" s="55"/>
      <c r="L59" s="94" t="s">
        <v>153</v>
      </c>
      <c r="M59" s="94"/>
      <c r="N59" s="94"/>
      <c r="O59" s="94"/>
      <c r="P59" s="96">
        <f>Inscriptions!$O$8</f>
        <v>0</v>
      </c>
    </row>
    <row r="60" spans="1:16" ht="15.75" thickBot="1" x14ac:dyDescent="0.3">
      <c r="A60" s="55"/>
      <c r="B60" s="55"/>
      <c r="C60" s="55"/>
      <c r="D60" s="97" t="s">
        <v>154</v>
      </c>
      <c r="E60" s="55"/>
      <c r="F60" s="55"/>
      <c r="G60" s="55"/>
      <c r="H60" s="98">
        <f>Inscriptions!$P$6</f>
        <v>0</v>
      </c>
      <c r="I60" s="55"/>
      <c r="J60" s="55"/>
      <c r="K60" s="55"/>
      <c r="L60" s="97" t="s">
        <v>154</v>
      </c>
      <c r="M60" s="55"/>
      <c r="N60" s="55"/>
      <c r="O60" s="55"/>
      <c r="P60" s="98">
        <f>Inscriptions!$P$8</f>
        <v>0</v>
      </c>
    </row>
    <row r="61" spans="1:16" ht="15.75" thickTop="1" x14ac:dyDescent="0.25">
      <c r="A61" s="55"/>
      <c r="B61" s="55"/>
      <c r="C61" s="55"/>
      <c r="E61" s="55"/>
      <c r="F61" s="55"/>
      <c r="G61" s="99"/>
      <c r="I61" s="55"/>
      <c r="J61" s="55"/>
      <c r="K61" s="55"/>
      <c r="M61" s="55"/>
      <c r="N61" s="55"/>
      <c r="O61" s="99"/>
    </row>
    <row r="62" spans="1:16" x14ac:dyDescent="0.25">
      <c r="A62" s="55"/>
      <c r="B62" s="55"/>
      <c r="C62" s="55"/>
      <c r="D62" s="94" t="s">
        <v>155</v>
      </c>
      <c r="E62" s="55"/>
      <c r="F62" s="55"/>
      <c r="G62" s="100"/>
      <c r="H62" s="101">
        <f>Inscriptions!$Q$6</f>
        <v>0</v>
      </c>
      <c r="I62" s="55"/>
      <c r="J62" s="55"/>
      <c r="K62" s="55"/>
      <c r="L62" s="94" t="s">
        <v>155</v>
      </c>
      <c r="M62" s="55"/>
      <c r="N62" s="55"/>
      <c r="O62" s="100"/>
      <c r="P62" s="101">
        <f>Inscriptions!$Q$8</f>
        <v>0</v>
      </c>
    </row>
    <row r="63" spans="1:16" x14ac:dyDescent="0.25">
      <c r="A63" s="92"/>
      <c r="B63" s="92"/>
      <c r="C63" s="92"/>
      <c r="E63" s="92"/>
      <c r="F63" s="92"/>
      <c r="G63" s="102"/>
      <c r="I63" s="92"/>
      <c r="J63" s="92"/>
      <c r="K63" s="92"/>
      <c r="M63" s="92"/>
      <c r="N63" s="92"/>
      <c r="O63" s="102"/>
    </row>
    <row r="64" spans="1:16" x14ac:dyDescent="0.25">
      <c r="A64" s="103"/>
      <c r="B64" s="156" t="s">
        <v>156</v>
      </c>
      <c r="C64" s="157"/>
      <c r="D64" s="157"/>
      <c r="E64" s="157"/>
      <c r="F64" s="157"/>
      <c r="G64" s="157"/>
      <c r="H64" s="157"/>
      <c r="I64" s="103"/>
      <c r="J64" s="156" t="s">
        <v>156</v>
      </c>
      <c r="K64" s="157"/>
      <c r="L64" s="157"/>
      <c r="M64" s="157"/>
      <c r="N64" s="157"/>
      <c r="O64" s="157"/>
      <c r="P64" s="157"/>
    </row>
    <row r="65" spans="1:16" x14ac:dyDescent="0.25">
      <c r="A65" s="55"/>
      <c r="B65" s="104" t="s">
        <v>136</v>
      </c>
      <c r="C65" s="104" t="s">
        <v>137</v>
      </c>
      <c r="D65" s="104" t="s">
        <v>138</v>
      </c>
      <c r="E65" s="104" t="s">
        <v>139</v>
      </c>
      <c r="F65" s="158" t="s">
        <v>140</v>
      </c>
      <c r="G65" s="158"/>
      <c r="H65" s="158"/>
      <c r="I65" s="55"/>
      <c r="J65" s="104" t="s">
        <v>136</v>
      </c>
      <c r="K65" s="104" t="s">
        <v>137</v>
      </c>
      <c r="L65" s="104" t="s">
        <v>138</v>
      </c>
      <c r="M65" s="104" t="s">
        <v>139</v>
      </c>
      <c r="N65" s="158" t="s">
        <v>140</v>
      </c>
      <c r="O65" s="158"/>
      <c r="P65" s="158"/>
    </row>
    <row r="66" spans="1:16" x14ac:dyDescent="0.25">
      <c r="A66" s="55"/>
      <c r="B66" s="105" t="e">
        <f>#REF!</f>
        <v>#REF!</v>
      </c>
      <c r="C66" s="105" t="e">
        <f>#REF!</f>
        <v>#REF!</v>
      </c>
      <c r="D66" s="105" t="e">
        <f>#REF!</f>
        <v>#REF!</v>
      </c>
      <c r="E66" s="105" t="e">
        <f>#REF!</f>
        <v>#REF!</v>
      </c>
      <c r="F66" s="159" t="e">
        <f>#REF!</f>
        <v>#REF!</v>
      </c>
      <c r="G66" s="159"/>
      <c r="H66" s="159"/>
      <c r="I66" s="55"/>
      <c r="J66" s="105" t="e">
        <f>#REF!</f>
        <v>#REF!</v>
      </c>
      <c r="K66" s="105" t="e">
        <f>#REF!</f>
        <v>#REF!</v>
      </c>
      <c r="L66" s="105" t="e">
        <f>#REF!</f>
        <v>#REF!</v>
      </c>
      <c r="M66" s="105" t="e">
        <f>#REF!</f>
        <v>#REF!</v>
      </c>
      <c r="N66" s="159" t="e">
        <f>#REF!</f>
        <v>#REF!</v>
      </c>
      <c r="O66" s="159"/>
      <c r="P66" s="159"/>
    </row>
    <row r="67" spans="1:16" x14ac:dyDescent="0.25">
      <c r="A67" s="55"/>
      <c r="B67" s="35"/>
      <c r="C67" s="35"/>
      <c r="D67" s="35"/>
      <c r="E67" s="35"/>
      <c r="F67" s="35"/>
      <c r="G67" s="35"/>
      <c r="H67" s="35"/>
      <c r="I67" s="55"/>
      <c r="J67" s="35"/>
      <c r="K67" s="35"/>
      <c r="L67" s="35"/>
      <c r="M67" s="35"/>
      <c r="N67" s="35"/>
      <c r="O67" s="35"/>
      <c r="P67" s="35"/>
    </row>
    <row r="68" spans="1:16" ht="18.75" x14ac:dyDescent="0.3">
      <c r="A68" s="106"/>
      <c r="B68" s="160" t="s">
        <v>157</v>
      </c>
      <c r="C68" s="160"/>
      <c r="D68" s="160"/>
      <c r="E68" s="160"/>
      <c r="F68" s="160"/>
      <c r="G68" s="160"/>
      <c r="H68" s="160"/>
      <c r="I68" s="106"/>
      <c r="J68" s="160" t="s">
        <v>157</v>
      </c>
      <c r="K68" s="160"/>
      <c r="L68" s="160"/>
      <c r="M68" s="160"/>
      <c r="N68" s="160"/>
      <c r="O68" s="160"/>
      <c r="P68" s="160"/>
    </row>
    <row r="69" spans="1:16" ht="15.75" x14ac:dyDescent="0.3">
      <c r="A69" s="107"/>
      <c r="E69" s="108" t="e">
        <f>#REF!</f>
        <v>#REF!</v>
      </c>
      <c r="F69" s="109" t="e">
        <f>#REF!</f>
        <v>#REF!</v>
      </c>
      <c r="I69" s="107"/>
      <c r="M69" s="108" t="e">
        <f>#REF!</f>
        <v>#REF!</v>
      </c>
      <c r="N69" s="109" t="e">
        <f>#REF!</f>
        <v>#REF!</v>
      </c>
    </row>
    <row r="70" spans="1:16" x14ac:dyDescent="0.25">
      <c r="A70" s="110"/>
      <c r="I70" s="110"/>
    </row>
    <row r="71" spans="1:16" ht="24" customHeight="1" x14ac:dyDescent="0.25">
      <c r="B71" s="161" t="s">
        <v>158</v>
      </c>
      <c r="C71" s="161"/>
      <c r="D71" s="161"/>
      <c r="E71" s="161"/>
      <c r="F71" s="161"/>
      <c r="G71" s="161"/>
      <c r="H71" s="161"/>
      <c r="J71" s="161" t="s">
        <v>158</v>
      </c>
      <c r="K71" s="161"/>
      <c r="L71" s="161"/>
      <c r="M71" s="161"/>
      <c r="N71" s="161"/>
      <c r="O71" s="161"/>
      <c r="P71" s="161"/>
    </row>
    <row r="73" spans="1:16" ht="23.25" customHeight="1" x14ac:dyDescent="0.25">
      <c r="B73" s="162" t="s">
        <v>159</v>
      </c>
      <c r="C73" s="162"/>
      <c r="D73" s="162"/>
      <c r="E73" s="162"/>
      <c r="F73" s="162"/>
      <c r="G73" s="162"/>
      <c r="H73" s="162"/>
      <c r="J73" s="162" t="s">
        <v>159</v>
      </c>
      <c r="K73" s="162"/>
      <c r="L73" s="162"/>
      <c r="M73" s="162"/>
      <c r="N73" s="162"/>
      <c r="O73" s="162"/>
      <c r="P73" s="162"/>
    </row>
    <row r="82" spans="1:8" ht="97.5" customHeight="1" x14ac:dyDescent="0.25">
      <c r="A82" s="55"/>
      <c r="B82" s="55"/>
      <c r="C82" s="150" t="s">
        <v>141</v>
      </c>
      <c r="D82" s="150"/>
      <c r="E82" s="150"/>
      <c r="F82" s="150"/>
      <c r="G82" s="111"/>
      <c r="H82" s="56"/>
    </row>
    <row r="83" spans="1:8" ht="15.75" x14ac:dyDescent="0.25">
      <c r="A83" s="55"/>
      <c r="B83" s="55"/>
      <c r="C83" s="57"/>
      <c r="D83" s="58" t="s">
        <v>142</v>
      </c>
      <c r="E83" s="59">
        <f>[1]Infos!C$14</f>
        <v>41104</v>
      </c>
      <c r="F83" s="60"/>
      <c r="G83" s="61" t="s">
        <v>143</v>
      </c>
      <c r="H83" s="62" t="s">
        <v>160</v>
      </c>
    </row>
    <row r="84" spans="1:8" ht="73.5" customHeight="1" x14ac:dyDescent="0.25">
      <c r="A84" s="112" t="str">
        <f>[1]Infos!$B$22</f>
        <v>Comité Départemental</v>
      </c>
      <c r="B84" s="113"/>
      <c r="C84" s="152" t="str">
        <f>Parametres!$K$2</f>
        <v>CHAMPIONNAT DEPARTEMENTAUX D'ESCALADE</v>
      </c>
      <c r="D84" s="152"/>
      <c r="E84" s="152"/>
      <c r="F84" s="152"/>
      <c r="G84" s="114"/>
      <c r="H84" s="55"/>
    </row>
    <row r="85" spans="1:8" x14ac:dyDescent="0.25">
      <c r="A85" s="151" t="str">
        <f>[1]Infos!$B$23</f>
        <v>Landes</v>
      </c>
      <c r="B85" s="151"/>
      <c r="C85" s="153" t="s">
        <v>144</v>
      </c>
      <c r="D85" s="153"/>
      <c r="E85" s="153"/>
      <c r="F85" s="153"/>
      <c r="G85" s="65"/>
      <c r="H85" s="55"/>
    </row>
    <row r="86" spans="1:8" ht="15.75" x14ac:dyDescent="0.25">
      <c r="A86" s="55"/>
      <c r="B86" s="55"/>
      <c r="C86" s="63"/>
      <c r="D86" s="64" t="s">
        <v>145</v>
      </c>
      <c r="E86" s="65" t="e">
        <f>#REF!</f>
        <v>#REF!</v>
      </c>
      <c r="F86" s="66"/>
      <c r="G86" s="67"/>
      <c r="H86" s="68"/>
    </row>
    <row r="87" spans="1:8" ht="18.75" x14ac:dyDescent="0.25">
      <c r="A87" s="55"/>
      <c r="B87" s="55"/>
      <c r="C87" s="69"/>
      <c r="D87" s="70"/>
      <c r="E87" s="71"/>
      <c r="F87" s="69"/>
      <c r="G87" s="69"/>
      <c r="H87" s="68"/>
    </row>
    <row r="88" spans="1:8" ht="15.75" x14ac:dyDescent="0.25">
      <c r="A88" s="55"/>
      <c r="B88" s="55"/>
      <c r="C88" s="69"/>
      <c r="D88" s="72"/>
      <c r="E88" s="73"/>
      <c r="F88" s="69"/>
      <c r="G88" s="69"/>
      <c r="H88" s="68"/>
    </row>
    <row r="89" spans="1:8" x14ac:dyDescent="0.25">
      <c r="A89" s="55"/>
      <c r="B89" s="55"/>
      <c r="C89" s="74" t="s">
        <v>146</v>
      </c>
      <c r="D89" s="75" t="e">
        <f>#REF!</f>
        <v>#REF!</v>
      </c>
      <c r="E89" s="74" t="str">
        <f>IF([1]Infos!C$16=1,"","au")</f>
        <v>au</v>
      </c>
      <c r="F89" s="163" t="e">
        <f>IF(#REF!=1,"",#REF!)</f>
        <v>#REF!</v>
      </c>
      <c r="G89" s="163"/>
      <c r="H89" s="76"/>
    </row>
    <row r="90" spans="1:8" x14ac:dyDescent="0.25">
      <c r="A90" s="55"/>
      <c r="B90" s="55"/>
      <c r="C90" s="77" t="s">
        <v>147</v>
      </c>
      <c r="D90" s="115" t="e">
        <f>#REF!</f>
        <v>#REF!</v>
      </c>
      <c r="E90" s="115"/>
      <c r="F90" s="78"/>
      <c r="G90" s="78"/>
      <c r="H90" s="78"/>
    </row>
    <row r="91" spans="1:8" ht="15.75" x14ac:dyDescent="0.25">
      <c r="A91" s="79"/>
      <c r="B91" s="80" t="s">
        <v>148</v>
      </c>
      <c r="C91" s="81"/>
      <c r="D91" s="68" t="str">
        <f>'[1]LISTE-INSCRITS'!$L$9</f>
        <v>LE MUR</v>
      </c>
      <c r="E91" s="68"/>
      <c r="F91" s="68"/>
      <c r="G91" s="68"/>
      <c r="H91" s="82"/>
    </row>
    <row r="92" spans="1:8" ht="15.75" x14ac:dyDescent="0.25">
      <c r="A92" s="55"/>
      <c r="B92" s="80" t="s">
        <v>149</v>
      </c>
      <c r="C92" s="83"/>
      <c r="D92" s="68" t="str">
        <f>'[1]LISTE-INSCRITS'!$C$9</f>
        <v>LECHARDOY</v>
      </c>
      <c r="E92" s="68" t="str">
        <f>'[1]LISTE-INSCRITS'!$D$9</f>
        <v>Pierre</v>
      </c>
      <c r="F92" s="84"/>
      <c r="G92" s="84"/>
      <c r="H92" s="85"/>
    </row>
    <row r="93" spans="1:8" x14ac:dyDescent="0.25">
      <c r="A93" s="55"/>
      <c r="B93" s="83"/>
      <c r="C93" s="83"/>
      <c r="D93" s="32" t="str">
        <f>Inscriptions!$E$9</f>
        <v>80 AV</v>
      </c>
      <c r="E93" s="87"/>
      <c r="F93" s="84"/>
      <c r="G93" s="84"/>
      <c r="H93" s="85"/>
    </row>
    <row r="94" spans="1:8" x14ac:dyDescent="0.25">
      <c r="A94" s="55"/>
      <c r="B94" s="83"/>
      <c r="C94" s="83"/>
      <c r="D94" s="86" t="str">
        <f>IF('[2]9-Intranet'!I$4="","",'[2]9-Intranet'!I$4)</f>
        <v/>
      </c>
      <c r="E94" s="87"/>
      <c r="F94" s="88"/>
      <c r="G94" s="88"/>
      <c r="H94" s="55"/>
    </row>
    <row r="95" spans="1:8" x14ac:dyDescent="0.25">
      <c r="A95" s="55"/>
      <c r="B95" s="83"/>
      <c r="C95" s="83"/>
      <c r="D95" s="87">
        <f>Inscriptions!$G$9</f>
        <v>65000</v>
      </c>
      <c r="E95" s="87" t="str">
        <f>Inscriptions!$F$9</f>
        <v>Pau</v>
      </c>
      <c r="F95" s="78"/>
      <c r="G95" s="78"/>
      <c r="H95" s="56"/>
    </row>
    <row r="96" spans="1:8" x14ac:dyDescent="0.25">
      <c r="A96" s="55"/>
      <c r="B96" s="80" t="s">
        <v>150</v>
      </c>
      <c r="C96" s="90"/>
      <c r="D96" s="91">
        <f>Inscriptions!$H$9</f>
        <v>115118</v>
      </c>
      <c r="E96" s="78"/>
      <c r="F96" s="78"/>
      <c r="G96" s="78"/>
      <c r="H96" s="56"/>
    </row>
    <row r="97" spans="1:8" x14ac:dyDescent="0.25">
      <c r="A97" s="92"/>
      <c r="B97" s="92"/>
      <c r="C97" s="93" t="s">
        <v>151</v>
      </c>
      <c r="D97" s="92"/>
      <c r="E97" s="92"/>
      <c r="F97" s="92"/>
      <c r="G97" s="92"/>
      <c r="H97" s="92"/>
    </row>
    <row r="98" spans="1:8" x14ac:dyDescent="0.25">
      <c r="A98" s="55"/>
      <c r="B98" s="55"/>
      <c r="C98" s="55"/>
      <c r="D98" s="94" t="s">
        <v>152</v>
      </c>
      <c r="E98" s="94"/>
      <c r="F98" s="94"/>
      <c r="G98" s="94"/>
      <c r="H98" s="95">
        <f>Inscriptions!$N$9</f>
        <v>0</v>
      </c>
    </row>
    <row r="99" spans="1:8" x14ac:dyDescent="0.25">
      <c r="A99" s="55"/>
      <c r="B99" s="55"/>
      <c r="C99" s="55"/>
      <c r="D99" s="94" t="s">
        <v>153</v>
      </c>
      <c r="E99" s="94"/>
      <c r="F99" s="94"/>
      <c r="G99" s="94"/>
      <c r="H99" s="96">
        <f>Inscriptions!$O$9</f>
        <v>0</v>
      </c>
    </row>
    <row r="100" spans="1:8" ht="15.75" thickBot="1" x14ac:dyDescent="0.3">
      <c r="A100" s="55"/>
      <c r="B100" s="55"/>
      <c r="C100" s="55"/>
      <c r="D100" s="97" t="s">
        <v>154</v>
      </c>
      <c r="E100" s="55"/>
      <c r="F100" s="55"/>
      <c r="G100" s="55"/>
      <c r="H100" s="98">
        <f>Inscriptions!$P$9</f>
        <v>0</v>
      </c>
    </row>
    <row r="101" spans="1:8" ht="15.75" thickTop="1" x14ac:dyDescent="0.25">
      <c r="A101" s="55"/>
      <c r="B101" s="55"/>
      <c r="C101" s="55"/>
      <c r="E101" s="55"/>
      <c r="F101" s="55"/>
      <c r="G101" s="99"/>
    </row>
    <row r="102" spans="1:8" x14ac:dyDescent="0.25">
      <c r="A102" s="55"/>
      <c r="B102" s="55"/>
      <c r="C102" s="55"/>
      <c r="D102" s="94" t="s">
        <v>155</v>
      </c>
      <c r="E102" s="55"/>
      <c r="F102" s="55"/>
      <c r="G102" s="100"/>
      <c r="H102" s="101">
        <f>Inscriptions!$Q$9</f>
        <v>0</v>
      </c>
    </row>
    <row r="103" spans="1:8" x14ac:dyDescent="0.25">
      <c r="A103" s="92"/>
      <c r="B103" s="92"/>
      <c r="C103" s="92"/>
      <c r="E103" s="92"/>
      <c r="F103" s="92"/>
      <c r="G103" s="102"/>
    </row>
    <row r="104" spans="1:8" x14ac:dyDescent="0.25">
      <c r="A104" s="103"/>
      <c r="B104" s="164" t="s">
        <v>156</v>
      </c>
      <c r="C104" s="165"/>
      <c r="D104" s="165"/>
      <c r="E104" s="165"/>
      <c r="F104" s="166"/>
      <c r="G104" s="166"/>
      <c r="H104" s="167"/>
    </row>
    <row r="105" spans="1:8" x14ac:dyDescent="0.25">
      <c r="A105" s="55"/>
      <c r="B105" s="104" t="s">
        <v>136</v>
      </c>
      <c r="C105" s="104" t="s">
        <v>137</v>
      </c>
      <c r="D105" s="104" t="s">
        <v>138</v>
      </c>
      <c r="E105" s="117" t="s">
        <v>139</v>
      </c>
      <c r="F105" s="168" t="s">
        <v>140</v>
      </c>
      <c r="G105" s="169"/>
      <c r="H105" s="170"/>
    </row>
    <row r="106" spans="1:8" x14ac:dyDescent="0.25">
      <c r="A106" s="55"/>
      <c r="B106" s="105" t="e">
        <f>#REF!</f>
        <v>#REF!</v>
      </c>
      <c r="C106" s="105" t="e">
        <f>#REF!</f>
        <v>#REF!</v>
      </c>
      <c r="D106" s="105" t="e">
        <f>#REF!</f>
        <v>#REF!</v>
      </c>
      <c r="E106" s="105" t="e">
        <f>#REF!</f>
        <v>#REF!</v>
      </c>
      <c r="F106" s="171" t="e">
        <f>#REF!</f>
        <v>#REF!</v>
      </c>
      <c r="G106" s="172"/>
      <c r="H106" s="173"/>
    </row>
    <row r="107" spans="1:8" x14ac:dyDescent="0.25">
      <c r="A107" s="55"/>
      <c r="B107" s="35"/>
      <c r="C107" s="35"/>
      <c r="D107" s="35"/>
      <c r="E107" s="35"/>
      <c r="F107" s="35"/>
      <c r="G107" s="35"/>
      <c r="H107" s="35"/>
    </row>
    <row r="108" spans="1:8" ht="18.75" x14ac:dyDescent="0.3">
      <c r="A108" s="106"/>
      <c r="B108" s="160" t="s">
        <v>157</v>
      </c>
      <c r="C108" s="160"/>
      <c r="D108" s="160"/>
      <c r="E108" s="160"/>
      <c r="F108" s="160"/>
      <c r="G108" s="160"/>
      <c r="H108" s="160"/>
    </row>
    <row r="109" spans="1:8" ht="15.75" x14ac:dyDescent="0.3">
      <c r="A109" s="107"/>
      <c r="E109" s="108" t="e">
        <f>#REF!</f>
        <v>#REF!</v>
      </c>
      <c r="F109" s="109" t="e">
        <f>#REF!</f>
        <v>#REF!</v>
      </c>
    </row>
    <row r="110" spans="1:8" x14ac:dyDescent="0.25">
      <c r="A110" s="110"/>
    </row>
    <row r="111" spans="1:8" ht="22.5" customHeight="1" x14ac:dyDescent="0.25">
      <c r="B111" s="161" t="s">
        <v>158</v>
      </c>
      <c r="C111" s="161"/>
      <c r="D111" s="161"/>
      <c r="E111" s="161"/>
      <c r="F111" s="161"/>
      <c r="G111" s="161"/>
      <c r="H111" s="116"/>
    </row>
    <row r="113" spans="2:8" ht="24" customHeight="1" x14ac:dyDescent="0.25">
      <c r="B113" s="162" t="s">
        <v>159</v>
      </c>
      <c r="C113" s="162"/>
      <c r="D113" s="162"/>
      <c r="E113" s="162"/>
      <c r="F113" s="162"/>
      <c r="G113" s="162"/>
      <c r="H113" s="162"/>
    </row>
  </sheetData>
  <mergeCells count="63">
    <mergeCell ref="F89:G89"/>
    <mergeCell ref="B104:H104"/>
    <mergeCell ref="B108:H108"/>
    <mergeCell ref="B111:G111"/>
    <mergeCell ref="B113:H113"/>
    <mergeCell ref="F105:H105"/>
    <mergeCell ref="F106:H106"/>
    <mergeCell ref="B73:H73"/>
    <mergeCell ref="J73:P73"/>
    <mergeCell ref="C82:F82"/>
    <mergeCell ref="C84:F84"/>
    <mergeCell ref="A85:B85"/>
    <mergeCell ref="C85:F85"/>
    <mergeCell ref="F66:H66"/>
    <mergeCell ref="N66:P66"/>
    <mergeCell ref="B68:H68"/>
    <mergeCell ref="J68:P68"/>
    <mergeCell ref="B71:H71"/>
    <mergeCell ref="J71:P71"/>
    <mergeCell ref="D50:E50"/>
    <mergeCell ref="L50:M50"/>
    <mergeCell ref="B64:H64"/>
    <mergeCell ref="J64:P64"/>
    <mergeCell ref="F65:H65"/>
    <mergeCell ref="N65:P65"/>
    <mergeCell ref="A45:B45"/>
    <mergeCell ref="C45:G45"/>
    <mergeCell ref="I45:J45"/>
    <mergeCell ref="K45:O45"/>
    <mergeCell ref="F49:G49"/>
    <mergeCell ref="N49:O49"/>
    <mergeCell ref="B32:H32"/>
    <mergeCell ref="J32:P32"/>
    <mergeCell ref="C42:G42"/>
    <mergeCell ref="K42:O42"/>
    <mergeCell ref="A44:B44"/>
    <mergeCell ref="C44:G44"/>
    <mergeCell ref="I44:J44"/>
    <mergeCell ref="K44:O44"/>
    <mergeCell ref="F25:H25"/>
    <mergeCell ref="N25:P25"/>
    <mergeCell ref="B27:H27"/>
    <mergeCell ref="J27:P27"/>
    <mergeCell ref="B30:H30"/>
    <mergeCell ref="J30:P30"/>
    <mergeCell ref="D9:E9"/>
    <mergeCell ref="L9:M9"/>
    <mergeCell ref="B23:H23"/>
    <mergeCell ref="J23:P23"/>
    <mergeCell ref="F24:H24"/>
    <mergeCell ref="N24:P24"/>
    <mergeCell ref="A4:B4"/>
    <mergeCell ref="C4:G4"/>
    <mergeCell ref="I4:J4"/>
    <mergeCell ref="K4:O4"/>
    <mergeCell ref="F8:G8"/>
    <mergeCell ref="N8:O8"/>
    <mergeCell ref="C1:G1"/>
    <mergeCell ref="K1:O1"/>
    <mergeCell ref="A3:B3"/>
    <mergeCell ref="C3:G3"/>
    <mergeCell ref="I3:J3"/>
    <mergeCell ref="K3:O3"/>
  </mergeCells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4"/>
  <sheetViews>
    <sheetView topLeftCell="C1" workbookViewId="0">
      <selection activeCell="M12" sqref="M12"/>
    </sheetView>
  </sheetViews>
  <sheetFormatPr baseColWidth="10" defaultRowHeight="15" x14ac:dyDescent="0.25"/>
  <cols>
    <col min="1" max="1" width="4.5703125" customWidth="1"/>
    <col min="2" max="2" width="27.140625" customWidth="1"/>
    <col min="3" max="3" width="24.140625" style="121" customWidth="1"/>
    <col min="4" max="4" width="4.28515625" customWidth="1"/>
    <col min="5" max="5" width="13.140625" customWidth="1"/>
    <col min="6" max="6" width="13.28515625" customWidth="1"/>
    <col min="7" max="7" width="13.42578125" customWidth="1"/>
    <col min="8" max="9" width="11.42578125" style="2"/>
  </cols>
  <sheetData>
    <row r="1" spans="1:14" ht="18.75" x14ac:dyDescent="0.3">
      <c r="A1" s="1"/>
      <c r="B1" s="1" t="s">
        <v>2</v>
      </c>
      <c r="C1" s="120" t="s">
        <v>0</v>
      </c>
      <c r="E1" s="118" t="s">
        <v>3</v>
      </c>
      <c r="K1" s="38" t="s">
        <v>131</v>
      </c>
      <c r="L1" s="39"/>
      <c r="M1" s="39"/>
      <c r="N1" s="40"/>
    </row>
    <row r="2" spans="1:14" ht="19.5" thickBot="1" x14ac:dyDescent="0.35">
      <c r="A2" s="3"/>
      <c r="B2" s="8" t="s">
        <v>42</v>
      </c>
      <c r="C2" s="119" t="s">
        <v>22</v>
      </c>
      <c r="E2" t="s">
        <v>7</v>
      </c>
      <c r="G2" s="2"/>
      <c r="H2" s="1" t="s">
        <v>1</v>
      </c>
      <c r="K2" s="41" t="s">
        <v>161</v>
      </c>
      <c r="L2" s="42"/>
      <c r="M2" s="42"/>
      <c r="N2" s="43"/>
    </row>
    <row r="3" spans="1:14" x14ac:dyDescent="0.25">
      <c r="A3" s="3"/>
      <c r="B3" s="11" t="s">
        <v>50</v>
      </c>
      <c r="C3" s="119" t="s">
        <v>8</v>
      </c>
      <c r="E3" t="s">
        <v>11</v>
      </c>
      <c r="F3" t="s">
        <v>12</v>
      </c>
      <c r="G3" t="s">
        <v>13</v>
      </c>
    </row>
    <row r="4" spans="1:14" x14ac:dyDescent="0.25">
      <c r="A4" s="3"/>
      <c r="B4" s="119" t="s">
        <v>35</v>
      </c>
      <c r="C4" s="119" t="s">
        <v>14</v>
      </c>
      <c r="E4" t="s">
        <v>17</v>
      </c>
      <c r="F4" s="135">
        <v>38353</v>
      </c>
      <c r="G4" s="136">
        <v>39082</v>
      </c>
      <c r="H4" s="4" t="s">
        <v>5</v>
      </c>
      <c r="I4" s="6" t="s">
        <v>9</v>
      </c>
    </row>
    <row r="5" spans="1:14" x14ac:dyDescent="0.25">
      <c r="A5" s="3"/>
      <c r="B5" s="8" t="s">
        <v>43</v>
      </c>
      <c r="C5" s="119" t="s">
        <v>22</v>
      </c>
      <c r="E5" t="s">
        <v>21</v>
      </c>
      <c r="F5" s="135">
        <v>37622</v>
      </c>
      <c r="G5" s="136">
        <v>38352</v>
      </c>
      <c r="H5" s="2" t="s">
        <v>178</v>
      </c>
      <c r="I5" s="2" t="s">
        <v>179</v>
      </c>
    </row>
    <row r="6" spans="1:14" x14ac:dyDescent="0.25">
      <c r="A6" s="3"/>
      <c r="B6" s="5" t="s">
        <v>40</v>
      </c>
      <c r="C6" s="119" t="s">
        <v>18</v>
      </c>
      <c r="E6" t="s">
        <v>25</v>
      </c>
      <c r="F6" s="135">
        <v>36892</v>
      </c>
      <c r="G6" s="136">
        <v>37621</v>
      </c>
      <c r="H6" s="6" t="s">
        <v>37</v>
      </c>
      <c r="I6" s="6" t="s">
        <v>39</v>
      </c>
    </row>
    <row r="7" spans="1:14" x14ac:dyDescent="0.25">
      <c r="A7" s="3"/>
      <c r="B7" s="12" t="s">
        <v>51</v>
      </c>
      <c r="C7" s="119" t="s">
        <v>30</v>
      </c>
      <c r="E7" t="s">
        <v>29</v>
      </c>
      <c r="F7" s="135">
        <v>36161</v>
      </c>
      <c r="G7" s="136">
        <v>36891</v>
      </c>
      <c r="H7" s="2" t="s">
        <v>176</v>
      </c>
      <c r="I7" s="2" t="s">
        <v>177</v>
      </c>
    </row>
    <row r="8" spans="1:14" x14ac:dyDescent="0.25">
      <c r="A8" s="3"/>
      <c r="B8" s="8" t="s">
        <v>45</v>
      </c>
      <c r="C8" s="119" t="s">
        <v>22</v>
      </c>
      <c r="E8" t="s">
        <v>33</v>
      </c>
      <c r="F8" s="135">
        <v>35431</v>
      </c>
      <c r="G8" s="136">
        <v>36160</v>
      </c>
      <c r="H8" s="6" t="s">
        <v>23</v>
      </c>
      <c r="I8" s="6" t="s">
        <v>27</v>
      </c>
    </row>
    <row r="9" spans="1:14" x14ac:dyDescent="0.25">
      <c r="A9" s="7"/>
      <c r="B9" s="5" t="s">
        <v>38</v>
      </c>
      <c r="C9" s="119" t="s">
        <v>8</v>
      </c>
      <c r="D9" s="2"/>
      <c r="E9" t="s">
        <v>36</v>
      </c>
      <c r="F9" s="135">
        <v>34700</v>
      </c>
      <c r="G9" s="136">
        <v>35430</v>
      </c>
      <c r="H9" s="6" t="s">
        <v>31</v>
      </c>
      <c r="I9" s="6" t="s">
        <v>34</v>
      </c>
    </row>
    <row r="10" spans="1:14" x14ac:dyDescent="0.25">
      <c r="A10" s="7"/>
      <c r="B10" s="11" t="s">
        <v>48</v>
      </c>
      <c r="C10" s="121" t="s">
        <v>14</v>
      </c>
      <c r="D10" s="2"/>
      <c r="E10" t="s">
        <v>175</v>
      </c>
      <c r="F10" s="135">
        <v>5115</v>
      </c>
      <c r="G10" s="136">
        <v>35064</v>
      </c>
      <c r="H10" s="6" t="s">
        <v>15</v>
      </c>
      <c r="I10" s="6" t="s">
        <v>19</v>
      </c>
    </row>
    <row r="11" spans="1:14" x14ac:dyDescent="0.25">
      <c r="A11" s="7"/>
      <c r="B11" s="8" t="s">
        <v>41</v>
      </c>
      <c r="C11" s="119" t="s">
        <v>4</v>
      </c>
      <c r="D11" s="2"/>
      <c r="G11" s="2"/>
    </row>
    <row r="12" spans="1:14" x14ac:dyDescent="0.25">
      <c r="A12" s="7"/>
      <c r="B12" s="5" t="s">
        <v>10</v>
      </c>
      <c r="C12" s="119" t="s">
        <v>22</v>
      </c>
      <c r="D12" s="2"/>
      <c r="G12" s="2"/>
    </row>
    <row r="13" spans="1:14" x14ac:dyDescent="0.25">
      <c r="A13" s="7"/>
      <c r="B13" s="11" t="s">
        <v>49</v>
      </c>
      <c r="C13" s="119" t="s">
        <v>22</v>
      </c>
      <c r="D13" s="2"/>
      <c r="G13" s="2"/>
    </row>
    <row r="14" spans="1:14" x14ac:dyDescent="0.25">
      <c r="A14" s="7"/>
      <c r="B14" s="5" t="s">
        <v>6</v>
      </c>
      <c r="C14" s="122" t="s">
        <v>162</v>
      </c>
      <c r="D14" s="2"/>
      <c r="G14" s="2"/>
    </row>
    <row r="15" spans="1:14" x14ac:dyDescent="0.25">
      <c r="A15" s="7"/>
      <c r="B15" s="5" t="s">
        <v>24</v>
      </c>
      <c r="C15" s="121" t="s">
        <v>164</v>
      </c>
      <c r="D15" s="2"/>
      <c r="G15" s="2"/>
    </row>
    <row r="16" spans="1:14" x14ac:dyDescent="0.25">
      <c r="A16" s="9"/>
      <c r="B16" s="11" t="s">
        <v>52</v>
      </c>
      <c r="C16" s="119" t="s">
        <v>22</v>
      </c>
      <c r="D16" s="2"/>
      <c r="G16" s="2"/>
    </row>
    <row r="17" spans="1:7" x14ac:dyDescent="0.25">
      <c r="A17" s="10"/>
      <c r="B17" s="8" t="s">
        <v>44</v>
      </c>
      <c r="C17" s="121" t="s">
        <v>14</v>
      </c>
      <c r="D17" s="2"/>
      <c r="G17" s="2"/>
    </row>
    <row r="18" spans="1:7" x14ac:dyDescent="0.25">
      <c r="A18" s="10"/>
      <c r="B18" s="8" t="s">
        <v>46</v>
      </c>
      <c r="C18" s="121" t="s">
        <v>163</v>
      </c>
      <c r="D18" s="2"/>
      <c r="G18" s="2"/>
    </row>
    <row r="19" spans="1:7" x14ac:dyDescent="0.25">
      <c r="A19" s="10"/>
      <c r="B19" s="5" t="s">
        <v>16</v>
      </c>
      <c r="C19" s="119" t="s">
        <v>22</v>
      </c>
      <c r="D19" s="2"/>
      <c r="G19" s="2"/>
    </row>
    <row r="20" spans="1:7" x14ac:dyDescent="0.25">
      <c r="A20" s="10"/>
      <c r="B20" s="8" t="s">
        <v>47</v>
      </c>
      <c r="C20" s="119" t="s">
        <v>8</v>
      </c>
      <c r="D20" s="2"/>
      <c r="G20" s="2"/>
    </row>
    <row r="21" spans="1:7" x14ac:dyDescent="0.25">
      <c r="A21" s="9"/>
      <c r="B21" s="5" t="s">
        <v>20</v>
      </c>
      <c r="C21" s="119" t="s">
        <v>8</v>
      </c>
      <c r="D21" s="2"/>
      <c r="G21" s="2"/>
    </row>
    <row r="22" spans="1:7" x14ac:dyDescent="0.25">
      <c r="A22" s="9"/>
      <c r="B22" s="5" t="s">
        <v>28</v>
      </c>
      <c r="C22" s="119" t="s">
        <v>26</v>
      </c>
      <c r="D22" s="2"/>
      <c r="G22" s="2"/>
    </row>
    <row r="23" spans="1:7" x14ac:dyDescent="0.25">
      <c r="A23" s="9"/>
      <c r="B23" s="5" t="s">
        <v>32</v>
      </c>
      <c r="C23" s="122" t="s">
        <v>162</v>
      </c>
      <c r="D23" s="2"/>
      <c r="G23" s="2"/>
    </row>
    <row r="24" spans="1:7" x14ac:dyDescent="0.25">
      <c r="B24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Inscriptions</vt:lpstr>
      <vt:lpstr>Resultats</vt:lpstr>
      <vt:lpstr>Classements</vt:lpstr>
      <vt:lpstr>Groupes</vt:lpstr>
      <vt:lpstr>Factures</vt:lpstr>
      <vt:lpstr>Parametres</vt:lpstr>
      <vt:lpstr>l_clubs</vt:lpstr>
      <vt:lpstr>l_comite</vt:lpstr>
      <vt:lpstr>l_inscrit</vt:lpstr>
      <vt:lpstr>p_clubs</vt:lpstr>
      <vt:lpstr>p_comite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 Pavilion</dc:creator>
  <cp:lastModifiedBy>Guy Blancher</cp:lastModifiedBy>
  <cp:lastPrinted>2014-01-28T22:23:24Z</cp:lastPrinted>
  <dcterms:created xsi:type="dcterms:W3CDTF">2014-01-28T18:20:43Z</dcterms:created>
  <dcterms:modified xsi:type="dcterms:W3CDTF">2014-01-30T10:07:59Z</dcterms:modified>
</cp:coreProperties>
</file>