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6140" windowHeight="8175"/>
  </bookViews>
  <sheets>
    <sheet name="Synthèse " sheetId="2" r:id="rId1"/>
    <sheet name="Feuil3" sheetId="3" r:id="rId2"/>
  </sheets>
  <definedNames>
    <definedName name="_xlnm._FilterDatabase" localSheetId="0" hidden="1">'Synthèse '!$B$27:$P$47</definedName>
    <definedName name="_xlnm.Print_Area" localSheetId="0">'Synthèse '!$A$1:$P$46</definedName>
  </definedNames>
  <calcPr calcId="152511"/>
</workbook>
</file>

<file path=xl/calcChain.xml><?xml version="1.0" encoding="utf-8"?>
<calcChain xmlns="http://schemas.openxmlformats.org/spreadsheetml/2006/main">
  <c r="O47" i="2" l="1"/>
  <c r="I47" i="2"/>
  <c r="P47" i="2"/>
  <c r="O31" i="2"/>
  <c r="O32" i="2"/>
  <c r="P32" i="2" s="1"/>
  <c r="O33" i="2"/>
  <c r="O34" i="2"/>
  <c r="O35" i="2"/>
  <c r="O36" i="2"/>
  <c r="O37" i="2"/>
  <c r="P37" i="2" s="1"/>
  <c r="O38" i="2"/>
  <c r="O39" i="2"/>
  <c r="P39" i="2" s="1"/>
  <c r="O40" i="2"/>
  <c r="O41" i="2"/>
  <c r="O42" i="2"/>
  <c r="O43" i="2"/>
  <c r="P43" i="2" s="1"/>
  <c r="O44" i="2"/>
  <c r="O45" i="2"/>
  <c r="O46" i="2"/>
  <c r="P46" i="2" s="1"/>
  <c r="O6" i="2"/>
  <c r="O7" i="2"/>
  <c r="P7" i="2" s="1"/>
  <c r="O18" i="2"/>
  <c r="O19" i="2"/>
  <c r="O20" i="2"/>
  <c r="O21" i="2"/>
  <c r="I38" i="2"/>
  <c r="P38" i="2"/>
  <c r="I43" i="2"/>
  <c r="I44" i="2"/>
  <c r="I31" i="2"/>
  <c r="P31" i="2" s="1"/>
  <c r="I32" i="2"/>
  <c r="I33" i="2"/>
  <c r="I34" i="2"/>
  <c r="P34" i="2" s="1"/>
  <c r="I35" i="2"/>
  <c r="I36" i="2"/>
  <c r="P36" i="2"/>
  <c r="I37" i="2"/>
  <c r="I39" i="2"/>
  <c r="I40" i="2"/>
  <c r="P40" i="2"/>
  <c r="I41" i="2"/>
  <c r="I42" i="2"/>
  <c r="L42" i="2" s="1"/>
  <c r="I45" i="2"/>
  <c r="P45" i="2"/>
  <c r="I46" i="2"/>
  <c r="I6" i="2"/>
  <c r="I18" i="2"/>
  <c r="P18" i="2"/>
  <c r="I19" i="2"/>
  <c r="I20" i="2"/>
  <c r="I21" i="2"/>
  <c r="P21" i="2" s="1"/>
  <c r="L18" i="2"/>
  <c r="L32" i="2"/>
  <c r="L46" i="2"/>
  <c r="L45" i="2"/>
  <c r="L44" i="2"/>
  <c r="L40" i="2"/>
  <c r="L41" i="2"/>
  <c r="L43" i="2"/>
  <c r="L37" i="2"/>
  <c r="L39" i="2"/>
  <c r="L35" i="2"/>
  <c r="L33" i="2"/>
  <c r="L31" i="2"/>
  <c r="L7" i="2"/>
  <c r="H7" i="2"/>
  <c r="L19" i="2"/>
  <c r="L47" i="2"/>
  <c r="L34" i="2"/>
  <c r="L36" i="2"/>
  <c r="L38" i="2"/>
  <c r="P44" i="2"/>
  <c r="P19" i="2" l="1"/>
  <c r="P41" i="2"/>
  <c r="P20" i="2"/>
  <c r="P35" i="2"/>
  <c r="P33" i="2"/>
  <c r="P6" i="2"/>
  <c r="L21" i="2"/>
  <c r="P42" i="2"/>
  <c r="L6" i="2"/>
  <c r="L20" i="2"/>
</calcChain>
</file>

<file path=xl/sharedStrings.xml><?xml version="1.0" encoding="utf-8"?>
<sst xmlns="http://schemas.openxmlformats.org/spreadsheetml/2006/main" count="76" uniqueCount="27">
  <si>
    <t>A LA MISE EN PLACE</t>
  </si>
  <si>
    <t>EN FIN DE MOIS</t>
  </si>
  <si>
    <t>particuliers</t>
  </si>
  <si>
    <t>Date achat</t>
  </si>
  <si>
    <t>fournisseur</t>
  </si>
  <si>
    <t>P1</t>
  </si>
  <si>
    <t>P2</t>
  </si>
  <si>
    <t>P3</t>
  </si>
  <si>
    <t>P4</t>
  </si>
  <si>
    <t>P5</t>
  </si>
  <si>
    <t>P6</t>
  </si>
  <si>
    <t>QTT</t>
  </si>
  <si>
    <t>MONTANT INITIAL</t>
  </si>
  <si>
    <t>RISTOURNE</t>
  </si>
  <si>
    <t>PRIX NEGOCIE</t>
  </si>
  <si>
    <t>OUTILS</t>
  </si>
  <si>
    <t>VAR1</t>
  </si>
  <si>
    <t>VAR GLOBALE</t>
  </si>
  <si>
    <t>VAR NET</t>
  </si>
  <si>
    <t>VAR BRUT</t>
  </si>
  <si>
    <t>PRODUIT VAR</t>
  </si>
  <si>
    <t>coll pub</t>
  </si>
  <si>
    <t>entreprises</t>
  </si>
  <si>
    <t>REF lot</t>
  </si>
  <si>
    <t>http://forum.excel-pratique.com/excel/mise-a-jour-entre-2-fichiers-suite-t51260.html</t>
  </si>
  <si>
    <t>varE</t>
  </si>
  <si>
    <t>varP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</si>
</sst>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73" formatCode="#,##0.00_ ;\-#,##0.00\ "/>
  </numFmts>
  <fonts count="11" x14ac:knownFonts="1">
    <font>
      <sz val="10"/>
      <name val="Arial"/>
    </font>
    <font>
      <sz val="10"/>
      <name val="Arial"/>
    </font>
    <font>
      <sz val="8"/>
      <name val="Arial"/>
      <family val="2"/>
    </font>
    <font>
      <u/>
      <sz val="10"/>
      <color indexed="12"/>
      <name val="Arial"/>
      <family val="2"/>
    </font>
    <font>
      <b/>
      <sz val="16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sz val="14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8"/>
        <bgColor indexed="64"/>
      </patternFill>
    </fill>
  </fills>
  <borders count="4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43" fontId="1" fillId="0" borderId="0" applyFont="0" applyFill="0" applyBorder="0" applyAlignment="0" applyProtection="0"/>
  </cellStyleXfs>
  <cellXfs count="284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0" xfId="0" applyFill="1"/>
    <xf numFmtId="43" fontId="0" fillId="0" borderId="0" xfId="2" applyFont="1" applyFill="1"/>
    <xf numFmtId="173" fontId="0" fillId="0" borderId="0" xfId="2" applyNumberFormat="1" applyFont="1" applyFill="1" applyAlignment="1">
      <alignment horizontal="center"/>
    </xf>
    <xf numFmtId="43" fontId="0" fillId="0" borderId="0" xfId="0" applyNumberFormat="1" applyFill="1"/>
    <xf numFmtId="43" fontId="1" fillId="0" borderId="0" xfId="0" applyNumberFormat="1" applyFont="1" applyFill="1"/>
    <xf numFmtId="0" fontId="1" fillId="0" borderId="0" xfId="0" applyFont="1" applyFill="1"/>
    <xf numFmtId="43" fontId="1" fillId="0" borderId="0" xfId="2" applyFont="1" applyFill="1"/>
    <xf numFmtId="173" fontId="1" fillId="0" borderId="0" xfId="2" applyNumberFormat="1" applyFont="1" applyFill="1" applyAlignment="1">
      <alignment horizontal="center"/>
    </xf>
    <xf numFmtId="0" fontId="1" fillId="2" borderId="3" xfId="0" applyFont="1" applyFill="1" applyBorder="1"/>
    <xf numFmtId="0" fontId="0" fillId="0" borderId="4" xfId="0" applyBorder="1"/>
    <xf numFmtId="0" fontId="0" fillId="0" borderId="5" xfId="0" applyBorder="1"/>
    <xf numFmtId="0" fontId="7" fillId="0" borderId="0" xfId="0" applyFont="1" applyBorder="1"/>
    <xf numFmtId="0" fontId="7" fillId="0" borderId="0" xfId="0" applyFont="1"/>
    <xf numFmtId="0" fontId="1" fillId="3" borderId="4" xfId="0" applyFont="1" applyFill="1" applyBorder="1"/>
    <xf numFmtId="0" fontId="1" fillId="2" borderId="4" xfId="0" applyFont="1" applyFill="1" applyBorder="1"/>
    <xf numFmtId="0" fontId="0" fillId="4" borderId="1" xfId="0" applyFill="1" applyBorder="1"/>
    <xf numFmtId="0" fontId="1" fillId="2" borderId="1" xfId="0" applyFont="1" applyFill="1" applyBorder="1"/>
    <xf numFmtId="0" fontId="1" fillId="5" borderId="4" xfId="0" applyFont="1" applyFill="1" applyBorder="1"/>
    <xf numFmtId="0" fontId="1" fillId="6" borderId="4" xfId="0" applyFont="1" applyFill="1" applyBorder="1"/>
    <xf numFmtId="0" fontId="0" fillId="0" borderId="0" xfId="0" applyFont="1" applyFill="1"/>
    <xf numFmtId="0" fontId="0" fillId="0" borderId="6" xfId="0" applyFill="1" applyBorder="1"/>
    <xf numFmtId="0" fontId="0" fillId="0" borderId="1" xfId="0" applyFill="1" applyBorder="1"/>
    <xf numFmtId="0" fontId="1" fillId="0" borderId="1" xfId="0" applyFont="1" applyFill="1" applyBorder="1"/>
    <xf numFmtId="2" fontId="1" fillId="0" borderId="1" xfId="0" applyNumberFormat="1" applyFont="1" applyFill="1" applyBorder="1"/>
    <xf numFmtId="0" fontId="1" fillId="0" borderId="4" xfId="0" applyFont="1" applyFill="1" applyBorder="1"/>
    <xf numFmtId="2" fontId="1" fillId="7" borderId="1" xfId="0" applyNumberFormat="1" applyFont="1" applyFill="1" applyBorder="1"/>
    <xf numFmtId="0" fontId="6" fillId="0" borderId="0" xfId="0" applyFont="1" applyFill="1"/>
    <xf numFmtId="0" fontId="7" fillId="0" borderId="0" xfId="0" applyFont="1" applyFill="1" applyAlignment="1">
      <alignment horizontal="center" vertical="center" wrapText="1"/>
    </xf>
    <xf numFmtId="43" fontId="7" fillId="0" borderId="7" xfId="2" applyFont="1" applyFill="1" applyBorder="1"/>
    <xf numFmtId="0" fontId="0" fillId="8" borderId="1" xfId="0" applyFill="1" applyBorder="1"/>
    <xf numFmtId="0" fontId="0" fillId="8" borderId="4" xfId="0" applyFill="1" applyBorder="1"/>
    <xf numFmtId="0" fontId="1" fillId="9" borderId="3" xfId="0" applyFont="1" applyFill="1" applyBorder="1"/>
    <xf numFmtId="2" fontId="1" fillId="10" borderId="4" xfId="0" applyNumberFormat="1" applyFont="1" applyFill="1" applyBorder="1"/>
    <xf numFmtId="43" fontId="8" fillId="0" borderId="7" xfId="2" applyFont="1" applyFill="1" applyBorder="1"/>
    <xf numFmtId="43" fontId="8" fillId="0" borderId="0" xfId="0" applyNumberFormat="1" applyFont="1" applyBorder="1"/>
    <xf numFmtId="0" fontId="8" fillId="0" borderId="0" xfId="0" applyFont="1" applyBorder="1"/>
    <xf numFmtId="43" fontId="8" fillId="0" borderId="8" xfId="2" applyFont="1" applyFill="1" applyBorder="1"/>
    <xf numFmtId="43" fontId="8" fillId="4" borderId="8" xfId="2" applyFont="1" applyFill="1" applyBorder="1"/>
    <xf numFmtId="43" fontId="8" fillId="8" borderId="8" xfId="2" applyFont="1" applyFill="1" applyBorder="1"/>
    <xf numFmtId="43" fontId="8" fillId="8" borderId="9" xfId="2" applyFont="1" applyFill="1" applyBorder="1"/>
    <xf numFmtId="43" fontId="8" fillId="9" borderId="10" xfId="2" applyNumberFormat="1" applyFont="1" applyFill="1" applyBorder="1"/>
    <xf numFmtId="43" fontId="8" fillId="0" borderId="8" xfId="2" applyNumberFormat="1" applyFont="1" applyFill="1" applyBorder="1"/>
    <xf numFmtId="43" fontId="8" fillId="2" borderId="10" xfId="2" applyNumberFormat="1" applyFont="1" applyFill="1" applyBorder="1"/>
    <xf numFmtId="43" fontId="8" fillId="7" borderId="8" xfId="2" applyNumberFormat="1" applyFont="1" applyFill="1" applyBorder="1"/>
    <xf numFmtId="43" fontId="8" fillId="10" borderId="9" xfId="2" applyNumberFormat="1" applyFont="1" applyFill="1" applyBorder="1"/>
    <xf numFmtId="43" fontId="8" fillId="0" borderId="1" xfId="2" applyNumberFormat="1" applyFont="1" applyFill="1" applyBorder="1"/>
    <xf numFmtId="43" fontId="8" fillId="2" borderId="8" xfId="2" applyNumberFormat="1" applyFont="1" applyFill="1" applyBorder="1"/>
    <xf numFmtId="43" fontId="8" fillId="2" borderId="9" xfId="2" applyNumberFormat="1" applyFont="1" applyFill="1" applyBorder="1"/>
    <xf numFmtId="43" fontId="8" fillId="6" borderId="9" xfId="2" applyNumberFormat="1" applyFont="1" applyFill="1" applyBorder="1"/>
    <xf numFmtId="43" fontId="8" fillId="3" borderId="9" xfId="2" applyNumberFormat="1" applyFont="1" applyFill="1" applyBorder="1"/>
    <xf numFmtId="43" fontId="8" fillId="5" borderId="9" xfId="2" applyNumberFormat="1" applyFont="1" applyFill="1" applyBorder="1"/>
    <xf numFmtId="43" fontId="8" fillId="0" borderId="9" xfId="2" applyNumberFormat="1" applyFont="1" applyFill="1" applyBorder="1"/>
    <xf numFmtId="0" fontId="8" fillId="0" borderId="0" xfId="0" applyFont="1"/>
    <xf numFmtId="43" fontId="8" fillId="0" borderId="11" xfId="2" applyFont="1" applyFill="1" applyBorder="1"/>
    <xf numFmtId="0" fontId="8" fillId="0" borderId="7" xfId="0" applyFont="1" applyBorder="1"/>
    <xf numFmtId="43" fontId="8" fillId="0" borderId="7" xfId="0" applyNumberFormat="1" applyFont="1" applyBorder="1"/>
    <xf numFmtId="43" fontId="8" fillId="0" borderId="12" xfId="0" applyNumberFormat="1" applyFont="1" applyBorder="1"/>
    <xf numFmtId="0" fontId="8" fillId="0" borderId="12" xfId="0" applyFont="1" applyBorder="1"/>
    <xf numFmtId="0" fontId="8" fillId="0" borderId="13" xfId="0" applyFont="1" applyBorder="1"/>
    <xf numFmtId="43" fontId="8" fillId="4" borderId="11" xfId="2" applyFont="1" applyFill="1" applyBorder="1"/>
    <xf numFmtId="43" fontId="8" fillId="9" borderId="14" xfId="2" applyNumberFormat="1" applyFont="1" applyFill="1" applyBorder="1"/>
    <xf numFmtId="43" fontId="8" fillId="0" borderId="7" xfId="2" applyNumberFormat="1" applyFont="1" applyFill="1" applyBorder="1"/>
    <xf numFmtId="43" fontId="8" fillId="10" borderId="12" xfId="2" applyNumberFormat="1" applyFont="1" applyFill="1" applyBorder="1"/>
    <xf numFmtId="43" fontId="8" fillId="2" borderId="7" xfId="2" applyNumberFormat="1" applyFont="1" applyFill="1" applyBorder="1"/>
    <xf numFmtId="43" fontId="8" fillId="6" borderId="7" xfId="2" applyNumberFormat="1" applyFont="1" applyFill="1" applyBorder="1"/>
    <xf numFmtId="43" fontId="8" fillId="3" borderId="7" xfId="2" applyNumberFormat="1" applyFont="1" applyFill="1" applyBorder="1"/>
    <xf numFmtId="43" fontId="8" fillId="5" borderId="7" xfId="2" applyNumberFormat="1" applyFont="1" applyFill="1" applyBorder="1"/>
    <xf numFmtId="0" fontId="7" fillId="0" borderId="11" xfId="0" applyFont="1" applyFill="1" applyBorder="1"/>
    <xf numFmtId="0" fontId="7" fillId="0" borderId="7" xfId="0" applyFont="1" applyFill="1" applyBorder="1"/>
    <xf numFmtId="0" fontId="7" fillId="0" borderId="7" xfId="0" applyFont="1" applyBorder="1"/>
    <xf numFmtId="0" fontId="7" fillId="0" borderId="12" xfId="0" applyFont="1" applyBorder="1"/>
    <xf numFmtId="0" fontId="7" fillId="0" borderId="13" xfId="0" applyFont="1" applyBorder="1"/>
    <xf numFmtId="0" fontId="7" fillId="4" borderId="7" xfId="0" applyFont="1" applyFill="1" applyBorder="1"/>
    <xf numFmtId="0" fontId="7" fillId="8" borderId="7" xfId="0" applyFont="1" applyFill="1" applyBorder="1"/>
    <xf numFmtId="0" fontId="7" fillId="8" borderId="12" xfId="0" applyFont="1" applyFill="1" applyBorder="1"/>
    <xf numFmtId="0" fontId="7" fillId="9" borderId="14" xfId="0" applyFont="1" applyFill="1" applyBorder="1"/>
    <xf numFmtId="0" fontId="7" fillId="2" borderId="14" xfId="0" applyFont="1" applyFill="1" applyBorder="1"/>
    <xf numFmtId="0" fontId="7" fillId="2" borderId="7" xfId="0" applyFont="1" applyFill="1" applyBorder="1"/>
    <xf numFmtId="0" fontId="7" fillId="2" borderId="12" xfId="0" applyFont="1" applyFill="1" applyBorder="1"/>
    <xf numFmtId="0" fontId="7" fillId="6" borderId="12" xfId="0" applyFont="1" applyFill="1" applyBorder="1"/>
    <xf numFmtId="0" fontId="7" fillId="3" borderId="12" xfId="0" applyFont="1" applyFill="1" applyBorder="1"/>
    <xf numFmtId="0" fontId="7" fillId="5" borderId="12" xfId="0" applyFont="1" applyFill="1" applyBorder="1"/>
    <xf numFmtId="0" fontId="7" fillId="0" borderId="12" xfId="0" applyFont="1" applyFill="1" applyBorder="1"/>
    <xf numFmtId="14" fontId="8" fillId="0" borderId="11" xfId="0" applyNumberFormat="1" applyFont="1" applyFill="1" applyBorder="1"/>
    <xf numFmtId="0" fontId="8" fillId="0" borderId="11" xfId="0" applyFont="1" applyFill="1" applyBorder="1"/>
    <xf numFmtId="43" fontId="8" fillId="0" borderId="15" xfId="2" applyFont="1" applyFill="1" applyBorder="1"/>
    <xf numFmtId="43" fontId="8" fillId="0" borderId="6" xfId="2" applyFont="1" applyFill="1" applyBorder="1"/>
    <xf numFmtId="173" fontId="8" fillId="0" borderId="11" xfId="2" applyNumberFormat="1" applyFont="1" applyFill="1" applyBorder="1" applyAlignment="1">
      <alignment horizontal="center"/>
    </xf>
    <xf numFmtId="43" fontId="8" fillId="0" borderId="16" xfId="2" applyFont="1" applyFill="1" applyBorder="1"/>
    <xf numFmtId="14" fontId="8" fillId="0" borderId="7" xfId="0" applyNumberFormat="1" applyFont="1" applyFill="1" applyBorder="1"/>
    <xf numFmtId="0" fontId="8" fillId="0" borderId="7" xfId="0" applyFont="1" applyFill="1" applyBorder="1"/>
    <xf numFmtId="43" fontId="8" fillId="0" borderId="17" xfId="2" applyFont="1" applyFill="1" applyBorder="1"/>
    <xf numFmtId="43" fontId="8" fillId="0" borderId="1" xfId="2" applyFont="1" applyFill="1" applyBorder="1"/>
    <xf numFmtId="43" fontId="8" fillId="0" borderId="18" xfId="2" applyFont="1" applyFill="1" applyBorder="1"/>
    <xf numFmtId="0" fontId="8" fillId="0" borderId="17" xfId="0" applyFont="1" applyBorder="1"/>
    <xf numFmtId="0" fontId="8" fillId="0" borderId="1" xfId="0" applyFont="1" applyBorder="1"/>
    <xf numFmtId="0" fontId="8" fillId="0" borderId="18" xfId="0" applyFont="1" applyBorder="1"/>
    <xf numFmtId="0" fontId="8" fillId="0" borderId="19" xfId="0" applyFont="1" applyBorder="1"/>
    <xf numFmtId="0" fontId="8" fillId="0" borderId="4" xfId="0" applyFont="1" applyBorder="1"/>
    <xf numFmtId="0" fontId="8" fillId="0" borderId="20" xfId="0" applyFont="1" applyBorder="1"/>
    <xf numFmtId="43" fontId="8" fillId="0" borderId="21" xfId="0" applyNumberFormat="1" applyFont="1" applyBorder="1"/>
    <xf numFmtId="0" fontId="8" fillId="0" borderId="2" xfId="0" applyFont="1" applyBorder="1"/>
    <xf numFmtId="0" fontId="8" fillId="0" borderId="22" xfId="0" applyFont="1" applyBorder="1"/>
    <xf numFmtId="173" fontId="8" fillId="0" borderId="7" xfId="2" applyNumberFormat="1" applyFont="1" applyFill="1" applyBorder="1" applyAlignment="1">
      <alignment horizontal="center"/>
    </xf>
    <xf numFmtId="14" fontId="8" fillId="4" borderId="7" xfId="0" applyNumberFormat="1" applyFont="1" applyFill="1" applyBorder="1"/>
    <xf numFmtId="0" fontId="8" fillId="4" borderId="7" xfId="0" applyFont="1" applyFill="1" applyBorder="1"/>
    <xf numFmtId="43" fontId="8" fillId="4" borderId="17" xfId="2" applyFont="1" applyFill="1" applyBorder="1"/>
    <xf numFmtId="43" fontId="8" fillId="4" borderId="1" xfId="2" applyFont="1" applyFill="1" applyBorder="1"/>
    <xf numFmtId="173" fontId="8" fillId="4" borderId="7" xfId="2" applyNumberFormat="1" applyFont="1" applyFill="1" applyBorder="1" applyAlignment="1">
      <alignment horizontal="center"/>
    </xf>
    <xf numFmtId="43" fontId="8" fillId="4" borderId="18" xfId="2" applyFont="1" applyFill="1" applyBorder="1"/>
    <xf numFmtId="14" fontId="8" fillId="8" borderId="7" xfId="0" applyNumberFormat="1" applyFont="1" applyFill="1" applyBorder="1"/>
    <xf numFmtId="0" fontId="8" fillId="8" borderId="7" xfId="0" applyFont="1" applyFill="1" applyBorder="1"/>
    <xf numFmtId="43" fontId="8" fillId="8" borderId="17" xfId="2" applyFont="1" applyFill="1" applyBorder="1"/>
    <xf numFmtId="43" fontId="8" fillId="8" borderId="1" xfId="2" applyFont="1" applyFill="1" applyBorder="1"/>
    <xf numFmtId="173" fontId="8" fillId="8" borderId="7" xfId="2" applyNumberFormat="1" applyFont="1" applyFill="1" applyBorder="1" applyAlignment="1">
      <alignment horizontal="center"/>
    </xf>
    <xf numFmtId="43" fontId="8" fillId="8" borderId="18" xfId="2" applyFont="1" applyFill="1" applyBorder="1"/>
    <xf numFmtId="14" fontId="8" fillId="8" borderId="12" xfId="0" applyNumberFormat="1" applyFont="1" applyFill="1" applyBorder="1"/>
    <xf numFmtId="0" fontId="8" fillId="8" borderId="12" xfId="0" applyFont="1" applyFill="1" applyBorder="1"/>
    <xf numFmtId="43" fontId="8" fillId="8" borderId="19" xfId="2" applyFont="1" applyFill="1" applyBorder="1"/>
    <xf numFmtId="43" fontId="8" fillId="8" borderId="4" xfId="2" applyFont="1" applyFill="1" applyBorder="1"/>
    <xf numFmtId="173" fontId="8" fillId="8" borderId="12" xfId="2" applyNumberFormat="1" applyFont="1" applyFill="1" applyBorder="1" applyAlignment="1">
      <alignment horizontal="center"/>
    </xf>
    <xf numFmtId="14" fontId="8" fillId="0" borderId="12" xfId="0" applyNumberFormat="1" applyFont="1" applyBorder="1"/>
    <xf numFmtId="43" fontId="8" fillId="0" borderId="19" xfId="2" applyFont="1" applyBorder="1"/>
    <xf numFmtId="43" fontId="8" fillId="0" borderId="4" xfId="2" applyFont="1" applyBorder="1"/>
    <xf numFmtId="173" fontId="8" fillId="0" borderId="12" xfId="2" applyNumberFormat="1" applyFont="1" applyBorder="1" applyAlignment="1">
      <alignment horizontal="center"/>
    </xf>
    <xf numFmtId="43" fontId="8" fillId="0" borderId="20" xfId="2" applyFont="1" applyFill="1" applyBorder="1"/>
    <xf numFmtId="14" fontId="8" fillId="9" borderId="14" xfId="0" applyNumberFormat="1" applyFont="1" applyFill="1" applyBorder="1"/>
    <xf numFmtId="0" fontId="8" fillId="9" borderId="14" xfId="0" applyFont="1" applyFill="1" applyBorder="1"/>
    <xf numFmtId="43" fontId="8" fillId="9" borderId="23" xfId="2" applyFont="1" applyFill="1" applyBorder="1"/>
    <xf numFmtId="43" fontId="8" fillId="9" borderId="3" xfId="2" applyNumberFormat="1" applyFont="1" applyFill="1" applyBorder="1"/>
    <xf numFmtId="43" fontId="8" fillId="9" borderId="14" xfId="2" applyNumberFormat="1" applyFont="1" applyFill="1" applyBorder="1" applyAlignment="1">
      <alignment horizontal="center"/>
    </xf>
    <xf numFmtId="43" fontId="8" fillId="9" borderId="24" xfId="0" applyNumberFormat="1" applyFont="1" applyFill="1" applyBorder="1"/>
    <xf numFmtId="43" fontId="8" fillId="0" borderId="7" xfId="2" applyNumberFormat="1" applyFont="1" applyFill="1" applyBorder="1" applyAlignment="1">
      <alignment horizontal="center"/>
    </xf>
    <xf numFmtId="43" fontId="8" fillId="0" borderId="18" xfId="0" applyNumberFormat="1" applyFont="1" applyFill="1" applyBorder="1"/>
    <xf numFmtId="14" fontId="8" fillId="2" borderId="14" xfId="0" applyNumberFormat="1" applyFont="1" applyFill="1" applyBorder="1"/>
    <xf numFmtId="0" fontId="8" fillId="2" borderId="14" xfId="0" applyFont="1" applyFill="1" applyBorder="1"/>
    <xf numFmtId="43" fontId="8" fillId="2" borderId="23" xfId="2" applyFont="1" applyFill="1" applyBorder="1"/>
    <xf numFmtId="43" fontId="8" fillId="2" borderId="3" xfId="2" applyNumberFormat="1" applyFont="1" applyFill="1" applyBorder="1"/>
    <xf numFmtId="43" fontId="8" fillId="2" borderId="14" xfId="2" applyNumberFormat="1" applyFont="1" applyFill="1" applyBorder="1" applyAlignment="1">
      <alignment horizontal="center"/>
    </xf>
    <xf numFmtId="43" fontId="8" fillId="2" borderId="24" xfId="0" applyNumberFormat="1" applyFont="1" applyFill="1" applyBorder="1"/>
    <xf numFmtId="14" fontId="8" fillId="7" borderId="7" xfId="0" applyNumberFormat="1" applyFont="1" applyFill="1" applyBorder="1"/>
    <xf numFmtId="2" fontId="8" fillId="7" borderId="7" xfId="0" applyNumberFormat="1" applyFont="1" applyFill="1" applyBorder="1"/>
    <xf numFmtId="43" fontId="8" fillId="7" borderId="17" xfId="2" applyFont="1" applyFill="1" applyBorder="1"/>
    <xf numFmtId="43" fontId="8" fillId="7" borderId="1" xfId="2" applyNumberFormat="1" applyFont="1" applyFill="1" applyBorder="1"/>
    <xf numFmtId="43" fontId="8" fillId="7" borderId="7" xfId="2" applyNumberFormat="1" applyFont="1" applyFill="1" applyBorder="1" applyAlignment="1">
      <alignment horizontal="center"/>
    </xf>
    <xf numFmtId="43" fontId="8" fillId="7" borderId="18" xfId="2" applyNumberFormat="1" applyFont="1" applyFill="1" applyBorder="1"/>
    <xf numFmtId="14" fontId="8" fillId="10" borderId="12" xfId="0" applyNumberFormat="1" applyFont="1" applyFill="1" applyBorder="1"/>
    <xf numFmtId="2" fontId="8" fillId="10" borderId="12" xfId="0" applyNumberFormat="1" applyFont="1" applyFill="1" applyBorder="1"/>
    <xf numFmtId="43" fontId="8" fillId="10" borderId="19" xfId="2" applyFont="1" applyFill="1" applyBorder="1"/>
    <xf numFmtId="43" fontId="8" fillId="10" borderId="4" xfId="2" applyNumberFormat="1" applyFont="1" applyFill="1" applyBorder="1"/>
    <xf numFmtId="43" fontId="8" fillId="10" borderId="12" xfId="2" applyNumberFormat="1" applyFont="1" applyFill="1" applyBorder="1" applyAlignment="1">
      <alignment horizontal="center"/>
    </xf>
    <xf numFmtId="43" fontId="8" fillId="10" borderId="20" xfId="2" applyNumberFormat="1" applyFont="1" applyFill="1" applyBorder="1"/>
    <xf numFmtId="14" fontId="8" fillId="0" borderId="8" xfId="0" applyNumberFormat="1" applyFont="1" applyFill="1" applyBorder="1"/>
    <xf numFmtId="2" fontId="8" fillId="0" borderId="7" xfId="0" applyNumberFormat="1" applyFont="1" applyFill="1" applyBorder="1"/>
    <xf numFmtId="43" fontId="8" fillId="0" borderId="9" xfId="2" applyNumberFormat="1" applyFont="1" applyFill="1" applyBorder="1" applyAlignment="1">
      <alignment horizontal="center"/>
    </xf>
    <xf numFmtId="43" fontId="8" fillId="0" borderId="25" xfId="2" applyNumberFormat="1" applyFont="1" applyFill="1" applyBorder="1"/>
    <xf numFmtId="43" fontId="8" fillId="9" borderId="7" xfId="2" applyNumberFormat="1" applyFont="1" applyFill="1" applyBorder="1" applyAlignment="1">
      <alignment horizontal="center"/>
    </xf>
    <xf numFmtId="14" fontId="8" fillId="2" borderId="7" xfId="0" applyNumberFormat="1" applyFont="1" applyFill="1" applyBorder="1"/>
    <xf numFmtId="0" fontId="8" fillId="2" borderId="7" xfId="0" applyFont="1" applyFill="1" applyBorder="1"/>
    <xf numFmtId="43" fontId="8" fillId="2" borderId="17" xfId="2" applyFont="1" applyFill="1" applyBorder="1"/>
    <xf numFmtId="43" fontId="8" fillId="2" borderId="1" xfId="2" applyNumberFormat="1" applyFont="1" applyFill="1" applyBorder="1"/>
    <xf numFmtId="43" fontId="8" fillId="2" borderId="7" xfId="2" applyNumberFormat="1" applyFont="1" applyFill="1" applyBorder="1" applyAlignment="1">
      <alignment horizontal="center"/>
    </xf>
    <xf numFmtId="43" fontId="8" fillId="2" borderId="18" xfId="0" applyNumberFormat="1" applyFont="1" applyFill="1" applyBorder="1"/>
    <xf numFmtId="14" fontId="8" fillId="2" borderId="12" xfId="0" applyNumberFormat="1" applyFont="1" applyFill="1" applyBorder="1"/>
    <xf numFmtId="0" fontId="8" fillId="2" borderId="12" xfId="0" applyFont="1" applyFill="1" applyBorder="1"/>
    <xf numFmtId="43" fontId="8" fillId="2" borderId="19" xfId="2" applyFont="1" applyFill="1" applyBorder="1"/>
    <xf numFmtId="43" fontId="8" fillId="2" borderId="4" xfId="2" applyNumberFormat="1" applyFont="1" applyFill="1" applyBorder="1"/>
    <xf numFmtId="43" fontId="8" fillId="2" borderId="12" xfId="2" applyNumberFormat="1" applyFont="1" applyFill="1" applyBorder="1" applyAlignment="1">
      <alignment horizontal="center"/>
    </xf>
    <xf numFmtId="14" fontId="8" fillId="6" borderId="12" xfId="0" applyNumberFormat="1" applyFont="1" applyFill="1" applyBorder="1"/>
    <xf numFmtId="0" fontId="8" fillId="6" borderId="12" xfId="0" applyFont="1" applyFill="1" applyBorder="1"/>
    <xf numFmtId="43" fontId="8" fillId="6" borderId="19" xfId="2" applyFont="1" applyFill="1" applyBorder="1"/>
    <xf numFmtId="43" fontId="8" fillId="6" borderId="4" xfId="2" applyNumberFormat="1" applyFont="1" applyFill="1" applyBorder="1"/>
    <xf numFmtId="43" fontId="8" fillId="6" borderId="12" xfId="2" applyNumberFormat="1" applyFont="1" applyFill="1" applyBorder="1" applyAlignment="1">
      <alignment horizontal="center"/>
    </xf>
    <xf numFmtId="43" fontId="8" fillId="6" borderId="18" xfId="0" applyNumberFormat="1" applyFont="1" applyFill="1" applyBorder="1"/>
    <xf numFmtId="14" fontId="8" fillId="3" borderId="12" xfId="0" applyNumberFormat="1" applyFont="1" applyFill="1" applyBorder="1"/>
    <xf numFmtId="0" fontId="8" fillId="3" borderId="12" xfId="0" applyFont="1" applyFill="1" applyBorder="1"/>
    <xf numFmtId="43" fontId="8" fillId="3" borderId="19" xfId="2" applyFont="1" applyFill="1" applyBorder="1"/>
    <xf numFmtId="43" fontId="8" fillId="3" borderId="4" xfId="2" applyNumberFormat="1" applyFont="1" applyFill="1" applyBorder="1"/>
    <xf numFmtId="43" fontId="8" fillId="3" borderId="12" xfId="2" applyNumberFormat="1" applyFont="1" applyFill="1" applyBorder="1" applyAlignment="1">
      <alignment horizontal="center"/>
    </xf>
    <xf numFmtId="43" fontId="8" fillId="3" borderId="18" xfId="0" applyNumberFormat="1" applyFont="1" applyFill="1" applyBorder="1"/>
    <xf numFmtId="14" fontId="8" fillId="5" borderId="12" xfId="0" applyNumberFormat="1" applyFont="1" applyFill="1" applyBorder="1"/>
    <xf numFmtId="0" fontId="8" fillId="5" borderId="12" xfId="0" applyFont="1" applyFill="1" applyBorder="1"/>
    <xf numFmtId="43" fontId="8" fillId="5" borderId="19" xfId="2" applyFont="1" applyFill="1" applyBorder="1"/>
    <xf numFmtId="43" fontId="8" fillId="5" borderId="4" xfId="2" applyNumberFormat="1" applyFont="1" applyFill="1" applyBorder="1"/>
    <xf numFmtId="43" fontId="8" fillId="5" borderId="12" xfId="2" applyNumberFormat="1" applyFont="1" applyFill="1" applyBorder="1" applyAlignment="1">
      <alignment horizontal="center"/>
    </xf>
    <xf numFmtId="43" fontId="8" fillId="5" borderId="18" xfId="0" applyNumberFormat="1" applyFont="1" applyFill="1" applyBorder="1"/>
    <xf numFmtId="14" fontId="8" fillId="0" borderId="12" xfId="0" applyNumberFormat="1" applyFont="1" applyFill="1" applyBorder="1"/>
    <xf numFmtId="0" fontId="8" fillId="0" borderId="12" xfId="0" applyFont="1" applyFill="1" applyBorder="1"/>
    <xf numFmtId="43" fontId="8" fillId="0" borderId="19" xfId="2" applyFont="1" applyFill="1" applyBorder="1"/>
    <xf numFmtId="43" fontId="8" fillId="0" borderId="4" xfId="2" applyNumberFormat="1" applyFont="1" applyFill="1" applyBorder="1"/>
    <xf numFmtId="43" fontId="8" fillId="0" borderId="12" xfId="2" applyNumberFormat="1" applyFont="1" applyFill="1" applyBorder="1" applyAlignment="1">
      <alignment horizontal="center"/>
    </xf>
    <xf numFmtId="1" fontId="7" fillId="7" borderId="7" xfId="0" applyNumberFormat="1" applyFont="1" applyFill="1" applyBorder="1"/>
    <xf numFmtId="1" fontId="7" fillId="10" borderId="12" xfId="0" applyNumberFormat="1" applyFont="1" applyFill="1" applyBorder="1"/>
    <xf numFmtId="1" fontId="7" fillId="0" borderId="7" xfId="0" applyNumberFormat="1" applyFont="1" applyFill="1" applyBorder="1"/>
    <xf numFmtId="43" fontId="8" fillId="8" borderId="11" xfId="2" applyFont="1" applyFill="1" applyBorder="1"/>
    <xf numFmtId="43" fontId="8" fillId="0" borderId="14" xfId="2" applyFont="1" applyFill="1" applyBorder="1"/>
    <xf numFmtId="43" fontId="8" fillId="2" borderId="12" xfId="2" applyNumberFormat="1" applyFont="1" applyFill="1" applyBorder="1"/>
    <xf numFmtId="43" fontId="8" fillId="7" borderId="12" xfId="2" applyNumberFormat="1" applyFont="1" applyFill="1" applyBorder="1"/>
    <xf numFmtId="0" fontId="8" fillId="0" borderId="0" xfId="0" applyFont="1" applyFill="1"/>
    <xf numFmtId="0" fontId="8" fillId="0" borderId="0" xfId="0" applyFont="1" applyFill="1" applyAlignment="1">
      <alignment horizontal="center" vertical="center" wrapText="1"/>
    </xf>
    <xf numFmtId="43" fontId="8" fillId="0" borderId="16" xfId="0" applyNumberFormat="1" applyFont="1" applyFill="1" applyBorder="1"/>
    <xf numFmtId="43" fontId="8" fillId="0" borderId="0" xfId="2" applyFont="1" applyFill="1"/>
    <xf numFmtId="43" fontId="8" fillId="0" borderId="26" xfId="0" applyNumberFormat="1" applyFont="1" applyBorder="1"/>
    <xf numFmtId="0" fontId="8" fillId="0" borderId="26" xfId="0" applyFont="1" applyBorder="1"/>
    <xf numFmtId="43" fontId="8" fillId="4" borderId="16" xfId="0" applyNumberFormat="1" applyFont="1" applyFill="1" applyBorder="1"/>
    <xf numFmtId="43" fontId="8" fillId="8" borderId="16" xfId="0" applyNumberFormat="1" applyFont="1" applyFill="1" applyBorder="1"/>
    <xf numFmtId="43" fontId="8" fillId="0" borderId="24" xfId="0" applyNumberFormat="1" applyFont="1" applyFill="1" applyBorder="1"/>
    <xf numFmtId="43" fontId="8" fillId="2" borderId="20" xfId="0" applyNumberFormat="1" applyFont="1" applyFill="1" applyBorder="1"/>
    <xf numFmtId="43" fontId="8" fillId="7" borderId="12" xfId="2" applyNumberFormat="1" applyFont="1" applyFill="1" applyBorder="1" applyAlignment="1">
      <alignment horizontal="center"/>
    </xf>
    <xf numFmtId="43" fontId="8" fillId="7" borderId="20" xfId="0" applyNumberFormat="1" applyFont="1" applyFill="1" applyBorder="1"/>
    <xf numFmtId="43" fontId="8" fillId="0" borderId="18" xfId="2" applyNumberFormat="1" applyFont="1" applyFill="1" applyBorder="1"/>
    <xf numFmtId="0" fontId="1" fillId="0" borderId="2" xfId="0" applyFont="1" applyFill="1" applyBorder="1"/>
    <xf numFmtId="0" fontId="7" fillId="0" borderId="13" xfId="0" applyFont="1" applyFill="1" applyBorder="1"/>
    <xf numFmtId="14" fontId="8" fillId="0" borderId="13" xfId="0" applyNumberFormat="1" applyFont="1" applyFill="1" applyBorder="1"/>
    <xf numFmtId="0" fontId="8" fillId="0" borderId="13" xfId="0" applyFont="1" applyFill="1" applyBorder="1"/>
    <xf numFmtId="43" fontId="8" fillId="0" borderId="21" xfId="2" applyFont="1" applyFill="1" applyBorder="1"/>
    <xf numFmtId="43" fontId="8" fillId="0" borderId="2" xfId="2" applyNumberFormat="1" applyFont="1" applyFill="1" applyBorder="1"/>
    <xf numFmtId="43" fontId="8" fillId="0" borderId="13" xfId="2" applyNumberFormat="1" applyFont="1" applyFill="1" applyBorder="1" applyAlignment="1">
      <alignment horizontal="center"/>
    </xf>
    <xf numFmtId="43" fontId="8" fillId="0" borderId="22" xfId="0" applyNumberFormat="1" applyFont="1" applyFill="1" applyBorder="1"/>
    <xf numFmtId="43" fontId="8" fillId="0" borderId="27" xfId="2" applyNumberFormat="1" applyFont="1" applyFill="1" applyBorder="1"/>
    <xf numFmtId="43" fontId="8" fillId="0" borderId="13" xfId="2" applyNumberFormat="1" applyFont="1" applyFill="1" applyBorder="1"/>
    <xf numFmtId="0" fontId="8" fillId="0" borderId="0" xfId="0" applyFont="1" applyBorder="1" applyAlignment="1">
      <alignment horizontal="center"/>
    </xf>
    <xf numFmtId="43" fontId="8" fillId="0" borderId="12" xfId="2" applyFont="1" applyBorder="1"/>
    <xf numFmtId="0" fontId="3" fillId="0" borderId="0" xfId="1" applyAlignment="1" applyProtection="1"/>
    <xf numFmtId="0" fontId="8" fillId="0" borderId="8" xfId="0" applyFont="1" applyBorder="1"/>
    <xf numFmtId="0" fontId="8" fillId="0" borderId="9" xfId="0" applyFont="1" applyBorder="1"/>
    <xf numFmtId="0" fontId="8" fillId="0" borderId="27" xfId="0" applyFont="1" applyBorder="1"/>
    <xf numFmtId="43" fontId="8" fillId="0" borderId="9" xfId="2" applyFont="1" applyBorder="1"/>
    <xf numFmtId="43" fontId="8" fillId="0" borderId="0" xfId="2" applyFont="1"/>
    <xf numFmtId="43" fontId="7" fillId="0" borderId="11" xfId="2" applyFont="1" applyFill="1" applyBorder="1"/>
    <xf numFmtId="43" fontId="7" fillId="0" borderId="7" xfId="0" applyNumberFormat="1" applyFont="1" applyBorder="1"/>
    <xf numFmtId="43" fontId="7" fillId="0" borderId="12" xfId="0" applyNumberFormat="1" applyFont="1" applyBorder="1"/>
    <xf numFmtId="43" fontId="7" fillId="4" borderId="11" xfId="2" applyFont="1" applyFill="1" applyBorder="1"/>
    <xf numFmtId="43" fontId="7" fillId="8" borderId="7" xfId="2" applyFont="1" applyFill="1" applyBorder="1"/>
    <xf numFmtId="43" fontId="7" fillId="8" borderId="12" xfId="2" applyFont="1" applyFill="1" applyBorder="1"/>
    <xf numFmtId="43" fontId="7" fillId="0" borderId="12" xfId="2" applyFont="1" applyFill="1" applyBorder="1"/>
    <xf numFmtId="43" fontId="7" fillId="9" borderId="14" xfId="2" applyNumberFormat="1" applyFont="1" applyFill="1" applyBorder="1"/>
    <xf numFmtId="43" fontId="7" fillId="0" borderId="7" xfId="2" applyNumberFormat="1" applyFont="1" applyFill="1" applyBorder="1"/>
    <xf numFmtId="43" fontId="7" fillId="2" borderId="14" xfId="2" applyNumberFormat="1" applyFont="1" applyFill="1" applyBorder="1"/>
    <xf numFmtId="43" fontId="7" fillId="7" borderId="7" xfId="2" applyNumberFormat="1" applyFont="1" applyFill="1" applyBorder="1"/>
    <xf numFmtId="43" fontId="7" fillId="10" borderId="12" xfId="2" applyNumberFormat="1" applyFont="1" applyFill="1" applyBorder="1"/>
    <xf numFmtId="43" fontId="7" fillId="2" borderId="7" xfId="2" applyNumberFormat="1" applyFont="1" applyFill="1" applyBorder="1"/>
    <xf numFmtId="43" fontId="7" fillId="6" borderId="7" xfId="2" applyNumberFormat="1" applyFont="1" applyFill="1" applyBorder="1"/>
    <xf numFmtId="43" fontId="7" fillId="3" borderId="7" xfId="2" applyNumberFormat="1" applyFont="1" applyFill="1" applyBorder="1"/>
    <xf numFmtId="43" fontId="7" fillId="5" borderId="7" xfId="2" applyNumberFormat="1" applyFont="1" applyFill="1" applyBorder="1"/>
    <xf numFmtId="43" fontId="7" fillId="0" borderId="13" xfId="2" applyNumberFormat="1" applyFont="1" applyFill="1" applyBorder="1"/>
    <xf numFmtId="0" fontId="4" fillId="0" borderId="28" xfId="0" applyFont="1" applyBorder="1" applyAlignment="1">
      <alignment horizontal="center"/>
    </xf>
    <xf numFmtId="0" fontId="4" fillId="0" borderId="35" xfId="0" applyFont="1" applyBorder="1" applyAlignment="1">
      <alignment horizontal="center"/>
    </xf>
    <xf numFmtId="0" fontId="4" fillId="0" borderId="33" xfId="0" applyFont="1" applyBorder="1" applyAlignment="1">
      <alignment horizontal="center"/>
    </xf>
    <xf numFmtId="0" fontId="10" fillId="0" borderId="5" xfId="0" applyFont="1" applyBorder="1" applyAlignment="1">
      <alignment horizontal="left"/>
    </xf>
    <xf numFmtId="0" fontId="5" fillId="0" borderId="0" xfId="0" applyFont="1" applyBorder="1" applyAlignment="1">
      <alignment horizontal="left"/>
    </xf>
    <xf numFmtId="0" fontId="5" fillId="0" borderId="26" xfId="0" applyFont="1" applyBorder="1" applyAlignment="1">
      <alignment horizontal="left"/>
    </xf>
    <xf numFmtId="0" fontId="9" fillId="0" borderId="42" xfId="0" applyFont="1" applyBorder="1" applyAlignment="1">
      <alignment horizontal="center"/>
    </xf>
    <xf numFmtId="0" fontId="9" fillId="0" borderId="43" xfId="0" applyFont="1" applyBorder="1" applyAlignment="1">
      <alignment horizontal="center"/>
    </xf>
    <xf numFmtId="0" fontId="9" fillId="0" borderId="44" xfId="0" applyFont="1" applyBorder="1" applyAlignment="1">
      <alignment horizontal="center"/>
    </xf>
    <xf numFmtId="0" fontId="8" fillId="0" borderId="35" xfId="0" applyFont="1" applyBorder="1" applyAlignment="1">
      <alignment horizontal="center" vertical="center" wrapText="1"/>
    </xf>
    <xf numFmtId="0" fontId="8" fillId="0" borderId="36" xfId="0" applyFont="1" applyBorder="1" applyAlignment="1">
      <alignment horizontal="center" vertical="center" wrapText="1"/>
    </xf>
    <xf numFmtId="0" fontId="5" fillId="0" borderId="30" xfId="0" applyFont="1" applyBorder="1" applyAlignment="1">
      <alignment horizontal="left"/>
    </xf>
    <xf numFmtId="0" fontId="0" fillId="0" borderId="31" xfId="0" applyBorder="1"/>
    <xf numFmtId="0" fontId="0" fillId="0" borderId="32" xfId="0" applyBorder="1"/>
    <xf numFmtId="0" fontId="0" fillId="0" borderId="36" xfId="0" applyBorder="1"/>
    <xf numFmtId="0" fontId="6" fillId="0" borderId="30" xfId="0" applyFont="1" applyBorder="1" applyAlignment="1">
      <alignment horizontal="center"/>
    </xf>
    <xf numFmtId="0" fontId="6" fillId="0" borderId="31" xfId="0" applyFont="1" applyBorder="1" applyAlignment="1">
      <alignment horizontal="center"/>
    </xf>
    <xf numFmtId="0" fontId="6" fillId="0" borderId="32" xfId="0" applyFont="1" applyBorder="1" applyAlignment="1">
      <alignment horizontal="center"/>
    </xf>
    <xf numFmtId="0" fontId="8" fillId="0" borderId="37" xfId="0" applyFont="1" applyBorder="1" applyAlignment="1">
      <alignment horizontal="center" vertical="center" wrapText="1"/>
    </xf>
    <xf numFmtId="0" fontId="8" fillId="0" borderId="38" xfId="0" applyFont="1" applyBorder="1" applyAlignment="1">
      <alignment horizontal="center" vertical="center" wrapText="1"/>
    </xf>
    <xf numFmtId="0" fontId="8" fillId="0" borderId="28" xfId="0" applyFont="1" applyBorder="1" applyAlignment="1">
      <alignment horizontal="center" vertical="center" wrapText="1"/>
    </xf>
    <xf numFmtId="0" fontId="8" fillId="0" borderId="29" xfId="0" applyFont="1" applyBorder="1" applyAlignment="1">
      <alignment horizontal="center" vertical="center" wrapText="1"/>
    </xf>
    <xf numFmtId="0" fontId="6" fillId="0" borderId="0" xfId="0" applyFont="1" applyFill="1" applyAlignment="1">
      <alignment horizontal="center"/>
    </xf>
    <xf numFmtId="0" fontId="4" fillId="0" borderId="0" xfId="0" applyFont="1" applyFill="1" applyAlignment="1">
      <alignment horizontal="center"/>
    </xf>
    <xf numFmtId="0" fontId="8" fillId="0" borderId="33" xfId="0" applyFont="1" applyBorder="1" applyAlignment="1">
      <alignment horizontal="center" vertical="center" wrapText="1"/>
    </xf>
    <xf numFmtId="0" fontId="8" fillId="0" borderId="34" xfId="0" applyFont="1" applyBorder="1" applyAlignment="1">
      <alignment horizontal="center" vertical="center" wrapText="1"/>
    </xf>
    <xf numFmtId="0" fontId="10" fillId="0" borderId="39" xfId="0" applyFont="1" applyBorder="1" applyAlignment="1">
      <alignment horizontal="left"/>
    </xf>
    <xf numFmtId="0" fontId="5" fillId="0" borderId="40" xfId="0" applyFont="1" applyBorder="1" applyAlignment="1">
      <alignment horizontal="left"/>
    </xf>
    <xf numFmtId="0" fontId="5" fillId="0" borderId="41" xfId="0" applyFont="1" applyBorder="1" applyAlignment="1">
      <alignment horizontal="left"/>
    </xf>
    <xf numFmtId="0" fontId="7" fillId="0" borderId="35" xfId="0" applyFont="1" applyBorder="1" applyAlignment="1">
      <alignment horizontal="center" vertical="center" wrapText="1"/>
    </xf>
    <xf numFmtId="0" fontId="7" fillId="0" borderId="36" xfId="0" applyFont="1" applyBorder="1" applyAlignment="1">
      <alignment horizontal="center" vertical="center" wrapText="1"/>
    </xf>
    <xf numFmtId="0" fontId="8" fillId="0" borderId="45" xfId="0" applyFont="1" applyBorder="1" applyAlignment="1">
      <alignment horizontal="center" vertical="center" wrapText="1"/>
    </xf>
    <xf numFmtId="0" fontId="8" fillId="0" borderId="46" xfId="0" applyFont="1" applyBorder="1" applyAlignment="1">
      <alignment horizontal="center" vertical="center" wrapText="1"/>
    </xf>
    <xf numFmtId="0" fontId="7" fillId="0" borderId="28" xfId="0" applyFont="1" applyBorder="1" applyAlignment="1">
      <alignment horizontal="center" vertical="center" wrapText="1"/>
    </xf>
    <xf numFmtId="0" fontId="7" fillId="0" borderId="29" xfId="0" applyFont="1" applyBorder="1" applyAlignment="1">
      <alignment horizontal="center" vertical="center" wrapText="1"/>
    </xf>
  </cellXfs>
  <cellStyles count="3">
    <cellStyle name="Lien hypertexte" xfId="1" builtinId="8"/>
    <cellStyle name="Milliers" xfId="2" builtinId="3"/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485775</xdr:colOff>
      <xdr:row>0</xdr:row>
      <xdr:rowOff>66675</xdr:rowOff>
    </xdr:from>
    <xdr:to>
      <xdr:col>6</xdr:col>
      <xdr:colOff>38100</xdr:colOff>
      <xdr:row>2</xdr:row>
      <xdr:rowOff>66675</xdr:rowOff>
    </xdr:to>
    <xdr:sp macro="[0]!ImporterLesDonnées3" textlink="">
      <xdr:nvSpPr>
        <xdr:cNvPr id="1025" name="AutoShape 1"/>
        <xdr:cNvSpPr>
          <a:spLocks noChangeArrowheads="1"/>
        </xdr:cNvSpPr>
      </xdr:nvSpPr>
      <xdr:spPr bwMode="auto">
        <a:xfrm>
          <a:off x="2105025" y="66675"/>
          <a:ext cx="1914525" cy="504825"/>
        </a:xfrm>
        <a:prstGeom prst="bevel">
          <a:avLst>
            <a:gd name="adj" fmla="val 12500"/>
          </a:avLst>
        </a:prstGeom>
        <a:solidFill>
          <a:srgbClr xmlns:mc="http://schemas.openxmlformats.org/markup-compatibility/2006" xmlns:a14="http://schemas.microsoft.com/office/drawing/2010/main" val="CC99FF" mc:Ignorable="a14" a14:legacySpreadsheetColorIndex="46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36576" tIns="22860" rIns="36576" bIns="22860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FFFFFF"/>
              </a:solidFill>
              <a:latin typeface="Arial"/>
              <a:cs typeface="Arial"/>
            </a:rPr>
            <a:t>Importer les données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excel/mise-a-jour-entre-2-fichiers-suite-t51260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Z51"/>
  <sheetViews>
    <sheetView tabSelected="1" zoomScale="70" zoomScaleNormal="85" workbookViewId="0">
      <selection activeCell="D26" sqref="D26"/>
    </sheetView>
  </sheetViews>
  <sheetFormatPr baseColWidth="10" defaultColWidth="16.42578125" defaultRowHeight="12.75" x14ac:dyDescent="0.2"/>
  <cols>
    <col min="1" max="1" width="7.28515625" style="3" customWidth="1"/>
    <col min="2" max="2" width="8.140625" customWidth="1"/>
    <col min="3" max="3" width="8.85546875" style="15" customWidth="1"/>
    <col min="4" max="4" width="12.5703125" style="55" customWidth="1"/>
    <col min="5" max="5" width="11" style="55" bestFit="1" customWidth="1"/>
    <col min="6" max="6" width="11.85546875" style="55" bestFit="1" customWidth="1"/>
    <col min="7" max="8" width="16.42578125" style="55" customWidth="1"/>
    <col min="9" max="9" width="18.7109375" style="55" bestFit="1" customWidth="1"/>
    <col min="10" max="10" width="18.7109375" style="55" customWidth="1"/>
    <col min="11" max="11" width="18.42578125" style="55" customWidth="1"/>
    <col min="12" max="12" width="16.42578125" style="55" customWidth="1"/>
    <col min="13" max="14" width="16.42578125" style="15" customWidth="1"/>
    <col min="15" max="16" width="16.42578125" style="55" customWidth="1"/>
    <col min="17" max="17" width="16.42578125" style="201"/>
    <col min="18" max="16384" width="16.42578125" style="3"/>
  </cols>
  <sheetData>
    <row r="1" spans="2:22" ht="21" thickBot="1" x14ac:dyDescent="0.35">
      <c r="B1" s="249" t="s">
        <v>15</v>
      </c>
      <c r="C1" s="250"/>
      <c r="D1" s="250"/>
      <c r="E1" s="250"/>
      <c r="F1" s="250"/>
      <c r="G1" s="250"/>
      <c r="H1" s="250"/>
      <c r="I1" s="250"/>
      <c r="J1" s="250"/>
      <c r="K1" s="250"/>
      <c r="L1" s="250"/>
      <c r="M1" s="250"/>
      <c r="N1" s="250"/>
      <c r="O1" s="250"/>
      <c r="P1" s="251"/>
      <c r="Q1" s="272"/>
      <c r="R1" s="272"/>
      <c r="S1" s="272"/>
      <c r="T1" s="272"/>
      <c r="U1" s="272"/>
      <c r="V1" s="272"/>
    </row>
    <row r="2" spans="2:22" ht="18.75" thickBot="1" x14ac:dyDescent="0.3">
      <c r="B2" s="260" t="s">
        <v>2</v>
      </c>
      <c r="C2" s="261"/>
      <c r="D2" s="261"/>
      <c r="E2" s="261"/>
      <c r="F2" s="261"/>
      <c r="G2" s="261"/>
      <c r="H2" s="261"/>
      <c r="I2" s="261"/>
      <c r="J2" s="261"/>
      <c r="K2" s="261"/>
      <c r="L2" s="261"/>
      <c r="M2" s="261"/>
      <c r="N2" s="261"/>
      <c r="O2" s="261"/>
      <c r="P2" s="262"/>
    </row>
    <row r="3" spans="2:22" s="29" customFormat="1" ht="16.5" thickBot="1" x14ac:dyDescent="0.3">
      <c r="B3" s="264"/>
      <c r="C3" s="265"/>
      <c r="D3" s="265"/>
      <c r="E3" s="265"/>
      <c r="F3" s="266"/>
      <c r="G3" s="255" t="s">
        <v>0</v>
      </c>
      <c r="H3" s="256"/>
      <c r="I3" s="257"/>
      <c r="J3" s="264" t="s">
        <v>1</v>
      </c>
      <c r="K3" s="265"/>
      <c r="L3" s="265"/>
      <c r="M3" s="265"/>
      <c r="N3" s="265"/>
      <c r="O3" s="265"/>
      <c r="P3" s="266"/>
      <c r="Q3" s="271"/>
      <c r="R3" s="271"/>
      <c r="S3" s="271"/>
      <c r="T3" s="271"/>
      <c r="U3" s="271"/>
      <c r="V3" s="271"/>
    </row>
    <row r="4" spans="2:22" s="30" customFormat="1" ht="24.75" customHeight="1" x14ac:dyDescent="0.2">
      <c r="B4" s="282"/>
      <c r="C4" s="278" t="s">
        <v>23</v>
      </c>
      <c r="D4" s="258" t="s">
        <v>3</v>
      </c>
      <c r="E4" s="258" t="s">
        <v>4</v>
      </c>
      <c r="F4" s="267" t="s">
        <v>11</v>
      </c>
      <c r="G4" s="269" t="s">
        <v>12</v>
      </c>
      <c r="H4" s="258" t="s">
        <v>13</v>
      </c>
      <c r="I4" s="273" t="s">
        <v>14</v>
      </c>
      <c r="J4" s="280" t="s">
        <v>16</v>
      </c>
      <c r="K4" s="258" t="s">
        <v>17</v>
      </c>
      <c r="L4" s="258" t="s">
        <v>18</v>
      </c>
      <c r="M4" s="278" t="s">
        <v>25</v>
      </c>
      <c r="N4" s="278" t="s">
        <v>26</v>
      </c>
      <c r="O4" s="258" t="s">
        <v>19</v>
      </c>
      <c r="P4" s="273" t="s">
        <v>20</v>
      </c>
      <c r="Q4" s="202"/>
    </row>
    <row r="5" spans="2:22" s="30" customFormat="1" ht="13.5" thickBot="1" x14ac:dyDescent="0.25">
      <c r="B5" s="283"/>
      <c r="C5" s="279"/>
      <c r="D5" s="259"/>
      <c r="E5" s="259"/>
      <c r="F5" s="268"/>
      <c r="G5" s="270"/>
      <c r="H5" s="263"/>
      <c r="I5" s="274"/>
      <c r="J5" s="281"/>
      <c r="K5" s="259"/>
      <c r="L5" s="259"/>
      <c r="M5" s="279"/>
      <c r="N5" s="279"/>
      <c r="O5" s="259"/>
      <c r="P5" s="274"/>
      <c r="Q5" s="202"/>
    </row>
    <row r="6" spans="2:22" x14ac:dyDescent="0.2">
      <c r="B6" s="23"/>
      <c r="C6" s="70">
        <v>180500</v>
      </c>
      <c r="D6" s="86">
        <v>41176</v>
      </c>
      <c r="E6" s="87" t="s">
        <v>5</v>
      </c>
      <c r="F6" s="88">
        <v>3200</v>
      </c>
      <c r="G6" s="89">
        <v>1418410.96</v>
      </c>
      <c r="H6" s="90">
        <v>-130410.96</v>
      </c>
      <c r="I6" s="91">
        <f>+G6+H6</f>
        <v>1288000</v>
      </c>
      <c r="J6" s="36">
        <v>-364149.88</v>
      </c>
      <c r="K6" s="36">
        <v>0</v>
      </c>
      <c r="L6" s="56">
        <f>K6+I6</f>
        <v>1288000</v>
      </c>
      <c r="M6" s="232">
        <v>-337534.25</v>
      </c>
      <c r="N6" s="232">
        <v>-337534.25</v>
      </c>
      <c r="O6" s="56">
        <f>+K6-M6-N6</f>
        <v>675068.5</v>
      </c>
      <c r="P6" s="203">
        <f>+I6+O6+J6</f>
        <v>1598918.62</v>
      </c>
      <c r="Q6" s="204"/>
      <c r="R6" s="5"/>
      <c r="S6" s="4"/>
      <c r="T6" s="4"/>
      <c r="U6" s="4"/>
      <c r="V6" s="6"/>
    </row>
    <row r="7" spans="2:22" x14ac:dyDescent="0.2">
      <c r="B7" s="24"/>
      <c r="C7" s="70">
        <v>182250</v>
      </c>
      <c r="D7" s="92">
        <v>41192</v>
      </c>
      <c r="E7" s="93" t="s">
        <v>5</v>
      </c>
      <c r="F7" s="94">
        <v>5200</v>
      </c>
      <c r="G7" s="95">
        <v>1870174.66</v>
      </c>
      <c r="H7" s="36">
        <f>+I7-G7</f>
        <v>-232174.65999999992</v>
      </c>
      <c r="I7" s="96">
        <v>1638000</v>
      </c>
      <c r="J7" s="36">
        <v>-702891.77</v>
      </c>
      <c r="K7" s="36">
        <v>0</v>
      </c>
      <c r="L7" s="56">
        <f>K7+I7</f>
        <v>1638000</v>
      </c>
      <c r="M7" s="31">
        <v>-540702.05000000005</v>
      </c>
      <c r="N7" s="31">
        <v>-540702.05000000005</v>
      </c>
      <c r="O7" s="56">
        <f>+K7-M7-N7</f>
        <v>1081404.1000000001</v>
      </c>
      <c r="P7" s="96">
        <f>+I7+O7+J7</f>
        <v>2016512.33</v>
      </c>
    </row>
    <row r="8" spans="2:22" x14ac:dyDescent="0.2">
      <c r="B8" s="1"/>
      <c r="C8" s="72"/>
      <c r="D8" s="57"/>
      <c r="E8" s="57"/>
      <c r="F8" s="97"/>
      <c r="G8" s="98"/>
      <c r="H8" s="57"/>
      <c r="I8" s="99"/>
      <c r="J8" s="227"/>
      <c r="K8" s="57"/>
      <c r="L8" s="57"/>
      <c r="M8" s="72"/>
      <c r="N8" s="72"/>
      <c r="O8" s="57"/>
      <c r="P8" s="99"/>
    </row>
    <row r="9" spans="2:22" x14ac:dyDescent="0.2">
      <c r="B9" s="1"/>
      <c r="C9" s="72"/>
      <c r="D9" s="57"/>
      <c r="E9" s="57"/>
      <c r="F9" s="97"/>
      <c r="G9" s="98"/>
      <c r="H9" s="57"/>
      <c r="I9" s="99"/>
      <c r="J9" s="227"/>
      <c r="K9" s="58"/>
      <c r="L9" s="58"/>
      <c r="M9" s="233"/>
      <c r="N9" s="72"/>
      <c r="O9" s="57"/>
      <c r="P9" s="99"/>
    </row>
    <row r="10" spans="2:22" x14ac:dyDescent="0.2">
      <c r="B10" s="12"/>
      <c r="C10" s="73"/>
      <c r="D10" s="60"/>
      <c r="E10" s="60"/>
      <c r="F10" s="100"/>
      <c r="G10" s="101"/>
      <c r="H10" s="60"/>
      <c r="I10" s="102"/>
      <c r="J10" s="228"/>
      <c r="K10" s="59"/>
      <c r="L10" s="59"/>
      <c r="M10" s="234"/>
      <c r="N10" s="73"/>
      <c r="O10" s="60"/>
      <c r="P10" s="102"/>
    </row>
    <row r="11" spans="2:22" ht="13.5" thickBot="1" x14ac:dyDescent="0.25">
      <c r="B11" s="2"/>
      <c r="C11" s="74"/>
      <c r="D11" s="61"/>
      <c r="E11" s="61"/>
      <c r="F11" s="103"/>
      <c r="G11" s="104"/>
      <c r="H11" s="61"/>
      <c r="I11" s="105"/>
      <c r="J11" s="229"/>
      <c r="K11" s="61"/>
      <c r="L11" s="61"/>
      <c r="M11" s="74"/>
      <c r="N11" s="74"/>
      <c r="O11" s="61"/>
      <c r="P11" s="105"/>
    </row>
    <row r="12" spans="2:22" x14ac:dyDescent="0.2">
      <c r="B12" s="13"/>
      <c r="C12" s="14"/>
      <c r="D12" s="38"/>
      <c r="E12" s="38"/>
      <c r="F12" s="37"/>
      <c r="G12" s="38"/>
      <c r="H12" s="38"/>
      <c r="I12" s="38"/>
      <c r="J12" s="37"/>
      <c r="K12" s="38"/>
      <c r="L12" s="38"/>
      <c r="M12" s="14"/>
      <c r="N12" s="14"/>
      <c r="O12" s="38"/>
      <c r="P12" s="205"/>
    </row>
    <row r="13" spans="2:22" ht="13.5" thickBot="1" x14ac:dyDescent="0.25">
      <c r="B13" s="13"/>
      <c r="C13" s="14"/>
      <c r="D13" s="224"/>
      <c r="E13" s="224"/>
      <c r="F13" s="224"/>
      <c r="G13" s="224"/>
      <c r="H13" s="224"/>
      <c r="I13" s="224"/>
      <c r="J13" s="224"/>
      <c r="K13" s="224"/>
      <c r="L13" s="38"/>
      <c r="M13" s="14"/>
      <c r="N13" s="14"/>
      <c r="O13" s="38"/>
      <c r="P13" s="206"/>
    </row>
    <row r="14" spans="2:22" ht="18.75" thickBot="1" x14ac:dyDescent="0.3">
      <c r="B14" s="275" t="s">
        <v>21</v>
      </c>
      <c r="C14" s="276"/>
      <c r="D14" s="276"/>
      <c r="E14" s="276"/>
      <c r="F14" s="276"/>
      <c r="G14" s="276"/>
      <c r="H14" s="276"/>
      <c r="I14" s="276"/>
      <c r="J14" s="276"/>
      <c r="K14" s="276"/>
      <c r="L14" s="276"/>
      <c r="M14" s="276"/>
      <c r="N14" s="276"/>
      <c r="O14" s="276"/>
      <c r="P14" s="277"/>
    </row>
    <row r="15" spans="2:22" s="29" customFormat="1" ht="16.5" thickBot="1" x14ac:dyDescent="0.3">
      <c r="B15" s="264"/>
      <c r="C15" s="265"/>
      <c r="D15" s="265"/>
      <c r="E15" s="265"/>
      <c r="F15" s="266"/>
      <c r="G15" s="255" t="s">
        <v>0</v>
      </c>
      <c r="H15" s="256"/>
      <c r="I15" s="257"/>
      <c r="J15" s="265" t="s">
        <v>1</v>
      </c>
      <c r="K15" s="265"/>
      <c r="L15" s="265"/>
      <c r="M15" s="265"/>
      <c r="N15" s="265"/>
      <c r="O15" s="265"/>
      <c r="P15" s="266"/>
      <c r="Q15" s="271"/>
      <c r="R15" s="271"/>
      <c r="S15" s="271"/>
      <c r="T15" s="271"/>
      <c r="U15" s="271"/>
      <c r="V15" s="271"/>
    </row>
    <row r="16" spans="2:22" s="30" customFormat="1" ht="24.75" customHeight="1" x14ac:dyDescent="0.2">
      <c r="B16" s="282"/>
      <c r="C16" s="278" t="s">
        <v>23</v>
      </c>
      <c r="D16" s="258" t="s">
        <v>3</v>
      </c>
      <c r="E16" s="258" t="s">
        <v>4</v>
      </c>
      <c r="F16" s="267" t="s">
        <v>11</v>
      </c>
      <c r="G16" s="269" t="s">
        <v>12</v>
      </c>
      <c r="H16" s="258" t="s">
        <v>13</v>
      </c>
      <c r="I16" s="273" t="s">
        <v>14</v>
      </c>
      <c r="J16" s="280" t="s">
        <v>16</v>
      </c>
      <c r="K16" s="258" t="s">
        <v>17</v>
      </c>
      <c r="L16" s="258" t="s">
        <v>18</v>
      </c>
      <c r="M16" s="278" t="s">
        <v>25</v>
      </c>
      <c r="N16" s="278" t="s">
        <v>26</v>
      </c>
      <c r="O16" s="258" t="s">
        <v>19</v>
      </c>
      <c r="P16" s="273" t="s">
        <v>20</v>
      </c>
      <c r="Q16" s="202"/>
    </row>
    <row r="17" spans="2:22" s="30" customFormat="1" ht="13.5" thickBot="1" x14ac:dyDescent="0.25">
      <c r="B17" s="283"/>
      <c r="C17" s="279"/>
      <c r="D17" s="259"/>
      <c r="E17" s="259"/>
      <c r="F17" s="268"/>
      <c r="G17" s="270"/>
      <c r="H17" s="259"/>
      <c r="I17" s="274"/>
      <c r="J17" s="281"/>
      <c r="K17" s="259"/>
      <c r="L17" s="259"/>
      <c r="M17" s="279"/>
      <c r="N17" s="279"/>
      <c r="O17" s="259"/>
      <c r="P17" s="274"/>
      <c r="Q17" s="202"/>
    </row>
    <row r="18" spans="2:22" x14ac:dyDescent="0.2">
      <c r="B18" s="24"/>
      <c r="C18" s="71">
        <v>181675</v>
      </c>
      <c r="D18" s="92">
        <v>41183</v>
      </c>
      <c r="E18" s="93" t="s">
        <v>7</v>
      </c>
      <c r="F18" s="94">
        <v>16800</v>
      </c>
      <c r="G18" s="95">
        <v>7469631.1600000001</v>
      </c>
      <c r="H18" s="106">
        <v>-1484631.16</v>
      </c>
      <c r="I18" s="96">
        <f>+G18+H18</f>
        <v>5985000</v>
      </c>
      <c r="J18" s="39">
        <v>-1333096.6200000001</v>
      </c>
      <c r="K18" s="39">
        <v>0</v>
      </c>
      <c r="L18" s="56">
        <f>K18+I18</f>
        <v>5985000</v>
      </c>
      <c r="M18" s="232">
        <v>-811232.88</v>
      </c>
      <c r="N18" s="232">
        <v>-135616.44</v>
      </c>
      <c r="O18" s="56">
        <f>+K18-M18-N18</f>
        <v>946849.32000000007</v>
      </c>
      <c r="P18" s="203">
        <f>+I18+O18+J18</f>
        <v>5598752.7000000002</v>
      </c>
      <c r="Q18" s="204"/>
      <c r="R18" s="5"/>
      <c r="S18" s="4"/>
      <c r="T18" s="4"/>
      <c r="U18" s="4"/>
      <c r="V18" s="6"/>
    </row>
    <row r="19" spans="2:22" x14ac:dyDescent="0.2">
      <c r="B19" s="18"/>
      <c r="C19" s="75">
        <v>182230</v>
      </c>
      <c r="D19" s="107">
        <v>41191</v>
      </c>
      <c r="E19" s="108" t="s">
        <v>8</v>
      </c>
      <c r="F19" s="109">
        <v>16800</v>
      </c>
      <c r="G19" s="110">
        <v>8235969.8799999999</v>
      </c>
      <c r="H19" s="111">
        <v>-831369.88</v>
      </c>
      <c r="I19" s="112">
        <f>+G19+H19</f>
        <v>7404600</v>
      </c>
      <c r="J19" s="40">
        <v>-1756497.74</v>
      </c>
      <c r="K19" s="40">
        <v>0</v>
      </c>
      <c r="L19" s="62">
        <f>K19+I19</f>
        <v>7404600</v>
      </c>
      <c r="M19" s="235">
        <v>-29342.47</v>
      </c>
      <c r="N19" s="235">
        <v>-135616.44</v>
      </c>
      <c r="O19" s="62">
        <f>+K19-M19-N19</f>
        <v>164958.91</v>
      </c>
      <c r="P19" s="207">
        <f>+I19+O19+J19</f>
        <v>5813061.1699999999</v>
      </c>
      <c r="Q19" s="204"/>
      <c r="R19" s="5"/>
      <c r="S19" s="4"/>
      <c r="T19" s="4"/>
      <c r="U19" s="4"/>
      <c r="V19" s="6"/>
    </row>
    <row r="20" spans="2:22" x14ac:dyDescent="0.2">
      <c r="B20" s="32"/>
      <c r="C20" s="76">
        <v>236240</v>
      </c>
      <c r="D20" s="113">
        <v>41618</v>
      </c>
      <c r="E20" s="114" t="s">
        <v>8</v>
      </c>
      <c r="F20" s="115">
        <v>8000</v>
      </c>
      <c r="G20" s="116">
        <v>2772109.58</v>
      </c>
      <c r="H20" s="117">
        <v>-114109.58</v>
      </c>
      <c r="I20" s="118">
        <f>+G20+H20</f>
        <v>2658000</v>
      </c>
      <c r="J20" s="41">
        <v>-261658.64</v>
      </c>
      <c r="K20" s="41">
        <v>0</v>
      </c>
      <c r="L20" s="197">
        <f>K20+I20</f>
        <v>2658000</v>
      </c>
      <c r="M20" s="236">
        <v>-437808.22</v>
      </c>
      <c r="N20" s="236">
        <v>-135616.44</v>
      </c>
      <c r="O20" s="197">
        <f>+K20-M20-N20</f>
        <v>573424.65999999992</v>
      </c>
      <c r="P20" s="208">
        <f>+I20+O20+J20</f>
        <v>2969766.02</v>
      </c>
      <c r="Q20" s="204"/>
      <c r="R20" s="5"/>
      <c r="S20" s="4"/>
      <c r="T20" s="4"/>
      <c r="U20" s="4"/>
      <c r="V20" s="6"/>
    </row>
    <row r="21" spans="2:22" x14ac:dyDescent="0.2">
      <c r="B21" s="33"/>
      <c r="C21" s="77">
        <v>238375</v>
      </c>
      <c r="D21" s="119">
        <v>41631</v>
      </c>
      <c r="E21" s="120" t="s">
        <v>8</v>
      </c>
      <c r="F21" s="121">
        <v>7200</v>
      </c>
      <c r="G21" s="122">
        <v>2478328.7799999998</v>
      </c>
      <c r="H21" s="123">
        <v>-138328.78</v>
      </c>
      <c r="I21" s="118">
        <f>+G21+H21</f>
        <v>2340000</v>
      </c>
      <c r="J21" s="42">
        <v>-204645.16</v>
      </c>
      <c r="K21" s="42">
        <v>0</v>
      </c>
      <c r="L21" s="197">
        <f>K21+I21</f>
        <v>2340000</v>
      </c>
      <c r="M21" s="237">
        <v>-394027.4</v>
      </c>
      <c r="N21" s="237">
        <v>-135616.44</v>
      </c>
      <c r="O21" s="197">
        <f>+K21-M21-N21</f>
        <v>529643.84000000008</v>
      </c>
      <c r="P21" s="208">
        <f>+I21+O21+J21</f>
        <v>2664998.6799999997</v>
      </c>
      <c r="Q21" s="204"/>
      <c r="R21" s="5"/>
      <c r="S21" s="4"/>
      <c r="T21" s="4"/>
      <c r="U21" s="4"/>
      <c r="V21" s="6"/>
    </row>
    <row r="22" spans="2:22" x14ac:dyDescent="0.2">
      <c r="B22" s="12"/>
      <c r="C22" s="73"/>
      <c r="D22" s="124"/>
      <c r="E22" s="60"/>
      <c r="F22" s="125"/>
      <c r="G22" s="126"/>
      <c r="H22" s="127"/>
      <c r="I22" s="128"/>
      <c r="J22" s="230"/>
      <c r="K22" s="225"/>
      <c r="L22" s="198"/>
      <c r="M22" s="238"/>
      <c r="N22" s="238"/>
      <c r="O22" s="198"/>
      <c r="P22" s="209"/>
      <c r="Q22" s="204"/>
      <c r="R22" s="5"/>
      <c r="S22" s="4"/>
      <c r="T22" s="4"/>
      <c r="U22" s="4"/>
      <c r="V22" s="6"/>
    </row>
    <row r="23" spans="2:22" ht="13.5" thickBot="1" x14ac:dyDescent="0.25">
      <c r="B23" s="2"/>
      <c r="C23" s="74"/>
      <c r="D23" s="61"/>
      <c r="E23" s="61"/>
      <c r="F23" s="103"/>
      <c r="G23" s="104"/>
      <c r="H23" s="61"/>
      <c r="I23" s="105"/>
      <c r="J23" s="229"/>
      <c r="K23" s="61"/>
      <c r="L23" s="61"/>
      <c r="M23" s="74"/>
      <c r="N23" s="74"/>
      <c r="O23" s="61"/>
      <c r="P23" s="105"/>
    </row>
    <row r="24" spans="2:22" x14ac:dyDescent="0.2">
      <c r="B24" s="13"/>
      <c r="C24" s="14"/>
      <c r="D24" s="38"/>
      <c r="E24" s="38"/>
      <c r="F24" s="37"/>
      <c r="G24" s="38"/>
      <c r="H24" s="38"/>
      <c r="I24" s="38"/>
      <c r="J24" s="37"/>
      <c r="K24" s="38"/>
      <c r="L24" s="38"/>
      <c r="M24" s="14"/>
      <c r="N24" s="14"/>
      <c r="O24" s="38"/>
      <c r="P24" s="205"/>
    </row>
    <row r="25" spans="2:22" x14ac:dyDescent="0.2">
      <c r="B25" s="13"/>
      <c r="C25" s="14"/>
      <c r="D25" s="38"/>
      <c r="E25" s="38"/>
      <c r="F25" s="37"/>
      <c r="G25" s="38"/>
      <c r="H25" s="38"/>
      <c r="I25" s="38"/>
      <c r="J25" s="38"/>
      <c r="K25" s="38"/>
      <c r="L25" s="38"/>
      <c r="M25" s="14"/>
      <c r="N25" s="14"/>
      <c r="O25" s="38"/>
      <c r="P25" s="206"/>
    </row>
    <row r="26" spans="2:22" x14ac:dyDescent="0.2">
      <c r="B26" s="13"/>
      <c r="C26" s="14"/>
      <c r="D26" s="38"/>
      <c r="E26" s="38"/>
      <c r="F26" s="37"/>
      <c r="G26" s="38"/>
      <c r="H26" s="38"/>
      <c r="I26" s="38"/>
      <c r="J26" s="38"/>
      <c r="K26" s="38"/>
      <c r="L26" s="38"/>
      <c r="M26" s="14"/>
      <c r="N26" s="14"/>
      <c r="O26" s="38"/>
      <c r="P26" s="206"/>
    </row>
    <row r="27" spans="2:22" ht="18.75" thickBot="1" x14ac:dyDescent="0.3">
      <c r="B27" s="252" t="s">
        <v>22</v>
      </c>
      <c r="C27" s="253"/>
      <c r="D27" s="253"/>
      <c r="E27" s="253"/>
      <c r="F27" s="253"/>
      <c r="G27" s="253"/>
      <c r="H27" s="253"/>
      <c r="I27" s="253"/>
      <c r="J27" s="253"/>
      <c r="K27" s="253"/>
      <c r="L27" s="253"/>
      <c r="M27" s="253"/>
      <c r="N27" s="253"/>
      <c r="O27" s="253"/>
      <c r="P27" s="254"/>
    </row>
    <row r="28" spans="2:22" s="29" customFormat="1" ht="16.5" thickBot="1" x14ac:dyDescent="0.3">
      <c r="B28" s="264"/>
      <c r="C28" s="265"/>
      <c r="D28" s="265"/>
      <c r="E28" s="265"/>
      <c r="F28" s="265"/>
      <c r="G28" s="255" t="s">
        <v>0</v>
      </c>
      <c r="H28" s="256"/>
      <c r="I28" s="257"/>
      <c r="J28" s="264" t="s">
        <v>1</v>
      </c>
      <c r="K28" s="265"/>
      <c r="L28" s="265"/>
      <c r="M28" s="265"/>
      <c r="N28" s="265"/>
      <c r="O28" s="265"/>
      <c r="P28" s="266"/>
      <c r="Q28" s="271"/>
      <c r="R28" s="271"/>
      <c r="S28" s="271"/>
      <c r="T28" s="271"/>
      <c r="U28" s="271"/>
      <c r="V28" s="271"/>
    </row>
    <row r="29" spans="2:22" s="30" customFormat="1" ht="24.75" customHeight="1" x14ac:dyDescent="0.2">
      <c r="B29" s="282"/>
      <c r="C29" s="278" t="s">
        <v>23</v>
      </c>
      <c r="D29" s="258" t="s">
        <v>3</v>
      </c>
      <c r="E29" s="258" t="s">
        <v>4</v>
      </c>
      <c r="F29" s="267" t="s">
        <v>11</v>
      </c>
      <c r="G29" s="269" t="s">
        <v>12</v>
      </c>
      <c r="H29" s="258" t="s">
        <v>13</v>
      </c>
      <c r="I29" s="273" t="s">
        <v>14</v>
      </c>
      <c r="J29" s="280" t="s">
        <v>16</v>
      </c>
      <c r="K29" s="258" t="s">
        <v>17</v>
      </c>
      <c r="L29" s="258" t="s">
        <v>18</v>
      </c>
      <c r="M29" s="278" t="s">
        <v>25</v>
      </c>
      <c r="N29" s="278" t="s">
        <v>26</v>
      </c>
      <c r="O29" s="258" t="s">
        <v>19</v>
      </c>
      <c r="P29" s="273" t="s">
        <v>20</v>
      </c>
      <c r="Q29" s="202"/>
    </row>
    <row r="30" spans="2:22" s="30" customFormat="1" ht="13.5" thickBot="1" x14ac:dyDescent="0.25">
      <c r="B30" s="283"/>
      <c r="C30" s="279"/>
      <c r="D30" s="259"/>
      <c r="E30" s="259"/>
      <c r="F30" s="268"/>
      <c r="G30" s="270"/>
      <c r="H30" s="259"/>
      <c r="I30" s="274"/>
      <c r="J30" s="281"/>
      <c r="K30" s="259"/>
      <c r="L30" s="259"/>
      <c r="M30" s="279"/>
      <c r="N30" s="279"/>
      <c r="O30" s="259"/>
      <c r="P30" s="274"/>
      <c r="Q30" s="202"/>
    </row>
    <row r="31" spans="2:22" x14ac:dyDescent="0.2">
      <c r="B31" s="34"/>
      <c r="C31" s="78">
        <v>196060</v>
      </c>
      <c r="D31" s="129">
        <v>41326</v>
      </c>
      <c r="E31" s="130" t="s">
        <v>6</v>
      </c>
      <c r="F31" s="131">
        <v>7500</v>
      </c>
      <c r="G31" s="132">
        <v>-147924.66</v>
      </c>
      <c r="H31" s="133">
        <v>-21575.34</v>
      </c>
      <c r="I31" s="134">
        <f t="shared" ref="I31:I37" si="0">+G31+H31</f>
        <v>-169500</v>
      </c>
      <c r="J31" s="43">
        <v>28843.91</v>
      </c>
      <c r="K31" s="43">
        <v>28843.91</v>
      </c>
      <c r="L31" s="63">
        <f>K31+I31</f>
        <v>-140656.09</v>
      </c>
      <c r="M31" s="239">
        <v>-61027.4</v>
      </c>
      <c r="N31" s="239">
        <v>-135616.44</v>
      </c>
      <c r="O31" s="63">
        <f t="shared" ref="O31:O37" si="1">+K31-M31-N31</f>
        <v>225487.75</v>
      </c>
      <c r="P31" s="134">
        <f t="shared" ref="P31:P44" si="2">I31+O31+J31</f>
        <v>84831.66</v>
      </c>
      <c r="Q31" s="204"/>
      <c r="R31" s="5"/>
      <c r="S31" s="4"/>
      <c r="T31" s="4"/>
      <c r="U31" s="4"/>
      <c r="V31" s="6"/>
    </row>
    <row r="32" spans="2:22" x14ac:dyDescent="0.2">
      <c r="B32" s="25"/>
      <c r="C32" s="71">
        <v>196065</v>
      </c>
      <c r="D32" s="92">
        <v>41326</v>
      </c>
      <c r="E32" s="93" t="s">
        <v>8</v>
      </c>
      <c r="F32" s="96">
        <v>10000</v>
      </c>
      <c r="G32" s="44">
        <v>4180931.51</v>
      </c>
      <c r="H32" s="135">
        <v>-714931.51</v>
      </c>
      <c r="I32" s="136">
        <f t="shared" si="0"/>
        <v>3466000</v>
      </c>
      <c r="J32" s="44">
        <v>-568609.56000000006</v>
      </c>
      <c r="K32" s="44">
        <v>0</v>
      </c>
      <c r="L32" s="64">
        <f>K32+I32</f>
        <v>3466000</v>
      </c>
      <c r="M32" s="240">
        <v>-13972.6</v>
      </c>
      <c r="N32" s="240">
        <v>-135616.44</v>
      </c>
      <c r="O32" s="135">
        <f>+K32-M32-N32</f>
        <v>149589.04</v>
      </c>
      <c r="P32" s="136">
        <f t="shared" si="2"/>
        <v>3046979.48</v>
      </c>
      <c r="Q32" s="204"/>
      <c r="R32" s="5"/>
      <c r="S32" s="4"/>
      <c r="T32" s="4"/>
      <c r="U32" s="4"/>
      <c r="V32" s="6"/>
    </row>
    <row r="33" spans="1:22" s="8" customFormat="1" x14ac:dyDescent="0.2">
      <c r="A33" s="22"/>
      <c r="B33" s="25"/>
      <c r="C33" s="71">
        <v>196735</v>
      </c>
      <c r="D33" s="92">
        <v>41332</v>
      </c>
      <c r="E33" s="93" t="s">
        <v>7</v>
      </c>
      <c r="F33" s="96">
        <v>10000</v>
      </c>
      <c r="G33" s="44">
        <v>4354191.78</v>
      </c>
      <c r="H33" s="135">
        <v>-752191.78</v>
      </c>
      <c r="I33" s="136">
        <f t="shared" si="0"/>
        <v>3602000</v>
      </c>
      <c r="J33" s="44">
        <v>-682331.39</v>
      </c>
      <c r="K33" s="44">
        <v>0</v>
      </c>
      <c r="L33" s="64">
        <f>+K33+I33</f>
        <v>3602000</v>
      </c>
      <c r="M33" s="240">
        <v>-37260.269999999997</v>
      </c>
      <c r="N33" s="240">
        <v>-135616.44</v>
      </c>
      <c r="O33" s="135">
        <f t="shared" si="1"/>
        <v>172876.71</v>
      </c>
      <c r="P33" s="136">
        <f t="shared" si="2"/>
        <v>3092545.32</v>
      </c>
      <c r="Q33" s="204"/>
      <c r="R33" s="10"/>
      <c r="S33" s="9"/>
      <c r="T33" s="9"/>
      <c r="U33" s="9"/>
      <c r="V33" s="7"/>
    </row>
    <row r="34" spans="1:22" s="8" customFormat="1" x14ac:dyDescent="0.2">
      <c r="A34" s="22"/>
      <c r="B34" s="11"/>
      <c r="C34" s="79">
        <v>201000</v>
      </c>
      <c r="D34" s="137">
        <v>41367</v>
      </c>
      <c r="E34" s="138" t="s">
        <v>8</v>
      </c>
      <c r="F34" s="139">
        <v>10000</v>
      </c>
      <c r="G34" s="140">
        <v>-35808.22</v>
      </c>
      <c r="H34" s="141">
        <v>-2191.7800000000002</v>
      </c>
      <c r="I34" s="142">
        <f t="shared" si="0"/>
        <v>-38000</v>
      </c>
      <c r="J34" s="45">
        <v>7871.86</v>
      </c>
      <c r="K34" s="45">
        <v>7871.86</v>
      </c>
      <c r="L34" s="199">
        <f>+K34+I34</f>
        <v>-30128.14</v>
      </c>
      <c r="M34" s="241">
        <v>-186849.32</v>
      </c>
      <c r="N34" s="241">
        <v>-186849.32</v>
      </c>
      <c r="O34" s="170">
        <f t="shared" si="1"/>
        <v>381570.5</v>
      </c>
      <c r="P34" s="210">
        <f t="shared" si="2"/>
        <v>351442.36</v>
      </c>
      <c r="Q34" s="204"/>
      <c r="R34" s="10"/>
      <c r="S34" s="9"/>
      <c r="T34" s="9"/>
      <c r="U34" s="9"/>
      <c r="V34" s="7"/>
    </row>
    <row r="35" spans="1:22" s="8" customFormat="1" x14ac:dyDescent="0.2">
      <c r="B35" s="28"/>
      <c r="C35" s="194">
        <v>201395</v>
      </c>
      <c r="D35" s="143">
        <v>41373</v>
      </c>
      <c r="E35" s="144" t="s">
        <v>9</v>
      </c>
      <c r="F35" s="145">
        <v>6000</v>
      </c>
      <c r="G35" s="146">
        <v>-47280</v>
      </c>
      <c r="H35" s="147">
        <v>0</v>
      </c>
      <c r="I35" s="148">
        <f t="shared" si="0"/>
        <v>-47280</v>
      </c>
      <c r="J35" s="46">
        <v>9839.2099999999991</v>
      </c>
      <c r="K35" s="46">
        <v>9839.2099999999991</v>
      </c>
      <c r="L35" s="200">
        <f>+K35+I35</f>
        <v>-37440.79</v>
      </c>
      <c r="M35" s="242">
        <v>-4315.07</v>
      </c>
      <c r="N35" s="242">
        <v>-135616.44</v>
      </c>
      <c r="O35" s="211">
        <f t="shared" si="1"/>
        <v>149770.72</v>
      </c>
      <c r="P35" s="212">
        <f>I35+O35+J35</f>
        <v>112329.93</v>
      </c>
      <c r="Q35" s="204"/>
      <c r="R35" s="10"/>
      <c r="S35" s="9"/>
      <c r="T35" s="9"/>
      <c r="U35" s="9"/>
      <c r="V35" s="7"/>
    </row>
    <row r="36" spans="1:22" s="8" customFormat="1" x14ac:dyDescent="0.2">
      <c r="A36" s="22"/>
      <c r="B36" s="35"/>
      <c r="C36" s="195">
        <v>201740</v>
      </c>
      <c r="D36" s="149">
        <v>41376</v>
      </c>
      <c r="E36" s="150" t="s">
        <v>6</v>
      </c>
      <c r="F36" s="151">
        <v>10000</v>
      </c>
      <c r="G36" s="152">
        <v>4629068.49</v>
      </c>
      <c r="H36" s="153">
        <v>-5068.49</v>
      </c>
      <c r="I36" s="154">
        <f t="shared" si="0"/>
        <v>4624000</v>
      </c>
      <c r="J36" s="47">
        <v>-685908.41</v>
      </c>
      <c r="K36" s="47">
        <v>0</v>
      </c>
      <c r="L36" s="65">
        <f>+K36+I36</f>
        <v>4624000</v>
      </c>
      <c r="M36" s="243">
        <v>-40547.949999999997</v>
      </c>
      <c r="N36" s="243">
        <v>-135616.44</v>
      </c>
      <c r="O36" s="65">
        <f t="shared" si="1"/>
        <v>176164.39</v>
      </c>
      <c r="P36" s="65">
        <f t="shared" si="2"/>
        <v>4114255.9799999995</v>
      </c>
      <c r="Q36" s="204"/>
      <c r="R36" s="10"/>
      <c r="S36" s="9"/>
      <c r="T36" s="9"/>
      <c r="U36" s="9"/>
      <c r="V36" s="7"/>
    </row>
    <row r="37" spans="1:22" s="8" customFormat="1" x14ac:dyDescent="0.2">
      <c r="A37" s="22"/>
      <c r="B37" s="26"/>
      <c r="C37" s="196">
        <v>201750</v>
      </c>
      <c r="D37" s="155">
        <v>41376</v>
      </c>
      <c r="E37" s="156" t="s">
        <v>5</v>
      </c>
      <c r="F37" s="96">
        <v>7800</v>
      </c>
      <c r="G37" s="48">
        <v>1282790.1399999999</v>
      </c>
      <c r="H37" s="157">
        <v>-290630.14</v>
      </c>
      <c r="I37" s="158">
        <f t="shared" si="0"/>
        <v>992159.99999999988</v>
      </c>
      <c r="J37" s="48">
        <v>-200977.36</v>
      </c>
      <c r="K37" s="48">
        <v>0</v>
      </c>
      <c r="L37" s="64">
        <f>+K37+I37</f>
        <v>992159.99999999988</v>
      </c>
      <c r="M37" s="240">
        <v>-303345.21000000002</v>
      </c>
      <c r="N37" s="240">
        <v>-303345.21000000002</v>
      </c>
      <c r="O37" s="64">
        <f t="shared" si="1"/>
        <v>606690.42000000004</v>
      </c>
      <c r="P37" s="213">
        <f t="shared" si="2"/>
        <v>1397873.06</v>
      </c>
      <c r="Q37" s="204"/>
      <c r="R37" s="10"/>
      <c r="S37" s="9"/>
      <c r="T37" s="9"/>
      <c r="U37" s="9"/>
      <c r="V37" s="7"/>
    </row>
    <row r="38" spans="1:22" x14ac:dyDescent="0.2">
      <c r="A38" s="22"/>
      <c r="B38" s="34"/>
      <c r="C38" s="78">
        <v>201810</v>
      </c>
      <c r="D38" s="129">
        <v>41376</v>
      </c>
      <c r="E38" s="130" t="s">
        <v>7</v>
      </c>
      <c r="F38" s="131">
        <v>12500</v>
      </c>
      <c r="G38" s="132">
        <v>438578.77</v>
      </c>
      <c r="H38" s="159">
        <v>-87328.77</v>
      </c>
      <c r="I38" s="134">
        <f t="shared" ref="I38:I44" si="3">+G38+H38</f>
        <v>351250</v>
      </c>
      <c r="J38" s="43">
        <v>-53874.44</v>
      </c>
      <c r="K38" s="43">
        <v>0</v>
      </c>
      <c r="L38" s="63">
        <f>K38+I38</f>
        <v>351250</v>
      </c>
      <c r="M38" s="239">
        <v>-101712.33</v>
      </c>
      <c r="N38" s="239">
        <v>-135616.44</v>
      </c>
      <c r="O38" s="63">
        <f t="shared" ref="O38:O45" si="4">+K38-M38-N38</f>
        <v>237328.77000000002</v>
      </c>
      <c r="P38" s="134">
        <f t="shared" si="2"/>
        <v>534704.33000000007</v>
      </c>
      <c r="Q38" s="204"/>
      <c r="R38" s="5"/>
      <c r="S38" s="4"/>
      <c r="T38" s="4"/>
      <c r="U38" s="4"/>
      <c r="V38" s="6"/>
    </row>
    <row r="39" spans="1:22" x14ac:dyDescent="0.2">
      <c r="A39" s="22"/>
      <c r="B39" s="19"/>
      <c r="C39" s="80">
        <v>201990</v>
      </c>
      <c r="D39" s="160">
        <v>41382</v>
      </c>
      <c r="E39" s="161" t="s">
        <v>5</v>
      </c>
      <c r="F39" s="162">
        <v>11000</v>
      </c>
      <c r="G39" s="163">
        <v>110452.05</v>
      </c>
      <c r="H39" s="164">
        <v>-11452.05</v>
      </c>
      <c r="I39" s="165">
        <f t="shared" si="3"/>
        <v>99000</v>
      </c>
      <c r="J39" s="49">
        <v>-19874.599999999999</v>
      </c>
      <c r="K39" s="49">
        <v>0</v>
      </c>
      <c r="L39" s="66">
        <f t="shared" ref="L39:L46" si="5">+I39+K39</f>
        <v>99000</v>
      </c>
      <c r="M39" s="244">
        <v>-205534.25</v>
      </c>
      <c r="N39" s="244">
        <v>-186849.32</v>
      </c>
      <c r="O39" s="66">
        <f t="shared" si="4"/>
        <v>392383.57</v>
      </c>
      <c r="P39" s="165">
        <f t="shared" si="2"/>
        <v>471508.97000000003</v>
      </c>
      <c r="Q39" s="204"/>
      <c r="R39" s="5"/>
      <c r="S39" s="4"/>
      <c r="T39" s="4"/>
      <c r="U39" s="4"/>
      <c r="V39" s="6"/>
    </row>
    <row r="40" spans="1:22" x14ac:dyDescent="0.2">
      <c r="A40" s="22"/>
      <c r="B40" s="17"/>
      <c r="C40" s="81">
        <v>206275</v>
      </c>
      <c r="D40" s="166">
        <v>41418</v>
      </c>
      <c r="E40" s="167" t="s">
        <v>8</v>
      </c>
      <c r="F40" s="168">
        <v>10000</v>
      </c>
      <c r="G40" s="169">
        <v>74191.78</v>
      </c>
      <c r="H40" s="170">
        <v>-2191.7800000000002</v>
      </c>
      <c r="I40" s="165">
        <f t="shared" si="3"/>
        <v>72000</v>
      </c>
      <c r="J40" s="50">
        <v>-13317.23</v>
      </c>
      <c r="K40" s="50">
        <v>0</v>
      </c>
      <c r="L40" s="66">
        <f t="shared" si="5"/>
        <v>72000</v>
      </c>
      <c r="M40" s="244">
        <v>-186849.32</v>
      </c>
      <c r="N40" s="244">
        <v>-186849.32</v>
      </c>
      <c r="O40" s="66">
        <f t="shared" si="4"/>
        <v>373698.64</v>
      </c>
      <c r="P40" s="165">
        <f t="shared" si="2"/>
        <v>432381.41000000003</v>
      </c>
      <c r="Q40" s="204"/>
      <c r="R40" s="5"/>
      <c r="S40" s="4"/>
      <c r="T40" s="4"/>
      <c r="U40" s="4"/>
      <c r="V40" s="6"/>
    </row>
    <row r="41" spans="1:22" x14ac:dyDescent="0.2">
      <c r="A41" s="22"/>
      <c r="B41" s="21"/>
      <c r="C41" s="82">
        <v>206280</v>
      </c>
      <c r="D41" s="171">
        <v>41418</v>
      </c>
      <c r="E41" s="172" t="s">
        <v>8</v>
      </c>
      <c r="F41" s="173">
        <v>10000</v>
      </c>
      <c r="G41" s="174">
        <v>1025165.29</v>
      </c>
      <c r="H41" s="175">
        <v>-281165.28999999998</v>
      </c>
      <c r="I41" s="176">
        <f t="shared" si="3"/>
        <v>744000</v>
      </c>
      <c r="J41" s="51">
        <v>-159699.35999999999</v>
      </c>
      <c r="K41" s="51">
        <v>0</v>
      </c>
      <c r="L41" s="67">
        <f t="shared" si="5"/>
        <v>744000</v>
      </c>
      <c r="M41" s="245">
        <v>-203013.7</v>
      </c>
      <c r="N41" s="245">
        <v>-135616.44</v>
      </c>
      <c r="O41" s="67">
        <f t="shared" si="4"/>
        <v>338630.14</v>
      </c>
      <c r="P41" s="176">
        <f t="shared" si="2"/>
        <v>922930.78000000014</v>
      </c>
      <c r="Q41" s="204"/>
      <c r="R41" s="5"/>
      <c r="S41" s="4"/>
      <c r="T41" s="4"/>
      <c r="U41" s="4"/>
      <c r="V41" s="6"/>
    </row>
    <row r="42" spans="1:22" x14ac:dyDescent="0.2">
      <c r="A42" s="22"/>
      <c r="B42" s="16"/>
      <c r="C42" s="83">
        <v>206355</v>
      </c>
      <c r="D42" s="177">
        <v>41421</v>
      </c>
      <c r="E42" s="178" t="s">
        <v>7</v>
      </c>
      <c r="F42" s="179">
        <v>10000</v>
      </c>
      <c r="G42" s="180">
        <v>440957.37</v>
      </c>
      <c r="H42" s="181">
        <v>-134957.37</v>
      </c>
      <c r="I42" s="182">
        <f t="shared" si="3"/>
        <v>306000</v>
      </c>
      <c r="J42" s="52">
        <v>-62502.13</v>
      </c>
      <c r="K42" s="52">
        <v>0</v>
      </c>
      <c r="L42" s="68">
        <f t="shared" si="5"/>
        <v>306000</v>
      </c>
      <c r="M42" s="246">
        <v>-93698.63</v>
      </c>
      <c r="N42" s="246">
        <v>-186849.32</v>
      </c>
      <c r="O42" s="68">
        <f t="shared" si="4"/>
        <v>280547.95</v>
      </c>
      <c r="P42" s="182">
        <f t="shared" si="2"/>
        <v>524045.81999999995</v>
      </c>
      <c r="Q42" s="204"/>
      <c r="R42" s="5"/>
      <c r="S42" s="4"/>
      <c r="T42" s="4"/>
      <c r="U42" s="4"/>
      <c r="V42" s="6"/>
    </row>
    <row r="43" spans="1:22" x14ac:dyDescent="0.2">
      <c r="A43" s="22"/>
      <c r="B43" s="20"/>
      <c r="C43" s="84">
        <v>207315</v>
      </c>
      <c r="D43" s="183">
        <v>41423</v>
      </c>
      <c r="E43" s="184" t="s">
        <v>7</v>
      </c>
      <c r="F43" s="185">
        <v>10000</v>
      </c>
      <c r="G43" s="186">
        <v>-42400</v>
      </c>
      <c r="H43" s="187">
        <v>0</v>
      </c>
      <c r="I43" s="188">
        <f t="shared" si="3"/>
        <v>-42400</v>
      </c>
      <c r="J43" s="53">
        <v>9577</v>
      </c>
      <c r="K43" s="53">
        <v>9577</v>
      </c>
      <c r="L43" s="69">
        <f t="shared" si="5"/>
        <v>-32823</v>
      </c>
      <c r="M43" s="247">
        <v>-135616.44</v>
      </c>
      <c r="N43" s="247">
        <v>-135616.44</v>
      </c>
      <c r="O43" s="69">
        <f t="shared" si="4"/>
        <v>280809.88</v>
      </c>
      <c r="P43" s="188">
        <f t="shared" si="2"/>
        <v>247986.88</v>
      </c>
      <c r="Q43" s="204"/>
      <c r="R43" s="5"/>
      <c r="S43" s="4"/>
      <c r="T43" s="4"/>
      <c r="U43" s="4"/>
      <c r="V43" s="6"/>
    </row>
    <row r="44" spans="1:22" x14ac:dyDescent="0.2">
      <c r="A44" s="22"/>
      <c r="B44" s="20"/>
      <c r="C44" s="84">
        <v>208040</v>
      </c>
      <c r="D44" s="183">
        <v>41430</v>
      </c>
      <c r="E44" s="184" t="s">
        <v>10</v>
      </c>
      <c r="F44" s="185">
        <v>10000</v>
      </c>
      <c r="G44" s="186">
        <v>-69945.210000000006</v>
      </c>
      <c r="H44" s="187">
        <v>-2054.79</v>
      </c>
      <c r="I44" s="188">
        <f t="shared" si="3"/>
        <v>-72000</v>
      </c>
      <c r="J44" s="53">
        <v>16071.43</v>
      </c>
      <c r="K44" s="53">
        <v>16071.43</v>
      </c>
      <c r="L44" s="69">
        <f t="shared" si="5"/>
        <v>-55928.57</v>
      </c>
      <c r="M44" s="247">
        <v>-135616.44</v>
      </c>
      <c r="N44" s="247">
        <v>-135616.44</v>
      </c>
      <c r="O44" s="69">
        <f t="shared" si="4"/>
        <v>287304.31</v>
      </c>
      <c r="P44" s="69">
        <f t="shared" si="2"/>
        <v>231375.74</v>
      </c>
      <c r="Q44" s="204"/>
      <c r="R44" s="5"/>
      <c r="S44" s="4"/>
      <c r="T44" s="4"/>
      <c r="U44" s="4"/>
      <c r="V44" s="6"/>
    </row>
    <row r="45" spans="1:22" x14ac:dyDescent="0.2">
      <c r="A45" s="22"/>
      <c r="B45" s="27"/>
      <c r="C45" s="85">
        <v>210285</v>
      </c>
      <c r="D45" s="189">
        <v>41444</v>
      </c>
      <c r="E45" s="190" t="s">
        <v>5</v>
      </c>
      <c r="F45" s="191">
        <v>10000</v>
      </c>
      <c r="G45" s="192">
        <v>1485616.44</v>
      </c>
      <c r="H45" s="193">
        <v>-195616.44</v>
      </c>
      <c r="I45" s="136">
        <f>+G45+H45</f>
        <v>1290000</v>
      </c>
      <c r="J45" s="54">
        <v>-411055.33</v>
      </c>
      <c r="K45" s="54">
        <v>0</v>
      </c>
      <c r="L45" s="64">
        <f t="shared" si="5"/>
        <v>1290000</v>
      </c>
      <c r="M45" s="240">
        <v>-106849.32</v>
      </c>
      <c r="N45" s="240">
        <v>-186849.32</v>
      </c>
      <c r="O45" s="64">
        <f t="shared" si="4"/>
        <v>293698.64</v>
      </c>
      <c r="P45" s="64">
        <f>I45+O45+J45</f>
        <v>1172643.31</v>
      </c>
      <c r="Q45" s="204"/>
      <c r="R45" s="5"/>
      <c r="S45" s="4"/>
      <c r="T45" s="4"/>
      <c r="U45" s="4"/>
      <c r="V45" s="6"/>
    </row>
    <row r="46" spans="1:22" x14ac:dyDescent="0.2">
      <c r="A46" s="22"/>
      <c r="B46" s="21"/>
      <c r="C46" s="82">
        <v>210570</v>
      </c>
      <c r="D46" s="171">
        <v>41445</v>
      </c>
      <c r="E46" s="172" t="s">
        <v>7</v>
      </c>
      <c r="F46" s="173">
        <v>10000</v>
      </c>
      <c r="G46" s="174">
        <v>751201.49</v>
      </c>
      <c r="H46" s="175">
        <v>-305201.49</v>
      </c>
      <c r="I46" s="176">
        <f>+G46+H46</f>
        <v>446000</v>
      </c>
      <c r="J46" s="51">
        <v>-89604.67</v>
      </c>
      <c r="K46" s="51">
        <v>0</v>
      </c>
      <c r="L46" s="67">
        <f t="shared" si="5"/>
        <v>446000</v>
      </c>
      <c r="M46" s="245">
        <v>-203013.7</v>
      </c>
      <c r="N46" s="245">
        <v>-135616.44</v>
      </c>
      <c r="O46" s="67">
        <f>+K46-M46-N46</f>
        <v>338630.14</v>
      </c>
      <c r="P46" s="67">
        <f>I46+O46+J46</f>
        <v>695025.47</v>
      </c>
      <c r="Q46" s="204"/>
      <c r="R46" s="5"/>
      <c r="S46" s="4"/>
      <c r="T46" s="4"/>
      <c r="U46" s="4"/>
      <c r="V46" s="6"/>
    </row>
    <row r="47" spans="1:22" ht="13.5" thickBot="1" x14ac:dyDescent="0.25">
      <c r="A47" s="22"/>
      <c r="B47" s="214"/>
      <c r="C47" s="215">
        <v>210285</v>
      </c>
      <c r="D47" s="216">
        <v>41444</v>
      </c>
      <c r="E47" s="217" t="s">
        <v>5</v>
      </c>
      <c r="F47" s="218">
        <v>10000</v>
      </c>
      <c r="G47" s="219">
        <v>1485616.44</v>
      </c>
      <c r="H47" s="220">
        <v>-195616.44</v>
      </c>
      <c r="I47" s="221">
        <f>+G47+H47</f>
        <v>1290000</v>
      </c>
      <c r="J47" s="222">
        <v>-411055.33</v>
      </c>
      <c r="K47" s="222">
        <v>-1425361.83</v>
      </c>
      <c r="L47" s="223">
        <f>+I47+K47</f>
        <v>-135361.83000000007</v>
      </c>
      <c r="M47" s="248">
        <v>-106849.32</v>
      </c>
      <c r="N47" s="248">
        <v>-186849.32</v>
      </c>
      <c r="O47" s="223">
        <f>+K47-M47-N47</f>
        <v>-1131663.19</v>
      </c>
      <c r="P47" s="223">
        <f>I47+O47+J47</f>
        <v>-252718.51999999996</v>
      </c>
      <c r="Q47" s="204"/>
      <c r="R47" s="5"/>
      <c r="S47" s="4"/>
      <c r="T47" s="4"/>
      <c r="U47" s="4"/>
      <c r="V47" s="6"/>
    </row>
    <row r="48" spans="1:22" x14ac:dyDescent="0.2">
      <c r="J48" s="231"/>
    </row>
    <row r="49" spans="10:26" x14ac:dyDescent="0.2">
      <c r="M49" s="55"/>
      <c r="N49" s="55"/>
      <c r="Q49" s="55"/>
      <c r="R49" s="55"/>
      <c r="S49" s="55"/>
      <c r="T49" s="55"/>
      <c r="U49" s="55"/>
      <c r="V49" s="55"/>
      <c r="W49" s="55"/>
      <c r="X49" s="55"/>
      <c r="Y49" s="55"/>
      <c r="Z49" s="55"/>
    </row>
    <row r="50" spans="10:26" x14ac:dyDescent="0.2">
      <c r="J50" s="231"/>
    </row>
    <row r="51" spans="10:26" x14ac:dyDescent="0.2">
      <c r="J51" s="231"/>
    </row>
  </sheetData>
  <mergeCells count="65">
    <mergeCell ref="B4:B5"/>
    <mergeCell ref="J28:P28"/>
    <mergeCell ref="I29:I30"/>
    <mergeCell ref="J29:J30"/>
    <mergeCell ref="G29:G30"/>
    <mergeCell ref="H29:H30"/>
    <mergeCell ref="B28:F28"/>
    <mergeCell ref="B15:F15"/>
    <mergeCell ref="O29:O30"/>
    <mergeCell ref="P29:P30"/>
    <mergeCell ref="K29:K30"/>
    <mergeCell ref="L29:L30"/>
    <mergeCell ref="M29:M30"/>
    <mergeCell ref="B29:B30"/>
    <mergeCell ref="D29:D30"/>
    <mergeCell ref="E29:E30"/>
    <mergeCell ref="F29:F30"/>
    <mergeCell ref="C29:C30"/>
    <mergeCell ref="N29:N30"/>
    <mergeCell ref="N16:N17"/>
    <mergeCell ref="O16:O17"/>
    <mergeCell ref="P16:P17"/>
    <mergeCell ref="G16:G17"/>
    <mergeCell ref="J15:P15"/>
    <mergeCell ref="H16:H17"/>
    <mergeCell ref="I16:I17"/>
    <mergeCell ref="J16:J17"/>
    <mergeCell ref="K16:K17"/>
    <mergeCell ref="L16:L17"/>
    <mergeCell ref="M16:M17"/>
    <mergeCell ref="B16:B17"/>
    <mergeCell ref="D16:D17"/>
    <mergeCell ref="E16:E17"/>
    <mergeCell ref="F16:F17"/>
    <mergeCell ref="C16:C17"/>
    <mergeCell ref="P4:P5"/>
    <mergeCell ref="B14:P14"/>
    <mergeCell ref="L4:L5"/>
    <mergeCell ref="M4:M5"/>
    <mergeCell ref="N4:N5"/>
    <mergeCell ref="I4:I5"/>
    <mergeCell ref="J4:J5"/>
    <mergeCell ref="D4:D5"/>
    <mergeCell ref="E4:E5"/>
    <mergeCell ref="C4:C5"/>
    <mergeCell ref="G4:G5"/>
    <mergeCell ref="Q28:S28"/>
    <mergeCell ref="T28:V28"/>
    <mergeCell ref="Q1:V1"/>
    <mergeCell ref="Q3:S3"/>
    <mergeCell ref="T3:V3"/>
    <mergeCell ref="Q15:S15"/>
    <mergeCell ref="T15:V15"/>
    <mergeCell ref="G28:I28"/>
    <mergeCell ref="O4:O5"/>
    <mergeCell ref="B1:P1"/>
    <mergeCell ref="B27:P27"/>
    <mergeCell ref="G3:I3"/>
    <mergeCell ref="G15:I15"/>
    <mergeCell ref="K4:K5"/>
    <mergeCell ref="B2:P2"/>
    <mergeCell ref="H4:H5"/>
    <mergeCell ref="B3:F3"/>
    <mergeCell ref="J3:P3"/>
    <mergeCell ref="F4:F5"/>
  </mergeCells>
  <phoneticPr fontId="2" type="noConversion"/>
  <printOptions horizontalCentered="1" verticalCentered="1"/>
  <pageMargins left="0.22" right="0.19685039370078741" top="0.49" bottom="0.27" header="0.17" footer="0.17"/>
  <pageSetup paperSize="9" scale="50" fitToWidth="2" fitToHeight="2" orientation="landscape" verticalDpi="1200" r:id="rId1"/>
  <headerFooter alignWithMargins="0">
    <oddHeader>&amp;C&amp;"Arial,Gras"&amp;24&amp;A</oddHead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B1" sqref="B1"/>
    </sheetView>
  </sheetViews>
  <sheetFormatPr baseColWidth="10" defaultRowHeight="12.75" x14ac:dyDescent="0.2"/>
  <cols>
    <col min="11" max="11" width="13" bestFit="1" customWidth="1"/>
  </cols>
  <sheetData>
    <row r="1" spans="1:1" x14ac:dyDescent="0.2">
      <c r="A1" s="226" t="s">
        <v>24</v>
      </c>
    </row>
  </sheetData>
  <phoneticPr fontId="2" type="noConversion"/>
  <hyperlinks>
    <hyperlink ref="A1" r:id="rId1"/>
  </hyperlinks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Synthèse </vt:lpstr>
      <vt:lpstr>Feuil3</vt:lpstr>
      <vt:lpstr>'Synthèse '!Zone_d_impression</vt:lpstr>
    </vt:vector>
  </TitlesOfParts>
  <Company>SYNERGIE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r7ktp</dc:creator>
  <cp:lastModifiedBy>Guy Blancher</cp:lastModifiedBy>
  <cp:lastPrinted>2014-04-07T12:45:05Z</cp:lastPrinted>
  <dcterms:created xsi:type="dcterms:W3CDTF">2009-12-02T12:54:43Z</dcterms:created>
  <dcterms:modified xsi:type="dcterms:W3CDTF">2014-05-13T11:34:08Z</dcterms:modified>
</cp:coreProperties>
</file>