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480" windowHeight="8595" activeTab="3"/>
  </bookViews>
  <sheets>
    <sheet name="RECHERCHE" sheetId="1" r:id="rId1"/>
    <sheet name="NE" sheetId="2" r:id="rId2"/>
    <sheet name="ATELIER" sheetId="3" r:id="rId3"/>
    <sheet name="IMPRESSION" sheetId="4" r:id="rId4"/>
    <sheet name="Original" sheetId="5" r:id="rId5"/>
  </sheets>
  <definedNames>
    <definedName name="_xlnm._FilterDatabase" localSheetId="1" hidden="1">NE!$A$1:$B$509</definedName>
    <definedName name="ActiveRow">6</definedName>
    <definedName name="Crit">ATELIER!$K$1:$K$2</definedName>
    <definedName name="_xlnm.Criteria" localSheetId="2">ATELIER!$K$1:$K$2</definedName>
    <definedName name="_xlnm.Extract" localSheetId="2">ATELIER!$C$1:$D$1</definedName>
    <definedName name="LstAtelier">ATELIER!$A$2:$A$4</definedName>
    <definedName name="LstMois">ATELIER!$M$2:$M$13</definedName>
    <definedName name="LstProjet">OFFSET(ATELIER!$D$2,,,COUNTA(ATELIER!$D:$D)-1)</definedName>
    <definedName name="NEatelier">OFFSET(NE!$A$1,,,COUNTA(NE!$A:$A))</definedName>
    <definedName name="_xlnm.Print_Area" localSheetId="3">IMPRESSION!$A$1:$D$500</definedName>
    <definedName name="_xlnm.Print_Area" localSheetId="4">Original!$A$1:$D$500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0" i="2" l="1"/>
  <c r="C461" i="2"/>
  <c r="C458" i="2"/>
  <c r="C457" i="2"/>
  <c r="C454" i="2"/>
  <c r="C452" i="2"/>
  <c r="C499" i="2"/>
  <c r="C496" i="2"/>
  <c r="C324" i="2"/>
  <c r="C162" i="2"/>
  <c r="C76" i="2"/>
  <c r="C321" i="2"/>
  <c r="C320" i="2"/>
  <c r="C318" i="2"/>
  <c r="C254" i="2"/>
  <c r="C448" i="2"/>
  <c r="C446" i="2"/>
  <c r="C444" i="2"/>
  <c r="C475" i="2"/>
  <c r="C443" i="2"/>
  <c r="C441" i="2"/>
  <c r="C440" i="2"/>
  <c r="C439" i="2"/>
  <c r="C379" i="2"/>
  <c r="C437" i="2"/>
  <c r="C434" i="2"/>
  <c r="C304" i="2"/>
  <c r="C100" i="2"/>
  <c r="C97" i="2"/>
  <c r="C88" i="2"/>
  <c r="C86" i="2"/>
  <c r="C83" i="2"/>
  <c r="C296" i="2"/>
  <c r="C295" i="2"/>
  <c r="C292" i="2"/>
  <c r="C331" i="2"/>
  <c r="C147" i="2"/>
  <c r="C145" i="2"/>
  <c r="C307" i="2"/>
  <c r="C290" i="2"/>
  <c r="C48" i="2"/>
  <c r="C226" i="2"/>
  <c r="C45" i="2"/>
  <c r="A8" i="1" l="1"/>
  <c r="A10" i="1"/>
  <c r="A11" i="1"/>
  <c r="C11" i="1"/>
  <c r="C12" i="1" l="1"/>
  <c r="A12" i="1" s="1"/>
</calcChain>
</file>

<file path=xl/comments1.xml><?xml version="1.0" encoding="utf-8"?>
<comments xmlns="http://schemas.openxmlformats.org/spreadsheetml/2006/main">
  <authors>
    <author>David Vanherzele</author>
  </authors>
  <commentList>
    <comment ref="B408" authorId="0" shapeId="0">
      <text>
        <r>
          <rPr>
            <b/>
            <sz val="9"/>
            <color indexed="81"/>
            <rFont val="Tahoma"/>
            <family val="2"/>
          </rPr>
          <t>pas certain du n° de com.!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<sst xmlns="http://schemas.openxmlformats.org/spreadsheetml/2006/main" count="1193" uniqueCount="273">
  <si>
    <t>ATELIER</t>
  </si>
  <si>
    <t>DESIGNATION</t>
  </si>
  <si>
    <t>BK</t>
  </si>
  <si>
    <t>RDM</t>
  </si>
  <si>
    <t>?</t>
  </si>
  <si>
    <t>SERVITOP</t>
  </si>
  <si>
    <t>pancarte</t>
  </si>
  <si>
    <t>face avant</t>
  </si>
  <si>
    <t>tray</t>
  </si>
  <si>
    <t>séparation</t>
  </si>
  <si>
    <t>renfort manteau</t>
  </si>
  <si>
    <t>calage</t>
  </si>
  <si>
    <t>display</t>
  </si>
  <si>
    <t>1 pal</t>
  </si>
  <si>
    <t>box</t>
  </si>
  <si>
    <t>côté droit</t>
  </si>
  <si>
    <t>Bongo wk spa avec trou</t>
  </si>
  <si>
    <t>Bongo fête "NL" avec trou</t>
  </si>
  <si>
    <t>Bongo fête "FR" avec trou</t>
  </si>
  <si>
    <t>Bongo fête "FR" sans trou</t>
  </si>
  <si>
    <t>Bongo fête "NL" sans trou</t>
  </si>
  <si>
    <t>Bongo fête "NL"</t>
  </si>
  <si>
    <t>Bongo wk spa</t>
  </si>
  <si>
    <t>cube</t>
  </si>
  <si>
    <t>display noir</t>
  </si>
  <si>
    <t>display rouge</t>
  </si>
  <si>
    <t>display wondebox (manquant dans la commande)</t>
  </si>
  <si>
    <t>twinstick</t>
  </si>
  <si>
    <t>coté droit</t>
  </si>
  <si>
    <t>coté  gauche (pal 450)</t>
  </si>
  <si>
    <t>coté droit (pal 450)</t>
  </si>
  <si>
    <t>tray (pal 450)</t>
  </si>
  <si>
    <t>coté gauche (pal 450)</t>
  </si>
  <si>
    <t>base</t>
  </si>
  <si>
    <t>face avant (pal 450)</t>
  </si>
  <si>
    <t>base (pal 330)</t>
  </si>
  <si>
    <t>carton</t>
  </si>
  <si>
    <t>côté gauche (pal 450)</t>
  </si>
  <si>
    <t>produit (Voir NE Tilman)</t>
  </si>
  <si>
    <t>PROJET</t>
  </si>
  <si>
    <r>
      <t xml:space="preserve">DATE 
</t>
    </r>
    <r>
      <rPr>
        <b/>
        <sz val="11"/>
        <color theme="0"/>
        <rFont val="Calibri"/>
        <family val="2"/>
        <scheme val="minor"/>
      </rPr>
      <t>ex: dd-mm-aa</t>
    </r>
  </si>
  <si>
    <t>QTE(S)</t>
  </si>
  <si>
    <t>habillage "B"</t>
  </si>
  <si>
    <t>étui (pal de 2x380)</t>
  </si>
  <si>
    <t>ET/OU</t>
  </si>
  <si>
    <t>manteau coté "A"</t>
  </si>
  <si>
    <t>display (pal 750)</t>
  </si>
  <si>
    <t>renfort séparation (pal 1000)</t>
  </si>
  <si>
    <t>renfort séparation</t>
  </si>
  <si>
    <t>renfort manteau (pal 200)</t>
  </si>
  <si>
    <t>Wob 5</t>
  </si>
  <si>
    <t>display (pal 700)</t>
  </si>
  <si>
    <t>pancarte Monsanto</t>
  </si>
  <si>
    <t>boites grand format</t>
  </si>
  <si>
    <t>Box</t>
  </si>
  <si>
    <t>2x4 fls</t>
  </si>
  <si>
    <t>calage "A" + "B"</t>
  </si>
  <si>
    <t>couleur</t>
  </si>
  <si>
    <t>info RVB</t>
  </si>
  <si>
    <t>info hexa #</t>
  </si>
  <si>
    <t>250-0-0</t>
  </si>
  <si>
    <t>#FF0000</t>
  </si>
  <si>
    <t>240-127-36</t>
  </si>
  <si>
    <t>#F07F24</t>
  </si>
  <si>
    <t>55-67-67</t>
  </si>
  <si>
    <t>#374343</t>
  </si>
  <si>
    <t>96-107-109</t>
  </si>
  <si>
    <t>#606B6D</t>
  </si>
  <si>
    <t>112-173-71</t>
  </si>
  <si>
    <t>#70AD47</t>
  </si>
  <si>
    <r>
      <rPr>
        <b/>
        <sz val="16"/>
        <color theme="0"/>
        <rFont val="Calibri"/>
        <family val="2"/>
      </rPr>
      <t>&lt;--</t>
    </r>
    <r>
      <rPr>
        <b/>
        <sz val="16"/>
        <color indexed="8"/>
        <rFont val="Calibri"/>
        <family val="2"/>
      </rPr>
      <t xml:space="preserve"> </t>
    </r>
    <r>
      <rPr>
        <b/>
        <sz val="16"/>
        <color rgb="FFF07F24"/>
        <rFont val="Calibri"/>
        <family val="2"/>
      </rPr>
      <t>RECHERCHE</t>
    </r>
    <r>
      <rPr>
        <b/>
        <sz val="16"/>
        <color indexed="8"/>
        <rFont val="Calibri"/>
        <family val="2"/>
      </rPr>
      <t xml:space="preserve"> </t>
    </r>
    <r>
      <rPr>
        <b/>
        <sz val="16"/>
        <color theme="0"/>
        <rFont val="Calibri"/>
        <family val="2"/>
      </rPr>
      <t xml:space="preserve">--&gt; </t>
    </r>
    <r>
      <rPr>
        <b/>
        <sz val="12"/>
        <color theme="0"/>
        <rFont val="Calibri"/>
        <family val="2"/>
      </rPr>
      <t xml:space="preserve">
</t>
    </r>
    <r>
      <rPr>
        <b/>
        <sz val="10"/>
        <color theme="0"/>
        <rFont val="Calibri"/>
        <family val="2"/>
      </rPr>
      <t>(</t>
    </r>
    <r>
      <rPr>
        <b/>
        <sz val="10"/>
        <color rgb="FFFA0000"/>
        <rFont val="Calibri"/>
        <family val="2"/>
      </rPr>
      <t xml:space="preserve"> ! Ne rien encoder ici ! </t>
    </r>
    <r>
      <rPr>
        <b/>
        <sz val="10"/>
        <color theme="9"/>
        <rFont val="Calibri"/>
        <family val="2"/>
      </rPr>
      <t>Encodez sur "Note d'envoi"</t>
    </r>
    <r>
      <rPr>
        <b/>
        <sz val="10"/>
        <color theme="0"/>
        <rFont val="Calibri"/>
        <family val="2"/>
      </rPr>
      <t xml:space="preserve"> )</t>
    </r>
  </si>
  <si>
    <t>display UniversalMusic + 20CD</t>
  </si>
  <si>
    <t>plateau</t>
  </si>
  <si>
    <t>display + embalage</t>
  </si>
  <si>
    <t>coffret cadeau Bioly</t>
  </si>
  <si>
    <t>+-58 fls</t>
  </si>
  <si>
    <t>calage bouteille</t>
  </si>
  <si>
    <t>cube "A" (pal 650)</t>
  </si>
  <si>
    <t>cube "B"</t>
  </si>
  <si>
    <t>rivets</t>
  </si>
  <si>
    <t>manteau "A"</t>
  </si>
  <si>
    <t>manteau "B"</t>
  </si>
  <si>
    <t>A13-171TP Thym eucalyptus miel (voir NE Tilman)</t>
  </si>
  <si>
    <t>A13-174TP Cannelle-echinacea (voir NE Tilman)</t>
  </si>
  <si>
    <t>ECH37-1061 Biolys miel winter 30g (voir NE Tilman)</t>
  </si>
  <si>
    <t>dolly</t>
  </si>
  <si>
    <t>liflette</t>
  </si>
  <si>
    <t>renfort (pal 210)</t>
  </si>
  <si>
    <t>pvc 1400x100</t>
  </si>
  <si>
    <t>40 fls</t>
  </si>
  <si>
    <t>ESP</t>
  </si>
  <si>
    <t>FL</t>
  </si>
  <si>
    <t>renfort</t>
  </si>
  <si>
    <t>socle</t>
  </si>
  <si>
    <t>tray + pancarte</t>
  </si>
  <si>
    <t>croisillion</t>
  </si>
  <si>
    <t>display + calage</t>
  </si>
  <si>
    <t>display "fr"</t>
  </si>
  <si>
    <t>display "nl"</t>
  </si>
  <si>
    <t>dos</t>
  </si>
  <si>
    <t>manteau avant</t>
  </si>
  <si>
    <t>pancarte "A"</t>
  </si>
  <si>
    <t>pancarte "B"</t>
  </si>
  <si>
    <t>tray + renfort</t>
  </si>
  <si>
    <t>escalier "A"</t>
  </si>
  <si>
    <t>escalier "B"</t>
  </si>
  <si>
    <t>spacer (22031)</t>
  </si>
  <si>
    <t>manteau "A" (pal 450)</t>
  </si>
  <si>
    <t>manteau "B" (pal 450)</t>
  </si>
  <si>
    <t>bacs</t>
  </si>
  <si>
    <t>display argent "nl"</t>
  </si>
  <si>
    <t>display or</t>
  </si>
  <si>
    <t>display or "fr"</t>
  </si>
  <si>
    <t>pancarte 198-51-178-100</t>
  </si>
  <si>
    <t>coffret</t>
  </si>
  <si>
    <t>élastique (180x5)</t>
  </si>
  <si>
    <t>pancarte "1"</t>
  </si>
  <si>
    <t>pancarte "2"</t>
  </si>
  <si>
    <t>pancarte "2" (pal 450)</t>
  </si>
  <si>
    <t>pied</t>
  </si>
  <si>
    <t>pression30/16</t>
  </si>
  <si>
    <t>rivet 30/712</t>
  </si>
  <si>
    <t>renfort plateau</t>
  </si>
  <si>
    <t>renfort plateau (pal 450)</t>
  </si>
  <si>
    <t>Stickers (BL InnerWorking (21/11/2016)</t>
  </si>
  <si>
    <t>coté droit fr</t>
  </si>
  <si>
    <t>coté droit nl</t>
  </si>
  <si>
    <t>coté gauche nl</t>
  </si>
  <si>
    <t>dos fr</t>
  </si>
  <si>
    <t>dos nl</t>
  </si>
  <si>
    <t>face avant fr</t>
  </si>
  <si>
    <t>face avant nl</t>
  </si>
  <si>
    <t>pancarte nl</t>
  </si>
  <si>
    <t>1pal Box</t>
  </si>
  <si>
    <t>pancarte 12635153</t>
  </si>
  <si>
    <t>élitron</t>
  </si>
  <si>
    <t>wob 5</t>
  </si>
  <si>
    <t>dos chevalet</t>
  </si>
  <si>
    <t>dos Freedent "A"</t>
  </si>
  <si>
    <t>dos Ricola "A"</t>
  </si>
  <si>
    <t>pression fem 30</t>
  </si>
  <si>
    <t>renfort intérieur</t>
  </si>
  <si>
    <t>pression 30/16 M/F</t>
  </si>
  <si>
    <t>séparation horizontale</t>
  </si>
  <si>
    <t>26 fls</t>
  </si>
  <si>
    <t>24 fls</t>
  </si>
  <si>
    <t>clips 30/16</t>
  </si>
  <si>
    <t>elastique (60x3) 1 sachet=3000 (voir sutido)+17083</t>
  </si>
  <si>
    <t>manteau fr "A"</t>
  </si>
  <si>
    <t>manteau fr "B"</t>
  </si>
  <si>
    <t>manteau nl "A"</t>
  </si>
  <si>
    <t>manteau nl "B"</t>
  </si>
  <si>
    <t>65 fls</t>
  </si>
  <si>
    <t>20 fls</t>
  </si>
  <si>
    <t>+-76 fls</t>
  </si>
  <si>
    <t>elastique (60x3) 1 sachet=3000 (voir sutido)+17082</t>
  </si>
  <si>
    <t>50 fls</t>
  </si>
  <si>
    <t>nl</t>
  </si>
  <si>
    <t>avant Ricola</t>
  </si>
  <si>
    <t>promo dos</t>
  </si>
  <si>
    <t>barquette</t>
  </si>
  <si>
    <t>habillage</t>
  </si>
  <si>
    <t>cube A</t>
  </si>
  <si>
    <t>cube B</t>
  </si>
  <si>
    <t>avant Fisher…</t>
  </si>
  <si>
    <t>avant Freedent</t>
  </si>
  <si>
    <t>dos Ricola</t>
  </si>
  <si>
    <t>promo avant</t>
  </si>
  <si>
    <t>body milk 94082-00234-00</t>
  </si>
  <si>
    <t>47 rouleaux</t>
  </si>
  <si>
    <t>magnet 20mmx30M</t>
  </si>
  <si>
    <t>standeert 16002-01289-00</t>
  </si>
  <si>
    <t>Manteau "A"</t>
  </si>
  <si>
    <t>manteau"B"</t>
  </si>
  <si>
    <t>manteua "A" (pal 450)</t>
  </si>
  <si>
    <t>8 fls</t>
  </si>
  <si>
    <t>10 fls</t>
  </si>
  <si>
    <t>coté "A"</t>
  </si>
  <si>
    <t>coté "B"</t>
  </si>
  <si>
    <t>etuit</t>
  </si>
  <si>
    <t>1 box</t>
  </si>
  <si>
    <t>intérieur</t>
  </si>
  <si>
    <t>boite</t>
  </si>
  <si>
    <t>Nivéa for Men 9491-00215-00</t>
  </si>
  <si>
    <t>urne</t>
  </si>
  <si>
    <t>figunrine</t>
  </si>
  <si>
    <t>avant</t>
  </si>
  <si>
    <t>elastique 180x5</t>
  </si>
  <si>
    <t>renfort tray</t>
  </si>
  <si>
    <t>+- 20 cartons de 245pcs (Voir NE DiaSource)</t>
  </si>
  <si>
    <t>blanc carré</t>
  </si>
  <si>
    <t>corner</t>
  </si>
  <si>
    <t>figurine 1</t>
  </si>
  <si>
    <t>figurine 2</t>
  </si>
  <si>
    <t>41 fls</t>
  </si>
  <si>
    <t>bacs (pal 450)</t>
  </si>
  <si>
    <t>9 fls</t>
  </si>
  <si>
    <t>étui</t>
  </si>
  <si>
    <t>toît</t>
  </si>
  <si>
    <t>manteau B</t>
  </si>
  <si>
    <t>manteau A</t>
  </si>
  <si>
    <t>coté A</t>
  </si>
  <si>
    <t>proxymus</t>
  </si>
  <si>
    <t>écarteur</t>
  </si>
  <si>
    <t>+-320</t>
  </si>
  <si>
    <t xml:space="preserve">manteau 1, 2, tray et pancarte  </t>
  </si>
  <si>
    <t>"1"</t>
  </si>
  <si>
    <t>Milka</t>
  </si>
  <si>
    <t>Milka "1"</t>
  </si>
  <si>
    <t>Milka "2"</t>
  </si>
  <si>
    <t>Milka saison</t>
  </si>
  <si>
    <t>mm "2"</t>
  </si>
  <si>
    <t>Oreo "2"</t>
  </si>
  <si>
    <t>Prince 90th "1"</t>
  </si>
  <si>
    <t>Prince maxi "2"</t>
  </si>
  <si>
    <t>tablette Oreo</t>
  </si>
  <si>
    <t>tablette Prince 90th</t>
  </si>
  <si>
    <t>tablette Prince maxi</t>
  </si>
  <si>
    <t>tablette Tuc</t>
  </si>
  <si>
    <t>Tuc "2"</t>
  </si>
  <si>
    <t>chevalet + blow-up</t>
  </si>
  <si>
    <t>"A"</t>
  </si>
  <si>
    <t>"B"</t>
  </si>
  <si>
    <t>roulaux (voir NE fournisseur)</t>
  </si>
  <si>
    <t>shoebox</t>
  </si>
  <si>
    <t>manteau dos</t>
  </si>
  <si>
    <t>manteu avant</t>
  </si>
  <si>
    <t>manteua dos</t>
  </si>
  <si>
    <t>palteau (pal 500)</t>
  </si>
  <si>
    <t>pancarte (pal 400)</t>
  </si>
  <si>
    <t>plateaux (pal 500)</t>
  </si>
  <si>
    <t>manteau</t>
  </si>
  <si>
    <t>manteau coté</t>
  </si>
  <si>
    <t>manteau coté "B"</t>
  </si>
  <si>
    <t>manteua coté "B"</t>
  </si>
  <si>
    <t>emballage</t>
  </si>
  <si>
    <t xml:space="preserve">ressort + accroche plafond (1 colis de 5000) projet=4400 </t>
  </si>
  <si>
    <t>10 pal</t>
  </si>
  <si>
    <t>Voir NE Tilman</t>
  </si>
  <si>
    <t>élastique (190x8)</t>
  </si>
  <si>
    <t>manteau avant (pal 400)</t>
  </si>
  <si>
    <t>manteau droit</t>
  </si>
  <si>
    <t>manteau gauche</t>
  </si>
  <si>
    <t>manteu gauche</t>
  </si>
  <si>
    <t>socle "A"</t>
  </si>
  <si>
    <t>socle "B"</t>
  </si>
  <si>
    <t>131 fls</t>
  </si>
  <si>
    <t>chivel cale</t>
  </si>
  <si>
    <t>12fls</t>
  </si>
  <si>
    <t>colonne ?</t>
  </si>
  <si>
    <t>colonne A</t>
  </si>
  <si>
    <t>colonne B</t>
  </si>
  <si>
    <t>Tray B</t>
  </si>
  <si>
    <t>tray G</t>
  </si>
  <si>
    <t>test</t>
  </si>
  <si>
    <t>MOIS</t>
  </si>
  <si>
    <t>DATE</t>
  </si>
  <si>
    <t>(C1)= liste déroulante [=LstMois] crée -&gt; feuille ATELIER "M"</t>
  </si>
  <si>
    <t>(A1)=liste déroulante [=LstAtelier] crée -&gt; feuille ATELIER "A"</t>
  </si>
  <si>
    <t>Je voudrais affiché les projets (tri décroissant), en fonction du mois demandé en (c1)</t>
  </si>
  <si>
    <t>Feuille d'impression mensuelle</t>
  </si>
  <si>
    <t>Mars</t>
  </si>
  <si>
    <t>Mai</t>
  </si>
  <si>
    <t>Juin</t>
  </si>
  <si>
    <t>Avril</t>
  </si>
  <si>
    <t>Janvier</t>
  </si>
  <si>
    <t>Février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</si>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</sst>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\/mm\/yy"/>
    <numFmt numFmtId="165" formatCode="dd/mm/yyyy;@"/>
    <numFmt numFmtId="166" formatCode="dd/mm/yy;@"/>
    <numFmt numFmtId="167" formatCode="mmm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2"/>
      <color indexed="8"/>
      <name val="Calibri"/>
      <family val="2"/>
    </font>
    <font>
      <b/>
      <sz val="8"/>
      <color rgb="FFFFC000"/>
      <name val="Calibri"/>
      <family val="2"/>
      <scheme val="minor"/>
    </font>
    <font>
      <b/>
      <sz val="28"/>
      <color rgb="FFF07F24"/>
      <name val="Calibri"/>
      <family val="2"/>
      <scheme val="minor"/>
    </font>
    <font>
      <b/>
      <sz val="11"/>
      <color rgb="FFF07F24"/>
      <name val="Calibri"/>
      <family val="2"/>
      <scheme val="minor"/>
    </font>
    <font>
      <sz val="11"/>
      <color rgb="FFF07F24"/>
      <name val="Calibri"/>
      <family val="2"/>
      <scheme val="minor"/>
    </font>
    <font>
      <b/>
      <sz val="12"/>
      <color theme="0"/>
      <name val="Calibri"/>
      <family val="2"/>
    </font>
    <font>
      <sz val="11"/>
      <color theme="1"/>
      <name val="Calibri"/>
      <family val="2"/>
      <scheme val="minor"/>
    </font>
    <font>
      <b/>
      <sz val="16"/>
      <color rgb="FFF07F24"/>
      <name val="Calibri"/>
      <family val="2"/>
      <scheme val="minor"/>
    </font>
    <font>
      <sz val="11"/>
      <color rgb="FF606B6D"/>
      <name val="Calibri"/>
      <family val="2"/>
      <scheme val="minor"/>
    </font>
    <font>
      <b/>
      <i/>
      <sz val="11"/>
      <color rgb="FFF07F24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name val="Calibri"/>
      <family val="2"/>
      <scheme val="minor"/>
    </font>
    <font>
      <b/>
      <sz val="16"/>
      <color theme="0"/>
      <name val="Calibri"/>
      <family val="2"/>
    </font>
    <font>
      <b/>
      <sz val="16"/>
      <color indexed="8"/>
      <name val="Calibri"/>
      <family val="2"/>
    </font>
    <font>
      <b/>
      <sz val="16"/>
      <color rgb="FFF07F24"/>
      <name val="Calibri"/>
      <family val="2"/>
    </font>
    <font>
      <b/>
      <sz val="10"/>
      <color rgb="FFFA0000"/>
      <name val="Calibri"/>
      <family val="2"/>
    </font>
    <font>
      <b/>
      <sz val="10"/>
      <color theme="9"/>
      <name val="Calibri"/>
      <family val="2"/>
    </font>
    <font>
      <b/>
      <sz val="10"/>
      <color theme="0"/>
      <name val="Calibri"/>
      <family val="2"/>
    </font>
    <font>
      <b/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606B6D"/>
        <bgColor indexed="64"/>
      </patternFill>
    </fill>
    <fill>
      <patternFill patternType="solid">
        <fgColor rgb="FF606B6D"/>
        <bgColor theme="4"/>
      </patternFill>
    </fill>
    <fill>
      <patternFill patternType="solid">
        <fgColor rgb="FF37434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A0000"/>
        <bgColor indexed="64"/>
      </patternFill>
    </fill>
    <fill>
      <patternFill patternType="solid">
        <fgColor rgb="FF374343"/>
        <bgColor theme="4"/>
      </patternFill>
    </fill>
    <fill>
      <patternFill patternType="solid">
        <fgColor rgb="FFF07F24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theme="4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double">
        <color theme="0" tint="-0.14996795556505021"/>
      </top>
      <bottom style="double">
        <color theme="0" tint="-0.14996795556505021"/>
      </bottom>
      <diagonal/>
    </border>
    <border>
      <left/>
      <right/>
      <top style="double">
        <color theme="0" tint="-0.14996795556505021"/>
      </top>
      <bottom style="double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double">
        <color theme="0" tint="-0.14996795556505021"/>
      </bottom>
      <diagonal/>
    </border>
    <border>
      <left/>
      <right/>
      <top style="double">
        <color theme="0" tint="-0.14996795556505021"/>
      </top>
      <bottom/>
      <diagonal/>
    </border>
    <border>
      <left style="thick">
        <color theme="1"/>
      </left>
      <right/>
      <top style="double">
        <color theme="0" tint="-0.14996795556505021"/>
      </top>
      <bottom style="double">
        <color theme="0" tint="-0.14996795556505021"/>
      </bottom>
      <diagonal/>
    </border>
    <border>
      <left style="thick">
        <color theme="1"/>
      </left>
      <right/>
      <top style="double">
        <color theme="0" tint="-0.14996795556505021"/>
      </top>
      <bottom/>
      <diagonal/>
    </border>
    <border>
      <left style="thick">
        <color theme="1"/>
      </left>
      <right/>
      <top/>
      <bottom/>
      <diagonal/>
    </border>
    <border>
      <left/>
      <right style="thick">
        <color theme="1"/>
      </right>
      <top/>
      <bottom/>
      <diagonal/>
    </border>
    <border>
      <left style="thick">
        <color theme="1"/>
      </left>
      <right/>
      <top/>
      <bottom style="double">
        <color theme="0" tint="-0.14996795556505021"/>
      </bottom>
      <diagonal/>
    </border>
    <border>
      <left style="thick">
        <color theme="1"/>
      </left>
      <right/>
      <top style="double">
        <color theme="0" tint="-0.14996795556505021"/>
      </top>
      <bottom style="double">
        <color theme="0" tint="-0.14993743705557422"/>
      </bottom>
      <diagonal/>
    </border>
    <border>
      <left/>
      <right style="thick">
        <color theme="1"/>
      </right>
      <top style="double">
        <color theme="0" tint="-0.14996795556505021"/>
      </top>
      <bottom style="double">
        <color theme="0" tint="-0.14993743705557422"/>
      </bottom>
      <diagonal/>
    </border>
    <border>
      <left/>
      <right/>
      <top style="thin">
        <color theme="0" tint="-0.14996795556505021"/>
      </top>
      <bottom/>
      <diagonal/>
    </border>
    <border>
      <left/>
      <right/>
      <top/>
      <bottom style="thin">
        <color theme="0" tint="-0.14996795556505021"/>
      </bottom>
      <diagonal/>
    </border>
    <border>
      <left style="thick">
        <color theme="1"/>
      </left>
      <right/>
      <top style="double">
        <color theme="0" tint="-0.14993743705557422"/>
      </top>
      <bottom/>
      <diagonal/>
    </border>
    <border>
      <left/>
      <right/>
      <top style="double">
        <color theme="0" tint="-0.14993743705557422"/>
      </top>
      <bottom/>
      <diagonal/>
    </border>
    <border>
      <left/>
      <right style="thick">
        <color theme="1"/>
      </right>
      <top style="double">
        <color theme="0" tint="-0.1499374370555742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129">
    <xf numFmtId="0" fontId="0" fillId="0" borderId="0" xfId="0"/>
    <xf numFmtId="0" fontId="0" fillId="0" borderId="0" xfId="0" quotePrefix="1"/>
    <xf numFmtId="0" fontId="10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3" fillId="0" borderId="1" xfId="0" applyFont="1" applyFill="1" applyBorder="1" applyProtection="1">
      <protection locked="0"/>
    </xf>
    <xf numFmtId="1" fontId="13" fillId="0" borderId="2" xfId="0" applyNumberFormat="1" applyFont="1" applyFill="1" applyBorder="1" applyAlignment="1" applyProtection="1">
      <alignment horizontal="center"/>
      <protection locked="0"/>
    </xf>
    <xf numFmtId="0" fontId="13" fillId="0" borderId="2" xfId="0" applyFont="1" applyFill="1" applyBorder="1" applyProtection="1">
      <protection locked="0"/>
    </xf>
    <xf numFmtId="15" fontId="13" fillId="0" borderId="3" xfId="0" applyNumberFormat="1" applyFont="1" applyFill="1" applyBorder="1" applyAlignment="1" applyProtection="1">
      <alignment horizontal="left"/>
      <protection locked="0"/>
    </xf>
    <xf numFmtId="1" fontId="13" fillId="0" borderId="2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2" borderId="13" xfId="0" applyFill="1" applyBorder="1" applyProtection="1"/>
    <xf numFmtId="0" fontId="0" fillId="2" borderId="11" xfId="0" applyFill="1" applyBorder="1" applyProtection="1"/>
    <xf numFmtId="0" fontId="1" fillId="2" borderId="11" xfId="0" applyFont="1" applyFill="1" applyBorder="1" applyAlignment="1" applyProtection="1"/>
    <xf numFmtId="0" fontId="0" fillId="2" borderId="14" xfId="0" applyFill="1" applyBorder="1" applyProtection="1"/>
    <xf numFmtId="0" fontId="6" fillId="2" borderId="7" xfId="0" applyFont="1" applyFill="1" applyBorder="1" applyAlignment="1" applyProtection="1">
      <alignment horizontal="center"/>
    </xf>
    <xf numFmtId="0" fontId="0" fillId="2" borderId="15" xfId="0" applyFill="1" applyBorder="1" applyAlignment="1" applyProtection="1">
      <alignment horizontal="left"/>
    </xf>
    <xf numFmtId="0" fontId="0" fillId="2" borderId="0" xfId="0" applyFill="1" applyBorder="1" applyProtection="1"/>
    <xf numFmtId="0" fontId="0" fillId="0" borderId="0" xfId="0" applyAlignment="1" applyProtection="1">
      <alignment horizontal="right"/>
    </xf>
    <xf numFmtId="0" fontId="12" fillId="2" borderId="0" xfId="0" applyFont="1" applyFill="1" applyBorder="1" applyAlignment="1" applyProtection="1">
      <alignment horizontal="center"/>
    </xf>
    <xf numFmtId="0" fontId="4" fillId="2" borderId="18" xfId="0" applyFont="1" applyFill="1" applyBorder="1" applyAlignment="1" applyProtection="1">
      <alignment horizontal="left" vertical="center"/>
    </xf>
    <xf numFmtId="0" fontId="0" fillId="0" borderId="0" xfId="0" applyBorder="1" applyProtection="1"/>
    <xf numFmtId="1" fontId="0" fillId="0" borderId="0" xfId="0" applyNumberFormat="1" applyFont="1" applyFill="1" applyBorder="1" applyAlignment="1" applyProtection="1">
      <alignment horizontal="center"/>
    </xf>
    <xf numFmtId="9" fontId="0" fillId="0" borderId="0" xfId="1" applyFont="1" applyProtection="1"/>
    <xf numFmtId="0" fontId="1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left"/>
    </xf>
    <xf numFmtId="0" fontId="0" fillId="0" borderId="0" xfId="0" applyProtection="1">
      <protection locked="0"/>
    </xf>
    <xf numFmtId="0" fontId="5" fillId="2" borderId="5" xfId="0" applyFont="1" applyFill="1" applyBorder="1" applyAlignment="1" applyProtection="1">
      <alignment horizontal="center" vertical="center"/>
    </xf>
    <xf numFmtId="1" fontId="0" fillId="0" borderId="0" xfId="0" applyNumberFormat="1" applyFont="1" applyFill="1" applyBorder="1" applyAlignment="1" applyProtection="1">
      <alignment horizontal="left"/>
    </xf>
    <xf numFmtId="0" fontId="6" fillId="0" borderId="0" xfId="0" applyFont="1" applyFill="1" applyBorder="1" applyProtection="1"/>
    <xf numFmtId="0" fontId="13" fillId="0" borderId="1" xfId="0" applyFont="1" applyFill="1" applyBorder="1" applyProtection="1"/>
    <xf numFmtId="0" fontId="13" fillId="0" borderId="1" xfId="0" applyFont="1" applyFill="1" applyBorder="1"/>
    <xf numFmtId="1" fontId="13" fillId="0" borderId="2" xfId="0" applyNumberFormat="1" applyFont="1" applyFill="1" applyBorder="1" applyAlignment="1">
      <alignment horizontal="center"/>
    </xf>
    <xf numFmtId="0" fontId="21" fillId="2" borderId="6" xfId="0" applyFont="1" applyFill="1" applyBorder="1" applyAlignment="1" applyProtection="1">
      <alignment horizontal="center"/>
      <protection locked="0"/>
    </xf>
    <xf numFmtId="49" fontId="2" fillId="0" borderId="0" xfId="0" applyNumberFormat="1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center"/>
    </xf>
    <xf numFmtId="14" fontId="0" fillId="0" borderId="0" xfId="0" applyNumberFormat="1" applyFill="1" applyBorder="1" applyAlignment="1" applyProtection="1">
      <alignment horizontal="center"/>
    </xf>
    <xf numFmtId="14" fontId="0" fillId="0" borderId="0" xfId="0" applyNumberFormat="1" applyProtection="1"/>
    <xf numFmtId="1" fontId="13" fillId="5" borderId="2" xfId="0" applyNumberFormat="1" applyFont="1" applyFill="1" applyBorder="1" applyAlignment="1">
      <alignment horizontal="center"/>
    </xf>
    <xf numFmtId="1" fontId="13" fillId="0" borderId="0" xfId="0" applyNumberFormat="1" applyFont="1" applyFill="1" applyBorder="1" applyAlignment="1" applyProtection="1">
      <alignment horizontal="center"/>
      <protection locked="0"/>
    </xf>
    <xf numFmtId="1" fontId="13" fillId="0" borderId="0" xfId="0" applyNumberFormat="1" applyFont="1" applyFill="1" applyBorder="1" applyAlignment="1">
      <alignment horizontal="center"/>
    </xf>
    <xf numFmtId="0" fontId="10" fillId="7" borderId="8" xfId="0" applyFont="1" applyFill="1" applyBorder="1" applyAlignment="1" applyProtection="1">
      <alignment horizontal="center" vertical="center"/>
    </xf>
    <xf numFmtId="0" fontId="10" fillId="7" borderId="9" xfId="0" applyFont="1" applyFill="1" applyBorder="1" applyAlignment="1" applyProtection="1">
      <alignment horizontal="center" vertical="center"/>
    </xf>
    <xf numFmtId="0" fontId="10" fillId="7" borderId="9" xfId="0" applyFont="1" applyFill="1" applyBorder="1" applyAlignment="1" applyProtection="1">
      <alignment horizontal="center" vertical="center" wrapText="1"/>
    </xf>
    <xf numFmtId="0" fontId="0" fillId="6" borderId="0" xfId="0" applyFill="1"/>
    <xf numFmtId="0" fontId="0" fillId="8" borderId="0" xfId="0" applyFill="1"/>
    <xf numFmtId="0" fontId="0" fillId="2" borderId="0" xfId="0" applyFill="1"/>
    <xf numFmtId="0" fontId="0" fillId="4" borderId="0" xfId="0" applyFill="1"/>
    <xf numFmtId="0" fontId="0" fillId="9" borderId="0" xfId="0" applyFill="1"/>
    <xf numFmtId="0" fontId="13" fillId="0" borderId="0" xfId="0" applyFont="1" applyFill="1" applyBorder="1" applyProtection="1">
      <protection locked="0"/>
    </xf>
    <xf numFmtId="15" fontId="13" fillId="0" borderId="0" xfId="0" applyNumberFormat="1" applyFont="1" applyFill="1" applyBorder="1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14" fontId="13" fillId="0" borderId="0" xfId="0" applyNumberFormat="1" applyFont="1" applyFill="1" applyBorder="1" applyAlignment="1" applyProtection="1">
      <alignment horizontal="left"/>
      <protection locked="0"/>
    </xf>
    <xf numFmtId="0" fontId="10" fillId="3" borderId="21" xfId="0" applyFont="1" applyFill="1" applyBorder="1" applyAlignment="1" applyProtection="1">
      <alignment horizontal="center" vertical="center"/>
    </xf>
    <xf numFmtId="0" fontId="10" fillId="3" borderId="22" xfId="0" applyFont="1" applyFill="1" applyBorder="1" applyAlignment="1" applyProtection="1">
      <alignment horizontal="center" vertical="center"/>
    </xf>
    <xf numFmtId="0" fontId="10" fillId="3" borderId="23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0" fillId="2" borderId="11" xfId="0" applyFill="1" applyBorder="1" applyAlignment="1" applyProtection="1">
      <alignment horizontal="left"/>
    </xf>
    <xf numFmtId="0" fontId="0" fillId="2" borderId="0" xfId="0" applyFill="1" applyBorder="1" applyAlignment="1" applyProtection="1">
      <alignment horizontal="left"/>
    </xf>
    <xf numFmtId="0" fontId="11" fillId="2" borderId="0" xfId="0" applyFont="1" applyFill="1" applyBorder="1" applyAlignment="1" applyProtection="1">
      <alignment horizontal="left"/>
    </xf>
    <xf numFmtId="0" fontId="0" fillId="0" borderId="0" xfId="0" applyNumberFormat="1" applyBorder="1" applyProtection="1"/>
    <xf numFmtId="0" fontId="7" fillId="0" borderId="0" xfId="0" applyFont="1" applyBorder="1" applyAlignment="1" applyProtection="1">
      <alignment horizontal="center"/>
    </xf>
    <xf numFmtId="9" fontId="0" fillId="0" borderId="0" xfId="0" applyNumberFormat="1" applyBorder="1" applyProtection="1"/>
    <xf numFmtId="0" fontId="0" fillId="0" borderId="0" xfId="0" quotePrefix="1" applyBorder="1" applyAlignment="1" applyProtection="1"/>
    <xf numFmtId="0" fontId="0" fillId="0" borderId="0" xfId="0" quotePrefix="1" applyBorder="1" applyProtection="1"/>
    <xf numFmtId="0" fontId="0" fillId="0" borderId="0" xfId="0" applyBorder="1" applyAlignment="1" applyProtection="1">
      <alignment horizontal="right"/>
    </xf>
    <xf numFmtId="1" fontId="13" fillId="0" borderId="2" xfId="0" quotePrefix="1" applyNumberFormat="1" applyFont="1" applyFill="1" applyBorder="1" applyAlignment="1" applyProtection="1">
      <alignment horizontal="center"/>
      <protection locked="0"/>
    </xf>
    <xf numFmtId="1" fontId="13" fillId="5" borderId="2" xfId="0" applyNumberFormat="1" applyFont="1" applyFill="1" applyBorder="1" applyAlignment="1" applyProtection="1">
      <alignment horizontal="center"/>
      <protection locked="0"/>
    </xf>
    <xf numFmtId="0" fontId="0" fillId="0" borderId="2" xfId="0" applyFill="1" applyBorder="1" applyProtection="1">
      <protection locked="0"/>
    </xf>
    <xf numFmtId="0" fontId="13" fillId="0" borderId="2" xfId="0" quotePrefix="1" applyFont="1" applyFill="1" applyBorder="1" applyProtection="1">
      <protection locked="0"/>
    </xf>
    <xf numFmtId="1" fontId="13" fillId="6" borderId="2" xfId="0" applyNumberFormat="1" applyFont="1" applyFill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right"/>
    </xf>
    <xf numFmtId="165" fontId="0" fillId="0" borderId="0" xfId="0" applyNumberFormat="1" applyFill="1" applyBorder="1" applyAlignment="1" applyProtection="1">
      <alignment horizontal="right"/>
      <protection locked="0"/>
    </xf>
    <xf numFmtId="165" fontId="0" fillId="0" borderId="0" xfId="0" applyNumberFormat="1" applyFont="1" applyFill="1" applyBorder="1" applyAlignment="1" applyProtection="1">
      <alignment horizontal="right"/>
      <protection locked="0"/>
    </xf>
    <xf numFmtId="165" fontId="0" fillId="0" borderId="0" xfId="0" applyNumberFormat="1" applyAlignment="1" applyProtection="1">
      <alignment horizontal="right"/>
    </xf>
    <xf numFmtId="166" fontId="25" fillId="0" borderId="0" xfId="1" applyNumberFormat="1" applyFont="1" applyBorder="1" applyProtection="1"/>
    <xf numFmtId="0" fontId="25" fillId="0" borderId="0" xfId="0" applyFont="1" applyProtection="1"/>
    <xf numFmtId="0" fontId="0" fillId="0" borderId="0" xfId="0" applyBorder="1" applyAlignment="1" applyProtection="1">
      <alignment horizontal="center"/>
    </xf>
    <xf numFmtId="166" fontId="24" fillId="0" borderId="0" xfId="1" applyNumberFormat="1" applyFont="1" applyBorder="1" applyProtection="1"/>
    <xf numFmtId="166" fontId="25" fillId="0" borderId="0" xfId="0" applyNumberFormat="1" applyFont="1" applyBorder="1" applyProtection="1"/>
    <xf numFmtId="0" fontId="0" fillId="0" borderId="0" xfId="0" applyBorder="1" applyAlignment="1" applyProtection="1">
      <alignment horizontal="left"/>
    </xf>
    <xf numFmtId="0" fontId="26" fillId="0" borderId="0" xfId="0" applyFont="1" applyFill="1" applyBorder="1" applyProtection="1"/>
    <xf numFmtId="0" fontId="26" fillId="0" borderId="0" xfId="0" applyFont="1" applyFill="1" applyBorder="1" applyAlignment="1" applyProtection="1">
      <alignment horizontal="center"/>
    </xf>
    <xf numFmtId="0" fontId="0" fillId="0" borderId="0" xfId="0" quotePrefix="1" applyBorder="1" applyAlignment="1" applyProtection="1">
      <alignment horizontal="center"/>
    </xf>
    <xf numFmtId="166" fontId="24" fillId="0" borderId="0" xfId="0" applyNumberFormat="1" applyFont="1" applyBorder="1" applyProtection="1"/>
    <xf numFmtId="166" fontId="25" fillId="0" borderId="0" xfId="0" applyNumberFormat="1" applyFont="1" applyFill="1" applyBorder="1" applyAlignment="1" applyProtection="1">
      <alignment horizontal="right"/>
    </xf>
    <xf numFmtId="166" fontId="25" fillId="0" borderId="0" xfId="1" applyNumberFormat="1" applyFont="1" applyFill="1" applyBorder="1" applyAlignment="1" applyProtection="1">
      <alignment horizontal="right"/>
    </xf>
    <xf numFmtId="166" fontId="25" fillId="0" borderId="0" xfId="1" applyNumberFormat="1" applyFont="1" applyBorder="1" applyAlignment="1" applyProtection="1">
      <alignment horizontal="right"/>
    </xf>
    <xf numFmtId="0" fontId="10" fillId="7" borderId="0" xfId="0" applyFont="1" applyFill="1" applyBorder="1" applyAlignment="1" applyProtection="1">
      <alignment horizontal="center" vertical="center"/>
    </xf>
    <xf numFmtId="0" fontId="10" fillId="7" borderId="0" xfId="0" applyFont="1" applyFill="1" applyBorder="1" applyAlignment="1" applyProtection="1">
      <alignment horizontal="center" vertical="center" wrapText="1"/>
    </xf>
    <xf numFmtId="0" fontId="28" fillId="0" borderId="0" xfId="0" applyFont="1"/>
    <xf numFmtId="0" fontId="0" fillId="0" borderId="24" xfId="0" applyBorder="1" applyAlignment="1">
      <alignment horizontal="center"/>
    </xf>
    <xf numFmtId="167" fontId="0" fillId="0" borderId="0" xfId="0" applyNumberFormat="1"/>
    <xf numFmtId="0" fontId="0" fillId="10" borderId="25" xfId="0" applyFill="1" applyBorder="1"/>
    <xf numFmtId="0" fontId="0" fillId="10" borderId="26" xfId="0" applyFill="1" applyBorder="1"/>
    <xf numFmtId="0" fontId="0" fillId="10" borderId="27" xfId="0" applyFill="1" applyBorder="1"/>
    <xf numFmtId="0" fontId="0" fillId="10" borderId="28" xfId="0" quotePrefix="1" applyFill="1" applyBorder="1"/>
    <xf numFmtId="0" fontId="0" fillId="10" borderId="0" xfId="0" applyFill="1" applyBorder="1"/>
    <xf numFmtId="0" fontId="0" fillId="10" borderId="29" xfId="0" applyFill="1" applyBorder="1"/>
    <xf numFmtId="0" fontId="0" fillId="10" borderId="31" xfId="0" applyFill="1" applyBorder="1"/>
    <xf numFmtId="0" fontId="0" fillId="10" borderId="32" xfId="0" applyFill="1" applyBorder="1"/>
    <xf numFmtId="0" fontId="13" fillId="0" borderId="0" xfId="0" applyFont="1"/>
    <xf numFmtId="0" fontId="0" fillId="10" borderId="28" xfId="0" applyFill="1" applyBorder="1"/>
    <xf numFmtId="0" fontId="0" fillId="10" borderId="30" xfId="0" applyFill="1" applyBorder="1"/>
    <xf numFmtId="0" fontId="0" fillId="0" borderId="0" xfId="0" applyFill="1"/>
    <xf numFmtId="0" fontId="10" fillId="7" borderId="0" xfId="0" applyFont="1" applyFill="1" applyBorder="1" applyAlignment="1" applyProtection="1">
      <alignment vertical="center" wrapText="1"/>
    </xf>
    <xf numFmtId="15" fontId="13" fillId="0" borderId="3" xfId="0" applyNumberFormat="1" applyFont="1" applyFill="1" applyBorder="1" applyAlignment="1" applyProtection="1">
      <protection locked="0"/>
    </xf>
    <xf numFmtId="0" fontId="13" fillId="0" borderId="0" xfId="0" applyFont="1" applyAlignment="1"/>
    <xf numFmtId="0" fontId="0" fillId="0" borderId="0" xfId="0" applyAlignment="1"/>
    <xf numFmtId="0" fontId="0" fillId="0" borderId="0" xfId="0" applyBorder="1" applyAlignment="1" applyProtection="1">
      <alignment horizontal="center"/>
    </xf>
    <xf numFmtId="0" fontId="5" fillId="2" borderId="17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3" fillId="4" borderId="12" xfId="0" applyFont="1" applyFill="1" applyBorder="1" applyAlignment="1" applyProtection="1">
      <alignment horizontal="center" vertical="center" wrapText="1"/>
    </xf>
    <xf numFmtId="0" fontId="3" fillId="4" borderId="4" xfId="0" applyFont="1" applyFill="1" applyBorder="1" applyAlignment="1" applyProtection="1">
      <alignment horizontal="center" vertical="center" wrapText="1"/>
    </xf>
    <xf numFmtId="0" fontId="17" fillId="4" borderId="12" xfId="0" applyFont="1" applyFill="1" applyBorder="1" applyAlignment="1" applyProtection="1">
      <alignment horizontal="center" vertical="center"/>
    </xf>
    <xf numFmtId="0" fontId="17" fillId="4" borderId="4" xfId="0" applyFont="1" applyFill="1" applyBorder="1" applyAlignment="1" applyProtection="1">
      <alignment horizontal="center" vertical="center"/>
    </xf>
    <xf numFmtId="0" fontId="12" fillId="2" borderId="12" xfId="0" applyFont="1" applyFill="1" applyBorder="1" applyAlignment="1" applyProtection="1">
      <alignment horizontal="center"/>
    </xf>
    <xf numFmtId="0" fontId="12" fillId="2" borderId="4" xfId="0" applyFont="1" applyFill="1" applyBorder="1" applyAlignment="1" applyProtection="1">
      <alignment horizontal="center"/>
    </xf>
    <xf numFmtId="0" fontId="14" fillId="2" borderId="14" xfId="0" applyNumberFormat="1" applyFont="1" applyFill="1" applyBorder="1" applyAlignment="1" applyProtection="1">
      <alignment horizontal="center" vertical="center"/>
    </xf>
    <xf numFmtId="0" fontId="14" fillId="2" borderId="0" xfId="0" applyNumberFormat="1" applyFont="1" applyFill="1" applyBorder="1" applyAlignment="1" applyProtection="1">
      <alignment horizontal="center" vertical="center"/>
    </xf>
    <xf numFmtId="0" fontId="14" fillId="2" borderId="16" xfId="0" applyNumberFormat="1" applyFont="1" applyFill="1" applyBorder="1" applyAlignment="1" applyProtection="1">
      <alignment horizontal="center" vertical="center"/>
    </xf>
    <xf numFmtId="0" fontId="14" fillId="2" borderId="10" xfId="0" applyNumberFormat="1" applyFont="1" applyFill="1" applyBorder="1" applyAlignment="1" applyProtection="1">
      <alignment horizontal="center" vertical="center"/>
    </xf>
    <xf numFmtId="0" fontId="6" fillId="2" borderId="19" xfId="0" applyFont="1" applyFill="1" applyBorder="1" applyAlignment="1" applyProtection="1">
      <alignment horizontal="center" vertical="center"/>
    </xf>
    <xf numFmtId="0" fontId="6" fillId="2" borderId="20" xfId="0" applyFont="1" applyFill="1" applyBorder="1" applyAlignment="1" applyProtection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9" fillId="0" borderId="31" xfId="0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15">
    <dxf>
      <border>
        <left style="thin">
          <color rgb="FF606B6D"/>
        </left>
        <right style="thin">
          <color rgb="FF606B6D"/>
        </right>
        <top style="thin">
          <color rgb="FF606B6D"/>
        </top>
        <bottom style="thin">
          <color rgb="FF606B6D"/>
        </bottom>
        <vertical/>
        <horizontal/>
      </border>
    </dxf>
    <dxf>
      <border>
        <left style="thin">
          <color rgb="FF606B6D"/>
        </left>
        <right style="thin">
          <color rgb="FF606B6D"/>
        </right>
        <top style="thin">
          <color rgb="FF606B6D"/>
        </top>
        <bottom style="thin">
          <color rgb="FF606B6D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rgb="FF606B6D"/>
        </left>
        <right style="thin">
          <color rgb="FF606B6D"/>
        </right>
        <top style="thin">
          <color rgb="FF606B6D"/>
        </top>
        <bottom style="thin">
          <color rgb="FF606B6D"/>
        </bottom>
        <vertical/>
        <horizontal/>
      </border>
    </dxf>
    <dxf>
      <border>
        <left style="thin">
          <color rgb="FF606B6D"/>
        </left>
        <right style="thin">
          <color rgb="FF606B6D"/>
        </right>
        <top style="thin">
          <color rgb="FF606B6D"/>
        </top>
        <bottom style="thin">
          <color rgb="FF606B6D"/>
        </bottom>
        <vertical/>
        <horizontal/>
      </border>
    </dxf>
    <dxf>
      <border>
        <left style="thin">
          <color rgb="FF606B6D"/>
        </left>
        <right style="thin">
          <color rgb="FF606B6D"/>
        </right>
        <top style="thin">
          <color rgb="FF606B6D"/>
        </top>
        <bottom style="thin">
          <color rgb="FF606B6D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u val="double"/>
        <color rgb="FFFF0000"/>
      </font>
    </dxf>
    <dxf>
      <border>
        <left style="thin">
          <color rgb="FF606B6D"/>
        </left>
        <right style="thin">
          <color rgb="FF606B6D"/>
        </right>
        <top style="thin">
          <color rgb="FF606B6D"/>
        </top>
        <bottom style="thin">
          <color rgb="FF606B6D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strike val="0"/>
        <color rgb="FFF07F24"/>
      </font>
      <fill>
        <patternFill>
          <bgColor rgb="FF374343"/>
        </patternFill>
      </fill>
      <border>
        <left style="thin">
          <color rgb="FFF07F24"/>
        </left>
        <right style="thin">
          <color rgb="FFF07F24"/>
        </right>
        <top style="thin">
          <color rgb="FFF07F24"/>
        </top>
        <bottom style="thin">
          <color rgb="FFF07F24"/>
        </bottom>
        <vertical/>
        <horizontal/>
      </border>
    </dxf>
    <dxf>
      <font>
        <b/>
        <i/>
        <color theme="9"/>
      </font>
    </dxf>
    <dxf>
      <font>
        <b/>
        <i val="0"/>
        <u val="double"/>
        <color rgb="FFFF2929"/>
      </font>
      <fill>
        <patternFill>
          <bgColor theme="0"/>
        </patternFill>
      </fill>
    </dxf>
    <dxf>
      <font>
        <strike val="0"/>
        <color rgb="FFFA0000"/>
      </font>
    </dxf>
    <dxf>
      <font>
        <b/>
        <i val="0"/>
        <strike val="0"/>
        <u val="double"/>
        <color rgb="FFFA0000"/>
      </font>
    </dxf>
  </dxfs>
  <tableStyles count="0" defaultTableStyle="TableStyleMedium2" defaultPivotStyle="PivotStyleLight16"/>
  <colors>
    <mruColors>
      <color rgb="FFFF2929"/>
      <color rgb="FF374343"/>
      <color rgb="FF606B6D"/>
      <color rgb="FFF07F24"/>
      <color rgb="FFFA0000"/>
      <color rgb="FF70AD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7" Type="http://schemas.openxmlformats.org/officeDocument/2006/relationships/image" Target="../media/image8.png"/><Relationship Id="rId2" Type="http://schemas.openxmlformats.org/officeDocument/2006/relationships/image" Target="../media/image10.png"/><Relationship Id="rId1" Type="http://schemas.openxmlformats.org/officeDocument/2006/relationships/image" Target="../media/image9.gif"/><Relationship Id="rId6" Type="http://schemas.openxmlformats.org/officeDocument/2006/relationships/image" Target="../media/image7.png"/><Relationship Id="rId5" Type="http://schemas.openxmlformats.org/officeDocument/2006/relationships/image" Target="../media/image13.png"/><Relationship Id="rId4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266700</xdr:colOff>
      <xdr:row>2</xdr:row>
      <xdr:rowOff>161925</xdr:rowOff>
    </xdr:from>
    <xdr:to>
      <xdr:col>3</xdr:col>
      <xdr:colOff>447675</xdr:colOff>
      <xdr:row>4</xdr:row>
      <xdr:rowOff>57150</xdr:rowOff>
    </xdr:to>
    <xdr:pic macro="[0]!Efface">
      <xdr:nvPicPr>
        <xdr:cNvPr id="2" name="Efface3" descr="test" title="EFFACER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372100" y="857250"/>
          <a:ext cx="180975" cy="180975"/>
        </a:xfrm>
        <a:prstGeom prst="rect">
          <a:avLst/>
        </a:prstGeom>
      </xdr:spPr>
    </xdr:pic>
    <xdr:clientData/>
  </xdr:twoCellAnchor>
  <xdr:twoCellAnchor editAs="oneCell">
    <xdr:from>
      <xdr:col>3</xdr:col>
      <xdr:colOff>9526</xdr:colOff>
      <xdr:row>0</xdr:row>
      <xdr:rowOff>142876</xdr:rowOff>
    </xdr:from>
    <xdr:to>
      <xdr:col>3</xdr:col>
      <xdr:colOff>1114426</xdr:colOff>
      <xdr:row>0</xdr:row>
      <xdr:rowOff>381188</xdr:rowOff>
    </xdr:to>
    <xdr:pic macro="[0]!rech">
      <xdr:nvPicPr>
        <xdr:cNvPr id="3" name="Pict_NE" title="Feuille NE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19751" y="142876"/>
          <a:ext cx="1104900" cy="238312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142875</xdr:rowOff>
    </xdr:from>
    <xdr:to>
      <xdr:col>0</xdr:col>
      <xdr:colOff>1128429</xdr:colOff>
      <xdr:row>0</xdr:row>
      <xdr:rowOff>380475</xdr:rowOff>
    </xdr:to>
    <xdr:pic macro="[0]!Ouvrir">
      <xdr:nvPicPr>
        <xdr:cNvPr id="4" name="Pict_ADM" hidden="1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142875"/>
          <a:ext cx="1052229" cy="237600"/>
        </a:xfrm>
        <a:prstGeom prst="rect">
          <a:avLst/>
        </a:prstGeom>
      </xdr:spPr>
    </xdr:pic>
    <xdr:clientData/>
  </xdr:twoCellAnchor>
  <xdr:twoCellAnchor>
    <xdr:from>
      <xdr:col>2</xdr:col>
      <xdr:colOff>2371725</xdr:colOff>
      <xdr:row>0</xdr:row>
      <xdr:rowOff>262032</xdr:rowOff>
    </xdr:from>
    <xdr:to>
      <xdr:col>3</xdr:col>
      <xdr:colOff>9526</xdr:colOff>
      <xdr:row>0</xdr:row>
      <xdr:rowOff>381000</xdr:rowOff>
    </xdr:to>
    <xdr:cxnSp macro="">
      <xdr:nvCxnSpPr>
        <xdr:cNvPr id="6" name="Connecteur droit avec flèche 5"/>
        <xdr:cNvCxnSpPr>
          <a:endCxn id="3" idx="1"/>
        </xdr:cNvCxnSpPr>
      </xdr:nvCxnSpPr>
      <xdr:spPr>
        <a:xfrm flipV="1">
          <a:off x="4848225" y="262032"/>
          <a:ext cx="771526" cy="118968"/>
        </a:xfrm>
        <a:prstGeom prst="straightConnector1">
          <a:avLst/>
        </a:prstGeom>
        <a:ln>
          <a:tailEnd type="triangle"/>
        </a:ln>
        <a:effectLst>
          <a:outerShdw dist="38100" dir="8100000" algn="tr" rotWithShape="0">
            <a:schemeClr val="tx1"/>
          </a:outerShdw>
        </a:effectLst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232832</xdr:colOff>
      <xdr:row>0</xdr:row>
      <xdr:rowOff>603250</xdr:rowOff>
    </xdr:from>
    <xdr:to>
      <xdr:col>4</xdr:col>
      <xdr:colOff>412832</xdr:colOff>
      <xdr:row>0</xdr:row>
      <xdr:rowOff>783250</xdr:rowOff>
    </xdr:to>
    <xdr:pic macro="[0]!TriProjetDate">
      <xdr:nvPicPr>
        <xdr:cNvPr id="7" name="D_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63832" y="6032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4</xdr:col>
      <xdr:colOff>562749</xdr:colOff>
      <xdr:row>0</xdr:row>
      <xdr:rowOff>605084</xdr:rowOff>
    </xdr:from>
    <xdr:to>
      <xdr:col>4</xdr:col>
      <xdr:colOff>742749</xdr:colOff>
      <xdr:row>0</xdr:row>
      <xdr:rowOff>785084</xdr:rowOff>
    </xdr:to>
    <xdr:pic macro="[0]!TriProjetDate">
      <xdr:nvPicPr>
        <xdr:cNvPr id="8" name="D_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3749" y="605084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1</xdr:col>
      <xdr:colOff>349249</xdr:colOff>
      <xdr:row>0</xdr:row>
      <xdr:rowOff>582083</xdr:rowOff>
    </xdr:from>
    <xdr:to>
      <xdr:col>1</xdr:col>
      <xdr:colOff>529249</xdr:colOff>
      <xdr:row>0</xdr:row>
      <xdr:rowOff>762083</xdr:rowOff>
    </xdr:to>
    <xdr:pic macro="[0]!TriProjetDate">
      <xdr:nvPicPr>
        <xdr:cNvPr id="14" name="Projet_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6999" y="582083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1</xdr:col>
      <xdr:colOff>657999</xdr:colOff>
      <xdr:row>0</xdr:row>
      <xdr:rowOff>583916</xdr:rowOff>
    </xdr:from>
    <xdr:to>
      <xdr:col>1</xdr:col>
      <xdr:colOff>837999</xdr:colOff>
      <xdr:row>0</xdr:row>
      <xdr:rowOff>763916</xdr:rowOff>
    </xdr:to>
    <xdr:pic macro="[0]!TriProjetDate">
      <xdr:nvPicPr>
        <xdr:cNvPr id="15" name="Projet_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5749" y="583916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1</xdr:col>
      <xdr:colOff>10583</xdr:colOff>
      <xdr:row>0</xdr:row>
      <xdr:rowOff>52918</xdr:rowOff>
    </xdr:from>
    <xdr:to>
      <xdr:col>1</xdr:col>
      <xdr:colOff>1112183</xdr:colOff>
      <xdr:row>0</xdr:row>
      <xdr:rowOff>290518</xdr:rowOff>
    </xdr:to>
    <xdr:pic macro="[0]!NE">
      <xdr:nvPicPr>
        <xdr:cNvPr id="5" name="Pict_RE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0" y="52918"/>
          <a:ext cx="1101600" cy="237600"/>
        </a:xfrm>
        <a:prstGeom prst="rect">
          <a:avLst/>
        </a:prstGeom>
      </xdr:spPr>
    </xdr:pic>
    <xdr:clientData/>
  </xdr:twoCellAnchor>
  <xdr:twoCellAnchor editAs="oneCell">
    <xdr:from>
      <xdr:col>0</xdr:col>
      <xdr:colOff>42333</xdr:colOff>
      <xdr:row>0</xdr:row>
      <xdr:rowOff>553430</xdr:rowOff>
    </xdr:from>
    <xdr:to>
      <xdr:col>0</xdr:col>
      <xdr:colOff>582082</xdr:colOff>
      <xdr:row>0</xdr:row>
      <xdr:rowOff>764064</xdr:rowOff>
    </xdr:to>
    <xdr:pic macro="[0]!DébutFin">
      <xdr:nvPicPr>
        <xdr:cNvPr id="6" name="Début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33" y="553430"/>
          <a:ext cx="539749" cy="210634"/>
        </a:xfrm>
        <a:prstGeom prst="rect">
          <a:avLst/>
        </a:prstGeom>
      </xdr:spPr>
    </xdr:pic>
    <xdr:clientData/>
  </xdr:twoCellAnchor>
  <xdr:twoCellAnchor editAs="oneCell">
    <xdr:from>
      <xdr:col>0</xdr:col>
      <xdr:colOff>626250</xdr:colOff>
      <xdr:row>0</xdr:row>
      <xdr:rowOff>552166</xdr:rowOff>
    </xdr:from>
    <xdr:to>
      <xdr:col>1</xdr:col>
      <xdr:colOff>33833</xdr:colOff>
      <xdr:row>0</xdr:row>
      <xdr:rowOff>762898</xdr:rowOff>
    </xdr:to>
    <xdr:pic macro="[0]!DébutFin">
      <xdr:nvPicPr>
        <xdr:cNvPr id="9" name="Fin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50" y="552166"/>
          <a:ext cx="540000" cy="21073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560916</xdr:colOff>
      <xdr:row>0</xdr:row>
      <xdr:rowOff>265641</xdr:rowOff>
    </xdr:from>
    <xdr:to>
      <xdr:col>1</xdr:col>
      <xdr:colOff>0</xdr:colOff>
      <xdr:row>1</xdr:row>
      <xdr:rowOff>0</xdr:rowOff>
    </xdr:to>
    <xdr:grpSp>
      <xdr:nvGrpSpPr>
        <xdr:cNvPr id="8" name="Groupe 7"/>
        <xdr:cNvGrpSpPr/>
      </xdr:nvGrpSpPr>
      <xdr:grpSpPr>
        <a:xfrm>
          <a:off x="560916" y="218016"/>
          <a:ext cx="201084" cy="1059"/>
          <a:chOff x="10007464" y="54448057"/>
          <a:chExt cx="1035324" cy="542944"/>
        </a:xfrm>
      </xdr:grpSpPr>
      <xdr:pic macro="[0]!FIN">
        <xdr:nvPicPr>
          <xdr:cNvPr id="9" name="Image 8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FIN" textlink="">
        <xdr:nvSpPr>
          <xdr:cNvPr id="10" name="ZoneTexte 9"/>
          <xdr:cNvSpPr txBox="1"/>
        </xdr:nvSpPr>
        <xdr:spPr>
          <a:xfrm>
            <a:off x="10043586" y="54546497"/>
            <a:ext cx="931333" cy="34128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FIN</a:t>
            </a:r>
            <a:endParaRPr lang="fr-BE" sz="1200" b="1"/>
          </a:p>
        </xdr:txBody>
      </xdr:sp>
    </xdr:grpSp>
    <xdr:clientData/>
  </xdr:twoCellAnchor>
  <xdr:twoCellAnchor editAs="oneCell">
    <xdr:from>
      <xdr:col>2</xdr:col>
      <xdr:colOff>560916</xdr:colOff>
      <xdr:row>0</xdr:row>
      <xdr:rowOff>265641</xdr:rowOff>
    </xdr:from>
    <xdr:to>
      <xdr:col>3</xdr:col>
      <xdr:colOff>0</xdr:colOff>
      <xdr:row>1</xdr:row>
      <xdr:rowOff>0</xdr:rowOff>
    </xdr:to>
    <xdr:grpSp>
      <xdr:nvGrpSpPr>
        <xdr:cNvPr id="14" name="Groupe 13"/>
        <xdr:cNvGrpSpPr/>
      </xdr:nvGrpSpPr>
      <xdr:grpSpPr>
        <a:xfrm>
          <a:off x="2084916" y="218016"/>
          <a:ext cx="201084" cy="1059"/>
          <a:chOff x="10007464" y="54448057"/>
          <a:chExt cx="1035324" cy="542944"/>
        </a:xfrm>
      </xdr:grpSpPr>
      <xdr:pic macro="[0]!FIN">
        <xdr:nvPicPr>
          <xdr:cNvPr id="15" name="Image 14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FIN" textlink="">
        <xdr:nvSpPr>
          <xdr:cNvPr id="16" name="ZoneTexte 15"/>
          <xdr:cNvSpPr txBox="1"/>
        </xdr:nvSpPr>
        <xdr:spPr>
          <a:xfrm>
            <a:off x="10043586" y="54546497"/>
            <a:ext cx="931333" cy="34128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FIN</a:t>
            </a:r>
            <a:endParaRPr lang="fr-BE" sz="1200" b="1"/>
          </a:p>
        </xdr:txBody>
      </xdr:sp>
    </xdr:grpSp>
    <xdr:clientData/>
  </xdr:twoCellAnchor>
  <xdr:twoCellAnchor editAs="oneCell">
    <xdr:from>
      <xdr:col>2</xdr:col>
      <xdr:colOff>0</xdr:colOff>
      <xdr:row>0</xdr:row>
      <xdr:rowOff>265642</xdr:rowOff>
    </xdr:from>
    <xdr:to>
      <xdr:col>2</xdr:col>
      <xdr:colOff>554515</xdr:colOff>
      <xdr:row>1</xdr:row>
      <xdr:rowOff>0</xdr:rowOff>
    </xdr:to>
    <xdr:grpSp>
      <xdr:nvGrpSpPr>
        <xdr:cNvPr id="17" name="Groupe 16"/>
        <xdr:cNvGrpSpPr/>
      </xdr:nvGrpSpPr>
      <xdr:grpSpPr>
        <a:xfrm>
          <a:off x="1524000" y="218017"/>
          <a:ext cx="554515" cy="1058"/>
          <a:chOff x="9931049" y="54448057"/>
          <a:chExt cx="1179258" cy="542944"/>
        </a:xfrm>
      </xdr:grpSpPr>
      <xdr:pic macro="[0]!FIN">
        <xdr:nvPicPr>
          <xdr:cNvPr id="18" name="Image 17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debut" textlink="">
        <xdr:nvSpPr>
          <xdr:cNvPr id="19" name="ZoneTexte 18"/>
          <xdr:cNvSpPr txBox="1"/>
        </xdr:nvSpPr>
        <xdr:spPr>
          <a:xfrm>
            <a:off x="9931049" y="54546498"/>
            <a:ext cx="1179258" cy="3736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Débutr</a:t>
            </a:r>
            <a:endParaRPr lang="fr-BE" sz="1200" b="1"/>
          </a:p>
        </xdr:txBody>
      </xdr:sp>
    </xdr:grpSp>
    <xdr:clientData/>
  </xdr:twoCellAnchor>
  <xdr:twoCellAnchor editAs="oneCell">
    <xdr:from>
      <xdr:col>3</xdr:col>
      <xdr:colOff>264583</xdr:colOff>
      <xdr:row>0</xdr:row>
      <xdr:rowOff>604960</xdr:rowOff>
    </xdr:from>
    <xdr:to>
      <xdr:col>3</xdr:col>
      <xdr:colOff>444500</xdr:colOff>
      <xdr:row>1</xdr:row>
      <xdr:rowOff>3827</xdr:rowOff>
    </xdr:to>
    <xdr:pic macro="[0]!TriProjetDate">
      <xdr:nvPicPr>
        <xdr:cNvPr id="20" name="Projet1" title="Croissant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2333" y="604960"/>
          <a:ext cx="179917" cy="179917"/>
        </a:xfrm>
        <a:prstGeom prst="rect">
          <a:avLst/>
        </a:prstGeom>
      </xdr:spPr>
    </xdr:pic>
    <xdr:clientData/>
  </xdr:twoCellAnchor>
  <xdr:twoCellAnchor editAs="oneCell">
    <xdr:from>
      <xdr:col>3</xdr:col>
      <xdr:colOff>592667</xdr:colOff>
      <xdr:row>0</xdr:row>
      <xdr:rowOff>582084</xdr:rowOff>
    </xdr:from>
    <xdr:to>
      <xdr:col>4</xdr:col>
      <xdr:colOff>1142</xdr:colOff>
      <xdr:row>1</xdr:row>
      <xdr:rowOff>2034</xdr:rowOff>
    </xdr:to>
    <xdr:pic macro="[0]!TriProjetDate">
      <xdr:nvPicPr>
        <xdr:cNvPr id="21" name="Projet0" title="Décroissant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0417" y="582084"/>
          <a:ext cx="180000" cy="180000"/>
        </a:xfrm>
        <a:prstGeom prst="rect">
          <a:avLst/>
        </a:prstGeom>
      </xdr:spPr>
    </xdr:pic>
    <xdr:clientData/>
  </xdr:twoCellAnchor>
  <xdr:oneCellAnchor>
    <xdr:from>
      <xdr:col>10</xdr:col>
      <xdr:colOff>560916</xdr:colOff>
      <xdr:row>0</xdr:row>
      <xdr:rowOff>265641</xdr:rowOff>
    </xdr:from>
    <xdr:ext cx="201084" cy="1059"/>
    <xdr:grpSp>
      <xdr:nvGrpSpPr>
        <xdr:cNvPr id="22" name="Groupe 21"/>
        <xdr:cNvGrpSpPr/>
      </xdr:nvGrpSpPr>
      <xdr:grpSpPr>
        <a:xfrm>
          <a:off x="8180916" y="218016"/>
          <a:ext cx="201084" cy="1059"/>
          <a:chOff x="10007464" y="54448057"/>
          <a:chExt cx="1035324" cy="542944"/>
        </a:xfrm>
      </xdr:grpSpPr>
      <xdr:pic macro="[0]!FIN">
        <xdr:nvPicPr>
          <xdr:cNvPr id="23" name="Image 22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FIN" textlink="">
        <xdr:nvSpPr>
          <xdr:cNvPr id="24" name="ZoneTexte 23"/>
          <xdr:cNvSpPr txBox="1"/>
        </xdr:nvSpPr>
        <xdr:spPr>
          <a:xfrm>
            <a:off x="10043586" y="54546497"/>
            <a:ext cx="931333" cy="34128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FIN</a:t>
            </a:r>
            <a:endParaRPr lang="fr-BE" sz="1200" b="1"/>
          </a:p>
        </xdr:txBody>
      </xdr:sp>
    </xdr:grpSp>
    <xdr:clientData/>
  </xdr:oneCellAnchor>
  <xdr:oneCellAnchor>
    <xdr:from>
      <xdr:col>10</xdr:col>
      <xdr:colOff>0</xdr:colOff>
      <xdr:row>0</xdr:row>
      <xdr:rowOff>265642</xdr:rowOff>
    </xdr:from>
    <xdr:ext cx="554515" cy="1058"/>
    <xdr:grpSp>
      <xdr:nvGrpSpPr>
        <xdr:cNvPr id="25" name="Groupe 24"/>
        <xdr:cNvGrpSpPr/>
      </xdr:nvGrpSpPr>
      <xdr:grpSpPr>
        <a:xfrm>
          <a:off x="7620000" y="218017"/>
          <a:ext cx="554515" cy="1058"/>
          <a:chOff x="9931049" y="54448057"/>
          <a:chExt cx="1179258" cy="542944"/>
        </a:xfrm>
      </xdr:grpSpPr>
      <xdr:pic macro="[0]!FIN">
        <xdr:nvPicPr>
          <xdr:cNvPr id="26" name="Image 25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debut" textlink="">
        <xdr:nvSpPr>
          <xdr:cNvPr id="27" name="ZoneTexte 26"/>
          <xdr:cNvSpPr txBox="1"/>
        </xdr:nvSpPr>
        <xdr:spPr>
          <a:xfrm>
            <a:off x="9931049" y="54546498"/>
            <a:ext cx="1179258" cy="3736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Débutr</a:t>
            </a:r>
            <a:endParaRPr lang="fr-BE" sz="1200" b="1"/>
          </a:p>
        </xdr:txBody>
      </xdr:sp>
    </xdr:grpSp>
    <xdr:clientData/>
  </xdr:oneCellAnchor>
  <xdr:oneCellAnchor>
    <xdr:from>
      <xdr:col>10</xdr:col>
      <xdr:colOff>560916</xdr:colOff>
      <xdr:row>0</xdr:row>
      <xdr:rowOff>265641</xdr:rowOff>
    </xdr:from>
    <xdr:ext cx="201084" cy="1059"/>
    <xdr:grpSp>
      <xdr:nvGrpSpPr>
        <xdr:cNvPr id="28" name="Groupe 27"/>
        <xdr:cNvGrpSpPr/>
      </xdr:nvGrpSpPr>
      <xdr:grpSpPr>
        <a:xfrm>
          <a:off x="8180916" y="218016"/>
          <a:ext cx="201084" cy="1059"/>
          <a:chOff x="10007464" y="54448057"/>
          <a:chExt cx="1035324" cy="542944"/>
        </a:xfrm>
      </xdr:grpSpPr>
      <xdr:pic macro="[0]!FIN">
        <xdr:nvPicPr>
          <xdr:cNvPr id="29" name="Image 28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FIN" textlink="">
        <xdr:nvSpPr>
          <xdr:cNvPr id="30" name="ZoneTexte 29"/>
          <xdr:cNvSpPr txBox="1"/>
        </xdr:nvSpPr>
        <xdr:spPr>
          <a:xfrm>
            <a:off x="10043586" y="54546497"/>
            <a:ext cx="931333" cy="34128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FIN</a:t>
            </a:r>
            <a:endParaRPr lang="fr-BE" sz="1200" b="1"/>
          </a:p>
        </xdr:txBody>
      </xdr:sp>
    </xdr:grpSp>
    <xdr:clientData/>
  </xdr:oneCellAnchor>
  <xdr:oneCellAnchor>
    <xdr:from>
      <xdr:col>10</xdr:col>
      <xdr:colOff>0</xdr:colOff>
      <xdr:row>0</xdr:row>
      <xdr:rowOff>265642</xdr:rowOff>
    </xdr:from>
    <xdr:ext cx="554515" cy="1058"/>
    <xdr:grpSp>
      <xdr:nvGrpSpPr>
        <xdr:cNvPr id="31" name="Groupe 30"/>
        <xdr:cNvGrpSpPr/>
      </xdr:nvGrpSpPr>
      <xdr:grpSpPr>
        <a:xfrm>
          <a:off x="7620000" y="218017"/>
          <a:ext cx="554515" cy="1058"/>
          <a:chOff x="9931049" y="54448057"/>
          <a:chExt cx="1179258" cy="542944"/>
        </a:xfrm>
      </xdr:grpSpPr>
      <xdr:pic macro="[0]!FIN">
        <xdr:nvPicPr>
          <xdr:cNvPr id="32" name="Image 31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debut" textlink="">
        <xdr:nvSpPr>
          <xdr:cNvPr id="33" name="ZoneTexte 32"/>
          <xdr:cNvSpPr txBox="1"/>
        </xdr:nvSpPr>
        <xdr:spPr>
          <a:xfrm>
            <a:off x="9931049" y="54546498"/>
            <a:ext cx="1179258" cy="3736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Débutr</a:t>
            </a:r>
            <a:endParaRPr lang="fr-BE" sz="1200" b="1"/>
          </a:p>
        </xdr:txBody>
      </xdr:sp>
    </xdr:grpSp>
    <xdr:clientData/>
  </xdr:oneCellAnchor>
  <xdr:twoCellAnchor editAs="oneCell">
    <xdr:from>
      <xdr:col>2</xdr:col>
      <xdr:colOff>431384</xdr:colOff>
      <xdr:row>0</xdr:row>
      <xdr:rowOff>225136</xdr:rowOff>
    </xdr:from>
    <xdr:to>
      <xdr:col>2</xdr:col>
      <xdr:colOff>550332</xdr:colOff>
      <xdr:row>1</xdr:row>
      <xdr:rowOff>42255</xdr:rowOff>
    </xdr:to>
    <xdr:pic macro="[0]!DébutFin">
      <xdr:nvPicPr>
        <xdr:cNvPr id="34" name="Début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1955384" y="225136"/>
          <a:ext cx="118948" cy="45719"/>
        </a:xfrm>
        <a:prstGeom prst="rect">
          <a:avLst/>
        </a:prstGeom>
      </xdr:spPr>
    </xdr:pic>
    <xdr:clientData/>
  </xdr:twoCellAnchor>
  <xdr:twoCellAnchor editAs="oneCell">
    <xdr:from>
      <xdr:col>3</xdr:col>
      <xdr:colOff>254378</xdr:colOff>
      <xdr:row>0</xdr:row>
      <xdr:rowOff>223872</xdr:rowOff>
    </xdr:from>
    <xdr:to>
      <xdr:col>3</xdr:col>
      <xdr:colOff>373558</xdr:colOff>
      <xdr:row>1</xdr:row>
      <xdr:rowOff>40991</xdr:rowOff>
    </xdr:to>
    <xdr:pic macro="[0]!DébutFin">
      <xdr:nvPicPr>
        <xdr:cNvPr id="36" name="Fin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540378" y="223872"/>
          <a:ext cx="119180" cy="45719"/>
        </a:xfrm>
        <a:prstGeom prst="rect">
          <a:avLst/>
        </a:prstGeom>
      </xdr:spPr>
    </xdr:pic>
    <xdr:clientData/>
  </xdr:twoCellAnchor>
  <xdr:twoCellAnchor editAs="oneCell">
    <xdr:from>
      <xdr:col>2</xdr:col>
      <xdr:colOff>10583</xdr:colOff>
      <xdr:row>0</xdr:row>
      <xdr:rowOff>585180</xdr:rowOff>
    </xdr:from>
    <xdr:to>
      <xdr:col>2</xdr:col>
      <xdr:colOff>550332</xdr:colOff>
      <xdr:row>2</xdr:row>
      <xdr:rowOff>11589</xdr:rowOff>
    </xdr:to>
    <xdr:pic macro="[0]!DébutFin">
      <xdr:nvPicPr>
        <xdr:cNvPr id="38" name="Début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3" y="585180"/>
          <a:ext cx="539749" cy="207459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39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40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  <xdr:twoCellAnchor editAs="oneCell">
    <xdr:from>
      <xdr:col>2</xdr:col>
      <xdr:colOff>10583</xdr:colOff>
      <xdr:row>0</xdr:row>
      <xdr:rowOff>585180</xdr:rowOff>
    </xdr:from>
    <xdr:to>
      <xdr:col>2</xdr:col>
      <xdr:colOff>550332</xdr:colOff>
      <xdr:row>2</xdr:row>
      <xdr:rowOff>11589</xdr:rowOff>
    </xdr:to>
    <xdr:pic macro="[0]!DébutFin">
      <xdr:nvPicPr>
        <xdr:cNvPr id="41" name="Début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3" y="585180"/>
          <a:ext cx="539749" cy="207459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42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43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  <xdr:twoCellAnchor editAs="oneCell">
    <xdr:from>
      <xdr:col>2</xdr:col>
      <xdr:colOff>10583</xdr:colOff>
      <xdr:row>0</xdr:row>
      <xdr:rowOff>585180</xdr:rowOff>
    </xdr:from>
    <xdr:to>
      <xdr:col>2</xdr:col>
      <xdr:colOff>550332</xdr:colOff>
      <xdr:row>2</xdr:row>
      <xdr:rowOff>11589</xdr:rowOff>
    </xdr:to>
    <xdr:pic macro="[0]!DébutFin">
      <xdr:nvPicPr>
        <xdr:cNvPr id="44" name="Début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3" y="585180"/>
          <a:ext cx="539749" cy="207459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45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46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  <xdr:twoCellAnchor editAs="oneCell">
    <xdr:from>
      <xdr:col>2</xdr:col>
      <xdr:colOff>10583</xdr:colOff>
      <xdr:row>0</xdr:row>
      <xdr:rowOff>585180</xdr:rowOff>
    </xdr:from>
    <xdr:to>
      <xdr:col>2</xdr:col>
      <xdr:colOff>550332</xdr:colOff>
      <xdr:row>2</xdr:row>
      <xdr:rowOff>11589</xdr:rowOff>
    </xdr:to>
    <xdr:pic macro="[0]!DébutFin">
      <xdr:nvPicPr>
        <xdr:cNvPr id="47" name="Début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3" y="585180"/>
          <a:ext cx="539749" cy="207459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48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49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  <xdr:twoCellAnchor editAs="oneCell">
    <xdr:from>
      <xdr:col>2</xdr:col>
      <xdr:colOff>10583</xdr:colOff>
      <xdr:row>0</xdr:row>
      <xdr:rowOff>585180</xdr:rowOff>
    </xdr:from>
    <xdr:to>
      <xdr:col>2</xdr:col>
      <xdr:colOff>550332</xdr:colOff>
      <xdr:row>2</xdr:row>
      <xdr:rowOff>11589</xdr:rowOff>
    </xdr:to>
    <xdr:pic macro="[0]!DébutFin">
      <xdr:nvPicPr>
        <xdr:cNvPr id="50" name="Début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3" y="585180"/>
          <a:ext cx="539749" cy="207459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51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52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07F24"/>
  </sheetPr>
  <dimension ref="A1:J586"/>
  <sheetViews>
    <sheetView showGridLines="0" zoomScaleNormal="100" workbookViewId="0">
      <pane ySplit="13" topLeftCell="A14" activePane="bottomLeft" state="frozen"/>
      <selection pane="bottomLeft" activeCell="C6" sqref="C6"/>
    </sheetView>
  </sheetViews>
  <sheetFormatPr baseColWidth="10" defaultColWidth="11.42578125" defaultRowHeight="15" x14ac:dyDescent="0.25"/>
  <cols>
    <col min="1" max="1" width="18.140625" style="9" customWidth="1"/>
    <col min="2" max="2" width="19" style="9" customWidth="1"/>
    <col min="3" max="3" width="47" style="9" bestFit="1" customWidth="1"/>
    <col min="4" max="4" width="19" style="25" customWidth="1"/>
    <col min="5" max="15" width="19" style="9" customWidth="1"/>
    <col min="16" max="16384" width="11.42578125" style="9"/>
  </cols>
  <sheetData>
    <row r="1" spans="1:10" ht="39" customHeight="1" thickTop="1" thickBot="1" x14ac:dyDescent="0.3">
      <c r="A1" s="115" t="s">
        <v>70</v>
      </c>
      <c r="B1" s="116"/>
      <c r="C1" s="116"/>
      <c r="D1" s="116"/>
      <c r="E1" s="63"/>
      <c r="F1" s="20"/>
      <c r="G1" s="20"/>
      <c r="H1" s="20"/>
      <c r="I1" s="64"/>
      <c r="J1" s="20"/>
    </row>
    <row r="2" spans="1:10" ht="15.75" thickTop="1" x14ac:dyDescent="0.25">
      <c r="A2" s="10"/>
      <c r="B2" s="11"/>
      <c r="C2" s="12"/>
      <c r="D2" s="60"/>
      <c r="E2" s="65"/>
      <c r="F2" s="66"/>
      <c r="G2" s="20"/>
      <c r="H2" s="20"/>
      <c r="I2" s="20"/>
      <c r="J2" s="20"/>
    </row>
    <row r="3" spans="1:10" x14ac:dyDescent="0.25">
      <c r="A3" s="13"/>
      <c r="B3" s="14" t="s">
        <v>0</v>
      </c>
      <c r="C3" s="33" t="s">
        <v>3</v>
      </c>
      <c r="D3" s="61"/>
      <c r="E3" s="20"/>
      <c r="F3" s="67"/>
      <c r="G3" s="20"/>
      <c r="H3" s="20"/>
      <c r="I3" s="20"/>
      <c r="J3" s="20"/>
    </row>
    <row r="4" spans="1:10" ht="7.5" customHeight="1" x14ac:dyDescent="0.25">
      <c r="A4" s="13"/>
      <c r="B4" s="16"/>
      <c r="C4" s="125" t="s">
        <v>44</v>
      </c>
      <c r="D4" s="61"/>
      <c r="E4" s="20"/>
      <c r="F4" s="20"/>
      <c r="G4" s="20"/>
      <c r="H4" s="20"/>
      <c r="I4" s="20"/>
      <c r="J4" s="20"/>
    </row>
    <row r="5" spans="1:10" ht="6" customHeight="1" x14ac:dyDescent="0.25">
      <c r="A5" s="13"/>
      <c r="B5" s="16"/>
      <c r="C5" s="126"/>
      <c r="D5" s="61"/>
      <c r="E5" s="20"/>
      <c r="F5" s="20"/>
      <c r="G5" s="20"/>
      <c r="H5" s="20"/>
      <c r="I5" s="20"/>
      <c r="J5" s="20"/>
    </row>
    <row r="6" spans="1:10" x14ac:dyDescent="0.25">
      <c r="A6" s="13"/>
      <c r="B6" s="14" t="s">
        <v>39</v>
      </c>
      <c r="C6" s="33">
        <v>16874</v>
      </c>
      <c r="D6" s="62"/>
      <c r="E6" s="20"/>
      <c r="F6" s="20"/>
      <c r="G6" s="20"/>
      <c r="H6" s="20"/>
      <c r="I6" s="20"/>
      <c r="J6" s="20"/>
    </row>
    <row r="7" spans="1:10" ht="13.5" customHeight="1" x14ac:dyDescent="0.25">
      <c r="A7" s="13"/>
      <c r="B7" s="16"/>
      <c r="C7" s="16"/>
      <c r="D7" s="61"/>
      <c r="E7" s="20"/>
      <c r="F7" s="67"/>
      <c r="G7" s="20"/>
      <c r="H7" s="20"/>
      <c r="I7" s="20"/>
      <c r="J7" s="20"/>
    </row>
    <row r="8" spans="1:10" ht="5.25" customHeight="1" x14ac:dyDescent="0.25">
      <c r="A8" s="121" t="str">
        <f>IF(ISBLANK(A14),("! AUCUNE CORRESPONDANCE !"),UPPER("succès"))</f>
        <v>SUCCÈS</v>
      </c>
      <c r="B8" s="122"/>
      <c r="C8" s="122"/>
      <c r="D8" s="122"/>
      <c r="E8" s="20"/>
      <c r="F8" s="20"/>
      <c r="G8" s="20"/>
      <c r="H8" s="20"/>
      <c r="I8" s="20"/>
      <c r="J8" s="20"/>
    </row>
    <row r="9" spans="1:10" ht="16.5" customHeight="1" thickBot="1" x14ac:dyDescent="0.3">
      <c r="A9" s="123"/>
      <c r="B9" s="124"/>
      <c r="C9" s="124"/>
      <c r="D9" s="124"/>
      <c r="E9" s="20"/>
      <c r="F9" s="67"/>
      <c r="G9" s="20"/>
      <c r="H9" s="20"/>
      <c r="I9" s="20"/>
      <c r="J9" s="20"/>
    </row>
    <row r="10" spans="1:10" ht="22.5" thickTop="1" thickBot="1" x14ac:dyDescent="0.3">
      <c r="A10" s="117" t="str">
        <f>UPPER("&lt;-- résultats --&gt;")</f>
        <v>&lt;-- RÉSULTATS --&gt;</v>
      </c>
      <c r="B10" s="118"/>
      <c r="C10" s="118"/>
      <c r="D10" s="118"/>
      <c r="E10" s="20"/>
      <c r="F10" s="68"/>
      <c r="G10" s="63"/>
      <c r="H10" s="20"/>
      <c r="I10" s="20"/>
      <c r="J10" s="20"/>
    </row>
    <row r="11" spans="1:10" ht="16.5" thickTop="1" thickBot="1" x14ac:dyDescent="0.3">
      <c r="A11" s="119" t="str">
        <f>B3</f>
        <v>ATELIER</v>
      </c>
      <c r="B11" s="120"/>
      <c r="C11" s="18" t="str">
        <f>B6</f>
        <v>PROJET</v>
      </c>
      <c r="D11" s="15"/>
    </row>
    <row r="12" spans="1:10" ht="37.5" thickTop="1" thickBot="1" x14ac:dyDescent="0.3">
      <c r="A12" s="113" t="str">
        <f>IF(C3&gt;0,UPPER(C3),IF(C6&gt;0,INDEX(NE!A2:B44,MATCH(C12,NE!B2:B44,0),1),""))</f>
        <v>RDM</v>
      </c>
      <c r="B12" s="114"/>
      <c r="C12" s="27">
        <f>IF(C6&gt;0,C6,IF(C3&gt;0,"???",""))</f>
        <v>16874</v>
      </c>
      <c r="D12" s="19"/>
      <c r="G12" s="20"/>
    </row>
    <row r="13" spans="1:10" ht="21.75" thickTop="1" x14ac:dyDescent="0.25">
      <c r="A13" s="54"/>
      <c r="B13" s="55"/>
      <c r="C13" s="55"/>
      <c r="D13" s="56"/>
    </row>
    <row r="14" spans="1:10" x14ac:dyDescent="0.25">
      <c r="A14" s="57">
        <v>16874</v>
      </c>
      <c r="B14" s="58">
        <v>550</v>
      </c>
      <c r="C14" s="59" t="s">
        <v>72</v>
      </c>
      <c r="D14" s="75">
        <v>42677</v>
      </c>
      <c r="E14" s="20"/>
      <c r="F14" s="20"/>
      <c r="G14" s="20"/>
      <c r="H14" s="21"/>
      <c r="I14" s="20"/>
    </row>
    <row r="15" spans="1:10" x14ac:dyDescent="0.25">
      <c r="A15" s="57"/>
      <c r="B15" s="58"/>
      <c r="C15" s="59"/>
      <c r="D15" s="75"/>
      <c r="E15" s="20"/>
      <c r="F15" s="112"/>
      <c r="G15" s="112"/>
      <c r="H15" s="112"/>
      <c r="I15" s="20"/>
    </row>
    <row r="16" spans="1:10" x14ac:dyDescent="0.25">
      <c r="A16" s="57"/>
      <c r="B16" s="58"/>
      <c r="C16" s="59"/>
      <c r="D16" s="76"/>
      <c r="E16" s="20"/>
      <c r="F16" s="80"/>
      <c r="G16" s="21"/>
      <c r="H16" s="20"/>
      <c r="I16" s="20"/>
    </row>
    <row r="17" spans="1:9" x14ac:dyDescent="0.25">
      <c r="A17" s="57"/>
      <c r="B17" s="58"/>
      <c r="C17" s="59"/>
      <c r="D17" s="75"/>
      <c r="E17" s="20"/>
      <c r="F17" s="86"/>
      <c r="G17" s="87"/>
      <c r="H17" s="88"/>
      <c r="I17" s="20"/>
    </row>
    <row r="18" spans="1:9" x14ac:dyDescent="0.25">
      <c r="A18" s="57"/>
      <c r="B18" s="58"/>
      <c r="C18" s="59"/>
      <c r="D18" s="75"/>
      <c r="E18" s="20"/>
      <c r="F18" s="80"/>
      <c r="G18" s="87"/>
      <c r="H18" s="88"/>
      <c r="I18" s="20"/>
    </row>
    <row r="19" spans="1:9" x14ac:dyDescent="0.25">
      <c r="A19" s="57"/>
      <c r="B19" s="58"/>
      <c r="C19" s="59"/>
      <c r="D19" s="75"/>
      <c r="E19" s="20"/>
      <c r="F19" s="80"/>
      <c r="G19" s="87"/>
      <c r="H19" s="89"/>
      <c r="I19" s="20"/>
    </row>
    <row r="20" spans="1:9" x14ac:dyDescent="0.25">
      <c r="A20" s="57"/>
      <c r="B20" s="58"/>
      <c r="C20" s="59"/>
      <c r="D20" s="75"/>
      <c r="E20" s="20"/>
      <c r="F20" s="86"/>
      <c r="G20" s="87"/>
      <c r="H20" s="90"/>
      <c r="I20" s="20"/>
    </row>
    <row r="21" spans="1:9" x14ac:dyDescent="0.25">
      <c r="A21" s="57"/>
      <c r="B21" s="58"/>
      <c r="C21" s="59"/>
      <c r="D21" s="75"/>
      <c r="E21" s="20"/>
      <c r="F21" s="80"/>
      <c r="G21" s="81"/>
      <c r="H21" s="78"/>
      <c r="I21" s="20"/>
    </row>
    <row r="22" spans="1:9" x14ac:dyDescent="0.25">
      <c r="A22" s="57"/>
      <c r="B22" s="58"/>
      <c r="C22" s="59"/>
      <c r="D22" s="75"/>
      <c r="E22" s="20"/>
      <c r="F22" s="83"/>
      <c r="G22" s="81"/>
      <c r="H22" s="78"/>
      <c r="I22" s="20"/>
    </row>
    <row r="23" spans="1:9" x14ac:dyDescent="0.25">
      <c r="A23" s="57"/>
      <c r="B23" s="58"/>
      <c r="C23" s="59"/>
      <c r="D23" s="75"/>
      <c r="E23" s="20"/>
      <c r="F23" s="20"/>
      <c r="G23" s="81"/>
      <c r="H23" s="82"/>
      <c r="I23" s="20"/>
    </row>
    <row r="24" spans="1:9" x14ac:dyDescent="0.25">
      <c r="A24" s="57"/>
      <c r="B24" s="58"/>
      <c r="C24" s="59"/>
      <c r="D24" s="75"/>
      <c r="G24" s="81"/>
      <c r="H24" s="82"/>
    </row>
    <row r="25" spans="1:9" x14ac:dyDescent="0.25">
      <c r="A25" s="57"/>
      <c r="B25" s="58"/>
      <c r="C25" s="59"/>
      <c r="D25" s="75"/>
      <c r="F25" s="84"/>
      <c r="G25" s="22"/>
      <c r="H25" s="79"/>
    </row>
    <row r="26" spans="1:9" x14ac:dyDescent="0.25">
      <c r="A26" s="57"/>
      <c r="B26" s="58"/>
      <c r="C26" s="59"/>
      <c r="D26" s="75"/>
      <c r="F26" s="85"/>
      <c r="G26" s="22"/>
    </row>
    <row r="27" spans="1:9" x14ac:dyDescent="0.25">
      <c r="A27" s="57"/>
      <c r="B27" s="58"/>
      <c r="C27" s="59"/>
      <c r="D27" s="75"/>
    </row>
    <row r="28" spans="1:9" x14ac:dyDescent="0.25">
      <c r="A28" s="57"/>
      <c r="B28" s="58"/>
      <c r="C28" s="59"/>
      <c r="D28" s="75"/>
    </row>
    <row r="29" spans="1:9" x14ac:dyDescent="0.25">
      <c r="A29" s="57"/>
      <c r="B29" s="58"/>
      <c r="C29" s="59"/>
      <c r="D29" s="75"/>
    </row>
    <row r="30" spans="1:9" x14ac:dyDescent="0.25">
      <c r="A30" s="57"/>
      <c r="B30" s="58"/>
      <c r="C30" s="59"/>
      <c r="D30" s="75"/>
    </row>
    <row r="31" spans="1:9" x14ac:dyDescent="0.25">
      <c r="A31" s="57"/>
      <c r="B31" s="58"/>
      <c r="C31" s="59"/>
      <c r="D31" s="75"/>
    </row>
    <row r="32" spans="1:9" x14ac:dyDescent="0.25">
      <c r="A32" s="57"/>
      <c r="B32" s="58"/>
      <c r="C32" s="59"/>
      <c r="D32" s="75"/>
    </row>
    <row r="33" spans="1:4" x14ac:dyDescent="0.25">
      <c r="A33" s="57"/>
      <c r="B33" s="58"/>
      <c r="C33" s="59"/>
      <c r="D33" s="75"/>
    </row>
    <row r="34" spans="1:4" x14ac:dyDescent="0.25">
      <c r="A34" s="57"/>
      <c r="B34" s="58"/>
      <c r="C34" s="59"/>
      <c r="D34" s="75"/>
    </row>
    <row r="35" spans="1:4" x14ac:dyDescent="0.25">
      <c r="A35" s="57"/>
      <c r="B35" s="58"/>
      <c r="C35" s="59"/>
      <c r="D35" s="75"/>
    </row>
    <row r="36" spans="1:4" x14ac:dyDescent="0.25">
      <c r="A36" s="57"/>
      <c r="B36" s="58"/>
      <c r="C36" s="59"/>
      <c r="D36" s="75"/>
    </row>
    <row r="37" spans="1:4" x14ac:dyDescent="0.25">
      <c r="A37" s="57"/>
      <c r="B37" s="58"/>
      <c r="C37" s="59"/>
      <c r="D37" s="75"/>
    </row>
    <row r="38" spans="1:4" x14ac:dyDescent="0.25">
      <c r="A38" s="57"/>
      <c r="B38" s="58"/>
      <c r="C38" s="59"/>
      <c r="D38" s="75"/>
    </row>
    <row r="39" spans="1:4" x14ac:dyDescent="0.25">
      <c r="A39" s="57"/>
      <c r="B39" s="58"/>
      <c r="C39" s="59"/>
      <c r="D39" s="75"/>
    </row>
    <row r="40" spans="1:4" x14ac:dyDescent="0.25">
      <c r="A40" s="57"/>
      <c r="B40" s="58"/>
      <c r="C40" s="59"/>
      <c r="D40" s="75"/>
    </row>
    <row r="41" spans="1:4" x14ac:dyDescent="0.25">
      <c r="A41" s="57"/>
      <c r="B41" s="58"/>
      <c r="C41" s="59"/>
      <c r="D41" s="75"/>
    </row>
    <row r="42" spans="1:4" x14ac:dyDescent="0.25">
      <c r="A42" s="57"/>
      <c r="B42" s="58"/>
      <c r="C42" s="59"/>
      <c r="D42" s="75"/>
    </row>
    <row r="43" spans="1:4" x14ac:dyDescent="0.25">
      <c r="A43" s="57"/>
      <c r="B43" s="58"/>
      <c r="C43" s="59"/>
      <c r="D43" s="75"/>
    </row>
    <row r="44" spans="1:4" x14ac:dyDescent="0.25">
      <c r="A44" s="57"/>
      <c r="B44" s="58"/>
      <c r="C44" s="59"/>
      <c r="D44" s="75"/>
    </row>
    <row r="45" spans="1:4" x14ac:dyDescent="0.25">
      <c r="A45" s="57"/>
      <c r="B45" s="58"/>
      <c r="C45" s="59"/>
      <c r="D45" s="75"/>
    </row>
    <row r="46" spans="1:4" x14ac:dyDescent="0.25">
      <c r="A46" s="57"/>
      <c r="B46" s="58"/>
      <c r="C46" s="59"/>
      <c r="D46" s="75"/>
    </row>
    <row r="47" spans="1:4" x14ac:dyDescent="0.25">
      <c r="A47" s="57"/>
      <c r="B47" s="58"/>
      <c r="C47" s="59"/>
      <c r="D47" s="75"/>
    </row>
    <row r="48" spans="1:4" x14ac:dyDescent="0.25">
      <c r="A48" s="57"/>
      <c r="B48" s="58"/>
      <c r="C48" s="59"/>
      <c r="D48" s="75"/>
    </row>
    <row r="49" spans="1:4" x14ac:dyDescent="0.25">
      <c r="A49" s="57"/>
      <c r="B49" s="58"/>
      <c r="C49" s="59"/>
      <c r="D49" s="75"/>
    </row>
    <row r="50" spans="1:4" x14ac:dyDescent="0.25">
      <c r="A50" s="57"/>
      <c r="B50" s="58"/>
      <c r="C50" s="59"/>
      <c r="D50" s="75"/>
    </row>
    <row r="51" spans="1:4" x14ac:dyDescent="0.25">
      <c r="A51" s="57"/>
      <c r="B51" s="58"/>
      <c r="C51" s="59"/>
      <c r="D51" s="75"/>
    </row>
    <row r="52" spans="1:4" x14ac:dyDescent="0.25">
      <c r="A52" s="57"/>
      <c r="B52" s="58"/>
      <c r="C52" s="59"/>
      <c r="D52" s="75"/>
    </row>
    <row r="53" spans="1:4" x14ac:dyDescent="0.25">
      <c r="A53" s="57"/>
      <c r="B53" s="58"/>
      <c r="C53" s="59"/>
      <c r="D53" s="75"/>
    </row>
    <row r="54" spans="1:4" x14ac:dyDescent="0.25">
      <c r="A54" s="57"/>
      <c r="B54" s="58"/>
      <c r="C54" s="59"/>
      <c r="D54" s="75"/>
    </row>
    <row r="55" spans="1:4" x14ac:dyDescent="0.25">
      <c r="A55" s="57"/>
      <c r="B55" s="58"/>
      <c r="C55" s="59"/>
      <c r="D55" s="75"/>
    </row>
    <row r="56" spans="1:4" x14ac:dyDescent="0.25">
      <c r="A56" s="57"/>
      <c r="B56" s="58"/>
      <c r="C56" s="59"/>
      <c r="D56" s="75"/>
    </row>
    <row r="57" spans="1:4" x14ac:dyDescent="0.25">
      <c r="A57" s="57"/>
      <c r="B57" s="58"/>
      <c r="C57" s="59"/>
      <c r="D57" s="75"/>
    </row>
    <row r="58" spans="1:4" x14ac:dyDescent="0.25">
      <c r="A58" s="57"/>
      <c r="B58" s="58"/>
      <c r="C58" s="59"/>
      <c r="D58" s="75"/>
    </row>
    <row r="59" spans="1:4" x14ac:dyDescent="0.25">
      <c r="A59" s="57"/>
      <c r="B59" s="58"/>
      <c r="C59" s="59"/>
      <c r="D59" s="75"/>
    </row>
    <row r="60" spans="1:4" x14ac:dyDescent="0.25">
      <c r="A60" s="57"/>
      <c r="B60" s="58"/>
      <c r="C60" s="59"/>
      <c r="D60" s="75"/>
    </row>
    <row r="61" spans="1:4" x14ac:dyDescent="0.25">
      <c r="A61" s="57"/>
      <c r="B61" s="58"/>
      <c r="C61" s="59"/>
      <c r="D61" s="75"/>
    </row>
    <row r="62" spans="1:4" x14ac:dyDescent="0.25">
      <c r="A62" s="57"/>
      <c r="B62" s="58"/>
      <c r="C62" s="59"/>
      <c r="D62" s="75"/>
    </row>
    <row r="63" spans="1:4" x14ac:dyDescent="0.25">
      <c r="A63" s="57"/>
      <c r="B63" s="58"/>
      <c r="C63" s="59"/>
      <c r="D63" s="75"/>
    </row>
    <row r="64" spans="1:4" x14ac:dyDescent="0.25">
      <c r="A64" s="57"/>
      <c r="B64" s="58"/>
      <c r="C64" s="59"/>
      <c r="D64" s="75"/>
    </row>
    <row r="65" spans="1:4" x14ac:dyDescent="0.25">
      <c r="A65" s="57"/>
      <c r="B65" s="58"/>
      <c r="C65" s="59"/>
      <c r="D65" s="75"/>
    </row>
    <row r="66" spans="1:4" x14ac:dyDescent="0.25">
      <c r="A66" s="57"/>
      <c r="B66" s="58"/>
      <c r="C66" s="59"/>
      <c r="D66" s="75"/>
    </row>
    <row r="67" spans="1:4" x14ac:dyDescent="0.25">
      <c r="A67" s="57"/>
      <c r="B67" s="58"/>
      <c r="C67" s="59"/>
      <c r="D67" s="75"/>
    </row>
    <row r="68" spans="1:4" x14ac:dyDescent="0.25">
      <c r="A68" s="57"/>
      <c r="B68" s="58"/>
      <c r="C68" s="59"/>
      <c r="D68" s="75"/>
    </row>
    <row r="69" spans="1:4" x14ac:dyDescent="0.25">
      <c r="A69" s="57"/>
      <c r="B69" s="58"/>
      <c r="C69" s="59"/>
      <c r="D69" s="75"/>
    </row>
    <row r="70" spans="1:4" x14ac:dyDescent="0.25">
      <c r="A70" s="57"/>
      <c r="B70" s="58"/>
      <c r="C70" s="59"/>
      <c r="D70" s="75"/>
    </row>
    <row r="71" spans="1:4" x14ac:dyDescent="0.25">
      <c r="A71" s="57"/>
      <c r="B71" s="58"/>
      <c r="C71" s="59"/>
      <c r="D71" s="75"/>
    </row>
    <row r="72" spans="1:4" x14ac:dyDescent="0.25">
      <c r="A72" s="57"/>
      <c r="B72" s="58"/>
      <c r="C72" s="59"/>
      <c r="D72" s="75"/>
    </row>
    <row r="73" spans="1:4" x14ac:dyDescent="0.25">
      <c r="A73" s="57"/>
      <c r="B73" s="58"/>
      <c r="C73" s="59"/>
      <c r="D73" s="75"/>
    </row>
    <row r="74" spans="1:4" x14ac:dyDescent="0.25">
      <c r="A74" s="57"/>
      <c r="B74" s="58"/>
      <c r="C74" s="59"/>
      <c r="D74" s="75"/>
    </row>
    <row r="75" spans="1:4" x14ac:dyDescent="0.25">
      <c r="A75" s="57"/>
      <c r="B75" s="58"/>
      <c r="C75" s="59"/>
      <c r="D75" s="75"/>
    </row>
    <row r="76" spans="1:4" x14ac:dyDescent="0.25">
      <c r="A76" s="57"/>
      <c r="B76" s="58"/>
      <c r="C76" s="59"/>
      <c r="D76" s="75"/>
    </row>
    <row r="77" spans="1:4" x14ac:dyDescent="0.25">
      <c r="A77" s="57"/>
      <c r="B77" s="58"/>
      <c r="C77" s="59"/>
      <c r="D77" s="75"/>
    </row>
    <row r="78" spans="1:4" x14ac:dyDescent="0.25">
      <c r="A78" s="57"/>
      <c r="B78" s="58"/>
      <c r="C78" s="59"/>
      <c r="D78" s="75"/>
    </row>
    <row r="79" spans="1:4" x14ac:dyDescent="0.25">
      <c r="A79" s="57"/>
      <c r="B79" s="58"/>
      <c r="C79" s="59"/>
      <c r="D79" s="75"/>
    </row>
    <row r="80" spans="1:4" x14ac:dyDescent="0.25">
      <c r="A80" s="57"/>
      <c r="B80" s="58"/>
      <c r="C80" s="59"/>
      <c r="D80" s="75"/>
    </row>
    <row r="81" spans="1:4" x14ac:dyDescent="0.25">
      <c r="A81" s="57"/>
      <c r="B81" s="58"/>
      <c r="C81" s="59"/>
      <c r="D81" s="76"/>
    </row>
    <row r="82" spans="1:4" x14ac:dyDescent="0.25">
      <c r="A82" s="57"/>
      <c r="B82" s="58"/>
      <c r="C82" s="59"/>
      <c r="D82" s="75"/>
    </row>
    <row r="83" spans="1:4" x14ac:dyDescent="0.25">
      <c r="A83" s="57"/>
      <c r="B83" s="58"/>
      <c r="C83" s="59"/>
      <c r="D83" s="75"/>
    </row>
    <row r="84" spans="1:4" x14ac:dyDescent="0.25">
      <c r="A84" s="57"/>
      <c r="B84" s="58"/>
      <c r="C84" s="59"/>
      <c r="D84" s="75"/>
    </row>
    <row r="85" spans="1:4" x14ac:dyDescent="0.25">
      <c r="A85" s="57"/>
      <c r="B85" s="58"/>
      <c r="C85" s="59"/>
      <c r="D85" s="75"/>
    </row>
    <row r="86" spans="1:4" x14ac:dyDescent="0.25">
      <c r="A86" s="57"/>
      <c r="B86" s="58"/>
      <c r="C86" s="59"/>
      <c r="D86" s="75"/>
    </row>
    <row r="87" spans="1:4" x14ac:dyDescent="0.25">
      <c r="A87" s="57"/>
      <c r="B87" s="58"/>
      <c r="C87" s="59"/>
      <c r="D87" s="75"/>
    </row>
    <row r="88" spans="1:4" x14ac:dyDescent="0.25">
      <c r="A88" s="57"/>
      <c r="B88" s="58"/>
      <c r="C88" s="59"/>
      <c r="D88" s="75"/>
    </row>
    <row r="89" spans="1:4" x14ac:dyDescent="0.25">
      <c r="A89" s="57"/>
      <c r="B89" s="58"/>
      <c r="C89" s="59"/>
      <c r="D89" s="75"/>
    </row>
    <row r="90" spans="1:4" x14ac:dyDescent="0.25">
      <c r="A90" s="57"/>
      <c r="B90" s="58"/>
      <c r="C90" s="59"/>
      <c r="D90" s="75"/>
    </row>
    <row r="91" spans="1:4" x14ac:dyDescent="0.25">
      <c r="A91" s="57"/>
      <c r="B91" s="58"/>
      <c r="C91" s="59"/>
      <c r="D91" s="75"/>
    </row>
    <row r="92" spans="1:4" x14ac:dyDescent="0.25">
      <c r="A92" s="57"/>
      <c r="B92" s="58"/>
      <c r="C92" s="59"/>
      <c r="D92" s="75"/>
    </row>
    <row r="93" spans="1:4" x14ac:dyDescent="0.25">
      <c r="A93" s="57"/>
      <c r="B93" s="58"/>
      <c r="C93" s="59"/>
      <c r="D93" s="75"/>
    </row>
    <row r="94" spans="1:4" x14ac:dyDescent="0.25">
      <c r="A94" s="57"/>
      <c r="B94" s="58"/>
      <c r="C94" s="59"/>
      <c r="D94" s="75"/>
    </row>
    <row r="95" spans="1:4" x14ac:dyDescent="0.25">
      <c r="A95" s="57"/>
      <c r="B95" s="58"/>
      <c r="C95" s="59"/>
      <c r="D95" s="75"/>
    </row>
    <row r="96" spans="1:4" x14ac:dyDescent="0.25">
      <c r="A96" s="57"/>
      <c r="B96" s="58"/>
      <c r="C96" s="59"/>
      <c r="D96" s="75"/>
    </row>
    <row r="97" spans="1:4" x14ac:dyDescent="0.25">
      <c r="A97" s="57"/>
      <c r="B97" s="58"/>
      <c r="C97" s="59"/>
      <c r="D97" s="75"/>
    </row>
    <row r="98" spans="1:4" x14ac:dyDescent="0.25">
      <c r="A98" s="57"/>
      <c r="B98" s="58"/>
      <c r="C98" s="59"/>
      <c r="D98" s="75"/>
    </row>
    <row r="99" spans="1:4" x14ac:dyDescent="0.25">
      <c r="A99" s="57"/>
      <c r="B99" s="58"/>
      <c r="C99" s="59"/>
      <c r="D99" s="75"/>
    </row>
    <row r="100" spans="1:4" x14ac:dyDescent="0.25">
      <c r="A100" s="57"/>
      <c r="B100" s="58"/>
      <c r="C100" s="59"/>
      <c r="D100" s="75"/>
    </row>
    <row r="101" spans="1:4" x14ac:dyDescent="0.25">
      <c r="A101" s="57"/>
      <c r="B101" s="58"/>
      <c r="C101" s="59"/>
      <c r="D101" s="75"/>
    </row>
    <row r="102" spans="1:4" x14ac:dyDescent="0.25">
      <c r="A102" s="57"/>
      <c r="B102" s="58"/>
      <c r="C102" s="59"/>
      <c r="D102" s="75"/>
    </row>
    <row r="103" spans="1:4" x14ac:dyDescent="0.25">
      <c r="A103" s="57"/>
      <c r="B103" s="58"/>
      <c r="C103" s="59"/>
      <c r="D103" s="75"/>
    </row>
    <row r="104" spans="1:4" x14ac:dyDescent="0.25">
      <c r="A104" s="57"/>
      <c r="B104" s="58"/>
      <c r="C104" s="59"/>
      <c r="D104" s="75"/>
    </row>
    <row r="105" spans="1:4" x14ac:dyDescent="0.25">
      <c r="A105" s="57"/>
      <c r="B105" s="58"/>
      <c r="C105" s="59"/>
      <c r="D105" s="75"/>
    </row>
    <row r="106" spans="1:4" x14ac:dyDescent="0.25">
      <c r="A106" s="57"/>
      <c r="B106" s="58"/>
      <c r="C106" s="59"/>
      <c r="D106" s="75"/>
    </row>
    <row r="107" spans="1:4" x14ac:dyDescent="0.25">
      <c r="A107" s="57"/>
      <c r="B107" s="58"/>
      <c r="C107" s="59"/>
      <c r="D107" s="75"/>
    </row>
    <row r="108" spans="1:4" x14ac:dyDescent="0.25">
      <c r="A108" s="57"/>
      <c r="B108" s="58"/>
      <c r="C108" s="59"/>
      <c r="D108" s="75"/>
    </row>
    <row r="109" spans="1:4" x14ac:dyDescent="0.25">
      <c r="A109" s="57"/>
      <c r="B109" s="58"/>
      <c r="C109" s="59"/>
      <c r="D109" s="75"/>
    </row>
    <row r="110" spans="1:4" x14ac:dyDescent="0.25">
      <c r="A110" s="57"/>
      <c r="B110" s="58"/>
      <c r="C110" s="59"/>
      <c r="D110" s="75"/>
    </row>
    <row r="111" spans="1:4" x14ac:dyDescent="0.25">
      <c r="A111" s="57"/>
      <c r="B111" s="58"/>
      <c r="C111" s="59"/>
      <c r="D111" s="75"/>
    </row>
    <row r="112" spans="1:4" x14ac:dyDescent="0.25">
      <c r="A112" s="57"/>
      <c r="B112" s="58"/>
      <c r="C112" s="59"/>
      <c r="D112" s="75"/>
    </row>
    <row r="113" spans="1:4" x14ac:dyDescent="0.25">
      <c r="A113" s="57"/>
      <c r="B113" s="58"/>
      <c r="C113" s="59"/>
      <c r="D113" s="75"/>
    </row>
    <row r="114" spans="1:4" x14ac:dyDescent="0.25">
      <c r="A114" s="57"/>
      <c r="B114" s="58"/>
      <c r="C114" s="59"/>
      <c r="D114" s="75"/>
    </row>
    <row r="115" spans="1:4" x14ac:dyDescent="0.25">
      <c r="A115" s="57"/>
      <c r="B115" s="58"/>
      <c r="C115" s="59"/>
      <c r="D115" s="75"/>
    </row>
    <row r="116" spans="1:4" x14ac:dyDescent="0.25">
      <c r="A116" s="57"/>
      <c r="B116" s="58"/>
      <c r="C116" s="59"/>
      <c r="D116" s="75"/>
    </row>
    <row r="117" spans="1:4" x14ac:dyDescent="0.25">
      <c r="A117" s="57"/>
      <c r="B117" s="58"/>
      <c r="C117" s="59"/>
      <c r="D117" s="75"/>
    </row>
    <row r="118" spans="1:4" x14ac:dyDescent="0.25">
      <c r="A118" s="57"/>
      <c r="B118" s="58"/>
      <c r="C118" s="59"/>
      <c r="D118" s="75"/>
    </row>
    <row r="119" spans="1:4" x14ac:dyDescent="0.25">
      <c r="A119" s="57"/>
      <c r="B119" s="58"/>
      <c r="C119" s="59"/>
      <c r="D119" s="75"/>
    </row>
    <row r="120" spans="1:4" x14ac:dyDescent="0.25">
      <c r="A120" s="57"/>
      <c r="B120" s="58"/>
      <c r="C120" s="59"/>
      <c r="D120" s="75"/>
    </row>
    <row r="121" spans="1:4" x14ac:dyDescent="0.25">
      <c r="A121" s="57"/>
      <c r="B121" s="58"/>
      <c r="C121" s="59"/>
      <c r="D121" s="75"/>
    </row>
    <row r="122" spans="1:4" x14ac:dyDescent="0.25">
      <c r="A122" s="57"/>
      <c r="B122" s="58"/>
      <c r="C122" s="59"/>
      <c r="D122" s="75"/>
    </row>
    <row r="123" spans="1:4" x14ac:dyDescent="0.25">
      <c r="A123" s="57"/>
      <c r="B123" s="58"/>
      <c r="C123" s="59"/>
      <c r="D123" s="75"/>
    </row>
    <row r="124" spans="1:4" x14ac:dyDescent="0.25">
      <c r="A124" s="57"/>
      <c r="B124" s="58"/>
      <c r="C124" s="59"/>
      <c r="D124" s="75"/>
    </row>
    <row r="125" spans="1:4" x14ac:dyDescent="0.25">
      <c r="A125" s="57"/>
      <c r="B125" s="58"/>
      <c r="C125" s="59"/>
      <c r="D125" s="75"/>
    </row>
    <row r="126" spans="1:4" x14ac:dyDescent="0.25">
      <c r="A126" s="57"/>
      <c r="B126" s="58"/>
      <c r="C126" s="59"/>
      <c r="D126" s="75"/>
    </row>
    <row r="127" spans="1:4" x14ac:dyDescent="0.25">
      <c r="A127" s="57"/>
      <c r="B127" s="58"/>
      <c r="C127" s="59"/>
      <c r="D127" s="75"/>
    </row>
    <row r="128" spans="1:4" x14ac:dyDescent="0.25">
      <c r="A128" s="57"/>
      <c r="B128" s="58"/>
      <c r="C128" s="59"/>
      <c r="D128" s="75"/>
    </row>
    <row r="129" spans="1:4" x14ac:dyDescent="0.25">
      <c r="A129" s="57"/>
      <c r="B129" s="58"/>
      <c r="C129" s="59"/>
      <c r="D129" s="75"/>
    </row>
    <row r="130" spans="1:4" x14ac:dyDescent="0.25">
      <c r="A130" s="57"/>
      <c r="B130" s="58"/>
      <c r="C130" s="59"/>
      <c r="D130" s="75"/>
    </row>
    <row r="131" spans="1:4" x14ac:dyDescent="0.25">
      <c r="A131" s="57"/>
      <c r="B131" s="58"/>
      <c r="C131" s="59"/>
      <c r="D131" s="75"/>
    </row>
    <row r="132" spans="1:4" x14ac:dyDescent="0.25">
      <c r="A132" s="57"/>
      <c r="B132" s="58"/>
      <c r="C132" s="59"/>
      <c r="D132" s="75"/>
    </row>
    <row r="133" spans="1:4" x14ac:dyDescent="0.25">
      <c r="A133" s="57"/>
      <c r="B133" s="58"/>
      <c r="C133" s="59"/>
      <c r="D133" s="75"/>
    </row>
    <row r="134" spans="1:4" x14ac:dyDescent="0.25">
      <c r="A134" s="57"/>
      <c r="B134" s="58"/>
      <c r="C134" s="59"/>
      <c r="D134" s="75"/>
    </row>
    <row r="135" spans="1:4" x14ac:dyDescent="0.25">
      <c r="A135" s="57"/>
      <c r="B135" s="58"/>
      <c r="C135" s="59"/>
      <c r="D135" s="75"/>
    </row>
    <row r="136" spans="1:4" x14ac:dyDescent="0.25">
      <c r="A136" s="57"/>
      <c r="B136" s="58"/>
      <c r="C136" s="59"/>
      <c r="D136" s="75"/>
    </row>
    <row r="137" spans="1:4" x14ac:dyDescent="0.25">
      <c r="A137" s="57"/>
      <c r="B137" s="58"/>
      <c r="C137" s="59"/>
      <c r="D137" s="75"/>
    </row>
    <row r="138" spans="1:4" x14ac:dyDescent="0.25">
      <c r="A138" s="57"/>
      <c r="B138" s="58"/>
      <c r="C138" s="59"/>
      <c r="D138" s="75"/>
    </row>
    <row r="139" spans="1:4" x14ac:dyDescent="0.25">
      <c r="A139" s="57"/>
      <c r="B139" s="58"/>
      <c r="C139" s="59"/>
      <c r="D139" s="75"/>
    </row>
    <row r="140" spans="1:4" x14ac:dyDescent="0.25">
      <c r="A140" s="57"/>
      <c r="B140" s="58"/>
      <c r="C140" s="59"/>
      <c r="D140" s="75"/>
    </row>
    <row r="141" spans="1:4" x14ac:dyDescent="0.25">
      <c r="A141" s="57"/>
      <c r="B141" s="58"/>
      <c r="C141" s="59"/>
      <c r="D141" s="75"/>
    </row>
    <row r="142" spans="1:4" x14ac:dyDescent="0.25">
      <c r="A142" s="57"/>
      <c r="B142" s="58"/>
      <c r="C142" s="59"/>
      <c r="D142" s="75"/>
    </row>
    <row r="143" spans="1:4" x14ac:dyDescent="0.25">
      <c r="A143" s="57"/>
      <c r="B143" s="58"/>
      <c r="C143" s="59"/>
      <c r="D143" s="75"/>
    </row>
    <row r="144" spans="1:4" x14ac:dyDescent="0.25">
      <c r="A144" s="57"/>
      <c r="B144" s="58"/>
      <c r="C144" s="59"/>
      <c r="D144" s="75"/>
    </row>
    <row r="145" spans="1:4" x14ac:dyDescent="0.25">
      <c r="A145" s="57"/>
      <c r="B145" s="58"/>
      <c r="C145" s="59"/>
      <c r="D145" s="75"/>
    </row>
    <row r="146" spans="1:4" x14ac:dyDescent="0.25">
      <c r="A146" s="57"/>
      <c r="B146" s="58"/>
      <c r="C146" s="59"/>
      <c r="D146" s="75"/>
    </row>
    <row r="147" spans="1:4" x14ac:dyDescent="0.25">
      <c r="A147" s="57"/>
      <c r="B147" s="58"/>
      <c r="C147" s="59"/>
      <c r="D147" s="75"/>
    </row>
    <row r="148" spans="1:4" x14ac:dyDescent="0.25">
      <c r="A148" s="57"/>
      <c r="B148" s="58"/>
      <c r="C148" s="59"/>
      <c r="D148" s="75"/>
    </row>
    <row r="149" spans="1:4" x14ac:dyDescent="0.25">
      <c r="A149" s="57"/>
      <c r="B149" s="58"/>
      <c r="C149" s="59"/>
      <c r="D149" s="75"/>
    </row>
    <row r="150" spans="1:4" x14ac:dyDescent="0.25">
      <c r="A150" s="57"/>
      <c r="B150" s="58"/>
      <c r="C150" s="59"/>
      <c r="D150" s="75"/>
    </row>
    <row r="151" spans="1:4" x14ac:dyDescent="0.25">
      <c r="A151" s="57"/>
      <c r="B151" s="58"/>
      <c r="C151" s="59"/>
      <c r="D151" s="75"/>
    </row>
    <row r="152" spans="1:4" x14ac:dyDescent="0.25">
      <c r="A152" s="57"/>
      <c r="B152" s="58"/>
      <c r="C152" s="59"/>
      <c r="D152" s="75"/>
    </row>
    <row r="153" spans="1:4" x14ac:dyDescent="0.25">
      <c r="A153" s="57"/>
      <c r="B153" s="58"/>
      <c r="C153" s="59"/>
      <c r="D153" s="75"/>
    </row>
    <row r="154" spans="1:4" x14ac:dyDescent="0.25">
      <c r="A154" s="57"/>
      <c r="B154" s="58"/>
      <c r="C154" s="59"/>
      <c r="D154" s="75"/>
    </row>
    <row r="155" spans="1:4" x14ac:dyDescent="0.25">
      <c r="A155" s="57"/>
      <c r="B155" s="58"/>
      <c r="C155" s="59"/>
      <c r="D155" s="75"/>
    </row>
    <row r="156" spans="1:4" x14ac:dyDescent="0.25">
      <c r="A156" s="57"/>
      <c r="B156" s="58"/>
      <c r="C156" s="59"/>
      <c r="D156" s="75"/>
    </row>
    <row r="157" spans="1:4" x14ac:dyDescent="0.25">
      <c r="A157" s="57"/>
      <c r="B157" s="58"/>
      <c r="C157" s="59"/>
      <c r="D157" s="75"/>
    </row>
    <row r="158" spans="1:4" x14ac:dyDescent="0.25">
      <c r="A158" s="57"/>
      <c r="B158" s="58"/>
      <c r="C158" s="59"/>
      <c r="D158" s="75"/>
    </row>
    <row r="159" spans="1:4" x14ac:dyDescent="0.25">
      <c r="A159" s="57"/>
      <c r="B159" s="58"/>
      <c r="C159" s="59"/>
      <c r="D159" s="75"/>
    </row>
    <row r="160" spans="1:4" x14ac:dyDescent="0.25">
      <c r="A160" s="57"/>
      <c r="B160" s="58"/>
      <c r="C160" s="59"/>
      <c r="D160" s="75"/>
    </row>
    <row r="161" spans="1:4" x14ac:dyDescent="0.25">
      <c r="A161" s="57"/>
      <c r="B161" s="58"/>
      <c r="C161" s="59"/>
      <c r="D161" s="75"/>
    </row>
    <row r="162" spans="1:4" x14ac:dyDescent="0.25">
      <c r="A162" s="57"/>
      <c r="B162" s="58"/>
      <c r="C162" s="59"/>
      <c r="D162" s="75"/>
    </row>
    <row r="163" spans="1:4" x14ac:dyDescent="0.25">
      <c r="A163" s="57"/>
      <c r="B163" s="58"/>
      <c r="C163" s="59"/>
      <c r="D163" s="75"/>
    </row>
    <row r="164" spans="1:4" x14ac:dyDescent="0.25">
      <c r="A164" s="57"/>
      <c r="B164" s="58"/>
      <c r="C164" s="59"/>
      <c r="D164" s="75"/>
    </row>
    <row r="165" spans="1:4" x14ac:dyDescent="0.25">
      <c r="A165" s="57"/>
      <c r="B165" s="58"/>
      <c r="C165" s="59"/>
      <c r="D165" s="75"/>
    </row>
    <row r="166" spans="1:4" x14ac:dyDescent="0.25">
      <c r="A166" s="57"/>
      <c r="B166" s="58"/>
      <c r="C166" s="59"/>
      <c r="D166" s="75"/>
    </row>
    <row r="167" spans="1:4" x14ac:dyDescent="0.25">
      <c r="A167" s="57"/>
      <c r="B167" s="58"/>
      <c r="C167" s="59"/>
      <c r="D167" s="75"/>
    </row>
    <row r="168" spans="1:4" x14ac:dyDescent="0.25">
      <c r="A168" s="57"/>
      <c r="B168" s="58"/>
      <c r="C168" s="59"/>
      <c r="D168" s="75"/>
    </row>
    <row r="169" spans="1:4" x14ac:dyDescent="0.25">
      <c r="A169" s="57"/>
      <c r="B169" s="58"/>
      <c r="C169" s="59"/>
      <c r="D169" s="75"/>
    </row>
    <row r="170" spans="1:4" x14ac:dyDescent="0.25">
      <c r="A170" s="57"/>
      <c r="B170" s="58"/>
      <c r="C170" s="59"/>
      <c r="D170" s="75"/>
    </row>
    <row r="171" spans="1:4" x14ac:dyDescent="0.25">
      <c r="A171" s="57"/>
      <c r="B171" s="58"/>
      <c r="C171" s="59"/>
      <c r="D171" s="75"/>
    </row>
    <row r="172" spans="1:4" x14ac:dyDescent="0.25">
      <c r="A172" s="57"/>
      <c r="B172" s="58"/>
      <c r="C172" s="59"/>
      <c r="D172" s="75"/>
    </row>
    <row r="173" spans="1:4" x14ac:dyDescent="0.25">
      <c r="A173" s="57"/>
      <c r="B173" s="58"/>
      <c r="C173" s="59"/>
      <c r="D173" s="75"/>
    </row>
    <row r="174" spans="1:4" x14ac:dyDescent="0.25">
      <c r="A174" s="57"/>
      <c r="B174" s="58"/>
      <c r="C174" s="59"/>
      <c r="D174" s="75"/>
    </row>
    <row r="175" spans="1:4" x14ac:dyDescent="0.25">
      <c r="A175" s="57"/>
      <c r="B175" s="58"/>
      <c r="C175" s="59"/>
      <c r="D175" s="75"/>
    </row>
    <row r="176" spans="1:4" x14ac:dyDescent="0.25">
      <c r="A176" s="57"/>
      <c r="B176" s="58"/>
      <c r="C176" s="59"/>
      <c r="D176" s="75"/>
    </row>
    <row r="177" spans="1:4" x14ac:dyDescent="0.25">
      <c r="A177" s="57"/>
      <c r="B177" s="58"/>
      <c r="C177" s="59"/>
      <c r="D177" s="75"/>
    </row>
    <row r="178" spans="1:4" x14ac:dyDescent="0.25">
      <c r="A178" s="57"/>
      <c r="B178" s="58"/>
      <c r="C178" s="59"/>
      <c r="D178" s="75"/>
    </row>
    <row r="179" spans="1:4" x14ac:dyDescent="0.25">
      <c r="A179" s="57"/>
      <c r="B179" s="58"/>
      <c r="C179" s="59"/>
      <c r="D179" s="75"/>
    </row>
    <row r="180" spans="1:4" x14ac:dyDescent="0.25">
      <c r="A180" s="57"/>
      <c r="B180" s="58"/>
      <c r="C180" s="59"/>
      <c r="D180" s="75"/>
    </row>
    <row r="181" spans="1:4" x14ac:dyDescent="0.25">
      <c r="A181" s="57"/>
      <c r="B181" s="58"/>
      <c r="C181" s="59"/>
      <c r="D181" s="75"/>
    </row>
    <row r="182" spans="1:4" x14ac:dyDescent="0.25">
      <c r="A182" s="57"/>
      <c r="B182" s="58"/>
      <c r="C182" s="59"/>
      <c r="D182" s="75"/>
    </row>
    <row r="183" spans="1:4" x14ac:dyDescent="0.25">
      <c r="A183" s="57"/>
      <c r="B183" s="58"/>
      <c r="C183" s="59"/>
      <c r="D183" s="75"/>
    </row>
    <row r="184" spans="1:4" x14ac:dyDescent="0.25">
      <c r="A184" s="57"/>
      <c r="B184" s="58"/>
      <c r="C184" s="59"/>
      <c r="D184" s="75"/>
    </row>
    <row r="185" spans="1:4" x14ac:dyDescent="0.25">
      <c r="A185" s="57"/>
      <c r="B185" s="58"/>
      <c r="C185" s="59"/>
      <c r="D185" s="75"/>
    </row>
    <row r="186" spans="1:4" x14ac:dyDescent="0.25">
      <c r="A186" s="57"/>
      <c r="B186" s="58"/>
      <c r="C186" s="59"/>
      <c r="D186" s="75"/>
    </row>
    <row r="187" spans="1:4" x14ac:dyDescent="0.25">
      <c r="A187" s="57"/>
      <c r="B187" s="58"/>
      <c r="C187" s="59"/>
      <c r="D187" s="75"/>
    </row>
    <row r="188" spans="1:4" x14ac:dyDescent="0.25">
      <c r="A188" s="57"/>
      <c r="B188" s="58"/>
      <c r="C188" s="59"/>
      <c r="D188" s="75"/>
    </row>
    <row r="189" spans="1:4" x14ac:dyDescent="0.25">
      <c r="A189" s="57"/>
      <c r="B189" s="58"/>
      <c r="C189" s="59"/>
      <c r="D189" s="75"/>
    </row>
    <row r="190" spans="1:4" x14ac:dyDescent="0.25">
      <c r="A190" s="57"/>
      <c r="B190" s="58"/>
      <c r="C190" s="59"/>
      <c r="D190" s="75"/>
    </row>
    <row r="191" spans="1:4" x14ac:dyDescent="0.25">
      <c r="A191" s="57"/>
      <c r="B191" s="58"/>
      <c r="C191" s="59"/>
      <c r="D191" s="75"/>
    </row>
    <row r="192" spans="1:4" x14ac:dyDescent="0.25">
      <c r="A192" s="57"/>
      <c r="B192" s="58"/>
      <c r="C192" s="59"/>
      <c r="D192" s="75"/>
    </row>
    <row r="193" spans="1:4" x14ac:dyDescent="0.25">
      <c r="A193" s="57"/>
      <c r="B193" s="58"/>
      <c r="C193" s="59"/>
      <c r="D193" s="75"/>
    </row>
    <row r="194" spans="1:4" x14ac:dyDescent="0.25">
      <c r="A194" s="57"/>
      <c r="B194" s="58"/>
      <c r="C194" s="59"/>
      <c r="D194" s="75"/>
    </row>
    <row r="195" spans="1:4" x14ac:dyDescent="0.25">
      <c r="A195" s="57"/>
      <c r="B195" s="58"/>
      <c r="C195" s="59"/>
      <c r="D195" s="75"/>
    </row>
    <row r="196" spans="1:4" x14ac:dyDescent="0.25">
      <c r="A196" s="57"/>
      <c r="B196" s="58"/>
      <c r="C196" s="59"/>
      <c r="D196" s="75"/>
    </row>
    <row r="197" spans="1:4" x14ac:dyDescent="0.25">
      <c r="A197" s="57"/>
      <c r="B197" s="58"/>
      <c r="C197" s="59"/>
      <c r="D197" s="75"/>
    </row>
    <row r="198" spans="1:4" x14ac:dyDescent="0.25">
      <c r="A198" s="57"/>
      <c r="B198" s="58"/>
      <c r="C198" s="59"/>
      <c r="D198" s="75"/>
    </row>
    <row r="199" spans="1:4" x14ac:dyDescent="0.25">
      <c r="A199" s="57"/>
      <c r="B199" s="58"/>
      <c r="C199" s="59"/>
      <c r="D199" s="75"/>
    </row>
    <row r="200" spans="1:4" x14ac:dyDescent="0.25">
      <c r="A200" s="57"/>
      <c r="B200" s="58"/>
      <c r="C200" s="59"/>
      <c r="D200" s="75"/>
    </row>
    <row r="201" spans="1:4" x14ac:dyDescent="0.25">
      <c r="A201" s="57"/>
      <c r="B201" s="58"/>
      <c r="C201" s="59"/>
      <c r="D201" s="75"/>
    </row>
    <row r="202" spans="1:4" x14ac:dyDescent="0.25">
      <c r="A202" s="57"/>
      <c r="B202" s="58"/>
      <c r="C202" s="59"/>
      <c r="D202" s="75"/>
    </row>
    <row r="203" spans="1:4" x14ac:dyDescent="0.25">
      <c r="A203" s="57"/>
      <c r="B203" s="58"/>
      <c r="C203" s="59"/>
      <c r="D203" s="75"/>
    </row>
    <row r="204" spans="1:4" x14ac:dyDescent="0.25">
      <c r="A204" s="57"/>
      <c r="B204" s="58"/>
      <c r="C204" s="59"/>
      <c r="D204" s="75"/>
    </row>
    <row r="205" spans="1:4" x14ac:dyDescent="0.25">
      <c r="A205" s="57"/>
      <c r="B205" s="58"/>
      <c r="C205" s="59"/>
      <c r="D205" s="75"/>
    </row>
    <row r="206" spans="1:4" x14ac:dyDescent="0.25">
      <c r="A206" s="57"/>
      <c r="B206" s="58"/>
      <c r="C206" s="59"/>
      <c r="D206" s="75"/>
    </row>
    <row r="207" spans="1:4" x14ac:dyDescent="0.25">
      <c r="A207" s="57"/>
      <c r="B207" s="58"/>
      <c r="C207" s="59"/>
      <c r="D207" s="75"/>
    </row>
    <row r="208" spans="1:4" x14ac:dyDescent="0.25">
      <c r="A208" s="57"/>
      <c r="B208" s="58"/>
      <c r="C208" s="59"/>
      <c r="D208" s="75"/>
    </row>
    <row r="209" spans="1:4" x14ac:dyDescent="0.25">
      <c r="A209" s="57"/>
      <c r="B209" s="58"/>
      <c r="C209" s="59"/>
      <c r="D209" s="75"/>
    </row>
    <row r="210" spans="1:4" x14ac:dyDescent="0.25">
      <c r="A210" s="57"/>
      <c r="B210" s="58"/>
      <c r="C210" s="59"/>
      <c r="D210" s="75"/>
    </row>
    <row r="211" spans="1:4" x14ac:dyDescent="0.25">
      <c r="A211" s="57"/>
      <c r="B211" s="58"/>
      <c r="C211" s="59"/>
      <c r="D211" s="75"/>
    </row>
    <row r="212" spans="1:4" x14ac:dyDescent="0.25">
      <c r="A212" s="57"/>
      <c r="B212" s="58"/>
      <c r="C212" s="59"/>
      <c r="D212" s="75"/>
    </row>
    <row r="213" spans="1:4" x14ac:dyDescent="0.25">
      <c r="A213" s="57"/>
      <c r="B213" s="58"/>
      <c r="C213" s="59"/>
      <c r="D213" s="75"/>
    </row>
    <row r="214" spans="1:4" x14ac:dyDescent="0.25">
      <c r="A214" s="57"/>
      <c r="B214" s="58"/>
      <c r="C214" s="59"/>
      <c r="D214" s="75"/>
    </row>
    <row r="215" spans="1:4" x14ac:dyDescent="0.25">
      <c r="A215" s="57"/>
      <c r="B215" s="58"/>
      <c r="C215" s="59"/>
      <c r="D215" s="75"/>
    </row>
    <row r="216" spans="1:4" x14ac:dyDescent="0.25">
      <c r="A216" s="57"/>
      <c r="B216" s="58"/>
      <c r="C216" s="59"/>
      <c r="D216" s="75"/>
    </row>
    <row r="217" spans="1:4" x14ac:dyDescent="0.25">
      <c r="A217" s="57"/>
      <c r="B217" s="58"/>
      <c r="C217" s="59"/>
      <c r="D217" s="75"/>
    </row>
    <row r="218" spans="1:4" x14ac:dyDescent="0.25">
      <c r="A218" s="57"/>
      <c r="B218" s="58"/>
      <c r="C218" s="59"/>
      <c r="D218" s="75"/>
    </row>
    <row r="219" spans="1:4" x14ac:dyDescent="0.25">
      <c r="A219" s="57"/>
      <c r="B219" s="58"/>
      <c r="C219" s="59"/>
      <c r="D219" s="75"/>
    </row>
    <row r="220" spans="1:4" x14ac:dyDescent="0.25">
      <c r="A220" s="57"/>
      <c r="B220" s="58"/>
      <c r="C220" s="59"/>
      <c r="D220" s="75"/>
    </row>
    <row r="221" spans="1:4" x14ac:dyDescent="0.25">
      <c r="A221" s="57"/>
      <c r="B221" s="58"/>
      <c r="C221" s="59"/>
      <c r="D221" s="75"/>
    </row>
    <row r="222" spans="1:4" x14ac:dyDescent="0.25">
      <c r="A222" s="57"/>
      <c r="B222" s="58"/>
      <c r="C222" s="59"/>
      <c r="D222" s="75"/>
    </row>
    <row r="223" spans="1:4" x14ac:dyDescent="0.25">
      <c r="A223" s="57"/>
      <c r="B223" s="58"/>
      <c r="C223" s="59"/>
      <c r="D223" s="75"/>
    </row>
    <row r="224" spans="1:4" x14ac:dyDescent="0.25">
      <c r="A224" s="57"/>
      <c r="B224" s="58"/>
      <c r="C224" s="59"/>
      <c r="D224" s="75"/>
    </row>
    <row r="225" spans="1:4" x14ac:dyDescent="0.25">
      <c r="A225" s="57"/>
      <c r="B225" s="58"/>
      <c r="C225" s="59"/>
      <c r="D225" s="75"/>
    </row>
    <row r="226" spans="1:4" x14ac:dyDescent="0.25">
      <c r="A226" s="57"/>
      <c r="B226" s="58"/>
      <c r="C226" s="59"/>
      <c r="D226" s="75"/>
    </row>
    <row r="227" spans="1:4" x14ac:dyDescent="0.25">
      <c r="A227" s="57"/>
      <c r="B227" s="58"/>
      <c r="C227" s="59"/>
      <c r="D227" s="75"/>
    </row>
    <row r="228" spans="1:4" x14ac:dyDescent="0.25">
      <c r="A228" s="57"/>
      <c r="B228" s="58"/>
      <c r="C228" s="59"/>
      <c r="D228" s="75"/>
    </row>
    <row r="229" spans="1:4" x14ac:dyDescent="0.25">
      <c r="A229" s="57"/>
      <c r="B229" s="58"/>
      <c r="C229" s="59"/>
      <c r="D229" s="75"/>
    </row>
    <row r="230" spans="1:4" x14ac:dyDescent="0.25">
      <c r="A230" s="57"/>
      <c r="B230" s="58"/>
      <c r="C230" s="59"/>
      <c r="D230" s="75"/>
    </row>
    <row r="231" spans="1:4" x14ac:dyDescent="0.25">
      <c r="A231" s="57"/>
      <c r="B231" s="58"/>
      <c r="C231" s="59"/>
      <c r="D231" s="75"/>
    </row>
    <row r="232" spans="1:4" x14ac:dyDescent="0.25">
      <c r="A232" s="57"/>
      <c r="B232" s="58"/>
      <c r="C232" s="59"/>
      <c r="D232" s="75"/>
    </row>
    <row r="233" spans="1:4" x14ac:dyDescent="0.25">
      <c r="A233" s="57"/>
      <c r="B233" s="58"/>
      <c r="C233" s="59"/>
      <c r="D233" s="75"/>
    </row>
    <row r="234" spans="1:4" x14ac:dyDescent="0.25">
      <c r="A234" s="57"/>
      <c r="B234" s="58"/>
      <c r="C234" s="59"/>
      <c r="D234" s="75"/>
    </row>
    <row r="235" spans="1:4" x14ac:dyDescent="0.25">
      <c r="A235" s="57"/>
      <c r="B235" s="58"/>
      <c r="C235" s="59"/>
      <c r="D235" s="75"/>
    </row>
    <row r="236" spans="1:4" x14ac:dyDescent="0.25">
      <c r="A236" s="57"/>
      <c r="B236" s="58"/>
      <c r="C236" s="59"/>
      <c r="D236" s="75"/>
    </row>
    <row r="237" spans="1:4" x14ac:dyDescent="0.25">
      <c r="A237" s="57"/>
      <c r="B237" s="58"/>
      <c r="C237" s="59"/>
      <c r="D237" s="75"/>
    </row>
    <row r="238" spans="1:4" x14ac:dyDescent="0.25">
      <c r="A238" s="57"/>
      <c r="B238" s="58"/>
      <c r="C238" s="59"/>
      <c r="D238" s="75"/>
    </row>
    <row r="239" spans="1:4" x14ac:dyDescent="0.25">
      <c r="A239" s="57"/>
      <c r="B239" s="58"/>
      <c r="C239" s="59"/>
      <c r="D239" s="75"/>
    </row>
    <row r="240" spans="1:4" x14ac:dyDescent="0.25">
      <c r="A240" s="57"/>
      <c r="B240" s="58"/>
      <c r="C240" s="59"/>
      <c r="D240" s="75"/>
    </row>
    <row r="241" spans="1:4" x14ac:dyDescent="0.25">
      <c r="A241" s="57"/>
      <c r="B241" s="58"/>
      <c r="C241" s="59"/>
      <c r="D241" s="75"/>
    </row>
    <row r="242" spans="1:4" x14ac:dyDescent="0.25">
      <c r="A242" s="57"/>
      <c r="B242" s="58"/>
      <c r="C242" s="59"/>
      <c r="D242" s="75"/>
    </row>
    <row r="243" spans="1:4" x14ac:dyDescent="0.25">
      <c r="A243" s="57"/>
      <c r="B243" s="58"/>
      <c r="C243" s="59"/>
      <c r="D243" s="75"/>
    </row>
    <row r="244" spans="1:4" x14ac:dyDescent="0.25">
      <c r="A244" s="57"/>
      <c r="B244" s="58"/>
      <c r="C244" s="59"/>
      <c r="D244" s="75"/>
    </row>
    <row r="245" spans="1:4" x14ac:dyDescent="0.25">
      <c r="A245" s="57"/>
      <c r="B245" s="58"/>
      <c r="C245" s="59"/>
      <c r="D245" s="75"/>
    </row>
    <row r="246" spans="1:4" x14ac:dyDescent="0.25">
      <c r="A246" s="57"/>
      <c r="B246" s="58"/>
      <c r="C246" s="59"/>
      <c r="D246" s="75"/>
    </row>
    <row r="247" spans="1:4" x14ac:dyDescent="0.25">
      <c r="A247" s="57"/>
      <c r="B247" s="58"/>
      <c r="C247" s="59"/>
      <c r="D247" s="75"/>
    </row>
    <row r="248" spans="1:4" x14ac:dyDescent="0.25">
      <c r="A248" s="57"/>
      <c r="B248" s="58"/>
      <c r="C248" s="59"/>
      <c r="D248" s="75"/>
    </row>
    <row r="249" spans="1:4" x14ac:dyDescent="0.25">
      <c r="A249" s="57"/>
      <c r="B249" s="58"/>
      <c r="C249" s="59"/>
      <c r="D249" s="75"/>
    </row>
    <row r="250" spans="1:4" x14ac:dyDescent="0.25">
      <c r="A250" s="57"/>
      <c r="B250" s="58"/>
      <c r="C250" s="59"/>
      <c r="D250" s="75"/>
    </row>
    <row r="251" spans="1:4" x14ac:dyDescent="0.25">
      <c r="A251" s="57"/>
      <c r="B251" s="58"/>
      <c r="C251" s="59"/>
      <c r="D251" s="75"/>
    </row>
    <row r="252" spans="1:4" x14ac:dyDescent="0.25">
      <c r="A252" s="57"/>
      <c r="B252" s="58"/>
      <c r="C252" s="59"/>
      <c r="D252" s="75"/>
    </row>
    <row r="253" spans="1:4" x14ac:dyDescent="0.25">
      <c r="A253" s="57"/>
      <c r="B253" s="58"/>
      <c r="C253" s="59"/>
      <c r="D253" s="75"/>
    </row>
    <row r="254" spans="1:4" x14ac:dyDescent="0.25">
      <c r="A254" s="57"/>
      <c r="B254" s="58"/>
      <c r="C254" s="59"/>
      <c r="D254" s="75"/>
    </row>
    <row r="255" spans="1:4" x14ac:dyDescent="0.25">
      <c r="A255" s="57"/>
      <c r="B255" s="58"/>
      <c r="C255" s="59"/>
      <c r="D255" s="75"/>
    </row>
    <row r="256" spans="1:4" x14ac:dyDescent="0.25">
      <c r="A256" s="57"/>
      <c r="B256" s="58"/>
      <c r="C256" s="59"/>
      <c r="D256" s="75"/>
    </row>
    <row r="257" spans="1:4" x14ac:dyDescent="0.25">
      <c r="A257" s="57"/>
      <c r="B257" s="58"/>
      <c r="C257" s="59"/>
      <c r="D257" s="75"/>
    </row>
    <row r="258" spans="1:4" x14ac:dyDescent="0.25">
      <c r="A258" s="57"/>
      <c r="B258" s="58"/>
      <c r="C258" s="59"/>
      <c r="D258" s="75"/>
    </row>
    <row r="259" spans="1:4" x14ac:dyDescent="0.25">
      <c r="A259" s="57"/>
      <c r="B259" s="58"/>
      <c r="C259" s="59"/>
      <c r="D259" s="75"/>
    </row>
    <row r="260" spans="1:4" x14ac:dyDescent="0.25">
      <c r="A260" s="57"/>
      <c r="B260" s="58"/>
      <c r="C260" s="59"/>
      <c r="D260" s="75"/>
    </row>
    <row r="261" spans="1:4" x14ac:dyDescent="0.25">
      <c r="A261" s="57"/>
      <c r="B261" s="58"/>
      <c r="C261" s="59"/>
      <c r="D261" s="75"/>
    </row>
    <row r="262" spans="1:4" x14ac:dyDescent="0.25">
      <c r="A262" s="57"/>
      <c r="B262" s="58"/>
      <c r="C262" s="59"/>
      <c r="D262" s="75"/>
    </row>
    <row r="263" spans="1:4" x14ac:dyDescent="0.25">
      <c r="A263" s="57"/>
      <c r="B263" s="58"/>
      <c r="C263" s="59"/>
      <c r="D263" s="75"/>
    </row>
    <row r="264" spans="1:4" x14ac:dyDescent="0.25">
      <c r="A264" s="57"/>
      <c r="B264" s="58"/>
      <c r="C264" s="59"/>
      <c r="D264" s="75"/>
    </row>
    <row r="265" spans="1:4" x14ac:dyDescent="0.25">
      <c r="A265" s="57"/>
      <c r="B265" s="58"/>
      <c r="C265" s="59"/>
      <c r="D265" s="75"/>
    </row>
    <row r="266" spans="1:4" x14ac:dyDescent="0.25">
      <c r="A266" s="57"/>
      <c r="B266" s="58"/>
      <c r="C266" s="59"/>
      <c r="D266" s="75"/>
    </row>
    <row r="267" spans="1:4" x14ac:dyDescent="0.25">
      <c r="A267" s="57"/>
      <c r="B267" s="58"/>
      <c r="C267" s="59"/>
      <c r="D267" s="75"/>
    </row>
    <row r="268" spans="1:4" x14ac:dyDescent="0.25">
      <c r="A268" s="57"/>
      <c r="B268" s="58"/>
      <c r="C268" s="59"/>
      <c r="D268" s="75"/>
    </row>
    <row r="269" spans="1:4" x14ac:dyDescent="0.25">
      <c r="A269" s="57"/>
      <c r="B269" s="58"/>
      <c r="C269" s="59"/>
      <c r="D269" s="75"/>
    </row>
    <row r="270" spans="1:4" x14ac:dyDescent="0.25">
      <c r="A270" s="57"/>
      <c r="B270" s="58"/>
      <c r="C270" s="59"/>
      <c r="D270" s="75"/>
    </row>
    <row r="271" spans="1:4" x14ac:dyDescent="0.25">
      <c r="A271" s="57"/>
      <c r="B271" s="58"/>
      <c r="C271" s="59"/>
      <c r="D271" s="75"/>
    </row>
    <row r="272" spans="1:4" x14ac:dyDescent="0.25">
      <c r="A272" s="57"/>
      <c r="B272" s="58"/>
      <c r="C272" s="59"/>
      <c r="D272" s="75"/>
    </row>
    <row r="273" spans="1:4" x14ac:dyDescent="0.25">
      <c r="A273" s="57"/>
      <c r="B273" s="58"/>
      <c r="C273" s="59"/>
      <c r="D273" s="75"/>
    </row>
    <row r="274" spans="1:4" x14ac:dyDescent="0.25">
      <c r="A274" s="57"/>
      <c r="B274" s="58"/>
      <c r="C274" s="59"/>
      <c r="D274" s="75"/>
    </row>
    <row r="275" spans="1:4" x14ac:dyDescent="0.25">
      <c r="A275" s="57"/>
      <c r="B275" s="58"/>
      <c r="C275" s="59"/>
      <c r="D275" s="75"/>
    </row>
    <row r="276" spans="1:4" x14ac:dyDescent="0.25">
      <c r="A276" s="57"/>
      <c r="B276" s="58"/>
      <c r="C276" s="59"/>
      <c r="D276" s="75"/>
    </row>
    <row r="277" spans="1:4" x14ac:dyDescent="0.25">
      <c r="A277" s="57"/>
      <c r="B277" s="58"/>
      <c r="C277" s="59"/>
      <c r="D277" s="75"/>
    </row>
    <row r="278" spans="1:4" x14ac:dyDescent="0.25">
      <c r="A278" s="57"/>
      <c r="B278" s="58"/>
      <c r="C278" s="59"/>
      <c r="D278" s="75"/>
    </row>
    <row r="279" spans="1:4" x14ac:dyDescent="0.25">
      <c r="A279" s="57"/>
      <c r="B279" s="58"/>
      <c r="C279" s="59"/>
      <c r="D279" s="75"/>
    </row>
    <row r="280" spans="1:4" x14ac:dyDescent="0.25">
      <c r="A280" s="57"/>
      <c r="B280" s="58"/>
      <c r="C280" s="59"/>
      <c r="D280" s="75"/>
    </row>
    <row r="281" spans="1:4" x14ac:dyDescent="0.25">
      <c r="A281" s="57"/>
      <c r="B281" s="58"/>
      <c r="C281" s="59"/>
      <c r="D281" s="75"/>
    </row>
    <row r="282" spans="1:4" x14ac:dyDescent="0.25">
      <c r="A282" s="57"/>
      <c r="B282" s="58"/>
      <c r="C282" s="59"/>
      <c r="D282" s="75"/>
    </row>
    <row r="283" spans="1:4" x14ac:dyDescent="0.25">
      <c r="A283" s="57"/>
      <c r="B283" s="58"/>
      <c r="C283" s="59"/>
      <c r="D283" s="75"/>
    </row>
    <row r="284" spans="1:4" x14ac:dyDescent="0.25">
      <c r="A284" s="57"/>
      <c r="B284" s="58"/>
      <c r="C284" s="59"/>
      <c r="D284" s="75"/>
    </row>
    <row r="285" spans="1:4" x14ac:dyDescent="0.25">
      <c r="A285" s="57"/>
      <c r="B285" s="58"/>
      <c r="C285" s="59"/>
      <c r="D285" s="75"/>
    </row>
    <row r="286" spans="1:4" x14ac:dyDescent="0.25">
      <c r="A286" s="57"/>
      <c r="B286" s="58"/>
      <c r="C286" s="59"/>
      <c r="D286" s="75"/>
    </row>
    <row r="287" spans="1:4" x14ac:dyDescent="0.25">
      <c r="A287" s="57"/>
      <c r="B287" s="58"/>
      <c r="C287" s="59"/>
      <c r="D287" s="75"/>
    </row>
    <row r="288" spans="1:4" x14ac:dyDescent="0.25">
      <c r="A288" s="57"/>
      <c r="B288" s="58"/>
      <c r="C288" s="59"/>
      <c r="D288" s="75"/>
    </row>
    <row r="289" spans="1:4" x14ac:dyDescent="0.25">
      <c r="A289" s="57"/>
      <c r="B289" s="58"/>
      <c r="C289" s="59"/>
      <c r="D289" s="75"/>
    </row>
    <row r="290" spans="1:4" x14ac:dyDescent="0.25">
      <c r="A290" s="57"/>
      <c r="B290" s="58"/>
      <c r="C290" s="59"/>
      <c r="D290" s="75"/>
    </row>
    <row r="291" spans="1:4" x14ac:dyDescent="0.25">
      <c r="A291" s="57"/>
      <c r="B291" s="58"/>
      <c r="C291" s="59"/>
      <c r="D291" s="75"/>
    </row>
    <row r="292" spans="1:4" x14ac:dyDescent="0.25">
      <c r="A292" s="57"/>
      <c r="B292" s="58"/>
      <c r="C292" s="59"/>
      <c r="D292" s="75"/>
    </row>
    <row r="293" spans="1:4" x14ac:dyDescent="0.25">
      <c r="A293" s="57"/>
      <c r="B293" s="58"/>
      <c r="C293" s="59"/>
      <c r="D293" s="75"/>
    </row>
    <row r="294" spans="1:4" x14ac:dyDescent="0.25">
      <c r="A294" s="57"/>
      <c r="B294" s="58"/>
      <c r="C294" s="59"/>
      <c r="D294" s="75"/>
    </row>
    <row r="295" spans="1:4" x14ac:dyDescent="0.25">
      <c r="A295" s="57"/>
      <c r="B295" s="58"/>
      <c r="C295" s="59"/>
      <c r="D295" s="75"/>
    </row>
    <row r="296" spans="1:4" x14ac:dyDescent="0.25">
      <c r="A296" s="57"/>
      <c r="B296" s="58"/>
      <c r="C296" s="59"/>
      <c r="D296" s="75"/>
    </row>
    <row r="297" spans="1:4" x14ac:dyDescent="0.25">
      <c r="A297" s="57"/>
      <c r="B297" s="58"/>
      <c r="C297" s="59"/>
      <c r="D297" s="75"/>
    </row>
    <row r="298" spans="1:4" x14ac:dyDescent="0.25">
      <c r="A298" s="57"/>
      <c r="B298" s="58"/>
      <c r="C298" s="59"/>
      <c r="D298" s="75"/>
    </row>
    <row r="299" spans="1:4" x14ac:dyDescent="0.25">
      <c r="A299" s="57"/>
      <c r="B299" s="58"/>
      <c r="C299" s="59"/>
      <c r="D299" s="75"/>
    </row>
    <row r="300" spans="1:4" x14ac:dyDescent="0.25">
      <c r="A300" s="57"/>
      <c r="B300" s="58"/>
      <c r="C300" s="59"/>
      <c r="D300" s="75"/>
    </row>
    <row r="301" spans="1:4" x14ac:dyDescent="0.25">
      <c r="A301" s="57"/>
      <c r="B301" s="58"/>
      <c r="C301" s="59"/>
      <c r="D301" s="75"/>
    </row>
    <row r="302" spans="1:4" x14ac:dyDescent="0.25">
      <c r="A302" s="57"/>
      <c r="B302" s="58"/>
      <c r="C302" s="59"/>
      <c r="D302" s="75"/>
    </row>
    <row r="303" spans="1:4" x14ac:dyDescent="0.25">
      <c r="A303" s="57"/>
      <c r="B303" s="58"/>
      <c r="C303" s="59"/>
      <c r="D303" s="75"/>
    </row>
    <row r="304" spans="1:4" x14ac:dyDescent="0.25">
      <c r="A304" s="57"/>
      <c r="B304" s="58"/>
      <c r="C304" s="59"/>
      <c r="D304" s="75"/>
    </row>
    <row r="305" spans="1:4" x14ac:dyDescent="0.25">
      <c r="A305" s="57"/>
      <c r="B305" s="58"/>
      <c r="C305" s="59"/>
      <c r="D305" s="75"/>
    </row>
    <row r="306" spans="1:4" x14ac:dyDescent="0.25">
      <c r="A306" s="57"/>
      <c r="B306" s="58"/>
      <c r="C306" s="59"/>
      <c r="D306" s="75"/>
    </row>
    <row r="307" spans="1:4" x14ac:dyDescent="0.25">
      <c r="A307" s="57"/>
      <c r="B307" s="58"/>
      <c r="C307" s="59"/>
      <c r="D307" s="75"/>
    </row>
    <row r="308" spans="1:4" x14ac:dyDescent="0.25">
      <c r="A308" s="57"/>
      <c r="B308" s="58"/>
      <c r="C308" s="59"/>
      <c r="D308" s="75"/>
    </row>
    <row r="309" spans="1:4" x14ac:dyDescent="0.25">
      <c r="A309" s="57"/>
      <c r="B309" s="58"/>
      <c r="C309" s="59"/>
      <c r="D309" s="75"/>
    </row>
    <row r="310" spans="1:4" x14ac:dyDescent="0.25">
      <c r="A310" s="57"/>
      <c r="B310" s="58"/>
      <c r="C310" s="59"/>
      <c r="D310" s="75"/>
    </row>
    <row r="311" spans="1:4" x14ac:dyDescent="0.25">
      <c r="A311" s="57"/>
      <c r="B311" s="58"/>
      <c r="C311" s="59"/>
      <c r="D311" s="75"/>
    </row>
    <row r="312" spans="1:4" x14ac:dyDescent="0.25">
      <c r="A312" s="57"/>
      <c r="B312" s="58"/>
      <c r="C312" s="59"/>
      <c r="D312" s="75"/>
    </row>
    <row r="313" spans="1:4" x14ac:dyDescent="0.25">
      <c r="A313" s="57"/>
      <c r="B313" s="58"/>
      <c r="C313" s="59"/>
      <c r="D313" s="75"/>
    </row>
    <row r="314" spans="1:4" x14ac:dyDescent="0.25">
      <c r="A314" s="57"/>
      <c r="B314" s="58"/>
      <c r="C314" s="59"/>
      <c r="D314" s="75"/>
    </row>
    <row r="315" spans="1:4" x14ac:dyDescent="0.25">
      <c r="A315" s="57"/>
      <c r="B315" s="58"/>
      <c r="C315" s="59"/>
      <c r="D315" s="75"/>
    </row>
    <row r="316" spans="1:4" x14ac:dyDescent="0.25">
      <c r="A316" s="57"/>
      <c r="B316" s="58"/>
      <c r="C316" s="59"/>
      <c r="D316" s="75"/>
    </row>
    <row r="317" spans="1:4" x14ac:dyDescent="0.25">
      <c r="A317" s="57"/>
      <c r="B317" s="58"/>
      <c r="C317" s="59"/>
      <c r="D317" s="75"/>
    </row>
    <row r="318" spans="1:4" x14ac:dyDescent="0.25">
      <c r="A318" s="57"/>
      <c r="B318" s="58"/>
      <c r="C318" s="59"/>
      <c r="D318" s="75"/>
    </row>
    <row r="319" spans="1:4" x14ac:dyDescent="0.25">
      <c r="A319" s="57"/>
      <c r="B319" s="58"/>
      <c r="C319" s="59"/>
      <c r="D319" s="75"/>
    </row>
    <row r="320" spans="1:4" x14ac:dyDescent="0.25">
      <c r="A320" s="57"/>
      <c r="B320" s="58"/>
      <c r="C320" s="59"/>
      <c r="D320" s="75"/>
    </row>
    <row r="321" spans="1:4" x14ac:dyDescent="0.25">
      <c r="A321" s="57"/>
      <c r="B321" s="58"/>
      <c r="C321" s="59"/>
      <c r="D321" s="75"/>
    </row>
    <row r="322" spans="1:4" x14ac:dyDescent="0.25">
      <c r="A322" s="57"/>
      <c r="B322" s="58"/>
      <c r="C322" s="59"/>
      <c r="D322" s="75"/>
    </row>
    <row r="323" spans="1:4" x14ac:dyDescent="0.25">
      <c r="A323" s="57"/>
      <c r="B323" s="58"/>
      <c r="C323" s="59"/>
      <c r="D323" s="75"/>
    </row>
    <row r="324" spans="1:4" x14ac:dyDescent="0.25">
      <c r="A324" s="57"/>
      <c r="B324" s="58"/>
      <c r="C324" s="59"/>
      <c r="D324" s="75"/>
    </row>
    <row r="325" spans="1:4" x14ac:dyDescent="0.25">
      <c r="A325" s="57"/>
      <c r="B325" s="58"/>
      <c r="C325" s="59"/>
      <c r="D325" s="75"/>
    </row>
    <row r="326" spans="1:4" x14ac:dyDescent="0.25">
      <c r="A326" s="57"/>
      <c r="B326" s="58"/>
      <c r="C326" s="59"/>
      <c r="D326" s="75"/>
    </row>
    <row r="327" spans="1:4" x14ac:dyDescent="0.25">
      <c r="A327" s="57"/>
      <c r="B327" s="58"/>
      <c r="C327" s="59"/>
      <c r="D327" s="75"/>
    </row>
    <row r="328" spans="1:4" x14ac:dyDescent="0.25">
      <c r="A328" s="57"/>
      <c r="B328" s="58"/>
      <c r="C328" s="59"/>
      <c r="D328" s="75"/>
    </row>
    <row r="329" spans="1:4" x14ac:dyDescent="0.25">
      <c r="A329" s="57"/>
      <c r="B329" s="58"/>
      <c r="C329" s="59"/>
      <c r="D329" s="75"/>
    </row>
    <row r="330" spans="1:4" x14ac:dyDescent="0.25">
      <c r="A330" s="57"/>
      <c r="B330" s="58"/>
      <c r="C330" s="59"/>
      <c r="D330" s="75"/>
    </row>
    <row r="331" spans="1:4" x14ac:dyDescent="0.25">
      <c r="A331" s="57"/>
      <c r="B331" s="58"/>
      <c r="C331" s="59"/>
      <c r="D331" s="75"/>
    </row>
    <row r="332" spans="1:4" x14ac:dyDescent="0.25">
      <c r="A332" s="57"/>
      <c r="B332" s="58"/>
      <c r="C332" s="59"/>
      <c r="D332" s="75"/>
    </row>
    <row r="333" spans="1:4" x14ac:dyDescent="0.25">
      <c r="A333" s="57"/>
      <c r="B333" s="58"/>
      <c r="C333" s="59"/>
      <c r="D333" s="75"/>
    </row>
    <row r="334" spans="1:4" x14ac:dyDescent="0.25">
      <c r="A334" s="57"/>
      <c r="B334" s="58"/>
      <c r="C334" s="59"/>
      <c r="D334" s="75"/>
    </row>
    <row r="335" spans="1:4" x14ac:dyDescent="0.25">
      <c r="A335" s="57"/>
      <c r="B335" s="58"/>
      <c r="C335" s="59"/>
      <c r="D335" s="75"/>
    </row>
    <row r="336" spans="1:4" x14ac:dyDescent="0.25">
      <c r="A336" s="57"/>
      <c r="B336" s="58"/>
      <c r="C336" s="59"/>
      <c r="D336" s="75"/>
    </row>
    <row r="337" spans="1:4" x14ac:dyDescent="0.25">
      <c r="A337" s="57"/>
      <c r="B337" s="58"/>
      <c r="C337" s="59"/>
      <c r="D337" s="75"/>
    </row>
    <row r="338" spans="1:4" x14ac:dyDescent="0.25">
      <c r="A338" s="57"/>
      <c r="B338" s="58"/>
      <c r="C338" s="59"/>
      <c r="D338" s="75"/>
    </row>
    <row r="339" spans="1:4" x14ac:dyDescent="0.25">
      <c r="A339" s="57"/>
      <c r="B339" s="58"/>
      <c r="C339" s="59"/>
      <c r="D339" s="75"/>
    </row>
    <row r="340" spans="1:4" x14ac:dyDescent="0.25">
      <c r="A340" s="23"/>
      <c r="B340" s="24"/>
      <c r="D340" s="77"/>
    </row>
    <row r="341" spans="1:4" x14ac:dyDescent="0.25">
      <c r="A341" s="23"/>
      <c r="B341" s="24"/>
      <c r="D341" s="77"/>
    </row>
    <row r="342" spans="1:4" x14ac:dyDescent="0.25">
      <c r="A342" s="23"/>
      <c r="B342" s="24"/>
      <c r="D342" s="77"/>
    </row>
    <row r="343" spans="1:4" x14ac:dyDescent="0.25">
      <c r="A343" s="23"/>
      <c r="B343" s="24"/>
      <c r="D343" s="77"/>
    </row>
    <row r="344" spans="1:4" x14ac:dyDescent="0.25">
      <c r="A344" s="23"/>
      <c r="B344" s="24"/>
      <c r="D344" s="77"/>
    </row>
    <row r="345" spans="1:4" x14ac:dyDescent="0.25">
      <c r="A345" s="23"/>
      <c r="B345" s="24"/>
      <c r="D345" s="77"/>
    </row>
    <row r="346" spans="1:4" x14ac:dyDescent="0.25">
      <c r="A346" s="23"/>
      <c r="B346" s="24"/>
      <c r="D346" s="77"/>
    </row>
    <row r="347" spans="1:4" x14ac:dyDescent="0.25">
      <c r="A347" s="23"/>
      <c r="B347" s="24"/>
      <c r="D347" s="77"/>
    </row>
    <row r="348" spans="1:4" x14ac:dyDescent="0.25">
      <c r="A348" s="23"/>
      <c r="B348" s="24"/>
      <c r="D348" s="77"/>
    </row>
    <row r="349" spans="1:4" x14ac:dyDescent="0.25">
      <c r="A349" s="23"/>
      <c r="B349" s="24"/>
      <c r="D349" s="77"/>
    </row>
    <row r="350" spans="1:4" x14ac:dyDescent="0.25">
      <c r="A350" s="23"/>
      <c r="B350" s="24"/>
      <c r="D350" s="77"/>
    </row>
    <row r="351" spans="1:4" x14ac:dyDescent="0.25">
      <c r="A351" s="23"/>
      <c r="B351" s="24"/>
      <c r="D351" s="77"/>
    </row>
    <row r="352" spans="1:4" x14ac:dyDescent="0.25">
      <c r="A352" s="23"/>
      <c r="B352" s="24"/>
      <c r="D352" s="77"/>
    </row>
    <row r="353" spans="1:4" x14ac:dyDescent="0.25">
      <c r="A353" s="23"/>
      <c r="B353" s="24"/>
      <c r="D353" s="77"/>
    </row>
    <row r="354" spans="1:4" x14ac:dyDescent="0.25">
      <c r="A354" s="23"/>
      <c r="B354" s="24"/>
      <c r="D354" s="77"/>
    </row>
    <row r="355" spans="1:4" x14ac:dyDescent="0.25">
      <c r="A355" s="23"/>
      <c r="B355" s="24"/>
      <c r="D355" s="77"/>
    </row>
    <row r="356" spans="1:4" x14ac:dyDescent="0.25">
      <c r="A356" s="23"/>
      <c r="B356" s="24"/>
      <c r="D356" s="77"/>
    </row>
    <row r="357" spans="1:4" x14ac:dyDescent="0.25">
      <c r="A357" s="23"/>
      <c r="B357" s="24"/>
      <c r="D357" s="77"/>
    </row>
    <row r="358" spans="1:4" x14ac:dyDescent="0.25">
      <c r="A358" s="23"/>
      <c r="B358" s="24"/>
      <c r="D358" s="77"/>
    </row>
    <row r="359" spans="1:4" x14ac:dyDescent="0.25">
      <c r="A359" s="23"/>
      <c r="B359" s="24"/>
      <c r="D359" s="77"/>
    </row>
    <row r="360" spans="1:4" x14ac:dyDescent="0.25">
      <c r="A360" s="23"/>
      <c r="B360" s="24"/>
      <c r="D360" s="77"/>
    </row>
    <row r="361" spans="1:4" x14ac:dyDescent="0.25">
      <c r="A361" s="23"/>
      <c r="B361" s="24"/>
      <c r="D361" s="77"/>
    </row>
    <row r="362" spans="1:4" x14ac:dyDescent="0.25">
      <c r="A362" s="23"/>
      <c r="B362" s="24"/>
      <c r="D362" s="77"/>
    </row>
    <row r="363" spans="1:4" x14ac:dyDescent="0.25">
      <c r="A363" s="23"/>
      <c r="B363" s="24"/>
      <c r="D363" s="77"/>
    </row>
    <row r="364" spans="1:4" x14ac:dyDescent="0.25">
      <c r="A364" s="23"/>
      <c r="B364" s="24"/>
      <c r="D364" s="77"/>
    </row>
    <row r="365" spans="1:4" x14ac:dyDescent="0.25">
      <c r="A365" s="23"/>
      <c r="B365" s="24"/>
      <c r="D365" s="77"/>
    </row>
    <row r="366" spans="1:4" x14ac:dyDescent="0.25">
      <c r="A366" s="23"/>
      <c r="B366" s="24"/>
      <c r="D366" s="77"/>
    </row>
    <row r="367" spans="1:4" x14ac:dyDescent="0.25">
      <c r="A367" s="23"/>
      <c r="B367" s="24"/>
      <c r="D367" s="77"/>
    </row>
    <row r="368" spans="1:4" x14ac:dyDescent="0.25">
      <c r="A368" s="23"/>
      <c r="B368" s="24"/>
      <c r="D368" s="77"/>
    </row>
    <row r="369" spans="1:4" x14ac:dyDescent="0.25">
      <c r="A369" s="23"/>
      <c r="B369" s="24"/>
      <c r="D369" s="77"/>
    </row>
    <row r="370" spans="1:4" x14ac:dyDescent="0.25">
      <c r="A370" s="23"/>
      <c r="B370" s="24"/>
      <c r="D370" s="77"/>
    </row>
    <row r="371" spans="1:4" x14ac:dyDescent="0.25">
      <c r="A371" s="23"/>
      <c r="B371" s="24"/>
      <c r="D371" s="77"/>
    </row>
    <row r="372" spans="1:4" x14ac:dyDescent="0.25">
      <c r="A372" s="23"/>
      <c r="B372" s="24"/>
      <c r="D372" s="77"/>
    </row>
    <row r="373" spans="1:4" x14ac:dyDescent="0.25">
      <c r="A373" s="23"/>
      <c r="B373" s="24"/>
      <c r="D373" s="77"/>
    </row>
    <row r="374" spans="1:4" x14ac:dyDescent="0.25">
      <c r="A374" s="23"/>
      <c r="B374" s="24"/>
      <c r="D374" s="77"/>
    </row>
    <row r="375" spans="1:4" x14ac:dyDescent="0.25">
      <c r="A375" s="23"/>
      <c r="B375" s="24"/>
      <c r="D375" s="77"/>
    </row>
    <row r="376" spans="1:4" x14ac:dyDescent="0.25">
      <c r="A376" s="23"/>
      <c r="B376" s="24"/>
      <c r="D376" s="77"/>
    </row>
    <row r="377" spans="1:4" x14ac:dyDescent="0.25">
      <c r="A377" s="23"/>
      <c r="B377" s="24"/>
      <c r="D377" s="77"/>
    </row>
    <row r="378" spans="1:4" x14ac:dyDescent="0.25">
      <c r="A378" s="23"/>
      <c r="B378" s="24"/>
      <c r="D378" s="77"/>
    </row>
    <row r="379" spans="1:4" x14ac:dyDescent="0.25">
      <c r="A379" s="23"/>
      <c r="B379" s="24"/>
      <c r="D379" s="77"/>
    </row>
    <row r="380" spans="1:4" x14ac:dyDescent="0.25">
      <c r="A380" s="23"/>
      <c r="B380" s="24"/>
      <c r="D380" s="77"/>
    </row>
    <row r="381" spans="1:4" x14ac:dyDescent="0.25">
      <c r="A381" s="23"/>
      <c r="B381" s="24"/>
      <c r="D381" s="77"/>
    </row>
    <row r="382" spans="1:4" x14ac:dyDescent="0.25">
      <c r="A382" s="23"/>
      <c r="B382" s="24"/>
      <c r="D382" s="77"/>
    </row>
    <row r="383" spans="1:4" x14ac:dyDescent="0.25">
      <c r="A383" s="23"/>
      <c r="B383" s="24"/>
      <c r="D383" s="77"/>
    </row>
    <row r="384" spans="1:4" x14ac:dyDescent="0.25">
      <c r="A384" s="23"/>
      <c r="B384" s="24"/>
      <c r="D384" s="77"/>
    </row>
    <row r="385" spans="1:4" x14ac:dyDescent="0.25">
      <c r="A385" s="23"/>
      <c r="B385" s="24"/>
      <c r="D385" s="77"/>
    </row>
    <row r="386" spans="1:4" x14ac:dyDescent="0.25">
      <c r="A386" s="23"/>
      <c r="B386" s="24"/>
      <c r="D386" s="77"/>
    </row>
    <row r="387" spans="1:4" x14ac:dyDescent="0.25">
      <c r="A387" s="23"/>
      <c r="B387" s="24"/>
      <c r="D387" s="77"/>
    </row>
    <row r="388" spans="1:4" x14ac:dyDescent="0.25">
      <c r="A388" s="23"/>
      <c r="B388" s="24"/>
      <c r="D388" s="77"/>
    </row>
    <row r="389" spans="1:4" x14ac:dyDescent="0.25">
      <c r="A389" s="23"/>
      <c r="B389" s="24"/>
      <c r="D389" s="77"/>
    </row>
    <row r="390" spans="1:4" x14ac:dyDescent="0.25">
      <c r="A390" s="23"/>
      <c r="B390" s="24"/>
      <c r="D390" s="77"/>
    </row>
    <row r="391" spans="1:4" x14ac:dyDescent="0.25">
      <c r="A391" s="23"/>
      <c r="B391" s="24"/>
      <c r="D391" s="77"/>
    </row>
    <row r="392" spans="1:4" x14ac:dyDescent="0.25">
      <c r="A392" s="23"/>
      <c r="B392" s="24"/>
      <c r="D392" s="77"/>
    </row>
    <row r="393" spans="1:4" x14ac:dyDescent="0.25">
      <c r="A393" s="23"/>
      <c r="B393" s="24"/>
      <c r="D393" s="77"/>
    </row>
    <row r="394" spans="1:4" x14ac:dyDescent="0.25">
      <c r="A394" s="23"/>
      <c r="B394" s="24"/>
      <c r="D394" s="77"/>
    </row>
    <row r="395" spans="1:4" x14ac:dyDescent="0.25">
      <c r="A395" s="23"/>
      <c r="B395" s="24"/>
      <c r="D395" s="77"/>
    </row>
    <row r="396" spans="1:4" x14ac:dyDescent="0.25">
      <c r="A396" s="23"/>
      <c r="B396" s="24"/>
      <c r="D396" s="77"/>
    </row>
    <row r="397" spans="1:4" x14ac:dyDescent="0.25">
      <c r="A397" s="23"/>
      <c r="B397" s="24"/>
      <c r="D397" s="77"/>
    </row>
    <row r="398" spans="1:4" x14ac:dyDescent="0.25">
      <c r="A398" s="23"/>
      <c r="B398" s="24"/>
      <c r="D398" s="77"/>
    </row>
    <row r="399" spans="1:4" x14ac:dyDescent="0.25">
      <c r="A399" s="24"/>
      <c r="B399" s="24"/>
      <c r="D399" s="77"/>
    </row>
    <row r="400" spans="1:4" x14ac:dyDescent="0.25">
      <c r="A400" s="24"/>
      <c r="B400" s="24"/>
      <c r="D400" s="77"/>
    </row>
    <row r="401" spans="1:4" x14ac:dyDescent="0.25">
      <c r="A401" s="24"/>
      <c r="B401" s="24"/>
      <c r="D401" s="77"/>
    </row>
    <row r="402" spans="1:4" x14ac:dyDescent="0.25">
      <c r="A402" s="24"/>
      <c r="B402" s="24"/>
      <c r="D402" s="77"/>
    </row>
    <row r="403" spans="1:4" x14ac:dyDescent="0.25">
      <c r="A403" s="24"/>
      <c r="B403" s="24"/>
      <c r="D403" s="77"/>
    </row>
    <row r="404" spans="1:4" x14ac:dyDescent="0.25">
      <c r="A404" s="24"/>
      <c r="B404" s="24"/>
      <c r="D404" s="77"/>
    </row>
    <row r="405" spans="1:4" x14ac:dyDescent="0.25">
      <c r="A405" s="24"/>
      <c r="B405" s="24"/>
      <c r="D405" s="77"/>
    </row>
    <row r="406" spans="1:4" x14ac:dyDescent="0.25">
      <c r="A406" s="24"/>
      <c r="B406" s="24"/>
      <c r="D406" s="77"/>
    </row>
    <row r="407" spans="1:4" x14ac:dyDescent="0.25">
      <c r="A407" s="24"/>
      <c r="B407" s="24"/>
      <c r="D407" s="77"/>
    </row>
    <row r="408" spans="1:4" x14ac:dyDescent="0.25">
      <c r="A408" s="24"/>
      <c r="B408" s="24"/>
      <c r="D408" s="77"/>
    </row>
    <row r="409" spans="1:4" x14ac:dyDescent="0.25">
      <c r="A409" s="24"/>
      <c r="B409" s="24"/>
      <c r="D409" s="77"/>
    </row>
    <row r="410" spans="1:4" x14ac:dyDescent="0.25">
      <c r="A410" s="24"/>
      <c r="B410" s="24"/>
      <c r="D410" s="77"/>
    </row>
    <row r="411" spans="1:4" x14ac:dyDescent="0.25">
      <c r="A411" s="24"/>
      <c r="B411" s="24"/>
      <c r="D411" s="77"/>
    </row>
    <row r="412" spans="1:4" x14ac:dyDescent="0.25">
      <c r="A412" s="24"/>
      <c r="B412" s="24"/>
      <c r="D412" s="77"/>
    </row>
    <row r="413" spans="1:4" x14ac:dyDescent="0.25">
      <c r="A413" s="24"/>
      <c r="B413" s="24"/>
      <c r="D413" s="77"/>
    </row>
    <row r="414" spans="1:4" x14ac:dyDescent="0.25">
      <c r="A414" s="24"/>
      <c r="B414" s="24"/>
      <c r="D414" s="77"/>
    </row>
    <row r="415" spans="1:4" x14ac:dyDescent="0.25">
      <c r="A415" s="24"/>
      <c r="B415" s="24"/>
      <c r="D415" s="77"/>
    </row>
    <row r="416" spans="1:4" x14ac:dyDescent="0.25">
      <c r="A416" s="24"/>
      <c r="B416" s="24"/>
      <c r="D416" s="77"/>
    </row>
    <row r="417" spans="1:4" x14ac:dyDescent="0.25">
      <c r="A417" s="24"/>
      <c r="B417" s="24"/>
      <c r="D417" s="77"/>
    </row>
    <row r="418" spans="1:4" x14ac:dyDescent="0.25">
      <c r="A418" s="24"/>
      <c r="B418" s="24"/>
      <c r="D418" s="77"/>
    </row>
    <row r="419" spans="1:4" x14ac:dyDescent="0.25">
      <c r="A419" s="24"/>
      <c r="B419" s="24"/>
      <c r="D419" s="77"/>
    </row>
    <row r="420" spans="1:4" x14ac:dyDescent="0.25">
      <c r="A420" s="24"/>
      <c r="B420" s="24"/>
      <c r="D420" s="77"/>
    </row>
    <row r="421" spans="1:4" x14ac:dyDescent="0.25">
      <c r="A421" s="24"/>
      <c r="B421" s="24"/>
      <c r="D421" s="77"/>
    </row>
    <row r="422" spans="1:4" x14ac:dyDescent="0.25">
      <c r="A422" s="24"/>
      <c r="B422" s="24"/>
      <c r="D422" s="77"/>
    </row>
    <row r="423" spans="1:4" x14ac:dyDescent="0.25">
      <c r="A423" s="24"/>
      <c r="B423" s="24"/>
      <c r="D423" s="77"/>
    </row>
    <row r="424" spans="1:4" x14ac:dyDescent="0.25">
      <c r="A424" s="24"/>
      <c r="B424" s="24"/>
      <c r="D424" s="77"/>
    </row>
    <row r="425" spans="1:4" x14ac:dyDescent="0.25">
      <c r="A425" s="24"/>
      <c r="B425" s="24"/>
      <c r="D425" s="77"/>
    </row>
    <row r="426" spans="1:4" x14ac:dyDescent="0.25">
      <c r="A426" s="24"/>
      <c r="B426" s="24"/>
      <c r="D426" s="77"/>
    </row>
    <row r="427" spans="1:4" x14ac:dyDescent="0.25">
      <c r="A427" s="24"/>
      <c r="B427" s="24"/>
      <c r="D427" s="77"/>
    </row>
    <row r="428" spans="1:4" x14ac:dyDescent="0.25">
      <c r="A428" s="24"/>
      <c r="B428" s="24"/>
      <c r="D428" s="77"/>
    </row>
    <row r="429" spans="1:4" x14ac:dyDescent="0.25">
      <c r="A429" s="24"/>
      <c r="B429" s="24"/>
      <c r="D429" s="77"/>
    </row>
    <row r="430" spans="1:4" x14ac:dyDescent="0.25">
      <c r="A430" s="24"/>
      <c r="B430" s="24"/>
      <c r="D430" s="77"/>
    </row>
    <row r="431" spans="1:4" x14ac:dyDescent="0.25">
      <c r="A431" s="24"/>
      <c r="B431" s="24"/>
      <c r="D431" s="77"/>
    </row>
    <row r="432" spans="1:4" x14ac:dyDescent="0.25">
      <c r="A432" s="24"/>
      <c r="B432" s="24"/>
      <c r="D432" s="77"/>
    </row>
    <row r="433" spans="1:4" x14ac:dyDescent="0.25">
      <c r="A433" s="24"/>
      <c r="B433" s="24"/>
      <c r="D433" s="77"/>
    </row>
    <row r="434" spans="1:4" x14ac:dyDescent="0.25">
      <c r="A434" s="24"/>
      <c r="B434" s="24"/>
      <c r="D434" s="77"/>
    </row>
    <row r="435" spans="1:4" x14ac:dyDescent="0.25">
      <c r="A435" s="24"/>
      <c r="B435" s="24"/>
      <c r="D435" s="77"/>
    </row>
    <row r="436" spans="1:4" x14ac:dyDescent="0.25">
      <c r="A436" s="24"/>
      <c r="B436" s="24"/>
      <c r="D436" s="77"/>
    </row>
    <row r="437" spans="1:4" x14ac:dyDescent="0.25">
      <c r="A437" s="24"/>
      <c r="B437" s="24"/>
      <c r="D437" s="77"/>
    </row>
    <row r="438" spans="1:4" x14ac:dyDescent="0.25">
      <c r="A438" s="24"/>
      <c r="B438" s="24"/>
      <c r="D438" s="77"/>
    </row>
    <row r="439" spans="1:4" x14ac:dyDescent="0.25">
      <c r="A439" s="24"/>
      <c r="B439" s="24"/>
      <c r="D439" s="77"/>
    </row>
    <row r="440" spans="1:4" x14ac:dyDescent="0.25">
      <c r="A440" s="24"/>
      <c r="B440" s="24"/>
      <c r="D440" s="77"/>
    </row>
    <row r="441" spans="1:4" x14ac:dyDescent="0.25">
      <c r="A441" s="24"/>
      <c r="B441" s="24"/>
      <c r="D441" s="77"/>
    </row>
    <row r="442" spans="1:4" x14ac:dyDescent="0.25">
      <c r="A442" s="24"/>
      <c r="B442" s="24"/>
      <c r="D442" s="77"/>
    </row>
    <row r="443" spans="1:4" x14ac:dyDescent="0.25">
      <c r="A443" s="24"/>
      <c r="B443" s="24"/>
      <c r="D443" s="77"/>
    </row>
    <row r="444" spans="1:4" x14ac:dyDescent="0.25">
      <c r="A444" s="24"/>
      <c r="B444" s="24"/>
      <c r="D444" s="77"/>
    </row>
    <row r="445" spans="1:4" x14ac:dyDescent="0.25">
      <c r="A445" s="24"/>
      <c r="B445" s="24"/>
      <c r="D445" s="77"/>
    </row>
    <row r="446" spans="1:4" x14ac:dyDescent="0.25">
      <c r="A446" s="24"/>
      <c r="B446" s="24"/>
      <c r="D446" s="77"/>
    </row>
    <row r="447" spans="1:4" x14ac:dyDescent="0.25">
      <c r="A447" s="24"/>
      <c r="B447" s="24"/>
      <c r="D447" s="77"/>
    </row>
    <row r="448" spans="1:4" x14ac:dyDescent="0.25">
      <c r="A448" s="24"/>
      <c r="B448" s="24"/>
      <c r="D448" s="77"/>
    </row>
    <row r="449" spans="1:4" x14ac:dyDescent="0.25">
      <c r="A449" s="24"/>
      <c r="B449" s="24"/>
      <c r="D449" s="77"/>
    </row>
    <row r="450" spans="1:4" x14ac:dyDescent="0.25">
      <c r="A450" s="24"/>
      <c r="B450" s="24"/>
      <c r="D450" s="77"/>
    </row>
    <row r="451" spans="1:4" x14ac:dyDescent="0.25">
      <c r="A451" s="24"/>
      <c r="B451" s="24"/>
      <c r="D451" s="77"/>
    </row>
    <row r="452" spans="1:4" x14ac:dyDescent="0.25">
      <c r="A452" s="24"/>
      <c r="B452" s="24"/>
      <c r="D452" s="77"/>
    </row>
    <row r="453" spans="1:4" x14ac:dyDescent="0.25">
      <c r="A453" s="24"/>
      <c r="B453" s="24"/>
      <c r="D453" s="77"/>
    </row>
    <row r="454" spans="1:4" x14ac:dyDescent="0.25">
      <c r="A454" s="24"/>
      <c r="B454" s="24"/>
      <c r="D454" s="77"/>
    </row>
    <row r="455" spans="1:4" x14ac:dyDescent="0.25">
      <c r="A455" s="24"/>
      <c r="B455" s="24"/>
      <c r="D455" s="77"/>
    </row>
    <row r="456" spans="1:4" x14ac:dyDescent="0.25">
      <c r="A456" s="24"/>
      <c r="B456" s="24"/>
      <c r="D456" s="77"/>
    </row>
    <row r="457" spans="1:4" x14ac:dyDescent="0.25">
      <c r="A457" s="24"/>
      <c r="B457" s="24"/>
      <c r="D457" s="77"/>
    </row>
    <row r="458" spans="1:4" x14ac:dyDescent="0.25">
      <c r="A458" s="24"/>
      <c r="B458" s="24"/>
      <c r="D458" s="77"/>
    </row>
    <row r="459" spans="1:4" x14ac:dyDescent="0.25">
      <c r="A459" s="24"/>
      <c r="B459" s="24"/>
      <c r="D459" s="77"/>
    </row>
    <row r="460" spans="1:4" x14ac:dyDescent="0.25">
      <c r="A460" s="24"/>
      <c r="B460" s="24"/>
      <c r="D460" s="77"/>
    </row>
    <row r="461" spans="1:4" x14ac:dyDescent="0.25">
      <c r="A461" s="24"/>
      <c r="B461" s="24"/>
      <c r="D461" s="77"/>
    </row>
    <row r="462" spans="1:4" x14ac:dyDescent="0.25">
      <c r="A462" s="24"/>
      <c r="B462" s="24"/>
      <c r="D462" s="77"/>
    </row>
    <row r="463" spans="1:4" x14ac:dyDescent="0.25">
      <c r="A463" s="24"/>
      <c r="B463" s="24"/>
      <c r="D463" s="77"/>
    </row>
    <row r="464" spans="1:4" x14ac:dyDescent="0.25">
      <c r="A464" s="24"/>
      <c r="B464" s="24"/>
      <c r="D464" s="77"/>
    </row>
    <row r="465" spans="1:4" x14ac:dyDescent="0.25">
      <c r="A465" s="24"/>
      <c r="B465" s="24"/>
      <c r="D465" s="77"/>
    </row>
    <row r="466" spans="1:4" x14ac:dyDescent="0.25">
      <c r="A466" s="24"/>
      <c r="B466" s="24"/>
      <c r="D466" s="77"/>
    </row>
    <row r="467" spans="1:4" x14ac:dyDescent="0.25">
      <c r="A467" s="24"/>
      <c r="B467" s="24"/>
      <c r="D467" s="77"/>
    </row>
    <row r="468" spans="1:4" x14ac:dyDescent="0.25">
      <c r="A468" s="24"/>
      <c r="B468" s="24"/>
      <c r="D468" s="77"/>
    </row>
    <row r="469" spans="1:4" x14ac:dyDescent="0.25">
      <c r="A469" s="24"/>
      <c r="B469" s="24"/>
      <c r="D469" s="77"/>
    </row>
    <row r="470" spans="1:4" x14ac:dyDescent="0.25">
      <c r="A470" s="24"/>
      <c r="B470" s="24"/>
      <c r="D470" s="77"/>
    </row>
    <row r="471" spans="1:4" x14ac:dyDescent="0.25">
      <c r="A471" s="24"/>
      <c r="B471" s="24"/>
      <c r="D471" s="77"/>
    </row>
    <row r="472" spans="1:4" x14ac:dyDescent="0.25">
      <c r="A472" s="24"/>
      <c r="B472" s="24"/>
      <c r="D472" s="77"/>
    </row>
    <row r="473" spans="1:4" x14ac:dyDescent="0.25">
      <c r="A473" s="24"/>
      <c r="B473" s="24"/>
      <c r="D473" s="77"/>
    </row>
    <row r="474" spans="1:4" x14ac:dyDescent="0.25">
      <c r="A474" s="24"/>
      <c r="B474" s="24"/>
      <c r="D474" s="77"/>
    </row>
    <row r="475" spans="1:4" x14ac:dyDescent="0.25">
      <c r="A475" s="24"/>
      <c r="B475" s="24"/>
      <c r="D475" s="77"/>
    </row>
    <row r="476" spans="1:4" x14ac:dyDescent="0.25">
      <c r="A476" s="24"/>
      <c r="B476" s="24"/>
      <c r="D476" s="77"/>
    </row>
    <row r="477" spans="1:4" x14ac:dyDescent="0.25">
      <c r="A477" s="24"/>
      <c r="B477" s="24"/>
      <c r="D477" s="77"/>
    </row>
    <row r="478" spans="1:4" x14ac:dyDescent="0.25">
      <c r="A478" s="24"/>
      <c r="B478" s="24"/>
      <c r="D478" s="77"/>
    </row>
    <row r="479" spans="1:4" x14ac:dyDescent="0.25">
      <c r="A479" s="24"/>
      <c r="B479" s="24"/>
      <c r="D479" s="77"/>
    </row>
    <row r="480" spans="1:4" x14ac:dyDescent="0.25">
      <c r="A480" s="24"/>
      <c r="B480" s="24"/>
      <c r="D480" s="77"/>
    </row>
    <row r="481" spans="1:4" x14ac:dyDescent="0.25">
      <c r="A481" s="24"/>
      <c r="B481" s="24"/>
      <c r="D481" s="77"/>
    </row>
    <row r="482" spans="1:4" x14ac:dyDescent="0.25">
      <c r="A482" s="24"/>
      <c r="B482" s="24"/>
      <c r="D482" s="77"/>
    </row>
    <row r="483" spans="1:4" x14ac:dyDescent="0.25">
      <c r="A483" s="24"/>
      <c r="B483" s="24"/>
      <c r="D483" s="77"/>
    </row>
    <row r="484" spans="1:4" x14ac:dyDescent="0.25">
      <c r="A484" s="24"/>
      <c r="B484" s="24"/>
      <c r="D484" s="77"/>
    </row>
    <row r="485" spans="1:4" x14ac:dyDescent="0.25">
      <c r="A485" s="24"/>
      <c r="B485" s="24"/>
      <c r="D485" s="77"/>
    </row>
    <row r="486" spans="1:4" x14ac:dyDescent="0.25">
      <c r="A486" s="24"/>
      <c r="B486" s="24"/>
      <c r="D486" s="77"/>
    </row>
    <row r="487" spans="1:4" x14ac:dyDescent="0.25">
      <c r="A487" s="24"/>
      <c r="B487" s="24"/>
      <c r="D487" s="77"/>
    </row>
    <row r="488" spans="1:4" x14ac:dyDescent="0.25">
      <c r="A488" s="24"/>
      <c r="B488" s="24"/>
      <c r="D488" s="77"/>
    </row>
    <row r="489" spans="1:4" x14ac:dyDescent="0.25">
      <c r="A489" s="24"/>
      <c r="B489" s="24"/>
      <c r="D489" s="77"/>
    </row>
    <row r="490" spans="1:4" x14ac:dyDescent="0.25">
      <c r="A490" s="24"/>
      <c r="B490" s="24"/>
      <c r="D490" s="77"/>
    </row>
    <row r="491" spans="1:4" x14ac:dyDescent="0.25">
      <c r="A491" s="24"/>
      <c r="B491" s="24"/>
      <c r="D491" s="77"/>
    </row>
    <row r="492" spans="1:4" x14ac:dyDescent="0.25">
      <c r="A492" s="24"/>
      <c r="B492" s="24"/>
      <c r="D492" s="77"/>
    </row>
    <row r="493" spans="1:4" x14ac:dyDescent="0.25">
      <c r="A493" s="24"/>
      <c r="B493" s="24"/>
      <c r="D493" s="77"/>
    </row>
    <row r="494" spans="1:4" x14ac:dyDescent="0.25">
      <c r="A494" s="24"/>
      <c r="B494" s="24"/>
      <c r="D494" s="77"/>
    </row>
    <row r="495" spans="1:4" x14ac:dyDescent="0.25">
      <c r="A495" s="24"/>
      <c r="B495" s="24"/>
      <c r="D495" s="77"/>
    </row>
    <row r="496" spans="1:4" x14ac:dyDescent="0.25">
      <c r="A496" s="24"/>
      <c r="B496" s="24"/>
      <c r="D496" s="77"/>
    </row>
    <row r="497" spans="1:4" x14ac:dyDescent="0.25">
      <c r="A497" s="24"/>
      <c r="B497" s="24"/>
      <c r="D497" s="77"/>
    </row>
    <row r="498" spans="1:4" x14ac:dyDescent="0.25">
      <c r="A498" s="24"/>
      <c r="B498" s="24"/>
      <c r="D498" s="77"/>
    </row>
    <row r="499" spans="1:4" x14ac:dyDescent="0.25">
      <c r="A499" s="24"/>
      <c r="B499" s="24"/>
      <c r="D499" s="77"/>
    </row>
    <row r="500" spans="1:4" x14ac:dyDescent="0.25">
      <c r="A500" s="24"/>
      <c r="B500" s="24"/>
      <c r="D500" s="77"/>
    </row>
    <row r="501" spans="1:4" x14ac:dyDescent="0.25">
      <c r="D501" s="77"/>
    </row>
    <row r="502" spans="1:4" x14ac:dyDescent="0.25">
      <c r="D502" s="77"/>
    </row>
    <row r="503" spans="1:4" x14ac:dyDescent="0.25">
      <c r="D503" s="77"/>
    </row>
    <row r="504" spans="1:4" x14ac:dyDescent="0.25">
      <c r="D504" s="77"/>
    </row>
    <row r="505" spans="1:4" x14ac:dyDescent="0.25">
      <c r="D505" s="77"/>
    </row>
    <row r="506" spans="1:4" x14ac:dyDescent="0.25">
      <c r="D506" s="77"/>
    </row>
    <row r="507" spans="1:4" x14ac:dyDescent="0.25">
      <c r="D507" s="74"/>
    </row>
    <row r="508" spans="1:4" x14ac:dyDescent="0.25">
      <c r="D508" s="74"/>
    </row>
    <row r="509" spans="1:4" x14ac:dyDescent="0.25">
      <c r="D509" s="74"/>
    </row>
    <row r="510" spans="1:4" x14ac:dyDescent="0.25">
      <c r="D510" s="74"/>
    </row>
    <row r="511" spans="1:4" x14ac:dyDescent="0.25">
      <c r="D511" s="74"/>
    </row>
    <row r="512" spans="1:4" x14ac:dyDescent="0.25">
      <c r="D512" s="74"/>
    </row>
    <row r="513" spans="4:4" x14ac:dyDescent="0.25">
      <c r="D513" s="74"/>
    </row>
    <row r="514" spans="4:4" x14ac:dyDescent="0.25">
      <c r="D514" s="74"/>
    </row>
    <row r="515" spans="4:4" x14ac:dyDescent="0.25">
      <c r="D515" s="74"/>
    </row>
    <row r="516" spans="4:4" x14ac:dyDescent="0.25">
      <c r="D516" s="74"/>
    </row>
    <row r="517" spans="4:4" x14ac:dyDescent="0.25">
      <c r="D517" s="74"/>
    </row>
    <row r="518" spans="4:4" x14ac:dyDescent="0.25">
      <c r="D518" s="74"/>
    </row>
    <row r="519" spans="4:4" x14ac:dyDescent="0.25">
      <c r="D519" s="74"/>
    </row>
    <row r="520" spans="4:4" x14ac:dyDescent="0.25">
      <c r="D520" s="74"/>
    </row>
    <row r="521" spans="4:4" x14ac:dyDescent="0.25">
      <c r="D521" s="74"/>
    </row>
    <row r="522" spans="4:4" x14ac:dyDescent="0.25">
      <c r="D522" s="74"/>
    </row>
    <row r="523" spans="4:4" x14ac:dyDescent="0.25">
      <c r="D523" s="74"/>
    </row>
    <row r="524" spans="4:4" x14ac:dyDescent="0.25">
      <c r="D524" s="74"/>
    </row>
    <row r="525" spans="4:4" x14ac:dyDescent="0.25">
      <c r="D525" s="74"/>
    </row>
    <row r="526" spans="4:4" x14ac:dyDescent="0.25">
      <c r="D526" s="74"/>
    </row>
    <row r="527" spans="4:4" x14ac:dyDescent="0.25">
      <c r="D527" s="74"/>
    </row>
    <row r="528" spans="4:4" x14ac:dyDescent="0.25">
      <c r="D528" s="74"/>
    </row>
    <row r="529" spans="4:4" x14ac:dyDescent="0.25">
      <c r="D529" s="74"/>
    </row>
    <row r="530" spans="4:4" x14ac:dyDescent="0.25">
      <c r="D530" s="74"/>
    </row>
    <row r="531" spans="4:4" x14ac:dyDescent="0.25">
      <c r="D531" s="74"/>
    </row>
    <row r="532" spans="4:4" x14ac:dyDescent="0.25">
      <c r="D532" s="74"/>
    </row>
    <row r="533" spans="4:4" x14ac:dyDescent="0.25">
      <c r="D533" s="74"/>
    </row>
    <row r="534" spans="4:4" x14ac:dyDescent="0.25">
      <c r="D534" s="74"/>
    </row>
    <row r="535" spans="4:4" x14ac:dyDescent="0.25">
      <c r="D535" s="74"/>
    </row>
    <row r="536" spans="4:4" x14ac:dyDescent="0.25">
      <c r="D536" s="74"/>
    </row>
    <row r="537" spans="4:4" x14ac:dyDescent="0.25">
      <c r="D537" s="74"/>
    </row>
    <row r="538" spans="4:4" x14ac:dyDescent="0.25">
      <c r="D538" s="74"/>
    </row>
    <row r="539" spans="4:4" x14ac:dyDescent="0.25">
      <c r="D539" s="74"/>
    </row>
    <row r="540" spans="4:4" x14ac:dyDescent="0.25">
      <c r="D540" s="74"/>
    </row>
    <row r="541" spans="4:4" x14ac:dyDescent="0.25">
      <c r="D541" s="74"/>
    </row>
    <row r="542" spans="4:4" x14ac:dyDescent="0.25">
      <c r="D542" s="74"/>
    </row>
    <row r="543" spans="4:4" x14ac:dyDescent="0.25">
      <c r="D543" s="74"/>
    </row>
    <row r="544" spans="4:4" x14ac:dyDescent="0.25">
      <c r="D544" s="74"/>
    </row>
    <row r="545" spans="4:4" x14ac:dyDescent="0.25">
      <c r="D545" s="74"/>
    </row>
    <row r="546" spans="4:4" x14ac:dyDescent="0.25">
      <c r="D546" s="74"/>
    </row>
    <row r="547" spans="4:4" x14ac:dyDescent="0.25">
      <c r="D547" s="74"/>
    </row>
    <row r="548" spans="4:4" x14ac:dyDescent="0.25">
      <c r="D548" s="74"/>
    </row>
    <row r="549" spans="4:4" x14ac:dyDescent="0.25">
      <c r="D549" s="74"/>
    </row>
    <row r="550" spans="4:4" x14ac:dyDescent="0.25">
      <c r="D550" s="74"/>
    </row>
    <row r="551" spans="4:4" x14ac:dyDescent="0.25">
      <c r="D551" s="74"/>
    </row>
    <row r="552" spans="4:4" x14ac:dyDescent="0.25">
      <c r="D552" s="17"/>
    </row>
    <row r="553" spans="4:4" x14ac:dyDescent="0.25">
      <c r="D553" s="17"/>
    </row>
    <row r="554" spans="4:4" x14ac:dyDescent="0.25">
      <c r="D554" s="17"/>
    </row>
    <row r="555" spans="4:4" x14ac:dyDescent="0.25">
      <c r="D555" s="17"/>
    </row>
    <row r="556" spans="4:4" x14ac:dyDescent="0.25">
      <c r="D556" s="17"/>
    </row>
    <row r="557" spans="4:4" x14ac:dyDescent="0.25">
      <c r="D557" s="17"/>
    </row>
    <row r="558" spans="4:4" x14ac:dyDescent="0.25">
      <c r="D558" s="17"/>
    </row>
    <row r="559" spans="4:4" x14ac:dyDescent="0.25">
      <c r="D559" s="17"/>
    </row>
    <row r="560" spans="4:4" x14ac:dyDescent="0.25">
      <c r="D560" s="17"/>
    </row>
    <row r="561" spans="4:4" x14ac:dyDescent="0.25">
      <c r="D561" s="17"/>
    </row>
    <row r="562" spans="4:4" x14ac:dyDescent="0.25">
      <c r="D562" s="17"/>
    </row>
    <row r="563" spans="4:4" x14ac:dyDescent="0.25">
      <c r="D563" s="17"/>
    </row>
    <row r="564" spans="4:4" x14ac:dyDescent="0.25">
      <c r="D564" s="17"/>
    </row>
    <row r="565" spans="4:4" x14ac:dyDescent="0.25">
      <c r="D565" s="17"/>
    </row>
    <row r="566" spans="4:4" x14ac:dyDescent="0.25">
      <c r="D566" s="17"/>
    </row>
    <row r="567" spans="4:4" x14ac:dyDescent="0.25">
      <c r="D567" s="17"/>
    </row>
    <row r="568" spans="4:4" x14ac:dyDescent="0.25">
      <c r="D568" s="17"/>
    </row>
    <row r="569" spans="4:4" x14ac:dyDescent="0.25">
      <c r="D569" s="17"/>
    </row>
    <row r="570" spans="4:4" x14ac:dyDescent="0.25">
      <c r="D570" s="17"/>
    </row>
    <row r="571" spans="4:4" x14ac:dyDescent="0.25">
      <c r="D571" s="17"/>
    </row>
    <row r="572" spans="4:4" x14ac:dyDescent="0.25">
      <c r="D572" s="17"/>
    </row>
    <row r="573" spans="4:4" x14ac:dyDescent="0.25">
      <c r="D573" s="17"/>
    </row>
    <row r="574" spans="4:4" x14ac:dyDescent="0.25">
      <c r="D574" s="17"/>
    </row>
    <row r="575" spans="4:4" x14ac:dyDescent="0.25">
      <c r="D575" s="17"/>
    </row>
    <row r="576" spans="4:4" x14ac:dyDescent="0.25">
      <c r="D576" s="17"/>
    </row>
    <row r="577" spans="4:4" x14ac:dyDescent="0.25">
      <c r="D577" s="17"/>
    </row>
    <row r="578" spans="4:4" x14ac:dyDescent="0.25">
      <c r="D578" s="17"/>
    </row>
    <row r="579" spans="4:4" x14ac:dyDescent="0.25">
      <c r="D579" s="17"/>
    </row>
    <row r="580" spans="4:4" x14ac:dyDescent="0.25">
      <c r="D580" s="17"/>
    </row>
    <row r="581" spans="4:4" x14ac:dyDescent="0.25">
      <c r="D581" s="17"/>
    </row>
    <row r="582" spans="4:4" x14ac:dyDescent="0.25">
      <c r="D582" s="17"/>
    </row>
    <row r="583" spans="4:4" x14ac:dyDescent="0.25">
      <c r="D583" s="17"/>
    </row>
    <row r="584" spans="4:4" x14ac:dyDescent="0.25">
      <c r="D584" s="17"/>
    </row>
    <row r="585" spans="4:4" x14ac:dyDescent="0.25">
      <c r="D585" s="17"/>
    </row>
    <row r="586" spans="4:4" x14ac:dyDescent="0.25">
      <c r="D586" s="17"/>
    </row>
  </sheetData>
  <sheetProtection selectLockedCells="1"/>
  <sortState ref="A14:D230">
    <sortCondition ref="D15:D138"/>
  </sortState>
  <mergeCells count="7">
    <mergeCell ref="F15:H15"/>
    <mergeCell ref="A12:B12"/>
    <mergeCell ref="A1:D1"/>
    <mergeCell ref="A10:D10"/>
    <mergeCell ref="A11:B11"/>
    <mergeCell ref="A8:D9"/>
    <mergeCell ref="C4:C5"/>
  </mergeCells>
  <conditionalFormatting sqref="E1">
    <cfRule type="containsText" dxfId="14" priority="13" operator="containsText" text="! pas de correspondances !">
      <formula>NOT(ISERROR(SEARCH("! pas de correspondances !",E1)))</formula>
    </cfRule>
  </conditionalFormatting>
  <conditionalFormatting sqref="C12">
    <cfRule type="notContainsText" dxfId="13" priority="11" operator="notContains" text="1">
      <formula>ISERROR(SEARCH("1",C12))</formula>
    </cfRule>
  </conditionalFormatting>
  <conditionalFormatting sqref="A8:D9">
    <cfRule type="containsText" dxfId="12" priority="3" operator="containsText" text="! AUCUNE CORRESPONDANCE !">
      <formula>NOT(ISERROR(SEARCH("! AUCUNE CORRESPONDANCE !",A8)))</formula>
    </cfRule>
    <cfRule type="containsText" dxfId="11" priority="4" operator="containsText" text="succès">
      <formula>NOT(ISERROR(SEARCH("succès",A8)))</formula>
    </cfRule>
  </conditionalFormatting>
  <conditionalFormatting sqref="A14:D1048576">
    <cfRule type="expression" dxfId="10" priority="2">
      <formula>ROW(A14)=ActiveRow</formula>
    </cfRule>
  </conditionalFormatting>
  <conditionalFormatting sqref="A14:D339">
    <cfRule type="notContainsBlanks" dxfId="9" priority="1">
      <formula>LEN(TRIM(A14))&gt;0</formula>
    </cfRule>
  </conditionalFormatting>
  <dataValidations count="2">
    <dataValidation type="list" errorStyle="warning" allowBlank="1" errorTitle="Erreur!" error="Choisir dans la liste" sqref="C3">
      <formula1>LstAtelier</formula1>
    </dataValidation>
    <dataValidation type="list" allowBlank="1" showInputMessage="1" showErrorMessage="1" sqref="C6">
      <formula1>LstProjet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606B6D"/>
  </sheetPr>
  <dimension ref="A1:K569"/>
  <sheetViews>
    <sheetView showGridLines="0" zoomScale="90" zoomScaleNormal="90" workbookViewId="0">
      <pane ySplit="1" topLeftCell="A496" activePane="bottomLeft" state="frozen"/>
      <selection pane="bottomLeft" activeCell="A509" sqref="A509"/>
    </sheetView>
  </sheetViews>
  <sheetFormatPr baseColWidth="10" defaultColWidth="11.42578125" defaultRowHeight="15" x14ac:dyDescent="0.25"/>
  <cols>
    <col min="1" max="1" width="17" style="9" customWidth="1"/>
    <col min="2" max="2" width="17.28515625" style="9" customWidth="1"/>
    <col min="3" max="3" width="16.28515625" style="9" customWidth="1"/>
    <col min="4" max="4" width="51.5703125" style="9" customWidth="1"/>
    <col min="5" max="5" width="14.7109375" style="9" customWidth="1"/>
    <col min="6" max="6" width="22.85546875" style="9" customWidth="1"/>
    <col min="7" max="7" width="21.7109375" style="9" customWidth="1"/>
    <col min="8" max="11" width="15.5703125" style="24" customWidth="1"/>
    <col min="12" max="12" width="15.28515625" style="9" customWidth="1"/>
    <col min="13" max="16384" width="11.42578125" style="9"/>
  </cols>
  <sheetData>
    <row r="1" spans="1:10" ht="62.25" customHeight="1" x14ac:dyDescent="0.25">
      <c r="A1" s="42" t="s">
        <v>0</v>
      </c>
      <c r="B1" s="43" t="s">
        <v>39</v>
      </c>
      <c r="C1" s="43" t="s">
        <v>41</v>
      </c>
      <c r="D1" s="43" t="s">
        <v>1</v>
      </c>
      <c r="E1" s="44" t="s">
        <v>40</v>
      </c>
      <c r="F1" s="34"/>
      <c r="G1" s="34"/>
      <c r="H1" s="34"/>
      <c r="I1" s="34"/>
      <c r="J1" s="34"/>
    </row>
    <row r="2" spans="1:10" ht="15.75" x14ac:dyDescent="0.25">
      <c r="A2" s="4" t="s">
        <v>5</v>
      </c>
      <c r="B2" s="5">
        <v>14041</v>
      </c>
      <c r="C2" s="5" t="s">
        <v>13</v>
      </c>
      <c r="D2" s="72" t="s">
        <v>189</v>
      </c>
      <c r="E2" s="7">
        <v>42706</v>
      </c>
      <c r="F2" s="35"/>
      <c r="G2" s="36"/>
      <c r="H2" s="36"/>
      <c r="I2" s="36"/>
      <c r="J2" s="36"/>
    </row>
    <row r="3" spans="1:10" ht="15.75" x14ac:dyDescent="0.25">
      <c r="A3" s="4" t="s">
        <v>5</v>
      </c>
      <c r="B3" s="5">
        <v>15202</v>
      </c>
      <c r="C3" s="5">
        <v>380</v>
      </c>
      <c r="D3" s="6" t="s">
        <v>7</v>
      </c>
      <c r="E3" s="7">
        <v>42704</v>
      </c>
      <c r="F3" s="35"/>
      <c r="G3" s="36"/>
      <c r="H3" s="36"/>
      <c r="I3" s="36"/>
      <c r="J3" s="36"/>
    </row>
    <row r="4" spans="1:10" ht="15.75" x14ac:dyDescent="0.25">
      <c r="A4" s="4" t="s">
        <v>5</v>
      </c>
      <c r="B4" s="5">
        <v>15202</v>
      </c>
      <c r="C4" s="5">
        <v>300</v>
      </c>
      <c r="D4" s="6" t="s">
        <v>7</v>
      </c>
      <c r="E4" s="7">
        <v>42704</v>
      </c>
      <c r="F4" s="35"/>
      <c r="G4" s="36"/>
      <c r="H4" s="36"/>
      <c r="I4" s="36"/>
      <c r="J4" s="36"/>
    </row>
    <row r="5" spans="1:10" ht="15.75" x14ac:dyDescent="0.25">
      <c r="A5" s="4" t="s">
        <v>5</v>
      </c>
      <c r="B5" s="5">
        <v>15202</v>
      </c>
      <c r="C5" s="5">
        <v>300</v>
      </c>
      <c r="D5" s="6" t="s">
        <v>7</v>
      </c>
      <c r="E5" s="7">
        <v>42704</v>
      </c>
      <c r="F5" s="35"/>
      <c r="G5" s="37"/>
      <c r="H5" s="36"/>
      <c r="I5" s="36"/>
      <c r="J5" s="36"/>
    </row>
    <row r="6" spans="1:10" ht="15.75" x14ac:dyDescent="0.25">
      <c r="A6" s="4" t="s">
        <v>5</v>
      </c>
      <c r="B6" s="5">
        <v>15202</v>
      </c>
      <c r="C6" s="5">
        <v>300</v>
      </c>
      <c r="D6" s="6" t="s">
        <v>7</v>
      </c>
      <c r="E6" s="7">
        <v>42704</v>
      </c>
      <c r="F6" s="35"/>
      <c r="G6" s="36"/>
      <c r="H6" s="36"/>
      <c r="I6" s="36"/>
      <c r="J6" s="36"/>
    </row>
    <row r="7" spans="1:10" ht="15.75" x14ac:dyDescent="0.25">
      <c r="A7" s="4" t="s">
        <v>5</v>
      </c>
      <c r="B7" s="5">
        <v>15202</v>
      </c>
      <c r="C7" s="5">
        <v>300</v>
      </c>
      <c r="D7" s="6" t="s">
        <v>7</v>
      </c>
      <c r="E7" s="7">
        <v>42704</v>
      </c>
      <c r="G7" s="38"/>
    </row>
    <row r="8" spans="1:10" ht="15.75" x14ac:dyDescent="0.25">
      <c r="A8" s="4" t="s">
        <v>5</v>
      </c>
      <c r="B8" s="5">
        <v>15202</v>
      </c>
      <c r="C8" s="5">
        <v>300</v>
      </c>
      <c r="D8" s="6" t="s">
        <v>7</v>
      </c>
      <c r="E8" s="7">
        <v>42704</v>
      </c>
    </row>
    <row r="9" spans="1:10" ht="15.75" x14ac:dyDescent="0.25">
      <c r="A9" s="4" t="s">
        <v>3</v>
      </c>
      <c r="B9" s="5">
        <v>15465</v>
      </c>
      <c r="C9" s="5">
        <v>400</v>
      </c>
      <c r="D9" s="6" t="s">
        <v>80</v>
      </c>
      <c r="E9" s="7">
        <v>42681</v>
      </c>
    </row>
    <row r="10" spans="1:10" ht="15.75" x14ac:dyDescent="0.25">
      <c r="A10" s="4" t="s">
        <v>3</v>
      </c>
      <c r="B10" s="5">
        <v>15465</v>
      </c>
      <c r="C10" s="5">
        <v>150</v>
      </c>
      <c r="D10" s="6" t="s">
        <v>80</v>
      </c>
      <c r="E10" s="7">
        <v>42681</v>
      </c>
    </row>
    <row r="11" spans="1:10" ht="15.75" x14ac:dyDescent="0.25">
      <c r="A11" s="4" t="s">
        <v>3</v>
      </c>
      <c r="B11" s="5">
        <v>15465</v>
      </c>
      <c r="C11" s="5">
        <v>150</v>
      </c>
      <c r="D11" s="6" t="s">
        <v>81</v>
      </c>
      <c r="E11" s="7">
        <v>42681</v>
      </c>
    </row>
    <row r="12" spans="1:10" ht="15.75" x14ac:dyDescent="0.25">
      <c r="A12" s="4" t="s">
        <v>3</v>
      </c>
      <c r="B12" s="5">
        <v>15465</v>
      </c>
      <c r="C12" s="5">
        <v>400</v>
      </c>
      <c r="D12" s="6" t="s">
        <v>81</v>
      </c>
      <c r="E12" s="7">
        <v>42681</v>
      </c>
      <c r="G12" s="38"/>
    </row>
    <row r="13" spans="1:10" ht="15.75" x14ac:dyDescent="0.25">
      <c r="A13" s="4" t="s">
        <v>3</v>
      </c>
      <c r="B13" s="5">
        <v>15465</v>
      </c>
      <c r="C13" s="5">
        <v>60</v>
      </c>
      <c r="D13" s="6" t="s">
        <v>4</v>
      </c>
      <c r="E13" s="7">
        <v>42689</v>
      </c>
    </row>
    <row r="14" spans="1:10" ht="15.75" x14ac:dyDescent="0.25">
      <c r="A14" s="4" t="s">
        <v>3</v>
      </c>
      <c r="B14" s="5">
        <v>15465</v>
      </c>
      <c r="C14" s="5">
        <v>53</v>
      </c>
      <c r="D14" s="6" t="s">
        <v>4</v>
      </c>
      <c r="E14" s="7">
        <v>42689</v>
      </c>
    </row>
    <row r="15" spans="1:10" ht="15.75" x14ac:dyDescent="0.25">
      <c r="A15" s="4" t="s">
        <v>5</v>
      </c>
      <c r="B15" s="5">
        <v>15591</v>
      </c>
      <c r="C15" s="5">
        <v>800</v>
      </c>
      <c r="D15" s="6" t="s">
        <v>12</v>
      </c>
      <c r="E15" s="7">
        <v>42692</v>
      </c>
    </row>
    <row r="16" spans="1:10" ht="15.75" x14ac:dyDescent="0.25">
      <c r="A16" s="4" t="s">
        <v>5</v>
      </c>
      <c r="B16" s="5">
        <v>15591</v>
      </c>
      <c r="C16" s="5">
        <v>800</v>
      </c>
      <c r="D16" s="6" t="s">
        <v>12</v>
      </c>
      <c r="E16" s="7">
        <v>42692</v>
      </c>
    </row>
    <row r="17" spans="1:5" ht="15.75" x14ac:dyDescent="0.25">
      <c r="A17" s="4" t="s">
        <v>5</v>
      </c>
      <c r="B17" s="5">
        <v>15591</v>
      </c>
      <c r="C17" s="5">
        <v>800</v>
      </c>
      <c r="D17" s="6" t="s">
        <v>12</v>
      </c>
      <c r="E17" s="7">
        <v>42692</v>
      </c>
    </row>
    <row r="18" spans="1:5" ht="15.75" x14ac:dyDescent="0.25">
      <c r="A18" s="4" t="s">
        <v>5</v>
      </c>
      <c r="B18" s="5">
        <v>15591</v>
      </c>
      <c r="C18" s="5">
        <v>190</v>
      </c>
      <c r="D18" s="6" t="s">
        <v>12</v>
      </c>
      <c r="E18" s="7">
        <v>42692</v>
      </c>
    </row>
    <row r="19" spans="1:5" ht="15.75" x14ac:dyDescent="0.25">
      <c r="A19" s="4" t="s">
        <v>5</v>
      </c>
      <c r="B19" s="5">
        <v>16029</v>
      </c>
      <c r="C19" s="5">
        <v>320</v>
      </c>
      <c r="D19" s="6" t="s">
        <v>99</v>
      </c>
      <c r="E19" s="7">
        <v>42711</v>
      </c>
    </row>
    <row r="20" spans="1:5" ht="15.75" x14ac:dyDescent="0.25">
      <c r="A20" s="4" t="s">
        <v>5</v>
      </c>
      <c r="B20" s="5">
        <v>16029</v>
      </c>
      <c r="C20" s="5">
        <v>220</v>
      </c>
      <c r="D20" s="6" t="s">
        <v>95</v>
      </c>
      <c r="E20" s="7">
        <v>42716</v>
      </c>
    </row>
    <row r="21" spans="1:5" ht="15.75" x14ac:dyDescent="0.25">
      <c r="A21" s="4" t="s">
        <v>5</v>
      </c>
      <c r="B21" s="5">
        <v>16029</v>
      </c>
      <c r="C21" s="5">
        <v>360</v>
      </c>
      <c r="D21" s="6" t="s">
        <v>8</v>
      </c>
      <c r="E21" s="7">
        <v>42716</v>
      </c>
    </row>
    <row r="22" spans="1:5" ht="15.75" x14ac:dyDescent="0.25">
      <c r="A22" s="4" t="s">
        <v>5</v>
      </c>
      <c r="B22" s="5">
        <v>16030</v>
      </c>
      <c r="C22" s="5">
        <v>330</v>
      </c>
      <c r="D22" s="6" t="s">
        <v>198</v>
      </c>
      <c r="E22" s="7">
        <v>42711</v>
      </c>
    </row>
    <row r="23" spans="1:5" ht="15.75" x14ac:dyDescent="0.25">
      <c r="A23" s="4" t="s">
        <v>5</v>
      </c>
      <c r="B23" s="5">
        <v>16031</v>
      </c>
      <c r="C23" s="5">
        <v>320</v>
      </c>
      <c r="D23" s="6" t="s">
        <v>99</v>
      </c>
      <c r="E23" s="7">
        <v>42711</v>
      </c>
    </row>
    <row r="24" spans="1:5" ht="15.75" x14ac:dyDescent="0.25">
      <c r="A24" s="4" t="s">
        <v>5</v>
      </c>
      <c r="B24" s="5">
        <v>16032</v>
      </c>
      <c r="C24" s="5">
        <v>330</v>
      </c>
      <c r="D24" s="6" t="s">
        <v>198</v>
      </c>
      <c r="E24" s="7">
        <v>42711</v>
      </c>
    </row>
    <row r="25" spans="1:5" ht="15.75" x14ac:dyDescent="0.25">
      <c r="A25" s="4" t="s">
        <v>5</v>
      </c>
      <c r="B25" s="5">
        <v>16033</v>
      </c>
      <c r="C25" s="5">
        <v>75</v>
      </c>
      <c r="D25" s="6" t="s">
        <v>198</v>
      </c>
      <c r="E25" s="7">
        <v>42711</v>
      </c>
    </row>
    <row r="26" spans="1:5" ht="15.75" x14ac:dyDescent="0.25">
      <c r="A26" s="4" t="s">
        <v>5</v>
      </c>
      <c r="B26" s="5">
        <v>16034</v>
      </c>
      <c r="C26" s="5">
        <v>330</v>
      </c>
      <c r="D26" s="6" t="s">
        <v>199</v>
      </c>
      <c r="E26" s="7">
        <v>42711</v>
      </c>
    </row>
    <row r="27" spans="1:5" ht="15.75" x14ac:dyDescent="0.25">
      <c r="A27" s="4" t="s">
        <v>5</v>
      </c>
      <c r="B27" s="5">
        <v>16035</v>
      </c>
      <c r="C27" s="5">
        <v>330</v>
      </c>
      <c r="D27" s="6" t="s">
        <v>199</v>
      </c>
      <c r="E27" s="7">
        <v>42711</v>
      </c>
    </row>
    <row r="28" spans="1:5" ht="15.75" x14ac:dyDescent="0.25">
      <c r="A28" s="4" t="s">
        <v>5</v>
      </c>
      <c r="B28" s="5">
        <v>16036</v>
      </c>
      <c r="C28" s="5">
        <v>60</v>
      </c>
      <c r="D28" s="6" t="s">
        <v>199</v>
      </c>
      <c r="E28" s="7">
        <v>42711</v>
      </c>
    </row>
    <row r="29" spans="1:5" ht="15.75" x14ac:dyDescent="0.25">
      <c r="A29" s="4" t="s">
        <v>5</v>
      </c>
      <c r="B29" s="5">
        <v>16037</v>
      </c>
      <c r="C29" s="5">
        <v>90</v>
      </c>
      <c r="D29" s="6" t="s">
        <v>99</v>
      </c>
      <c r="E29" s="7">
        <v>42711</v>
      </c>
    </row>
    <row r="30" spans="1:5" ht="15.75" x14ac:dyDescent="0.25">
      <c r="A30" s="4" t="s">
        <v>5</v>
      </c>
      <c r="B30" s="5">
        <v>16038</v>
      </c>
      <c r="C30" s="5">
        <v>330</v>
      </c>
      <c r="D30" s="6" t="s">
        <v>199</v>
      </c>
      <c r="E30" s="7">
        <v>42711</v>
      </c>
    </row>
    <row r="31" spans="1:5" ht="15.75" x14ac:dyDescent="0.25">
      <c r="A31" s="4" t="s">
        <v>5</v>
      </c>
      <c r="B31" s="5">
        <v>16039</v>
      </c>
      <c r="C31" s="5">
        <v>130</v>
      </c>
      <c r="D31" s="6" t="s">
        <v>200</v>
      </c>
      <c r="E31" s="7">
        <v>42711</v>
      </c>
    </row>
    <row r="32" spans="1:5" ht="15.75" x14ac:dyDescent="0.25">
      <c r="A32" s="4" t="s">
        <v>5</v>
      </c>
      <c r="B32" s="5">
        <v>16040</v>
      </c>
      <c r="C32" s="5">
        <v>300</v>
      </c>
      <c r="D32" s="6" t="s">
        <v>200</v>
      </c>
      <c r="E32" s="7">
        <v>42711</v>
      </c>
    </row>
    <row r="33" spans="1:5" ht="15.75" x14ac:dyDescent="0.25">
      <c r="A33" s="4" t="s">
        <v>5</v>
      </c>
      <c r="B33" s="5">
        <v>16041</v>
      </c>
      <c r="C33" s="5">
        <v>300</v>
      </c>
      <c r="D33" s="6" t="s">
        <v>201</v>
      </c>
      <c r="E33" s="7">
        <v>42711</v>
      </c>
    </row>
    <row r="34" spans="1:5" ht="15.75" x14ac:dyDescent="0.25">
      <c r="A34" s="4" t="s">
        <v>5</v>
      </c>
      <c r="B34" s="5">
        <v>16085</v>
      </c>
      <c r="C34" s="5">
        <v>500</v>
      </c>
      <c r="D34" s="6" t="s">
        <v>249</v>
      </c>
      <c r="E34" s="7" t="s">
        <v>4</v>
      </c>
    </row>
    <row r="35" spans="1:5" ht="15.75" x14ac:dyDescent="0.25">
      <c r="A35" s="4" t="s">
        <v>5</v>
      </c>
      <c r="B35" s="5">
        <v>16085</v>
      </c>
      <c r="C35" s="5">
        <v>500</v>
      </c>
      <c r="D35" s="6" t="s">
        <v>250</v>
      </c>
      <c r="E35" s="7" t="s">
        <v>4</v>
      </c>
    </row>
    <row r="36" spans="1:5" ht="15.75" x14ac:dyDescent="0.25">
      <c r="A36" s="4" t="s">
        <v>5</v>
      </c>
      <c r="B36" s="5">
        <v>16085</v>
      </c>
      <c r="C36" s="5">
        <v>500</v>
      </c>
      <c r="D36" s="6" t="s">
        <v>250</v>
      </c>
      <c r="E36" s="7" t="s">
        <v>4</v>
      </c>
    </row>
    <row r="37" spans="1:5" ht="15.75" x14ac:dyDescent="0.25">
      <c r="A37" s="4" t="s">
        <v>5</v>
      </c>
      <c r="B37" s="5">
        <v>16085</v>
      </c>
      <c r="C37" s="5">
        <v>500</v>
      </c>
      <c r="D37" s="6" t="s">
        <v>251</v>
      </c>
      <c r="E37" s="7" t="s">
        <v>4</v>
      </c>
    </row>
    <row r="38" spans="1:5" ht="15.75" x14ac:dyDescent="0.25">
      <c r="A38" s="4" t="s">
        <v>5</v>
      </c>
      <c r="B38" s="5">
        <v>16085</v>
      </c>
      <c r="C38" s="5">
        <v>1000</v>
      </c>
      <c r="D38" s="6" t="s">
        <v>252</v>
      </c>
      <c r="E38" s="7" t="s">
        <v>4</v>
      </c>
    </row>
    <row r="39" spans="1:5" ht="15.75" x14ac:dyDescent="0.25">
      <c r="A39" s="4" t="s">
        <v>5</v>
      </c>
      <c r="B39" s="5">
        <v>16085</v>
      </c>
      <c r="C39" s="5">
        <v>1000</v>
      </c>
      <c r="D39" s="6" t="s">
        <v>253</v>
      </c>
      <c r="E39" s="7" t="s">
        <v>4</v>
      </c>
    </row>
    <row r="40" spans="1:5" ht="15.75" x14ac:dyDescent="0.25">
      <c r="A40" s="4" t="s">
        <v>2</v>
      </c>
      <c r="B40" s="5">
        <v>16219</v>
      </c>
      <c r="C40" s="5">
        <v>130</v>
      </c>
      <c r="D40" s="6" t="s">
        <v>177</v>
      </c>
      <c r="E40" s="7">
        <v>42704</v>
      </c>
    </row>
    <row r="41" spans="1:5" ht="15.75" x14ac:dyDescent="0.25">
      <c r="A41" s="4" t="s">
        <v>2</v>
      </c>
      <c r="B41" s="5">
        <v>16219</v>
      </c>
      <c r="C41" s="5">
        <v>130</v>
      </c>
      <c r="D41" s="6" t="s">
        <v>178</v>
      </c>
      <c r="E41" s="7">
        <v>42704</v>
      </c>
    </row>
    <row r="42" spans="1:5" ht="15.75" x14ac:dyDescent="0.25">
      <c r="A42" s="4" t="s">
        <v>2</v>
      </c>
      <c r="B42" s="5">
        <v>16219</v>
      </c>
      <c r="C42" s="5">
        <v>125</v>
      </c>
      <c r="D42" s="6" t="s">
        <v>99</v>
      </c>
      <c r="E42" s="7">
        <v>42704</v>
      </c>
    </row>
    <row r="43" spans="1:5" ht="15.75" x14ac:dyDescent="0.25">
      <c r="A43" s="4" t="s">
        <v>2</v>
      </c>
      <c r="B43" s="5">
        <v>16219</v>
      </c>
      <c r="C43" s="5">
        <v>125</v>
      </c>
      <c r="D43" s="6" t="s">
        <v>7</v>
      </c>
      <c r="E43" s="7">
        <v>42704</v>
      </c>
    </row>
    <row r="44" spans="1:5" ht="15.75" x14ac:dyDescent="0.25">
      <c r="A44" s="4" t="s">
        <v>2</v>
      </c>
      <c r="B44" s="5">
        <v>16219</v>
      </c>
      <c r="C44" s="5">
        <v>130</v>
      </c>
      <c r="D44" s="6" t="s">
        <v>6</v>
      </c>
      <c r="E44" s="7">
        <v>42704</v>
      </c>
    </row>
    <row r="45" spans="1:5" ht="15.75" x14ac:dyDescent="0.25">
      <c r="A45" s="4" t="s">
        <v>3</v>
      </c>
      <c r="B45" s="5">
        <v>16305</v>
      </c>
      <c r="C45" s="5">
        <f>9580+12420+22000</f>
        <v>44000</v>
      </c>
      <c r="D45" s="6" t="s">
        <v>74</v>
      </c>
      <c r="E45" s="7">
        <v>42678</v>
      </c>
    </row>
    <row r="46" spans="1:5" ht="15.75" x14ac:dyDescent="0.25">
      <c r="A46" s="4" t="s">
        <v>3</v>
      </c>
      <c r="B46" s="5">
        <v>16305</v>
      </c>
      <c r="C46" s="5">
        <v>22</v>
      </c>
      <c r="D46" s="6" t="s">
        <v>82</v>
      </c>
      <c r="E46" s="7">
        <v>42681</v>
      </c>
    </row>
    <row r="47" spans="1:5" ht="15.75" x14ac:dyDescent="0.25">
      <c r="A47" s="4" t="s">
        <v>3</v>
      </c>
      <c r="B47" s="5">
        <v>16305</v>
      </c>
      <c r="C47" s="5">
        <v>22</v>
      </c>
      <c r="D47" s="6" t="s">
        <v>83</v>
      </c>
      <c r="E47" s="7">
        <v>42681</v>
      </c>
    </row>
    <row r="48" spans="1:5" ht="15.75" x14ac:dyDescent="0.25">
      <c r="A48" s="4" t="s">
        <v>3</v>
      </c>
      <c r="B48" s="5">
        <v>16305</v>
      </c>
      <c r="C48" s="5">
        <f>8910+7140+6480</f>
        <v>22530</v>
      </c>
      <c r="D48" s="6" t="s">
        <v>84</v>
      </c>
      <c r="E48" s="7">
        <v>42681</v>
      </c>
    </row>
    <row r="49" spans="1:5" ht="15.75" x14ac:dyDescent="0.25">
      <c r="A49" s="4" t="s">
        <v>2</v>
      </c>
      <c r="B49" s="5">
        <v>16358</v>
      </c>
      <c r="C49" s="69" t="s">
        <v>75</v>
      </c>
      <c r="D49" s="6" t="s">
        <v>4</v>
      </c>
      <c r="E49" s="7">
        <v>42678</v>
      </c>
    </row>
    <row r="50" spans="1:5" ht="15.75" x14ac:dyDescent="0.25">
      <c r="A50" s="4" t="s">
        <v>5</v>
      </c>
      <c r="B50" s="5">
        <v>16631</v>
      </c>
      <c r="C50" s="5" t="s">
        <v>246</v>
      </c>
      <c r="D50" s="6" t="s">
        <v>247</v>
      </c>
      <c r="E50" s="7">
        <v>42726</v>
      </c>
    </row>
    <row r="51" spans="1:5" ht="15.75" x14ac:dyDescent="0.25">
      <c r="A51" s="4" t="s">
        <v>5</v>
      </c>
      <c r="B51" s="5">
        <v>16635</v>
      </c>
      <c r="C51" s="5">
        <v>500</v>
      </c>
      <c r="D51" s="6" t="s">
        <v>12</v>
      </c>
      <c r="E51" s="7">
        <v>42720</v>
      </c>
    </row>
    <row r="52" spans="1:5" ht="15.75" x14ac:dyDescent="0.25">
      <c r="A52" s="4" t="s">
        <v>5</v>
      </c>
      <c r="B52" s="5">
        <v>16635</v>
      </c>
      <c r="C52" s="5">
        <v>540</v>
      </c>
      <c r="D52" s="6" t="s">
        <v>12</v>
      </c>
      <c r="E52" s="7">
        <v>42720</v>
      </c>
    </row>
    <row r="53" spans="1:5" ht="15.75" x14ac:dyDescent="0.25">
      <c r="A53" s="4" t="s">
        <v>3</v>
      </c>
      <c r="B53" s="5">
        <v>16727</v>
      </c>
      <c r="C53" s="5" t="s">
        <v>13</v>
      </c>
      <c r="D53" s="6" t="s">
        <v>135</v>
      </c>
      <c r="E53" s="7">
        <v>42697</v>
      </c>
    </row>
    <row r="54" spans="1:5" ht="15.75" x14ac:dyDescent="0.25">
      <c r="A54" s="4" t="s">
        <v>3</v>
      </c>
      <c r="B54" s="5">
        <v>16727</v>
      </c>
      <c r="C54" s="5">
        <v>250</v>
      </c>
      <c r="D54" s="6" t="s">
        <v>160</v>
      </c>
      <c r="E54" s="7">
        <v>42699</v>
      </c>
    </row>
    <row r="55" spans="1:5" ht="15.75" x14ac:dyDescent="0.25">
      <c r="A55" s="4" t="s">
        <v>3</v>
      </c>
      <c r="B55" s="5">
        <v>16727</v>
      </c>
      <c r="C55" s="5">
        <v>215</v>
      </c>
      <c r="D55" s="6" t="s">
        <v>161</v>
      </c>
      <c r="E55" s="7">
        <v>42699</v>
      </c>
    </row>
    <row r="56" spans="1:5" ht="15.75" x14ac:dyDescent="0.25">
      <c r="A56" s="4" t="s">
        <v>3</v>
      </c>
      <c r="B56" s="5">
        <v>16727</v>
      </c>
      <c r="C56" s="5">
        <v>255</v>
      </c>
      <c r="D56" s="6" t="s">
        <v>6</v>
      </c>
      <c r="E56" s="7">
        <v>42699</v>
      </c>
    </row>
    <row r="57" spans="1:5" ht="15.75" x14ac:dyDescent="0.25">
      <c r="A57" s="4" t="s">
        <v>3</v>
      </c>
      <c r="B57" s="5">
        <v>16727</v>
      </c>
      <c r="C57" s="5">
        <v>225</v>
      </c>
      <c r="D57" s="6" t="s">
        <v>10</v>
      </c>
      <c r="E57" s="7">
        <v>42699</v>
      </c>
    </row>
    <row r="58" spans="1:5" ht="15.75" x14ac:dyDescent="0.25">
      <c r="A58" s="4" t="s">
        <v>3</v>
      </c>
      <c r="B58" s="5">
        <v>16727</v>
      </c>
      <c r="C58" s="5">
        <v>225</v>
      </c>
      <c r="D58" s="6" t="s">
        <v>10</v>
      </c>
      <c r="E58" s="7">
        <v>42699</v>
      </c>
    </row>
    <row r="59" spans="1:5" ht="15.75" x14ac:dyDescent="0.25">
      <c r="A59" s="4" t="s">
        <v>3</v>
      </c>
      <c r="B59" s="5">
        <v>16727</v>
      </c>
      <c r="C59" s="5">
        <v>400</v>
      </c>
      <c r="D59" s="6" t="s">
        <v>9</v>
      </c>
      <c r="E59" s="7">
        <v>42699</v>
      </c>
    </row>
    <row r="60" spans="1:5" ht="15.75" x14ac:dyDescent="0.25">
      <c r="A60" s="4" t="s">
        <v>3</v>
      </c>
      <c r="B60" s="5">
        <v>16727</v>
      </c>
      <c r="C60" s="5">
        <v>400</v>
      </c>
      <c r="D60" s="6" t="s">
        <v>9</v>
      </c>
      <c r="E60" s="7">
        <v>42699</v>
      </c>
    </row>
    <row r="61" spans="1:5" ht="15.75" x14ac:dyDescent="0.25">
      <c r="A61" s="4" t="s">
        <v>3</v>
      </c>
      <c r="B61" s="5">
        <v>16727</v>
      </c>
      <c r="C61" s="5">
        <v>250</v>
      </c>
      <c r="D61" s="6" t="s">
        <v>9</v>
      </c>
      <c r="E61" s="7">
        <v>42699</v>
      </c>
    </row>
    <row r="62" spans="1:5" ht="15.75" x14ac:dyDescent="0.25">
      <c r="A62" s="4" t="s">
        <v>3</v>
      </c>
      <c r="B62" s="5">
        <v>16727</v>
      </c>
      <c r="C62" s="5">
        <v>75</v>
      </c>
      <c r="D62" s="6" t="s">
        <v>8</v>
      </c>
      <c r="E62" s="7">
        <v>42699</v>
      </c>
    </row>
    <row r="63" spans="1:5" ht="15.75" x14ac:dyDescent="0.25">
      <c r="A63" s="4" t="s">
        <v>3</v>
      </c>
      <c r="B63" s="5">
        <v>16727</v>
      </c>
      <c r="C63" s="5">
        <v>450</v>
      </c>
      <c r="D63" s="6" t="s">
        <v>8</v>
      </c>
      <c r="E63" s="7">
        <v>42699</v>
      </c>
    </row>
    <row r="64" spans="1:5" ht="15.75" x14ac:dyDescent="0.25">
      <c r="A64" s="4" t="s">
        <v>3</v>
      </c>
      <c r="B64" s="5">
        <v>16727</v>
      </c>
      <c r="C64" s="69" t="s">
        <v>204</v>
      </c>
      <c r="D64" s="6" t="s">
        <v>11</v>
      </c>
      <c r="E64" s="7">
        <v>42712</v>
      </c>
    </row>
    <row r="65" spans="1:5" ht="15.75" x14ac:dyDescent="0.25">
      <c r="A65" s="4" t="s">
        <v>5</v>
      </c>
      <c r="B65" s="5">
        <v>16781</v>
      </c>
      <c r="C65" s="5">
        <v>240</v>
      </c>
      <c r="D65" s="6" t="s">
        <v>162</v>
      </c>
      <c r="E65" s="7">
        <v>42706</v>
      </c>
    </row>
    <row r="66" spans="1:5" ht="15.75" x14ac:dyDescent="0.25">
      <c r="A66" s="4" t="s">
        <v>5</v>
      </c>
      <c r="B66" s="5">
        <v>16781</v>
      </c>
      <c r="C66" s="5">
        <v>250</v>
      </c>
      <c r="D66" s="6" t="s">
        <v>163</v>
      </c>
      <c r="E66" s="7">
        <v>42706</v>
      </c>
    </row>
    <row r="67" spans="1:5" ht="15.75" x14ac:dyDescent="0.25">
      <c r="A67" s="4" t="s">
        <v>5</v>
      </c>
      <c r="B67" s="5">
        <v>16784</v>
      </c>
      <c r="C67" s="5">
        <v>1150</v>
      </c>
      <c r="D67" s="6" t="s">
        <v>202</v>
      </c>
      <c r="E67" s="7">
        <v>42711</v>
      </c>
    </row>
    <row r="68" spans="1:5" ht="15.75" x14ac:dyDescent="0.25">
      <c r="A68" s="4" t="s">
        <v>5</v>
      </c>
      <c r="B68" s="5">
        <v>16813</v>
      </c>
      <c r="C68" s="5">
        <v>1700</v>
      </c>
      <c r="D68" s="6" t="s">
        <v>11</v>
      </c>
      <c r="E68" s="7">
        <v>42676</v>
      </c>
    </row>
    <row r="69" spans="1:5" ht="15.75" x14ac:dyDescent="0.25">
      <c r="A69" s="4" t="s">
        <v>5</v>
      </c>
      <c r="B69" s="5">
        <v>16813</v>
      </c>
      <c r="C69" s="5">
        <v>1</v>
      </c>
      <c r="D69" s="6" t="s">
        <v>71</v>
      </c>
      <c r="E69" s="7">
        <v>42676</v>
      </c>
    </row>
    <row r="70" spans="1:5" ht="15.75" x14ac:dyDescent="0.25">
      <c r="A70" s="4" t="s">
        <v>5</v>
      </c>
      <c r="B70" s="5">
        <v>16850</v>
      </c>
      <c r="C70" s="5">
        <v>740</v>
      </c>
      <c r="D70" s="6" t="s">
        <v>12</v>
      </c>
      <c r="E70" s="7">
        <v>42711</v>
      </c>
    </row>
    <row r="71" spans="1:5" ht="15.75" x14ac:dyDescent="0.25">
      <c r="A71" s="4" t="s">
        <v>3</v>
      </c>
      <c r="B71" s="5">
        <v>16870</v>
      </c>
      <c r="C71" s="5">
        <v>750</v>
      </c>
      <c r="D71" s="6" t="s">
        <v>8</v>
      </c>
      <c r="E71" s="7">
        <v>42677</v>
      </c>
    </row>
    <row r="72" spans="1:5" ht="15.75" x14ac:dyDescent="0.25">
      <c r="A72" s="4" t="s">
        <v>3</v>
      </c>
      <c r="B72" s="5">
        <v>16871</v>
      </c>
      <c r="C72" s="5">
        <v>800</v>
      </c>
      <c r="D72" s="6" t="s">
        <v>8</v>
      </c>
      <c r="E72" s="7">
        <v>42677</v>
      </c>
    </row>
    <row r="73" spans="1:5" ht="15.75" x14ac:dyDescent="0.25">
      <c r="A73" s="4" t="s">
        <v>3</v>
      </c>
      <c r="B73" s="5">
        <v>16872</v>
      </c>
      <c r="C73" s="5">
        <v>480</v>
      </c>
      <c r="D73" s="6" t="s">
        <v>12</v>
      </c>
      <c r="E73" s="7">
        <v>42677</v>
      </c>
    </row>
    <row r="74" spans="1:5" ht="15.75" x14ac:dyDescent="0.25">
      <c r="A74" s="4" t="s">
        <v>3</v>
      </c>
      <c r="B74" s="5">
        <v>16873</v>
      </c>
      <c r="C74" s="5">
        <v>550</v>
      </c>
      <c r="D74" s="6" t="s">
        <v>12</v>
      </c>
      <c r="E74" s="7">
        <v>42677</v>
      </c>
    </row>
    <row r="75" spans="1:5" ht="15.75" x14ac:dyDescent="0.25">
      <c r="A75" s="4" t="s">
        <v>3</v>
      </c>
      <c r="B75" s="5">
        <v>16874</v>
      </c>
      <c r="C75" s="5">
        <v>550</v>
      </c>
      <c r="D75" s="6" t="s">
        <v>72</v>
      </c>
      <c r="E75" s="7">
        <v>42677</v>
      </c>
    </row>
    <row r="76" spans="1:5" ht="15.75" x14ac:dyDescent="0.25">
      <c r="A76" s="4" t="s">
        <v>5</v>
      </c>
      <c r="B76" s="5">
        <v>16884</v>
      </c>
      <c r="C76" s="5">
        <f>265*3</f>
        <v>795</v>
      </c>
      <c r="D76" s="6" t="s">
        <v>4</v>
      </c>
      <c r="E76" s="7">
        <v>42719</v>
      </c>
    </row>
    <row r="77" spans="1:5" ht="15.75" x14ac:dyDescent="0.25">
      <c r="A77" s="4" t="s">
        <v>2</v>
      </c>
      <c r="B77" s="5">
        <v>16887</v>
      </c>
      <c r="C77" s="5">
        <v>165</v>
      </c>
      <c r="D77" s="6" t="s">
        <v>76</v>
      </c>
      <c r="E77" s="7">
        <v>42678</v>
      </c>
    </row>
    <row r="78" spans="1:5" ht="15.75" x14ac:dyDescent="0.25">
      <c r="A78" s="4" t="s">
        <v>3</v>
      </c>
      <c r="B78" s="5">
        <v>16946</v>
      </c>
      <c r="C78" s="5">
        <v>1230</v>
      </c>
      <c r="D78" s="6" t="s">
        <v>88</v>
      </c>
      <c r="E78" s="7">
        <v>42682</v>
      </c>
    </row>
    <row r="79" spans="1:5" ht="15.75" x14ac:dyDescent="0.25">
      <c r="A79" s="4" t="s">
        <v>3</v>
      </c>
      <c r="B79" s="5">
        <v>16946</v>
      </c>
      <c r="C79" s="5">
        <v>785</v>
      </c>
      <c r="D79" s="6" t="s">
        <v>114</v>
      </c>
      <c r="E79" s="7">
        <v>42695</v>
      </c>
    </row>
    <row r="80" spans="1:5" ht="15.75" x14ac:dyDescent="0.25">
      <c r="A80" s="4" t="s">
        <v>5</v>
      </c>
      <c r="B80" s="5">
        <v>17002</v>
      </c>
      <c r="C80" s="5">
        <v>1050</v>
      </c>
      <c r="D80" s="6" t="s">
        <v>12</v>
      </c>
      <c r="E80" s="7">
        <v>42692</v>
      </c>
    </row>
    <row r="81" spans="1:5" ht="15.75" x14ac:dyDescent="0.25">
      <c r="A81" s="4" t="s">
        <v>5</v>
      </c>
      <c r="B81" s="5">
        <v>17002</v>
      </c>
      <c r="C81" s="5">
        <v>800</v>
      </c>
      <c r="D81" s="6" t="s">
        <v>12</v>
      </c>
      <c r="E81" s="7">
        <v>42692</v>
      </c>
    </row>
    <row r="82" spans="1:5" ht="15.75" x14ac:dyDescent="0.25">
      <c r="A82" s="4" t="s">
        <v>2</v>
      </c>
      <c r="B82" s="5">
        <v>17006</v>
      </c>
      <c r="C82" s="5">
        <v>8000</v>
      </c>
      <c r="D82" s="6" t="s">
        <v>115</v>
      </c>
      <c r="E82" s="7">
        <v>42695</v>
      </c>
    </row>
    <row r="83" spans="1:5" ht="15.75" x14ac:dyDescent="0.25">
      <c r="A83" s="4" t="s">
        <v>2</v>
      </c>
      <c r="B83" s="5">
        <v>17006</v>
      </c>
      <c r="C83" s="5">
        <f>4*450</f>
        <v>1800</v>
      </c>
      <c r="D83" s="6" t="s">
        <v>116</v>
      </c>
      <c r="E83" s="7">
        <v>42695</v>
      </c>
    </row>
    <row r="84" spans="1:5" ht="15.75" x14ac:dyDescent="0.25">
      <c r="A84" s="4" t="s">
        <v>2</v>
      </c>
      <c r="B84" s="5">
        <v>17006</v>
      </c>
      <c r="C84" s="5">
        <v>260</v>
      </c>
      <c r="D84" s="6" t="s">
        <v>116</v>
      </c>
      <c r="E84" s="7">
        <v>42695</v>
      </c>
    </row>
    <row r="85" spans="1:5" ht="15.75" x14ac:dyDescent="0.25">
      <c r="A85" s="4" t="s">
        <v>2</v>
      </c>
      <c r="B85" s="5">
        <v>17006</v>
      </c>
      <c r="C85" s="5">
        <v>250</v>
      </c>
      <c r="D85" s="6" t="s">
        <v>117</v>
      </c>
      <c r="E85" s="7">
        <v>42695</v>
      </c>
    </row>
    <row r="86" spans="1:5" ht="15.75" x14ac:dyDescent="0.25">
      <c r="A86" s="4" t="s">
        <v>2</v>
      </c>
      <c r="B86" s="5">
        <v>17006</v>
      </c>
      <c r="C86" s="5">
        <f>4*450</f>
        <v>1800</v>
      </c>
      <c r="D86" s="6" t="s">
        <v>118</v>
      </c>
      <c r="E86" s="7">
        <v>42695</v>
      </c>
    </row>
    <row r="87" spans="1:5" ht="15.75" x14ac:dyDescent="0.25">
      <c r="A87" s="4" t="s">
        <v>2</v>
      </c>
      <c r="B87" s="5">
        <v>17006</v>
      </c>
      <c r="C87" s="5">
        <v>8000</v>
      </c>
      <c r="D87" s="6" t="s">
        <v>119</v>
      </c>
      <c r="E87" s="7">
        <v>42695</v>
      </c>
    </row>
    <row r="88" spans="1:5" ht="15.75" x14ac:dyDescent="0.25">
      <c r="A88" s="4" t="s">
        <v>2</v>
      </c>
      <c r="B88" s="5">
        <v>17006</v>
      </c>
      <c r="C88" s="5">
        <f>3*500</f>
        <v>1500</v>
      </c>
      <c r="D88" s="6" t="s">
        <v>72</v>
      </c>
      <c r="E88" s="7">
        <v>42695</v>
      </c>
    </row>
    <row r="89" spans="1:5" ht="15.75" x14ac:dyDescent="0.25">
      <c r="A89" s="4" t="s">
        <v>2</v>
      </c>
      <c r="B89" s="5">
        <v>17006</v>
      </c>
      <c r="C89" s="5">
        <v>580</v>
      </c>
      <c r="D89" s="6" t="s">
        <v>72</v>
      </c>
      <c r="E89" s="7">
        <v>42695</v>
      </c>
    </row>
    <row r="90" spans="1:5" ht="15.75" x14ac:dyDescent="0.25">
      <c r="A90" s="4" t="s">
        <v>2</v>
      </c>
      <c r="B90" s="5">
        <v>17006</v>
      </c>
      <c r="C90" s="5">
        <v>2000</v>
      </c>
      <c r="D90" s="6" t="s">
        <v>115</v>
      </c>
      <c r="E90" s="7">
        <v>42696</v>
      </c>
    </row>
    <row r="91" spans="1:5" ht="15.75" x14ac:dyDescent="0.25">
      <c r="A91" s="4" t="s">
        <v>2</v>
      </c>
      <c r="B91" s="5">
        <v>17006</v>
      </c>
      <c r="C91" s="5">
        <v>300</v>
      </c>
      <c r="D91" s="6" t="s">
        <v>80</v>
      </c>
      <c r="E91" s="7">
        <v>42696</v>
      </c>
    </row>
    <row r="92" spans="1:5" ht="15.75" x14ac:dyDescent="0.25">
      <c r="A92" s="4" t="s">
        <v>2</v>
      </c>
      <c r="B92" s="5">
        <v>17006</v>
      </c>
      <c r="C92" s="5">
        <v>450</v>
      </c>
      <c r="D92" s="6" t="s">
        <v>80</v>
      </c>
      <c r="E92" s="7">
        <v>42696</v>
      </c>
    </row>
    <row r="93" spans="1:5" ht="15.75" x14ac:dyDescent="0.25">
      <c r="A93" s="4" t="s">
        <v>2</v>
      </c>
      <c r="B93" s="5">
        <v>17006</v>
      </c>
      <c r="C93" s="5">
        <v>450</v>
      </c>
      <c r="D93" s="6" t="s">
        <v>80</v>
      </c>
      <c r="E93" s="7">
        <v>42696</v>
      </c>
    </row>
    <row r="94" spans="1:5" ht="15.75" x14ac:dyDescent="0.25">
      <c r="A94" s="4" t="s">
        <v>2</v>
      </c>
      <c r="B94" s="5">
        <v>17006</v>
      </c>
      <c r="C94" s="5">
        <v>370</v>
      </c>
      <c r="D94" s="6" t="s">
        <v>81</v>
      </c>
      <c r="E94" s="7">
        <v>42696</v>
      </c>
    </row>
    <row r="95" spans="1:5" ht="15.75" x14ac:dyDescent="0.25">
      <c r="A95" s="4" t="s">
        <v>2</v>
      </c>
      <c r="B95" s="5">
        <v>17006</v>
      </c>
      <c r="C95" s="5">
        <v>450</v>
      </c>
      <c r="D95" s="6" t="s">
        <v>81</v>
      </c>
      <c r="E95" s="7">
        <v>42696</v>
      </c>
    </row>
    <row r="96" spans="1:5" ht="15.75" x14ac:dyDescent="0.25">
      <c r="A96" s="4" t="s">
        <v>2</v>
      </c>
      <c r="B96" s="5">
        <v>17006</v>
      </c>
      <c r="C96" s="5">
        <v>300</v>
      </c>
      <c r="D96" s="6" t="s">
        <v>122</v>
      </c>
      <c r="E96" s="7">
        <v>42696</v>
      </c>
    </row>
    <row r="97" spans="1:5" ht="15.75" x14ac:dyDescent="0.25">
      <c r="A97" s="4" t="s">
        <v>2</v>
      </c>
      <c r="B97" s="5">
        <v>17006</v>
      </c>
      <c r="C97" s="5">
        <f>3*450</f>
        <v>1350</v>
      </c>
      <c r="D97" s="6" t="s">
        <v>123</v>
      </c>
      <c r="E97" s="7">
        <v>42696</v>
      </c>
    </row>
    <row r="98" spans="1:5" ht="15.75" x14ac:dyDescent="0.25">
      <c r="A98" s="4" t="s">
        <v>2</v>
      </c>
      <c r="B98" s="5">
        <v>17006</v>
      </c>
      <c r="C98" s="5">
        <v>6000</v>
      </c>
      <c r="D98" s="6" t="s">
        <v>124</v>
      </c>
      <c r="E98" s="7">
        <v>42696</v>
      </c>
    </row>
    <row r="99" spans="1:5" ht="15.75" x14ac:dyDescent="0.25">
      <c r="A99" s="4" t="s">
        <v>2</v>
      </c>
      <c r="B99" s="5">
        <v>17006</v>
      </c>
      <c r="C99" s="5">
        <v>450</v>
      </c>
      <c r="D99" s="6" t="s">
        <v>80</v>
      </c>
      <c r="E99" s="7">
        <v>42698</v>
      </c>
    </row>
    <row r="100" spans="1:5" ht="15.75" x14ac:dyDescent="0.25">
      <c r="A100" s="4" t="s">
        <v>2</v>
      </c>
      <c r="B100" s="5">
        <v>17006</v>
      </c>
      <c r="C100" s="5">
        <f>2*450</f>
        <v>900</v>
      </c>
      <c r="D100" s="6" t="s">
        <v>108</v>
      </c>
      <c r="E100" s="7">
        <v>42698</v>
      </c>
    </row>
    <row r="101" spans="1:5" ht="15.75" x14ac:dyDescent="0.25">
      <c r="A101" s="4" t="s">
        <v>2</v>
      </c>
      <c r="B101" s="5">
        <v>17006</v>
      </c>
      <c r="C101" s="5">
        <v>450</v>
      </c>
      <c r="D101" s="6" t="s">
        <v>80</v>
      </c>
      <c r="E101" s="7">
        <v>42702</v>
      </c>
    </row>
    <row r="102" spans="1:5" ht="15.75" x14ac:dyDescent="0.25">
      <c r="A102" s="4" t="s">
        <v>2</v>
      </c>
      <c r="B102" s="5">
        <v>17006</v>
      </c>
      <c r="C102" s="5">
        <v>415</v>
      </c>
      <c r="D102" s="6" t="s">
        <v>99</v>
      </c>
      <c r="E102" s="7">
        <v>42706</v>
      </c>
    </row>
    <row r="103" spans="1:5" ht="15.75" x14ac:dyDescent="0.25">
      <c r="A103" s="4" t="s">
        <v>5</v>
      </c>
      <c r="B103" s="5">
        <v>17018</v>
      </c>
      <c r="C103" s="5">
        <v>190</v>
      </c>
      <c r="D103" s="6" t="s">
        <v>110</v>
      </c>
      <c r="E103" s="7">
        <v>42692</v>
      </c>
    </row>
    <row r="104" spans="1:5" ht="15.75" x14ac:dyDescent="0.25">
      <c r="A104" s="4" t="s">
        <v>5</v>
      </c>
      <c r="B104" s="5">
        <v>17018</v>
      </c>
      <c r="C104" s="5">
        <v>165</v>
      </c>
      <c r="D104" s="6" t="s">
        <v>111</v>
      </c>
      <c r="E104" s="7">
        <v>42692</v>
      </c>
    </row>
    <row r="105" spans="1:5" ht="15.75" x14ac:dyDescent="0.25">
      <c r="A105" s="4" t="s">
        <v>5</v>
      </c>
      <c r="B105" s="5">
        <v>17018</v>
      </c>
      <c r="C105" s="5">
        <v>65</v>
      </c>
      <c r="D105" s="6" t="s">
        <v>112</v>
      </c>
      <c r="E105" s="7">
        <v>42692</v>
      </c>
    </row>
    <row r="106" spans="1:5" ht="15.75" x14ac:dyDescent="0.25">
      <c r="A106" s="4" t="s">
        <v>5</v>
      </c>
      <c r="B106" s="5">
        <v>17018</v>
      </c>
      <c r="C106" s="5">
        <v>510</v>
      </c>
      <c r="D106" s="6" t="s">
        <v>113</v>
      </c>
      <c r="E106" s="7">
        <v>42692</v>
      </c>
    </row>
    <row r="107" spans="1:5" ht="15.75" x14ac:dyDescent="0.25">
      <c r="A107" s="4" t="s">
        <v>5</v>
      </c>
      <c r="B107" s="5">
        <v>17019</v>
      </c>
      <c r="C107" s="5">
        <v>100</v>
      </c>
      <c r="D107" s="6" t="s">
        <v>97</v>
      </c>
      <c r="E107" s="7">
        <v>42689</v>
      </c>
    </row>
    <row r="108" spans="1:5" ht="15.75" x14ac:dyDescent="0.25">
      <c r="A108" s="4" t="s">
        <v>5</v>
      </c>
      <c r="B108" s="5">
        <v>17019</v>
      </c>
      <c r="C108" s="5">
        <v>190</v>
      </c>
      <c r="D108" s="6" t="s">
        <v>98</v>
      </c>
      <c r="E108" s="7">
        <v>42689</v>
      </c>
    </row>
    <row r="109" spans="1:5" ht="15.75" x14ac:dyDescent="0.25">
      <c r="A109" s="4" t="s">
        <v>3</v>
      </c>
      <c r="B109" s="5">
        <v>17082</v>
      </c>
      <c r="C109" s="5" t="s">
        <v>144</v>
      </c>
      <c r="D109" s="6" t="s">
        <v>4</v>
      </c>
      <c r="E109" s="7">
        <v>42698</v>
      </c>
    </row>
    <row r="110" spans="1:5" ht="15.75" x14ac:dyDescent="0.25">
      <c r="A110" s="4" t="s">
        <v>3</v>
      </c>
      <c r="B110" s="5">
        <v>17082</v>
      </c>
      <c r="C110" s="5" t="s">
        <v>145</v>
      </c>
      <c r="D110" s="6" t="s">
        <v>4</v>
      </c>
      <c r="E110" s="7">
        <v>42698</v>
      </c>
    </row>
    <row r="111" spans="1:5" ht="15.75" x14ac:dyDescent="0.25">
      <c r="A111" s="4" t="s">
        <v>3</v>
      </c>
      <c r="B111" s="5">
        <v>17082</v>
      </c>
      <c r="C111" s="5">
        <v>800</v>
      </c>
      <c r="D111" s="6" t="s">
        <v>146</v>
      </c>
      <c r="E111" s="7">
        <v>42698</v>
      </c>
    </row>
    <row r="112" spans="1:5" ht="15.75" x14ac:dyDescent="0.25">
      <c r="A112" s="4" t="s">
        <v>3</v>
      </c>
      <c r="B112" s="5">
        <v>17082</v>
      </c>
      <c r="C112" s="5">
        <v>1500</v>
      </c>
      <c r="D112" s="6" t="s">
        <v>147</v>
      </c>
      <c r="E112" s="7">
        <v>42698</v>
      </c>
    </row>
    <row r="113" spans="1:5" ht="15.75" x14ac:dyDescent="0.25">
      <c r="A113" s="4" t="s">
        <v>3</v>
      </c>
      <c r="B113" s="5">
        <v>17082</v>
      </c>
      <c r="C113" s="5">
        <v>45</v>
      </c>
      <c r="D113" s="6" t="s">
        <v>148</v>
      </c>
      <c r="E113" s="7">
        <v>42698</v>
      </c>
    </row>
    <row r="114" spans="1:5" ht="15.75" x14ac:dyDescent="0.25">
      <c r="A114" s="4" t="s">
        <v>3</v>
      </c>
      <c r="B114" s="5">
        <v>17082</v>
      </c>
      <c r="C114" s="5">
        <v>50</v>
      </c>
      <c r="D114" s="6" t="s">
        <v>149</v>
      </c>
      <c r="E114" s="7">
        <v>42698</v>
      </c>
    </row>
    <row r="115" spans="1:5" ht="15.75" x14ac:dyDescent="0.25">
      <c r="A115" s="4" t="s">
        <v>3</v>
      </c>
      <c r="B115" s="5">
        <v>17082</v>
      </c>
      <c r="C115" s="5">
        <v>70</v>
      </c>
      <c r="D115" s="6" t="s">
        <v>150</v>
      </c>
      <c r="E115" s="7">
        <v>42698</v>
      </c>
    </row>
    <row r="116" spans="1:5" ht="15.75" x14ac:dyDescent="0.25">
      <c r="A116" s="4" t="s">
        <v>3</v>
      </c>
      <c r="B116" s="5">
        <v>17082</v>
      </c>
      <c r="C116" s="5">
        <v>70</v>
      </c>
      <c r="D116" s="6" t="s">
        <v>151</v>
      </c>
      <c r="E116" s="7">
        <v>42698</v>
      </c>
    </row>
    <row r="117" spans="1:5" ht="15.75" x14ac:dyDescent="0.25">
      <c r="A117" s="4" t="s">
        <v>3</v>
      </c>
      <c r="B117" s="5">
        <v>17082</v>
      </c>
      <c r="C117" s="5" t="s">
        <v>175</v>
      </c>
      <c r="D117" s="6" t="s">
        <v>148</v>
      </c>
      <c r="E117" s="7">
        <v>42703</v>
      </c>
    </row>
    <row r="118" spans="1:5" ht="15.75" x14ac:dyDescent="0.25">
      <c r="A118" s="4" t="s">
        <v>3</v>
      </c>
      <c r="B118" s="5">
        <v>17082</v>
      </c>
      <c r="C118" s="5" t="s">
        <v>176</v>
      </c>
      <c r="D118" s="6" t="s">
        <v>150</v>
      </c>
      <c r="E118" s="7">
        <v>42703</v>
      </c>
    </row>
    <row r="119" spans="1:5" ht="15.75" x14ac:dyDescent="0.25">
      <c r="A119" s="4" t="s">
        <v>3</v>
      </c>
      <c r="B119" s="5">
        <v>17083</v>
      </c>
      <c r="C119" s="5" t="s">
        <v>152</v>
      </c>
      <c r="D119" s="6" t="s">
        <v>4</v>
      </c>
      <c r="E119" s="7">
        <v>42698</v>
      </c>
    </row>
    <row r="120" spans="1:5" ht="15.75" x14ac:dyDescent="0.25">
      <c r="A120" s="4" t="s">
        <v>3</v>
      </c>
      <c r="B120" s="5">
        <v>17083</v>
      </c>
      <c r="C120" s="5" t="s">
        <v>153</v>
      </c>
      <c r="D120" s="6" t="s">
        <v>4</v>
      </c>
      <c r="E120" s="7">
        <v>42698</v>
      </c>
    </row>
    <row r="121" spans="1:5" ht="15.75" x14ac:dyDescent="0.25">
      <c r="A121" s="4" t="s">
        <v>3</v>
      </c>
      <c r="B121" s="5">
        <v>17083</v>
      </c>
      <c r="C121" s="5" t="s">
        <v>154</v>
      </c>
      <c r="D121" s="6" t="s">
        <v>4</v>
      </c>
      <c r="E121" s="7">
        <v>42698</v>
      </c>
    </row>
    <row r="122" spans="1:5" ht="15.75" x14ac:dyDescent="0.25">
      <c r="A122" s="4" t="s">
        <v>3</v>
      </c>
      <c r="B122" s="5">
        <v>17083</v>
      </c>
      <c r="C122" s="5">
        <v>800</v>
      </c>
      <c r="D122" s="6" t="s">
        <v>146</v>
      </c>
      <c r="E122" s="7">
        <v>42698</v>
      </c>
    </row>
    <row r="123" spans="1:5" ht="15.75" x14ac:dyDescent="0.25">
      <c r="A123" s="4" t="s">
        <v>3</v>
      </c>
      <c r="B123" s="5">
        <v>17083</v>
      </c>
      <c r="C123" s="5">
        <v>1500</v>
      </c>
      <c r="D123" s="6" t="s">
        <v>155</v>
      </c>
      <c r="E123" s="7">
        <v>42698</v>
      </c>
    </row>
    <row r="124" spans="1:5" ht="15.75" x14ac:dyDescent="0.25">
      <c r="A124" s="4" t="s">
        <v>3</v>
      </c>
      <c r="B124" s="5">
        <v>17083</v>
      </c>
      <c r="C124" s="5">
        <v>50</v>
      </c>
      <c r="D124" s="6" t="s">
        <v>148</v>
      </c>
      <c r="E124" s="7">
        <v>42698</v>
      </c>
    </row>
    <row r="125" spans="1:5" ht="15.75" x14ac:dyDescent="0.25">
      <c r="A125" s="4" t="s">
        <v>3</v>
      </c>
      <c r="B125" s="5">
        <v>17083</v>
      </c>
      <c r="C125" s="5">
        <v>70</v>
      </c>
      <c r="D125" s="6" t="s">
        <v>149</v>
      </c>
      <c r="E125" s="7">
        <v>42698</v>
      </c>
    </row>
    <row r="126" spans="1:5" ht="15.75" x14ac:dyDescent="0.25">
      <c r="A126" s="4" t="s">
        <v>3</v>
      </c>
      <c r="B126" s="5">
        <v>17083</v>
      </c>
      <c r="C126" s="5">
        <v>70</v>
      </c>
      <c r="D126" s="6" t="s">
        <v>150</v>
      </c>
      <c r="E126" s="7">
        <v>42698</v>
      </c>
    </row>
    <row r="127" spans="1:5" ht="15.75" x14ac:dyDescent="0.25">
      <c r="A127" s="4" t="s">
        <v>3</v>
      </c>
      <c r="B127" s="5">
        <v>17083</v>
      </c>
      <c r="C127" s="5">
        <v>110</v>
      </c>
      <c r="D127" s="6" t="s">
        <v>151</v>
      </c>
      <c r="E127" s="7">
        <v>42698</v>
      </c>
    </row>
    <row r="128" spans="1:5" ht="15.75" x14ac:dyDescent="0.25">
      <c r="A128" s="4" t="s">
        <v>3</v>
      </c>
      <c r="B128" s="5">
        <v>17083</v>
      </c>
      <c r="C128" s="5">
        <v>140</v>
      </c>
      <c r="D128" s="6" t="s">
        <v>6</v>
      </c>
      <c r="E128" s="7">
        <v>42698</v>
      </c>
    </row>
    <row r="129" spans="1:5" ht="15.75" x14ac:dyDescent="0.25">
      <c r="A129" s="4" t="s">
        <v>5</v>
      </c>
      <c r="B129" s="5">
        <v>17088</v>
      </c>
      <c r="C129" s="5">
        <v>850</v>
      </c>
      <c r="D129" s="6" t="s">
        <v>161</v>
      </c>
      <c r="E129" s="7">
        <v>42699</v>
      </c>
    </row>
    <row r="130" spans="1:5" ht="15.75" x14ac:dyDescent="0.25">
      <c r="A130" s="4" t="s">
        <v>5</v>
      </c>
      <c r="B130" s="5">
        <v>17088</v>
      </c>
      <c r="C130" s="5">
        <v>858</v>
      </c>
      <c r="D130" s="6" t="s">
        <v>4</v>
      </c>
      <c r="E130" s="7">
        <v>42704</v>
      </c>
    </row>
    <row r="131" spans="1:5" ht="15.75" x14ac:dyDescent="0.25">
      <c r="A131" s="4" t="s">
        <v>5</v>
      </c>
      <c r="B131" s="5">
        <v>17092</v>
      </c>
      <c r="C131" s="5">
        <v>20</v>
      </c>
      <c r="D131" s="6" t="s">
        <v>179</v>
      </c>
      <c r="E131" s="7">
        <v>42704</v>
      </c>
    </row>
    <row r="132" spans="1:5" ht="15.75" x14ac:dyDescent="0.25">
      <c r="A132" s="4" t="s">
        <v>5</v>
      </c>
      <c r="B132" s="5">
        <v>17092</v>
      </c>
      <c r="C132" s="5" t="s">
        <v>180</v>
      </c>
      <c r="D132" s="6" t="s">
        <v>181</v>
      </c>
      <c r="E132" s="7">
        <v>42704</v>
      </c>
    </row>
    <row r="133" spans="1:5" ht="15.75" x14ac:dyDescent="0.25">
      <c r="A133" s="4" t="s">
        <v>5</v>
      </c>
      <c r="B133" s="5">
        <v>17092</v>
      </c>
      <c r="C133" s="5">
        <v>250</v>
      </c>
      <c r="D133" s="6" t="s">
        <v>161</v>
      </c>
      <c r="E133" s="7">
        <v>42706</v>
      </c>
    </row>
    <row r="134" spans="1:5" ht="15.75" x14ac:dyDescent="0.25">
      <c r="A134" s="4" t="s">
        <v>5</v>
      </c>
      <c r="B134" s="5">
        <v>17129</v>
      </c>
      <c r="C134" s="5">
        <v>400</v>
      </c>
      <c r="D134" s="6" t="s">
        <v>7</v>
      </c>
      <c r="E134" s="7">
        <v>42684</v>
      </c>
    </row>
    <row r="135" spans="1:5" ht="15.75" x14ac:dyDescent="0.25">
      <c r="A135" s="4" t="s">
        <v>5</v>
      </c>
      <c r="B135" s="5">
        <v>17129</v>
      </c>
      <c r="C135" s="5">
        <v>440</v>
      </c>
      <c r="D135" s="6" t="s">
        <v>7</v>
      </c>
      <c r="E135" s="7">
        <v>42684</v>
      </c>
    </row>
    <row r="136" spans="1:5" ht="15.75" x14ac:dyDescent="0.25">
      <c r="A136" s="4" t="s">
        <v>5</v>
      </c>
      <c r="B136" s="5">
        <v>17129</v>
      </c>
      <c r="C136" s="5">
        <v>380</v>
      </c>
      <c r="D136" s="6" t="s">
        <v>7</v>
      </c>
      <c r="E136" s="7">
        <v>42684</v>
      </c>
    </row>
    <row r="137" spans="1:5" ht="15.75" x14ac:dyDescent="0.25">
      <c r="A137" s="4" t="s">
        <v>5</v>
      </c>
      <c r="B137" s="5">
        <v>17129</v>
      </c>
      <c r="C137" s="5">
        <v>400</v>
      </c>
      <c r="D137" s="6" t="s">
        <v>7</v>
      </c>
      <c r="E137" s="7">
        <v>42684</v>
      </c>
    </row>
    <row r="138" spans="1:5" ht="15.75" x14ac:dyDescent="0.25">
      <c r="A138" s="4" t="s">
        <v>5</v>
      </c>
      <c r="B138" s="5">
        <v>17129</v>
      </c>
      <c r="C138" s="5">
        <v>400</v>
      </c>
      <c r="D138" s="6" t="s">
        <v>7</v>
      </c>
      <c r="E138" s="7">
        <v>42684</v>
      </c>
    </row>
    <row r="139" spans="1:5" ht="15.75" x14ac:dyDescent="0.25">
      <c r="A139" s="4" t="s">
        <v>5</v>
      </c>
      <c r="B139" s="5">
        <v>17129</v>
      </c>
      <c r="C139" s="5">
        <v>400</v>
      </c>
      <c r="D139" s="6" t="s">
        <v>7</v>
      </c>
      <c r="E139" s="7">
        <v>42684</v>
      </c>
    </row>
    <row r="140" spans="1:5" ht="15.75" x14ac:dyDescent="0.25">
      <c r="A140" s="4" t="s">
        <v>5</v>
      </c>
      <c r="B140" s="5">
        <v>17129</v>
      </c>
      <c r="C140" s="5">
        <v>400</v>
      </c>
      <c r="D140" s="6" t="s">
        <v>7</v>
      </c>
      <c r="E140" s="7">
        <v>42684</v>
      </c>
    </row>
    <row r="141" spans="1:5" ht="15.75" x14ac:dyDescent="0.25">
      <c r="A141" s="4" t="s">
        <v>2</v>
      </c>
      <c r="B141" s="5">
        <v>17130</v>
      </c>
      <c r="C141" s="5">
        <v>400</v>
      </c>
      <c r="D141" s="6" t="s">
        <v>80</v>
      </c>
      <c r="E141" s="7">
        <v>42683</v>
      </c>
    </row>
    <row r="142" spans="1:5" ht="15.75" x14ac:dyDescent="0.25">
      <c r="A142" s="4" t="s">
        <v>2</v>
      </c>
      <c r="B142" s="5">
        <v>17130</v>
      </c>
      <c r="C142" s="5">
        <v>430</v>
      </c>
      <c r="D142" s="6" t="s">
        <v>81</v>
      </c>
      <c r="E142" s="7">
        <v>42683</v>
      </c>
    </row>
    <row r="143" spans="1:5" ht="15.75" x14ac:dyDescent="0.25">
      <c r="A143" s="4" t="s">
        <v>2</v>
      </c>
      <c r="B143" s="5">
        <v>17130</v>
      </c>
      <c r="C143" s="5">
        <v>400</v>
      </c>
      <c r="D143" s="6" t="s">
        <v>81</v>
      </c>
      <c r="E143" s="7">
        <v>42683</v>
      </c>
    </row>
    <row r="144" spans="1:5" ht="15.75" x14ac:dyDescent="0.25">
      <c r="A144" s="4" t="s">
        <v>2</v>
      </c>
      <c r="B144" s="5">
        <v>17130</v>
      </c>
      <c r="C144" s="5">
        <v>270</v>
      </c>
      <c r="D144" s="6" t="s">
        <v>81</v>
      </c>
      <c r="E144" s="7">
        <v>42683</v>
      </c>
    </row>
    <row r="145" spans="1:5" ht="15.75" x14ac:dyDescent="0.25">
      <c r="A145" s="4" t="s">
        <v>2</v>
      </c>
      <c r="B145" s="5">
        <v>17130</v>
      </c>
      <c r="C145" s="5">
        <f>4*400</f>
        <v>1600</v>
      </c>
      <c r="D145" s="6" t="s">
        <v>80</v>
      </c>
      <c r="E145" s="7">
        <v>42684</v>
      </c>
    </row>
    <row r="146" spans="1:5" ht="15.75" x14ac:dyDescent="0.25">
      <c r="A146" s="4" t="s">
        <v>2</v>
      </c>
      <c r="B146" s="5">
        <v>17130</v>
      </c>
      <c r="C146" s="5">
        <v>310</v>
      </c>
      <c r="D146" s="6" t="s">
        <v>80</v>
      </c>
      <c r="E146" s="7">
        <v>42684</v>
      </c>
    </row>
    <row r="147" spans="1:5" ht="15.75" x14ac:dyDescent="0.25">
      <c r="A147" s="4" t="s">
        <v>2</v>
      </c>
      <c r="B147" s="5">
        <v>17130</v>
      </c>
      <c r="C147" s="5">
        <f>3*400</f>
        <v>1200</v>
      </c>
      <c r="D147" s="6" t="s">
        <v>81</v>
      </c>
      <c r="E147" s="7">
        <v>42684</v>
      </c>
    </row>
    <row r="148" spans="1:5" ht="15.75" x14ac:dyDescent="0.25">
      <c r="A148" s="4" t="s">
        <v>2</v>
      </c>
      <c r="B148" s="5">
        <v>17130</v>
      </c>
      <c r="C148" s="5">
        <v>400</v>
      </c>
      <c r="D148" s="6" t="s">
        <v>80</v>
      </c>
      <c r="E148" s="7">
        <v>42688</v>
      </c>
    </row>
    <row r="149" spans="1:5" ht="15.75" x14ac:dyDescent="0.25">
      <c r="A149" s="4" t="s">
        <v>2</v>
      </c>
      <c r="B149" s="5">
        <v>17141</v>
      </c>
      <c r="C149" s="5">
        <v>400</v>
      </c>
      <c r="D149" s="6" t="s">
        <v>231</v>
      </c>
      <c r="E149" s="7">
        <v>42719</v>
      </c>
    </row>
    <row r="150" spans="1:5" ht="15.75" x14ac:dyDescent="0.25">
      <c r="A150" s="4" t="s">
        <v>2</v>
      </c>
      <c r="B150" s="5">
        <v>17141</v>
      </c>
      <c r="C150" s="5">
        <v>410</v>
      </c>
      <c r="D150" s="6" t="s">
        <v>231</v>
      </c>
      <c r="E150" s="7">
        <v>42719</v>
      </c>
    </row>
    <row r="151" spans="1:5" ht="15.75" x14ac:dyDescent="0.25">
      <c r="A151" s="4" t="s">
        <v>2</v>
      </c>
      <c r="B151" s="5">
        <v>17141</v>
      </c>
      <c r="C151" s="5">
        <v>400</v>
      </c>
      <c r="D151" s="6" t="s">
        <v>232</v>
      </c>
      <c r="E151" s="7">
        <v>42719</v>
      </c>
    </row>
    <row r="152" spans="1:5" ht="15.75" x14ac:dyDescent="0.25">
      <c r="A152" s="4" t="s">
        <v>2</v>
      </c>
      <c r="B152" s="5">
        <v>17141</v>
      </c>
      <c r="C152" s="5">
        <v>450</v>
      </c>
      <c r="D152" s="6" t="s">
        <v>45</v>
      </c>
      <c r="E152" s="7">
        <v>42719</v>
      </c>
    </row>
    <row r="153" spans="1:5" ht="15.75" x14ac:dyDescent="0.25">
      <c r="A153" s="4" t="s">
        <v>2</v>
      </c>
      <c r="B153" s="5">
        <v>17141</v>
      </c>
      <c r="C153" s="5">
        <v>400</v>
      </c>
      <c r="D153" s="6" t="s">
        <v>45</v>
      </c>
      <c r="E153" s="7">
        <v>42719</v>
      </c>
    </row>
    <row r="154" spans="1:5" ht="15.75" x14ac:dyDescent="0.25">
      <c r="A154" s="4" t="s">
        <v>2</v>
      </c>
      <c r="B154" s="5">
        <v>17141</v>
      </c>
      <c r="C154" s="5">
        <v>400</v>
      </c>
      <c r="D154" s="6" t="s">
        <v>45</v>
      </c>
      <c r="E154" s="7">
        <v>42719</v>
      </c>
    </row>
    <row r="155" spans="1:5" ht="15.75" x14ac:dyDescent="0.25">
      <c r="A155" s="4" t="s">
        <v>2</v>
      </c>
      <c r="B155" s="5">
        <v>17141</v>
      </c>
      <c r="C155" s="5">
        <v>400</v>
      </c>
      <c r="D155" s="6" t="s">
        <v>233</v>
      </c>
      <c r="E155" s="7">
        <v>42719</v>
      </c>
    </row>
    <row r="156" spans="1:5" ht="15.75" x14ac:dyDescent="0.25">
      <c r="A156" s="4" t="s">
        <v>2</v>
      </c>
      <c r="B156" s="5">
        <v>17141</v>
      </c>
      <c r="C156" s="5">
        <v>400</v>
      </c>
      <c r="D156" s="6" t="s">
        <v>233</v>
      </c>
      <c r="E156" s="7">
        <v>42719</v>
      </c>
    </row>
    <row r="157" spans="1:5" ht="15.75" x14ac:dyDescent="0.25">
      <c r="A157" s="4" t="s">
        <v>2</v>
      </c>
      <c r="B157" s="5">
        <v>17141</v>
      </c>
      <c r="C157" s="5">
        <v>400</v>
      </c>
      <c r="D157" s="6" t="s">
        <v>234</v>
      </c>
      <c r="E157" s="7">
        <v>42719</v>
      </c>
    </row>
    <row r="158" spans="1:5" ht="15.75" x14ac:dyDescent="0.25">
      <c r="A158" s="4" t="s">
        <v>5</v>
      </c>
      <c r="B158" s="5">
        <v>17148</v>
      </c>
      <c r="C158" s="5">
        <v>450</v>
      </c>
      <c r="D158" s="6" t="s">
        <v>244</v>
      </c>
      <c r="E158" s="7">
        <v>42726</v>
      </c>
    </row>
    <row r="159" spans="1:5" ht="15.75" x14ac:dyDescent="0.25">
      <c r="A159" s="4" t="s">
        <v>3</v>
      </c>
      <c r="B159" s="5">
        <v>17155</v>
      </c>
      <c r="C159" s="5">
        <v>567</v>
      </c>
      <c r="D159" s="6" t="s">
        <v>235</v>
      </c>
      <c r="E159" s="7">
        <v>42719</v>
      </c>
    </row>
    <row r="160" spans="1:5" ht="15.75" x14ac:dyDescent="0.25">
      <c r="A160" s="4" t="s">
        <v>3</v>
      </c>
      <c r="B160" s="5">
        <v>17155</v>
      </c>
      <c r="C160" s="5">
        <v>1295</v>
      </c>
      <c r="D160" s="6" t="s">
        <v>161</v>
      </c>
      <c r="E160" s="7">
        <v>42719</v>
      </c>
    </row>
    <row r="161" spans="1:5" ht="15.75" x14ac:dyDescent="0.25">
      <c r="A161" s="4" t="s">
        <v>5</v>
      </c>
      <c r="B161" s="5">
        <v>17159</v>
      </c>
      <c r="C161" s="5">
        <v>370</v>
      </c>
      <c r="D161" s="6" t="s">
        <v>6</v>
      </c>
      <c r="E161" s="7">
        <v>42719</v>
      </c>
    </row>
    <row r="162" spans="1:5" ht="15.75" x14ac:dyDescent="0.25">
      <c r="A162" s="4" t="s">
        <v>5</v>
      </c>
      <c r="B162" s="5">
        <v>17159</v>
      </c>
      <c r="C162" s="5">
        <f>2*400</f>
        <v>800</v>
      </c>
      <c r="D162" s="6" t="s">
        <v>229</v>
      </c>
      <c r="E162" s="7">
        <v>42719</v>
      </c>
    </row>
    <row r="163" spans="1:5" ht="15.75" x14ac:dyDescent="0.25">
      <c r="A163" s="4" t="s">
        <v>5</v>
      </c>
      <c r="B163" s="5">
        <v>17159</v>
      </c>
      <c r="C163" s="5">
        <v>3000</v>
      </c>
      <c r="D163" s="6" t="s">
        <v>50</v>
      </c>
      <c r="E163" s="7">
        <v>42720</v>
      </c>
    </row>
    <row r="164" spans="1:5" ht="15.75" x14ac:dyDescent="0.25">
      <c r="A164" s="4" t="s">
        <v>3</v>
      </c>
      <c r="B164" s="5">
        <v>17162</v>
      </c>
      <c r="C164" s="5">
        <v>150</v>
      </c>
      <c r="D164" s="6" t="s">
        <v>206</v>
      </c>
      <c r="E164" s="7">
        <v>42713</v>
      </c>
    </row>
    <row r="165" spans="1:5" ht="15.75" x14ac:dyDescent="0.25">
      <c r="A165" s="4" t="s">
        <v>3</v>
      </c>
      <c r="B165" s="5">
        <v>17162</v>
      </c>
      <c r="C165" s="5">
        <v>200</v>
      </c>
      <c r="D165" s="6" t="s">
        <v>4</v>
      </c>
      <c r="E165" s="7">
        <v>42713</v>
      </c>
    </row>
    <row r="166" spans="1:5" ht="15.75" x14ac:dyDescent="0.25">
      <c r="A166" s="4" t="s">
        <v>3</v>
      </c>
      <c r="B166" s="5">
        <v>17162</v>
      </c>
      <c r="C166" s="5">
        <v>380</v>
      </c>
      <c r="D166" s="6" t="s">
        <v>181</v>
      </c>
      <c r="E166" s="7">
        <v>42713</v>
      </c>
    </row>
    <row r="167" spans="1:5" ht="15.75" x14ac:dyDescent="0.25">
      <c r="A167" s="4" t="s">
        <v>3</v>
      </c>
      <c r="B167" s="5">
        <v>17162</v>
      </c>
      <c r="C167" s="5">
        <v>200</v>
      </c>
      <c r="D167" s="6" t="s">
        <v>207</v>
      </c>
      <c r="E167" s="7">
        <v>42713</v>
      </c>
    </row>
    <row r="168" spans="1:5" ht="15.75" x14ac:dyDescent="0.25">
      <c r="A168" s="4" t="s">
        <v>3</v>
      </c>
      <c r="B168" s="5">
        <v>17162</v>
      </c>
      <c r="C168" s="5">
        <v>80</v>
      </c>
      <c r="D168" s="6" t="s">
        <v>208</v>
      </c>
      <c r="E168" s="7">
        <v>42713</v>
      </c>
    </row>
    <row r="169" spans="1:5" ht="15.75" x14ac:dyDescent="0.25">
      <c r="A169" s="4" t="s">
        <v>3</v>
      </c>
      <c r="B169" s="5">
        <v>17162</v>
      </c>
      <c r="C169" s="5">
        <v>80</v>
      </c>
      <c r="D169" s="6" t="s">
        <v>209</v>
      </c>
      <c r="E169" s="7">
        <v>42713</v>
      </c>
    </row>
    <row r="170" spans="1:5" ht="15.75" x14ac:dyDescent="0.25">
      <c r="A170" s="4" t="s">
        <v>3</v>
      </c>
      <c r="B170" s="5">
        <v>17162</v>
      </c>
      <c r="C170" s="5">
        <v>200</v>
      </c>
      <c r="D170" s="6" t="s">
        <v>210</v>
      </c>
      <c r="E170" s="7">
        <v>42713</v>
      </c>
    </row>
    <row r="171" spans="1:5" ht="15.75" x14ac:dyDescent="0.25">
      <c r="A171" s="4" t="s">
        <v>3</v>
      </c>
      <c r="B171" s="5">
        <v>17162</v>
      </c>
      <c r="C171" s="5">
        <v>210</v>
      </c>
      <c r="D171" s="6" t="s">
        <v>210</v>
      </c>
      <c r="E171" s="7">
        <v>42713</v>
      </c>
    </row>
    <row r="172" spans="1:5" ht="15.75" x14ac:dyDescent="0.25">
      <c r="A172" s="4" t="s">
        <v>3</v>
      </c>
      <c r="B172" s="5">
        <v>17162</v>
      </c>
      <c r="C172" s="5">
        <v>200</v>
      </c>
      <c r="D172" s="6" t="s">
        <v>210</v>
      </c>
      <c r="E172" s="7">
        <v>42713</v>
      </c>
    </row>
    <row r="173" spans="1:5" ht="15.75" x14ac:dyDescent="0.25">
      <c r="A173" s="4" t="s">
        <v>3</v>
      </c>
      <c r="B173" s="5">
        <v>17162</v>
      </c>
      <c r="C173" s="5">
        <v>150</v>
      </c>
      <c r="D173" s="6" t="s">
        <v>211</v>
      </c>
      <c r="E173" s="7">
        <v>42713</v>
      </c>
    </row>
    <row r="174" spans="1:5" ht="15.75" x14ac:dyDescent="0.25">
      <c r="A174" s="4" t="s">
        <v>3</v>
      </c>
      <c r="B174" s="5">
        <v>17162</v>
      </c>
      <c r="C174" s="5">
        <v>75</v>
      </c>
      <c r="D174" s="6" t="s">
        <v>212</v>
      </c>
      <c r="E174" s="7">
        <v>42713</v>
      </c>
    </row>
    <row r="175" spans="1:5" ht="15.75" x14ac:dyDescent="0.25">
      <c r="A175" s="4" t="s">
        <v>3</v>
      </c>
      <c r="B175" s="5">
        <v>17162</v>
      </c>
      <c r="C175" s="5">
        <v>80</v>
      </c>
      <c r="D175" s="6" t="s">
        <v>213</v>
      </c>
      <c r="E175" s="7">
        <v>42713</v>
      </c>
    </row>
    <row r="176" spans="1:5" ht="15.75" x14ac:dyDescent="0.25">
      <c r="A176" s="4" t="s">
        <v>3</v>
      </c>
      <c r="B176" s="5">
        <v>17162</v>
      </c>
      <c r="C176" s="5">
        <v>80</v>
      </c>
      <c r="D176" s="6" t="s">
        <v>213</v>
      </c>
      <c r="E176" s="7">
        <v>42713</v>
      </c>
    </row>
    <row r="177" spans="1:5" ht="15.75" x14ac:dyDescent="0.25">
      <c r="A177" s="4" t="s">
        <v>3</v>
      </c>
      <c r="B177" s="5">
        <v>17162</v>
      </c>
      <c r="C177" s="5">
        <v>80</v>
      </c>
      <c r="D177" s="6" t="s">
        <v>214</v>
      </c>
      <c r="E177" s="7">
        <v>42713</v>
      </c>
    </row>
    <row r="178" spans="1:5" ht="15.75" x14ac:dyDescent="0.25">
      <c r="A178" s="4" t="s">
        <v>3</v>
      </c>
      <c r="B178" s="5">
        <v>17162</v>
      </c>
      <c r="C178" s="5">
        <v>90</v>
      </c>
      <c r="D178" s="6" t="s">
        <v>215</v>
      </c>
      <c r="E178" s="7">
        <v>42713</v>
      </c>
    </row>
    <row r="179" spans="1:5" ht="15.75" x14ac:dyDescent="0.25">
      <c r="A179" s="4" t="s">
        <v>3</v>
      </c>
      <c r="B179" s="5">
        <v>17162</v>
      </c>
      <c r="C179" s="5">
        <v>90</v>
      </c>
      <c r="D179" s="6" t="s">
        <v>216</v>
      </c>
      <c r="E179" s="7">
        <v>42713</v>
      </c>
    </row>
    <row r="180" spans="1:5" ht="15.75" x14ac:dyDescent="0.25">
      <c r="A180" s="4" t="s">
        <v>3</v>
      </c>
      <c r="B180" s="5">
        <v>17162</v>
      </c>
      <c r="C180" s="5">
        <v>90</v>
      </c>
      <c r="D180" s="6" t="s">
        <v>217</v>
      </c>
      <c r="E180" s="7">
        <v>42713</v>
      </c>
    </row>
    <row r="181" spans="1:5" ht="15.75" x14ac:dyDescent="0.25">
      <c r="A181" s="4" t="s">
        <v>3</v>
      </c>
      <c r="B181" s="5">
        <v>17162</v>
      </c>
      <c r="C181" s="5">
        <v>150</v>
      </c>
      <c r="D181" s="6" t="s">
        <v>218</v>
      </c>
      <c r="E181" s="7">
        <v>42713</v>
      </c>
    </row>
    <row r="182" spans="1:5" ht="15.75" x14ac:dyDescent="0.25">
      <c r="A182" s="4" t="s">
        <v>3</v>
      </c>
      <c r="B182" s="5">
        <v>17162</v>
      </c>
      <c r="C182" s="5">
        <v>130</v>
      </c>
      <c r="D182" s="6" t="s">
        <v>219</v>
      </c>
      <c r="E182" s="7">
        <v>42713</v>
      </c>
    </row>
    <row r="183" spans="1:5" ht="15.75" x14ac:dyDescent="0.25">
      <c r="A183" s="4" t="s">
        <v>3</v>
      </c>
      <c r="B183" s="5">
        <v>17162</v>
      </c>
      <c r="C183" s="5">
        <v>3</v>
      </c>
      <c r="D183" s="6" t="s">
        <v>223</v>
      </c>
      <c r="E183" s="7">
        <v>42716</v>
      </c>
    </row>
    <row r="184" spans="1:5" ht="15.75" x14ac:dyDescent="0.25">
      <c r="A184" s="4" t="s">
        <v>3</v>
      </c>
      <c r="B184" s="5">
        <v>17175</v>
      </c>
      <c r="C184" s="5">
        <v>100</v>
      </c>
      <c r="D184" s="6" t="s">
        <v>99</v>
      </c>
      <c r="E184" s="7">
        <v>42689</v>
      </c>
    </row>
    <row r="185" spans="1:5" ht="15.75" x14ac:dyDescent="0.25">
      <c r="A185" s="4" t="s">
        <v>3</v>
      </c>
      <c r="B185" s="5">
        <v>17175</v>
      </c>
      <c r="C185" s="5">
        <v>450</v>
      </c>
      <c r="D185" s="6" t="s">
        <v>99</v>
      </c>
      <c r="E185" s="7">
        <v>42689</v>
      </c>
    </row>
    <row r="186" spans="1:5" ht="15.75" x14ac:dyDescent="0.25">
      <c r="A186" s="4" t="s">
        <v>3</v>
      </c>
      <c r="B186" s="5">
        <v>17175</v>
      </c>
      <c r="C186" s="5">
        <v>450</v>
      </c>
      <c r="D186" s="6" t="s">
        <v>100</v>
      </c>
      <c r="E186" s="7">
        <v>42689</v>
      </c>
    </row>
    <row r="187" spans="1:5" ht="15.75" x14ac:dyDescent="0.25">
      <c r="A187" s="4" t="s">
        <v>3</v>
      </c>
      <c r="B187" s="5">
        <v>17175</v>
      </c>
      <c r="C187" s="5">
        <v>100</v>
      </c>
      <c r="D187" s="6" t="s">
        <v>100</v>
      </c>
      <c r="E187" s="7">
        <v>42689</v>
      </c>
    </row>
    <row r="188" spans="1:5" ht="15.75" x14ac:dyDescent="0.25">
      <c r="A188" s="4" t="s">
        <v>3</v>
      </c>
      <c r="B188" s="5">
        <v>17175</v>
      </c>
      <c r="C188" s="5">
        <v>280</v>
      </c>
      <c r="D188" s="6" t="s">
        <v>101</v>
      </c>
      <c r="E188" s="7">
        <v>42689</v>
      </c>
    </row>
    <row r="189" spans="1:5" ht="15.75" x14ac:dyDescent="0.25">
      <c r="A189" s="4" t="s">
        <v>3</v>
      </c>
      <c r="B189" s="5">
        <v>17175</v>
      </c>
      <c r="C189" s="5">
        <v>280</v>
      </c>
      <c r="D189" s="6" t="s">
        <v>102</v>
      </c>
      <c r="E189" s="7">
        <v>42689</v>
      </c>
    </row>
    <row r="190" spans="1:5" ht="15.75" x14ac:dyDescent="0.25">
      <c r="A190" s="4" t="s">
        <v>3</v>
      </c>
      <c r="B190" s="5">
        <v>17175</v>
      </c>
      <c r="C190" s="5">
        <v>400</v>
      </c>
      <c r="D190" s="6" t="s">
        <v>103</v>
      </c>
      <c r="E190" s="7">
        <v>42689</v>
      </c>
    </row>
    <row r="191" spans="1:5" ht="15.75" x14ac:dyDescent="0.25">
      <c r="A191" s="4" t="s">
        <v>3</v>
      </c>
      <c r="B191" s="5">
        <v>17175</v>
      </c>
      <c r="C191" s="5">
        <v>500</v>
      </c>
      <c r="D191" s="6" t="s">
        <v>103</v>
      </c>
      <c r="E191" s="7">
        <v>42689</v>
      </c>
    </row>
    <row r="192" spans="1:5" ht="15.75" x14ac:dyDescent="0.25">
      <c r="A192" s="4" t="s">
        <v>3</v>
      </c>
      <c r="B192" s="5">
        <v>17198</v>
      </c>
      <c r="C192" s="5">
        <v>350</v>
      </c>
      <c r="D192" s="6" t="s">
        <v>244</v>
      </c>
      <c r="E192" s="7">
        <v>42725</v>
      </c>
    </row>
    <row r="193" spans="1:5" ht="15.75" x14ac:dyDescent="0.25">
      <c r="A193" s="4" t="s">
        <v>3</v>
      </c>
      <c r="B193" s="5">
        <v>17198</v>
      </c>
      <c r="C193" s="5">
        <v>450</v>
      </c>
      <c r="D193" s="6" t="s">
        <v>245</v>
      </c>
      <c r="E193" s="7">
        <v>42725</v>
      </c>
    </row>
    <row r="194" spans="1:5" ht="15.75" x14ac:dyDescent="0.25">
      <c r="A194" s="4" t="s">
        <v>5</v>
      </c>
      <c r="B194" s="5">
        <v>17198</v>
      </c>
      <c r="C194" s="5">
        <v>350</v>
      </c>
      <c r="D194" s="6" t="s">
        <v>245</v>
      </c>
      <c r="E194" s="7" t="s">
        <v>4</v>
      </c>
    </row>
    <row r="195" spans="1:5" ht="15.75" x14ac:dyDescent="0.25">
      <c r="A195" s="4" t="s">
        <v>5</v>
      </c>
      <c r="B195" s="5">
        <v>17200</v>
      </c>
      <c r="C195" s="5">
        <v>175</v>
      </c>
      <c r="D195" s="6" t="s">
        <v>73</v>
      </c>
      <c r="E195" s="7">
        <v>42677</v>
      </c>
    </row>
    <row r="196" spans="1:5" ht="15.75" x14ac:dyDescent="0.25">
      <c r="A196" s="4" t="s">
        <v>3</v>
      </c>
      <c r="B196" s="5">
        <v>17209</v>
      </c>
      <c r="C196" s="5">
        <v>50</v>
      </c>
      <c r="D196" s="6" t="s">
        <v>95</v>
      </c>
      <c r="E196" s="7">
        <v>42684</v>
      </c>
    </row>
    <row r="197" spans="1:5" ht="15.75" x14ac:dyDescent="0.25">
      <c r="A197" s="4" t="s">
        <v>3</v>
      </c>
      <c r="B197" s="5">
        <v>17209</v>
      </c>
      <c r="C197" s="5">
        <v>200</v>
      </c>
      <c r="D197" s="6" t="s">
        <v>95</v>
      </c>
      <c r="E197" s="7">
        <v>42684</v>
      </c>
    </row>
    <row r="198" spans="1:5" ht="15.75" x14ac:dyDescent="0.25">
      <c r="A198" s="4" t="s">
        <v>3</v>
      </c>
      <c r="B198" s="5">
        <v>17209</v>
      </c>
      <c r="C198" s="5">
        <v>200</v>
      </c>
      <c r="D198" s="6" t="s">
        <v>95</v>
      </c>
      <c r="E198" s="7">
        <v>42684</v>
      </c>
    </row>
    <row r="199" spans="1:5" ht="15.75" x14ac:dyDescent="0.25">
      <c r="A199" s="4" t="s">
        <v>3</v>
      </c>
      <c r="B199" s="5">
        <v>17209</v>
      </c>
      <c r="C199" s="5">
        <v>260</v>
      </c>
      <c r="D199" s="6" t="s">
        <v>104</v>
      </c>
      <c r="E199" s="7">
        <v>42689</v>
      </c>
    </row>
    <row r="200" spans="1:5" ht="15.75" x14ac:dyDescent="0.25">
      <c r="A200" s="4" t="s">
        <v>3</v>
      </c>
      <c r="B200" s="5">
        <v>17209</v>
      </c>
      <c r="C200" s="5">
        <v>450</v>
      </c>
      <c r="D200" s="6" t="s">
        <v>105</v>
      </c>
      <c r="E200" s="7">
        <v>42689</v>
      </c>
    </row>
    <row r="201" spans="1:5" ht="15.75" x14ac:dyDescent="0.25">
      <c r="A201" s="4" t="s">
        <v>3</v>
      </c>
      <c r="B201" s="5">
        <v>17209</v>
      </c>
      <c r="C201" s="5">
        <v>110</v>
      </c>
      <c r="D201" s="6" t="s">
        <v>125</v>
      </c>
      <c r="E201" s="7">
        <v>42696</v>
      </c>
    </row>
    <row r="202" spans="1:5" ht="15.75" x14ac:dyDescent="0.25">
      <c r="A202" s="4" t="s">
        <v>3</v>
      </c>
      <c r="B202" s="5">
        <v>17209</v>
      </c>
      <c r="C202" s="5">
        <v>210</v>
      </c>
      <c r="D202" s="6" t="s">
        <v>125</v>
      </c>
      <c r="E202" s="7">
        <v>42696</v>
      </c>
    </row>
    <row r="203" spans="1:5" ht="15.75" x14ac:dyDescent="0.25">
      <c r="A203" s="4" t="s">
        <v>3</v>
      </c>
      <c r="B203" s="5">
        <v>17209</v>
      </c>
      <c r="C203" s="5">
        <v>160</v>
      </c>
      <c r="D203" s="6" t="s">
        <v>126</v>
      </c>
      <c r="E203" s="7">
        <v>42696</v>
      </c>
    </row>
    <row r="204" spans="1:5" ht="15.75" x14ac:dyDescent="0.25">
      <c r="A204" s="4" t="s">
        <v>3</v>
      </c>
      <c r="B204" s="5">
        <v>17209</v>
      </c>
      <c r="C204" s="5">
        <v>110</v>
      </c>
      <c r="D204" s="6" t="s">
        <v>127</v>
      </c>
      <c r="E204" s="7">
        <v>42696</v>
      </c>
    </row>
    <row r="205" spans="1:5" ht="15.75" x14ac:dyDescent="0.25">
      <c r="A205" s="4" t="s">
        <v>3</v>
      </c>
      <c r="B205" s="5">
        <v>17209</v>
      </c>
      <c r="C205" s="5">
        <v>120</v>
      </c>
      <c r="D205" s="6" t="s">
        <v>95</v>
      </c>
      <c r="E205" s="7">
        <v>42696</v>
      </c>
    </row>
    <row r="206" spans="1:5" ht="15.75" x14ac:dyDescent="0.25">
      <c r="A206" s="4" t="s">
        <v>3</v>
      </c>
      <c r="B206" s="5">
        <v>17209</v>
      </c>
      <c r="C206" s="5">
        <v>110</v>
      </c>
      <c r="D206" s="6" t="s">
        <v>128</v>
      </c>
      <c r="E206" s="7">
        <v>42696</v>
      </c>
    </row>
    <row r="207" spans="1:5" ht="15.75" x14ac:dyDescent="0.25">
      <c r="A207" s="4" t="s">
        <v>3</v>
      </c>
      <c r="B207" s="5">
        <v>17209</v>
      </c>
      <c r="C207" s="5">
        <v>160</v>
      </c>
      <c r="D207" s="6" t="s">
        <v>129</v>
      </c>
      <c r="E207" s="7">
        <v>42696</v>
      </c>
    </row>
    <row r="208" spans="1:5" ht="15.75" x14ac:dyDescent="0.25">
      <c r="A208" s="4" t="s">
        <v>3</v>
      </c>
      <c r="B208" s="5">
        <v>17209</v>
      </c>
      <c r="C208" s="5">
        <v>110</v>
      </c>
      <c r="D208" s="6" t="s">
        <v>130</v>
      </c>
      <c r="E208" s="7">
        <v>42696</v>
      </c>
    </row>
    <row r="209" spans="1:5" ht="15.75" x14ac:dyDescent="0.25">
      <c r="A209" s="4" t="s">
        <v>3</v>
      </c>
      <c r="B209" s="5">
        <v>17209</v>
      </c>
      <c r="C209" s="5">
        <v>70</v>
      </c>
      <c r="D209" s="6" t="s">
        <v>131</v>
      </c>
      <c r="E209" s="7">
        <v>42696</v>
      </c>
    </row>
    <row r="210" spans="1:5" ht="14.25" customHeight="1" x14ac:dyDescent="0.25">
      <c r="A210" s="4" t="s">
        <v>3</v>
      </c>
      <c r="B210" s="5">
        <v>17209</v>
      </c>
      <c r="C210" s="5">
        <v>160</v>
      </c>
      <c r="D210" s="6" t="s">
        <v>132</v>
      </c>
      <c r="E210" s="7">
        <v>42696</v>
      </c>
    </row>
    <row r="211" spans="1:5" ht="15.75" x14ac:dyDescent="0.25">
      <c r="A211" s="4" t="s">
        <v>3</v>
      </c>
      <c r="B211" s="5">
        <v>17209</v>
      </c>
      <c r="C211" s="5" t="s">
        <v>156</v>
      </c>
      <c r="D211" s="6" t="s">
        <v>11</v>
      </c>
      <c r="E211" s="7">
        <v>42698</v>
      </c>
    </row>
    <row r="212" spans="1:5" ht="15.75" x14ac:dyDescent="0.25">
      <c r="A212" s="4" t="s">
        <v>3</v>
      </c>
      <c r="B212" s="5">
        <v>17210</v>
      </c>
      <c r="C212" s="5">
        <v>1100</v>
      </c>
      <c r="D212" s="50" t="s">
        <v>4</v>
      </c>
      <c r="E212" s="7">
        <v>42712</v>
      </c>
    </row>
    <row r="213" spans="1:5" ht="15.75" x14ac:dyDescent="0.25">
      <c r="A213" s="4" t="s">
        <v>3</v>
      </c>
      <c r="B213" s="5">
        <v>17210</v>
      </c>
      <c r="C213" s="5">
        <v>495</v>
      </c>
      <c r="D213" s="6" t="s">
        <v>4</v>
      </c>
      <c r="E213" s="7">
        <v>42720</v>
      </c>
    </row>
    <row r="214" spans="1:5" ht="15.75" x14ac:dyDescent="0.25">
      <c r="A214" s="4" t="s">
        <v>3</v>
      </c>
      <c r="B214" s="5">
        <v>17210</v>
      </c>
      <c r="C214" s="5">
        <v>100</v>
      </c>
      <c r="D214" s="6" t="s">
        <v>99</v>
      </c>
      <c r="E214" s="7">
        <v>42720</v>
      </c>
    </row>
    <row r="215" spans="1:5" ht="15.75" x14ac:dyDescent="0.25">
      <c r="A215" s="4" t="s">
        <v>3</v>
      </c>
      <c r="B215" s="5">
        <v>17210</v>
      </c>
      <c r="C215" s="5">
        <v>400</v>
      </c>
      <c r="D215" s="6" t="s">
        <v>99</v>
      </c>
      <c r="E215" s="7">
        <v>42720</v>
      </c>
    </row>
    <row r="216" spans="1:5" ht="15.75" x14ac:dyDescent="0.25">
      <c r="A216" s="4" t="s">
        <v>3</v>
      </c>
      <c r="B216" s="5">
        <v>17210</v>
      </c>
      <c r="C216" s="5">
        <v>400</v>
      </c>
      <c r="D216" s="6" t="s">
        <v>241</v>
      </c>
      <c r="E216" s="7">
        <v>42720</v>
      </c>
    </row>
    <row r="217" spans="1:5" ht="15.75" x14ac:dyDescent="0.25">
      <c r="A217" s="4" t="s">
        <v>3</v>
      </c>
      <c r="B217" s="5">
        <v>17210</v>
      </c>
      <c r="C217" s="5">
        <v>100</v>
      </c>
      <c r="D217" s="6" t="s">
        <v>241</v>
      </c>
      <c r="E217" s="7">
        <v>42720</v>
      </c>
    </row>
    <row r="218" spans="1:5" ht="15.75" x14ac:dyDescent="0.25">
      <c r="A218" s="4" t="s">
        <v>3</v>
      </c>
      <c r="B218" s="5">
        <v>17210</v>
      </c>
      <c r="C218" s="5">
        <v>100</v>
      </c>
      <c r="D218" s="6" t="s">
        <v>242</v>
      </c>
      <c r="E218" s="7">
        <v>42720</v>
      </c>
    </row>
    <row r="219" spans="1:5" ht="15.75" x14ac:dyDescent="0.25">
      <c r="A219" s="4" t="s">
        <v>3</v>
      </c>
      <c r="B219" s="5">
        <v>17210</v>
      </c>
      <c r="C219" s="5">
        <v>400</v>
      </c>
      <c r="D219" s="6" t="s">
        <v>243</v>
      </c>
      <c r="E219" s="7">
        <v>42720</v>
      </c>
    </row>
    <row r="220" spans="1:5" ht="15.75" x14ac:dyDescent="0.25">
      <c r="A220" s="4" t="s">
        <v>3</v>
      </c>
      <c r="B220" s="5">
        <v>17210</v>
      </c>
      <c r="C220" s="5">
        <v>400</v>
      </c>
      <c r="D220" s="6" t="s">
        <v>72</v>
      </c>
      <c r="E220" s="7">
        <v>42720</v>
      </c>
    </row>
    <row r="221" spans="1:5" ht="15.75" x14ac:dyDescent="0.25">
      <c r="A221" s="4" t="s">
        <v>3</v>
      </c>
      <c r="B221" s="5">
        <v>17210</v>
      </c>
      <c r="C221" s="5">
        <v>400</v>
      </c>
      <c r="D221" s="6" t="s">
        <v>72</v>
      </c>
      <c r="E221" s="7">
        <v>42720</v>
      </c>
    </row>
    <row r="222" spans="1:5" ht="15.75" x14ac:dyDescent="0.25">
      <c r="A222" s="4" t="s">
        <v>3</v>
      </c>
      <c r="B222" s="5">
        <v>17210</v>
      </c>
      <c r="C222" s="5">
        <v>210</v>
      </c>
      <c r="D222" s="6" t="s">
        <v>72</v>
      </c>
      <c r="E222" s="7">
        <v>42720</v>
      </c>
    </row>
    <row r="223" spans="1:5" ht="15.75" x14ac:dyDescent="0.25">
      <c r="A223" s="4" t="s">
        <v>3</v>
      </c>
      <c r="B223" s="5">
        <v>17210</v>
      </c>
      <c r="C223" s="5">
        <v>220</v>
      </c>
      <c r="D223" s="6" t="s">
        <v>10</v>
      </c>
      <c r="E223" s="7">
        <v>42720</v>
      </c>
    </row>
    <row r="224" spans="1:5" ht="15.75" x14ac:dyDescent="0.25">
      <c r="A224" s="4" t="s">
        <v>3</v>
      </c>
      <c r="B224" s="5">
        <v>17210</v>
      </c>
      <c r="C224" s="5">
        <v>220</v>
      </c>
      <c r="D224" s="6" t="s">
        <v>10</v>
      </c>
      <c r="E224" s="7">
        <v>42720</v>
      </c>
    </row>
    <row r="225" spans="1:5" ht="15.75" x14ac:dyDescent="0.25">
      <c r="A225" s="4" t="s">
        <v>3</v>
      </c>
      <c r="B225" s="5">
        <v>17210</v>
      </c>
      <c r="C225" s="5">
        <v>140</v>
      </c>
      <c r="D225" s="6" t="s">
        <v>10</v>
      </c>
      <c r="E225" s="7">
        <v>42720</v>
      </c>
    </row>
    <row r="226" spans="1:5" ht="15.75" x14ac:dyDescent="0.25">
      <c r="A226" s="4" t="s">
        <v>2</v>
      </c>
      <c r="B226" s="5">
        <v>17211</v>
      </c>
      <c r="C226" s="5">
        <f>2*650</f>
        <v>1300</v>
      </c>
      <c r="D226" s="6" t="s">
        <v>77</v>
      </c>
      <c r="E226" s="7">
        <v>42678</v>
      </c>
    </row>
    <row r="227" spans="1:5" ht="15.75" x14ac:dyDescent="0.25">
      <c r="A227" s="4" t="s">
        <v>2</v>
      </c>
      <c r="B227" s="5">
        <v>17211</v>
      </c>
      <c r="C227" s="5">
        <v>650</v>
      </c>
      <c r="D227" s="6" t="s">
        <v>78</v>
      </c>
      <c r="E227" s="7">
        <v>42678</v>
      </c>
    </row>
    <row r="228" spans="1:5" ht="15.75" x14ac:dyDescent="0.25">
      <c r="A228" s="4" t="s">
        <v>2</v>
      </c>
      <c r="B228" s="5">
        <v>17211</v>
      </c>
      <c r="C228" s="5">
        <v>40</v>
      </c>
      <c r="D228" s="6" t="s">
        <v>14</v>
      </c>
      <c r="E228" s="7">
        <v>42681</v>
      </c>
    </row>
    <row r="229" spans="1:5" ht="15.75" x14ac:dyDescent="0.25">
      <c r="A229" s="4" t="s">
        <v>2</v>
      </c>
      <c r="B229" s="5">
        <v>17211</v>
      </c>
      <c r="C229" s="5">
        <v>650</v>
      </c>
      <c r="D229" s="6" t="s">
        <v>78</v>
      </c>
      <c r="E229" s="7">
        <v>42681</v>
      </c>
    </row>
    <row r="230" spans="1:5" ht="15.75" x14ac:dyDescent="0.25">
      <c r="A230" s="4" t="s">
        <v>2</v>
      </c>
      <c r="B230" s="5">
        <v>17211</v>
      </c>
      <c r="C230" s="5" t="s">
        <v>4</v>
      </c>
      <c r="D230" s="6" t="s">
        <v>85</v>
      </c>
      <c r="E230" s="7">
        <v>42681</v>
      </c>
    </row>
    <row r="231" spans="1:5" ht="15.75" x14ac:dyDescent="0.25">
      <c r="A231" s="4" t="s">
        <v>2</v>
      </c>
      <c r="B231" s="5">
        <v>17211</v>
      </c>
      <c r="C231" s="5" t="s">
        <v>4</v>
      </c>
      <c r="D231" s="6" t="s">
        <v>86</v>
      </c>
      <c r="E231" s="7">
        <v>42681</v>
      </c>
    </row>
    <row r="232" spans="1:5" ht="15.75" x14ac:dyDescent="0.25">
      <c r="A232" s="4" t="s">
        <v>3</v>
      </c>
      <c r="B232" s="5">
        <v>17226</v>
      </c>
      <c r="C232" s="5">
        <v>550</v>
      </c>
      <c r="D232" s="6" t="s">
        <v>8</v>
      </c>
      <c r="E232" s="7">
        <v>42681</v>
      </c>
    </row>
    <row r="233" spans="1:5" ht="15.75" x14ac:dyDescent="0.25">
      <c r="A233" s="4" t="s">
        <v>3</v>
      </c>
      <c r="B233" s="5">
        <v>17226</v>
      </c>
      <c r="C233" s="5">
        <v>550</v>
      </c>
      <c r="D233" s="6" t="s">
        <v>8</v>
      </c>
      <c r="E233" s="7">
        <v>42681</v>
      </c>
    </row>
    <row r="234" spans="1:5" ht="15.75" x14ac:dyDescent="0.25">
      <c r="A234" s="4" t="s">
        <v>3</v>
      </c>
      <c r="B234" s="5">
        <v>17226</v>
      </c>
      <c r="C234" s="5" t="s">
        <v>89</v>
      </c>
      <c r="D234" s="6" t="s">
        <v>11</v>
      </c>
      <c r="E234" s="7">
        <v>42682</v>
      </c>
    </row>
    <row r="235" spans="1:5" ht="15.75" x14ac:dyDescent="0.25">
      <c r="A235" s="4" t="s">
        <v>3</v>
      </c>
      <c r="B235" s="5">
        <v>17226</v>
      </c>
      <c r="C235" s="5">
        <v>350</v>
      </c>
      <c r="D235" s="6" t="s">
        <v>12</v>
      </c>
      <c r="E235" s="7">
        <v>42682</v>
      </c>
    </row>
    <row r="236" spans="1:5" ht="15.75" x14ac:dyDescent="0.25">
      <c r="A236" s="4" t="s">
        <v>3</v>
      </c>
      <c r="B236" s="5">
        <v>17226</v>
      </c>
      <c r="C236" s="5">
        <v>700</v>
      </c>
      <c r="D236" s="6" t="s">
        <v>12</v>
      </c>
      <c r="E236" s="7">
        <v>42682</v>
      </c>
    </row>
    <row r="237" spans="1:5" ht="15.75" x14ac:dyDescent="0.25">
      <c r="A237" s="4" t="s">
        <v>3</v>
      </c>
      <c r="B237" s="5">
        <v>17226</v>
      </c>
      <c r="C237" s="5">
        <v>12500</v>
      </c>
      <c r="D237" s="6" t="s">
        <v>86</v>
      </c>
      <c r="E237" s="7">
        <v>42703</v>
      </c>
    </row>
    <row r="238" spans="1:5" ht="15.75" x14ac:dyDescent="0.25">
      <c r="A238" s="4" t="s">
        <v>3</v>
      </c>
      <c r="B238" s="5">
        <v>17240</v>
      </c>
      <c r="C238" s="5">
        <v>700</v>
      </c>
      <c r="D238" s="6" t="s">
        <v>220</v>
      </c>
      <c r="E238" s="7">
        <v>42713</v>
      </c>
    </row>
    <row r="239" spans="1:5" ht="15.75" x14ac:dyDescent="0.25">
      <c r="A239" s="4" t="s">
        <v>3</v>
      </c>
      <c r="B239" s="5">
        <v>17240</v>
      </c>
      <c r="C239" s="5">
        <v>210</v>
      </c>
      <c r="D239" s="6" t="s">
        <v>220</v>
      </c>
      <c r="E239" s="7">
        <v>42713</v>
      </c>
    </row>
    <row r="240" spans="1:5" ht="15.75" x14ac:dyDescent="0.25">
      <c r="A240" s="4" t="s">
        <v>3</v>
      </c>
      <c r="B240" s="5">
        <v>17240</v>
      </c>
      <c r="C240" s="5">
        <v>915</v>
      </c>
      <c r="D240" s="6" t="s">
        <v>207</v>
      </c>
      <c r="E240" s="7">
        <v>42713</v>
      </c>
    </row>
    <row r="241" spans="1:5" ht="15.75" x14ac:dyDescent="0.25">
      <c r="A241" s="4" t="s">
        <v>3</v>
      </c>
      <c r="B241" s="5">
        <v>17240</v>
      </c>
      <c r="C241" s="5">
        <v>460</v>
      </c>
      <c r="D241" s="6" t="s">
        <v>6</v>
      </c>
      <c r="E241" s="7">
        <v>42716</v>
      </c>
    </row>
    <row r="242" spans="1:5" ht="15.75" x14ac:dyDescent="0.25">
      <c r="A242" s="4" t="s">
        <v>3</v>
      </c>
      <c r="B242" s="5">
        <v>17240</v>
      </c>
      <c r="C242" s="5">
        <v>920</v>
      </c>
      <c r="D242" s="6" t="s">
        <v>6</v>
      </c>
      <c r="E242" s="7">
        <v>42716</v>
      </c>
    </row>
    <row r="243" spans="1:5" ht="15.75" x14ac:dyDescent="0.25">
      <c r="A243" s="4" t="s">
        <v>3</v>
      </c>
      <c r="B243" s="5">
        <v>17241</v>
      </c>
      <c r="C243" s="5">
        <v>500</v>
      </c>
      <c r="D243" s="6" t="s">
        <v>12</v>
      </c>
      <c r="E243" s="7">
        <v>42712</v>
      </c>
    </row>
    <row r="244" spans="1:5" ht="15.75" x14ac:dyDescent="0.25">
      <c r="A244" s="4" t="s">
        <v>3</v>
      </c>
      <c r="B244" s="5">
        <v>17241</v>
      </c>
      <c r="C244" s="5">
        <v>500</v>
      </c>
      <c r="D244" s="6" t="s">
        <v>6</v>
      </c>
      <c r="E244" s="7">
        <v>42712</v>
      </c>
    </row>
    <row r="245" spans="1:5" ht="15.75" x14ac:dyDescent="0.25">
      <c r="A245" s="4" t="s">
        <v>3</v>
      </c>
      <c r="B245" s="5">
        <v>17242</v>
      </c>
      <c r="C245" s="5">
        <v>530</v>
      </c>
      <c r="D245" s="6" t="s">
        <v>6</v>
      </c>
      <c r="E245" s="7">
        <v>42712</v>
      </c>
    </row>
    <row r="246" spans="1:5" ht="15.75" x14ac:dyDescent="0.25">
      <c r="A246" s="4" t="s">
        <v>3</v>
      </c>
      <c r="B246" s="5">
        <v>17243</v>
      </c>
      <c r="C246" s="5">
        <v>335</v>
      </c>
      <c r="D246" s="6" t="s">
        <v>12</v>
      </c>
      <c r="E246" s="7">
        <v>42712</v>
      </c>
    </row>
    <row r="247" spans="1:5" ht="15.75" x14ac:dyDescent="0.25">
      <c r="A247" s="4" t="s">
        <v>3</v>
      </c>
      <c r="B247" s="5">
        <v>17244</v>
      </c>
      <c r="C247" s="5">
        <v>700</v>
      </c>
      <c r="D247" s="6" t="s">
        <v>12</v>
      </c>
      <c r="E247" s="7">
        <v>42712</v>
      </c>
    </row>
    <row r="248" spans="1:5" ht="15.75" x14ac:dyDescent="0.25">
      <c r="A248" s="4" t="s">
        <v>5</v>
      </c>
      <c r="B248" s="5">
        <v>17252</v>
      </c>
      <c r="C248" s="5">
        <v>808</v>
      </c>
      <c r="D248" s="6" t="s">
        <v>197</v>
      </c>
      <c r="E248" s="7">
        <v>42709</v>
      </c>
    </row>
    <row r="249" spans="1:5" ht="15.75" x14ac:dyDescent="0.25">
      <c r="A249" s="4" t="s">
        <v>5</v>
      </c>
      <c r="B249" s="5">
        <v>17252</v>
      </c>
      <c r="C249" s="5">
        <v>206</v>
      </c>
      <c r="D249" s="6" t="s">
        <v>197</v>
      </c>
      <c r="E249" s="7">
        <v>42709</v>
      </c>
    </row>
    <row r="250" spans="1:5" ht="15.75" x14ac:dyDescent="0.25">
      <c r="A250" s="4" t="s">
        <v>5</v>
      </c>
      <c r="B250" s="5">
        <v>17252</v>
      </c>
      <c r="C250" s="5">
        <v>810</v>
      </c>
      <c r="D250" s="6" t="s">
        <v>197</v>
      </c>
      <c r="E250" s="7">
        <v>42709</v>
      </c>
    </row>
    <row r="251" spans="1:5" ht="15.75" x14ac:dyDescent="0.25">
      <c r="A251" s="4" t="s">
        <v>5</v>
      </c>
      <c r="B251" s="5">
        <v>17252</v>
      </c>
      <c r="C251" s="5">
        <v>806</v>
      </c>
      <c r="D251" s="6" t="s">
        <v>197</v>
      </c>
      <c r="E251" s="7">
        <v>42709</v>
      </c>
    </row>
    <row r="252" spans="1:5" ht="15.75" x14ac:dyDescent="0.25">
      <c r="A252" s="4" t="s">
        <v>5</v>
      </c>
      <c r="B252" s="5">
        <v>17252</v>
      </c>
      <c r="C252" s="5">
        <v>812</v>
      </c>
      <c r="D252" s="6" t="s">
        <v>197</v>
      </c>
      <c r="E252" s="7">
        <v>42709</v>
      </c>
    </row>
    <row r="253" spans="1:5" ht="15.75" x14ac:dyDescent="0.25">
      <c r="A253" s="4" t="s">
        <v>5</v>
      </c>
      <c r="B253" s="5">
        <v>17252</v>
      </c>
      <c r="C253" s="5">
        <v>798</v>
      </c>
      <c r="D253" s="6" t="s">
        <v>197</v>
      </c>
      <c r="E253" s="7">
        <v>42709</v>
      </c>
    </row>
    <row r="254" spans="1:5" ht="15.75" x14ac:dyDescent="0.25">
      <c r="A254" s="4" t="s">
        <v>5</v>
      </c>
      <c r="B254" s="5">
        <v>17252</v>
      </c>
      <c r="C254" s="5">
        <f>2*800</f>
        <v>1600</v>
      </c>
      <c r="D254" s="6" t="s">
        <v>160</v>
      </c>
      <c r="E254" s="7">
        <v>42710</v>
      </c>
    </row>
    <row r="255" spans="1:5" ht="15.75" x14ac:dyDescent="0.25">
      <c r="A255" s="4" t="s">
        <v>5</v>
      </c>
      <c r="B255" s="5">
        <v>17252</v>
      </c>
      <c r="C255" s="5">
        <v>390</v>
      </c>
      <c r="D255" s="6" t="s">
        <v>160</v>
      </c>
      <c r="E255" s="7">
        <v>42710</v>
      </c>
    </row>
    <row r="256" spans="1:5" ht="15.75" x14ac:dyDescent="0.25">
      <c r="A256" s="4" t="s">
        <v>5</v>
      </c>
      <c r="B256" s="5">
        <v>17252</v>
      </c>
      <c r="C256" s="5">
        <v>800</v>
      </c>
      <c r="D256" s="6" t="s">
        <v>160</v>
      </c>
      <c r="E256" s="7">
        <v>42710</v>
      </c>
    </row>
    <row r="257" spans="1:5" ht="15.75" x14ac:dyDescent="0.25">
      <c r="A257" s="4" t="s">
        <v>5</v>
      </c>
      <c r="B257" s="5">
        <v>17252</v>
      </c>
      <c r="C257" s="5">
        <v>808</v>
      </c>
      <c r="D257" s="6" t="s">
        <v>197</v>
      </c>
      <c r="E257" s="7">
        <v>42710</v>
      </c>
    </row>
    <row r="258" spans="1:5" ht="15.75" x14ac:dyDescent="0.25">
      <c r="A258" s="4" t="s">
        <v>5</v>
      </c>
      <c r="B258" s="5">
        <v>17252</v>
      </c>
      <c r="C258" s="5">
        <v>806</v>
      </c>
      <c r="D258" s="6" t="s">
        <v>197</v>
      </c>
      <c r="E258" s="7">
        <v>42710</v>
      </c>
    </row>
    <row r="259" spans="1:5" ht="15.75" x14ac:dyDescent="0.25">
      <c r="A259" s="4" t="s">
        <v>5</v>
      </c>
      <c r="B259" s="5">
        <v>17252</v>
      </c>
      <c r="C259" s="5">
        <v>808</v>
      </c>
      <c r="D259" s="6" t="s">
        <v>197</v>
      </c>
      <c r="E259" s="7">
        <v>42710</v>
      </c>
    </row>
    <row r="260" spans="1:5" ht="15.75" x14ac:dyDescent="0.25">
      <c r="A260" s="4" t="s">
        <v>5</v>
      </c>
      <c r="B260" s="5">
        <v>17252</v>
      </c>
      <c r="C260" s="5">
        <v>808</v>
      </c>
      <c r="D260" s="6" t="s">
        <v>197</v>
      </c>
      <c r="E260" s="7">
        <v>42710</v>
      </c>
    </row>
    <row r="261" spans="1:5" ht="15.75" x14ac:dyDescent="0.25">
      <c r="A261" s="4" t="s">
        <v>5</v>
      </c>
      <c r="B261" s="5">
        <v>17252</v>
      </c>
      <c r="C261" s="5">
        <v>806</v>
      </c>
      <c r="D261" s="6" t="s">
        <v>197</v>
      </c>
      <c r="E261" s="7">
        <v>42710</v>
      </c>
    </row>
    <row r="262" spans="1:5" ht="15.75" x14ac:dyDescent="0.25">
      <c r="A262" s="4" t="s">
        <v>5</v>
      </c>
      <c r="B262" s="70">
        <v>17264</v>
      </c>
      <c r="C262" s="5">
        <v>1500</v>
      </c>
      <c r="D262" s="6" t="s">
        <v>185</v>
      </c>
      <c r="E262" s="7">
        <v>42705</v>
      </c>
    </row>
    <row r="263" spans="1:5" ht="15.75" x14ac:dyDescent="0.25">
      <c r="A263" s="4" t="s">
        <v>3</v>
      </c>
      <c r="B263" s="5">
        <v>17264</v>
      </c>
      <c r="C263" s="5">
        <v>550</v>
      </c>
      <c r="D263" s="6" t="s">
        <v>190</v>
      </c>
      <c r="E263" s="7">
        <v>42706</v>
      </c>
    </row>
    <row r="264" spans="1:5" ht="15.75" x14ac:dyDescent="0.25">
      <c r="A264" s="4" t="s">
        <v>3</v>
      </c>
      <c r="B264" s="5">
        <v>17264</v>
      </c>
      <c r="C264" s="5">
        <v>200</v>
      </c>
      <c r="D264" s="6" t="s">
        <v>191</v>
      </c>
      <c r="E264" s="7">
        <v>42706</v>
      </c>
    </row>
    <row r="265" spans="1:5" ht="15.75" x14ac:dyDescent="0.25">
      <c r="A265" s="4" t="s">
        <v>3</v>
      </c>
      <c r="B265" s="5">
        <v>17264</v>
      </c>
      <c r="C265" s="5">
        <v>300</v>
      </c>
      <c r="D265" s="6" t="s">
        <v>191</v>
      </c>
      <c r="E265" s="7">
        <v>42706</v>
      </c>
    </row>
    <row r="266" spans="1:5" ht="15.75" x14ac:dyDescent="0.25">
      <c r="A266" s="4" t="s">
        <v>3</v>
      </c>
      <c r="B266" s="5">
        <v>17264</v>
      </c>
      <c r="C266" s="5">
        <v>300</v>
      </c>
      <c r="D266" s="6" t="s">
        <v>191</v>
      </c>
      <c r="E266" s="7">
        <v>42706</v>
      </c>
    </row>
    <row r="267" spans="1:5" ht="15.75" x14ac:dyDescent="0.25">
      <c r="A267" s="4" t="s">
        <v>3</v>
      </c>
      <c r="B267" s="5">
        <v>17264</v>
      </c>
      <c r="C267" s="5">
        <v>160</v>
      </c>
      <c r="D267" s="6" t="s">
        <v>192</v>
      </c>
      <c r="E267" s="7">
        <v>42706</v>
      </c>
    </row>
    <row r="268" spans="1:5" ht="15.75" x14ac:dyDescent="0.25">
      <c r="A268" s="4" t="s">
        <v>3</v>
      </c>
      <c r="B268" s="73">
        <v>17264</v>
      </c>
      <c r="C268" s="5">
        <v>250</v>
      </c>
      <c r="D268" s="6" t="s">
        <v>192</v>
      </c>
      <c r="E268" s="7">
        <v>42706</v>
      </c>
    </row>
    <row r="269" spans="1:5" ht="15.75" x14ac:dyDescent="0.25">
      <c r="A269" s="4" t="s">
        <v>3</v>
      </c>
      <c r="B269" s="5">
        <v>17264</v>
      </c>
      <c r="C269" s="5">
        <v>110</v>
      </c>
      <c r="D269" s="6" t="s">
        <v>193</v>
      </c>
      <c r="E269" s="7">
        <v>42706</v>
      </c>
    </row>
    <row r="270" spans="1:5" ht="15.75" x14ac:dyDescent="0.25">
      <c r="A270" s="4" t="s">
        <v>3</v>
      </c>
      <c r="B270" s="5">
        <v>17264</v>
      </c>
      <c r="C270" s="5">
        <v>300</v>
      </c>
      <c r="D270" s="6" t="s">
        <v>193</v>
      </c>
      <c r="E270" s="7">
        <v>42706</v>
      </c>
    </row>
    <row r="271" spans="1:5" ht="15.75" x14ac:dyDescent="0.25">
      <c r="A271" s="4" t="s">
        <v>5</v>
      </c>
      <c r="B271" s="5">
        <v>17266</v>
      </c>
      <c r="C271" s="5">
        <v>350</v>
      </c>
      <c r="D271" s="6" t="s">
        <v>6</v>
      </c>
      <c r="E271" s="7">
        <v>42677</v>
      </c>
    </row>
    <row r="272" spans="1:5" ht="15.75" x14ac:dyDescent="0.25">
      <c r="A272" s="4" t="s">
        <v>2</v>
      </c>
      <c r="B272" s="5">
        <v>17268</v>
      </c>
      <c r="C272" s="5">
        <v>220</v>
      </c>
      <c r="D272" s="6" t="s">
        <v>182</v>
      </c>
      <c r="E272" s="7">
        <v>42704</v>
      </c>
    </row>
    <row r="273" spans="1:5" ht="15.75" x14ac:dyDescent="0.25">
      <c r="A273" s="4" t="s">
        <v>2</v>
      </c>
      <c r="B273" s="5">
        <v>17268</v>
      </c>
      <c r="C273" s="5">
        <v>220</v>
      </c>
      <c r="D273" s="6" t="s">
        <v>182</v>
      </c>
      <c r="E273" s="7">
        <v>42704</v>
      </c>
    </row>
    <row r="274" spans="1:5" ht="15.75" x14ac:dyDescent="0.25">
      <c r="A274" s="4" t="s">
        <v>2</v>
      </c>
      <c r="B274" s="5">
        <v>17268</v>
      </c>
      <c r="C274" s="5">
        <v>25</v>
      </c>
      <c r="D274" s="6" t="s">
        <v>182</v>
      </c>
      <c r="E274" s="7">
        <v>42704</v>
      </c>
    </row>
    <row r="275" spans="1:5" ht="15.75" x14ac:dyDescent="0.25">
      <c r="A275" s="4" t="s">
        <v>2</v>
      </c>
      <c r="B275" s="5">
        <v>17268</v>
      </c>
      <c r="C275" s="5">
        <v>220</v>
      </c>
      <c r="D275" s="6" t="s">
        <v>182</v>
      </c>
      <c r="E275" s="7">
        <v>42704</v>
      </c>
    </row>
    <row r="276" spans="1:5" ht="15.75" x14ac:dyDescent="0.25">
      <c r="A276" s="4" t="s">
        <v>5</v>
      </c>
      <c r="B276" s="5">
        <v>17274</v>
      </c>
      <c r="C276" s="5" t="s">
        <v>194</v>
      </c>
      <c r="D276" s="6" t="s">
        <v>4</v>
      </c>
      <c r="E276" s="7">
        <v>42706</v>
      </c>
    </row>
    <row r="277" spans="1:5" ht="15.75" x14ac:dyDescent="0.25">
      <c r="A277" s="4" t="s">
        <v>5</v>
      </c>
      <c r="B277" s="5">
        <v>17277</v>
      </c>
      <c r="C277" s="5">
        <v>130</v>
      </c>
      <c r="D277" s="50" t="s">
        <v>162</v>
      </c>
      <c r="E277" s="7">
        <v>42699</v>
      </c>
    </row>
    <row r="278" spans="1:5" ht="15.75" x14ac:dyDescent="0.25">
      <c r="A278" s="4" t="s">
        <v>5</v>
      </c>
      <c r="B278" s="5">
        <v>17277</v>
      </c>
      <c r="C278" s="5">
        <v>150</v>
      </c>
      <c r="D278" s="6" t="s">
        <v>163</v>
      </c>
      <c r="E278" s="7">
        <v>42699</v>
      </c>
    </row>
    <row r="279" spans="1:5" ht="15.75" x14ac:dyDescent="0.25">
      <c r="A279" s="4" t="s">
        <v>2</v>
      </c>
      <c r="B279" s="5">
        <v>17281</v>
      </c>
      <c r="C279" s="5">
        <v>250</v>
      </c>
      <c r="D279" s="6" t="s">
        <v>72</v>
      </c>
      <c r="E279" s="7" t="s">
        <v>4</v>
      </c>
    </row>
    <row r="280" spans="1:5" ht="15.75" x14ac:dyDescent="0.25">
      <c r="A280" s="4" t="s">
        <v>2</v>
      </c>
      <c r="B280" s="5">
        <v>17281</v>
      </c>
      <c r="C280" s="5">
        <f>4*330</f>
        <v>1320</v>
      </c>
      <c r="D280" s="6" t="s">
        <v>72</v>
      </c>
      <c r="E280" s="7" t="s">
        <v>4</v>
      </c>
    </row>
    <row r="281" spans="1:5" ht="15.75" x14ac:dyDescent="0.25">
      <c r="A281" s="4" t="s">
        <v>3</v>
      </c>
      <c r="B281" s="5">
        <v>17282</v>
      </c>
      <c r="C281" s="5" t="s">
        <v>4</v>
      </c>
      <c r="D281" s="6" t="s">
        <v>95</v>
      </c>
      <c r="E281" s="7">
        <v>42699</v>
      </c>
    </row>
    <row r="282" spans="1:5" ht="15.75" x14ac:dyDescent="0.25">
      <c r="A282" s="4" t="s">
        <v>3</v>
      </c>
      <c r="B282" s="5">
        <v>17284</v>
      </c>
      <c r="C282" s="5">
        <v>550</v>
      </c>
      <c r="D282" s="6" t="s">
        <v>90</v>
      </c>
      <c r="E282" s="7">
        <v>42682</v>
      </c>
    </row>
    <row r="283" spans="1:5" ht="15.75" x14ac:dyDescent="0.25">
      <c r="A283" s="4" t="s">
        <v>3</v>
      </c>
      <c r="B283" s="5">
        <v>17284</v>
      </c>
      <c r="C283" s="5">
        <v>450</v>
      </c>
      <c r="D283" s="6" t="s">
        <v>90</v>
      </c>
      <c r="E283" s="7">
        <v>42682</v>
      </c>
    </row>
    <row r="284" spans="1:5" ht="15.75" x14ac:dyDescent="0.25">
      <c r="A284" s="4" t="s">
        <v>3</v>
      </c>
      <c r="B284" s="5">
        <v>17284</v>
      </c>
      <c r="C284" s="5">
        <v>550</v>
      </c>
      <c r="D284" s="6" t="s">
        <v>90</v>
      </c>
      <c r="E284" s="7">
        <v>42682</v>
      </c>
    </row>
    <row r="285" spans="1:5" ht="15.75" x14ac:dyDescent="0.25">
      <c r="A285" s="4" t="s">
        <v>3</v>
      </c>
      <c r="B285" s="5">
        <v>17284</v>
      </c>
      <c r="C285" s="5">
        <v>240</v>
      </c>
      <c r="D285" s="6" t="s">
        <v>91</v>
      </c>
      <c r="E285" s="7">
        <v>42682</v>
      </c>
    </row>
    <row r="286" spans="1:5" ht="15.75" x14ac:dyDescent="0.25">
      <c r="A286" s="4" t="s">
        <v>5</v>
      </c>
      <c r="B286" s="5">
        <v>17295</v>
      </c>
      <c r="C286" s="5">
        <v>600</v>
      </c>
      <c r="D286" s="6" t="s">
        <v>203</v>
      </c>
      <c r="E286" s="7">
        <v>42711</v>
      </c>
    </row>
    <row r="287" spans="1:5" ht="15.75" x14ac:dyDescent="0.25">
      <c r="A287" s="4" t="s">
        <v>2</v>
      </c>
      <c r="B287" s="5">
        <v>17300</v>
      </c>
      <c r="C287" s="5">
        <v>5000</v>
      </c>
      <c r="D287" s="6" t="s">
        <v>236</v>
      </c>
      <c r="E287" s="7">
        <v>42719</v>
      </c>
    </row>
    <row r="288" spans="1:5" ht="15.75" x14ac:dyDescent="0.25">
      <c r="A288" s="4" t="s">
        <v>5</v>
      </c>
      <c r="B288" s="5">
        <v>17311</v>
      </c>
      <c r="C288" s="5">
        <v>450</v>
      </c>
      <c r="D288" s="6" t="s">
        <v>12</v>
      </c>
      <c r="E288" s="7">
        <v>42677</v>
      </c>
    </row>
    <row r="289" spans="1:5" ht="15.75" x14ac:dyDescent="0.25">
      <c r="A289" s="4" t="s">
        <v>5</v>
      </c>
      <c r="B289" s="5">
        <v>17311</v>
      </c>
      <c r="C289" s="5">
        <v>300</v>
      </c>
      <c r="D289" s="6" t="s">
        <v>12</v>
      </c>
      <c r="E289" s="7">
        <v>42677</v>
      </c>
    </row>
    <row r="290" spans="1:5" ht="15.75" x14ac:dyDescent="0.25">
      <c r="A290" s="4" t="s">
        <v>2</v>
      </c>
      <c r="B290" s="5">
        <v>17312</v>
      </c>
      <c r="C290" s="5">
        <f>6*210</f>
        <v>1260</v>
      </c>
      <c r="D290" s="6" t="s">
        <v>87</v>
      </c>
      <c r="E290" s="7">
        <v>42681</v>
      </c>
    </row>
    <row r="291" spans="1:5" ht="15.75" x14ac:dyDescent="0.25">
      <c r="A291" s="4" t="s">
        <v>2</v>
      </c>
      <c r="B291" s="5">
        <v>17312</v>
      </c>
      <c r="C291" s="5">
        <v>360</v>
      </c>
      <c r="D291" s="6" t="s">
        <v>80</v>
      </c>
      <c r="E291" s="7">
        <v>42690</v>
      </c>
    </row>
    <row r="292" spans="1:5" ht="15.75" x14ac:dyDescent="0.25">
      <c r="A292" s="4" t="s">
        <v>2</v>
      </c>
      <c r="B292" s="5">
        <v>17312</v>
      </c>
      <c r="C292" s="5">
        <f>6*450</f>
        <v>2700</v>
      </c>
      <c r="D292" s="6" t="s">
        <v>107</v>
      </c>
      <c r="E292" s="7">
        <v>42690</v>
      </c>
    </row>
    <row r="293" spans="1:5" ht="15.75" x14ac:dyDescent="0.25">
      <c r="A293" s="4" t="s">
        <v>2</v>
      </c>
      <c r="B293" s="5">
        <v>17312</v>
      </c>
      <c r="C293" s="5">
        <v>410</v>
      </c>
      <c r="D293" s="6" t="s">
        <v>81</v>
      </c>
      <c r="E293" s="7">
        <v>42690</v>
      </c>
    </row>
    <row r="294" spans="1:5" ht="15.75" x14ac:dyDescent="0.25">
      <c r="A294" s="4" t="s">
        <v>2</v>
      </c>
      <c r="B294" s="5">
        <v>17312</v>
      </c>
      <c r="C294" s="5">
        <v>360</v>
      </c>
      <c r="D294" s="6" t="s">
        <v>81</v>
      </c>
      <c r="E294" s="7">
        <v>42690</v>
      </c>
    </row>
    <row r="295" spans="1:5" ht="15.75" x14ac:dyDescent="0.25">
      <c r="A295" s="4" t="s">
        <v>2</v>
      </c>
      <c r="B295" s="5">
        <v>17312</v>
      </c>
      <c r="C295" s="5">
        <f>4*450</f>
        <v>1800</v>
      </c>
      <c r="D295" s="6" t="s">
        <v>108</v>
      </c>
      <c r="E295" s="7">
        <v>42690</v>
      </c>
    </row>
    <row r="296" spans="1:5" ht="15.75" x14ac:dyDescent="0.25">
      <c r="A296" s="4" t="s">
        <v>2</v>
      </c>
      <c r="B296" s="5">
        <v>17312</v>
      </c>
      <c r="C296" s="5">
        <f>3*210</f>
        <v>630</v>
      </c>
      <c r="D296" s="6" t="s">
        <v>92</v>
      </c>
      <c r="E296" s="7">
        <v>42690</v>
      </c>
    </row>
    <row r="297" spans="1:5" ht="15.75" x14ac:dyDescent="0.25">
      <c r="A297" s="4" t="s">
        <v>2</v>
      </c>
      <c r="B297" s="5">
        <v>17312</v>
      </c>
      <c r="C297" s="5">
        <v>200</v>
      </c>
      <c r="D297" s="6" t="s">
        <v>92</v>
      </c>
      <c r="E297" s="7">
        <v>42690</v>
      </c>
    </row>
    <row r="298" spans="1:5" ht="15.75" x14ac:dyDescent="0.25">
      <c r="A298" s="4" t="s">
        <v>2</v>
      </c>
      <c r="B298" s="5">
        <v>17312</v>
      </c>
      <c r="C298" s="5">
        <v>450</v>
      </c>
      <c r="D298" s="6" t="s">
        <v>81</v>
      </c>
      <c r="E298" s="7">
        <v>42695</v>
      </c>
    </row>
    <row r="299" spans="1:5" ht="15.75" x14ac:dyDescent="0.25">
      <c r="A299" s="4" t="s">
        <v>2</v>
      </c>
      <c r="B299" s="5">
        <v>17312</v>
      </c>
      <c r="C299" s="5">
        <v>6300</v>
      </c>
      <c r="D299" s="6" t="s">
        <v>120</v>
      </c>
      <c r="E299" s="7">
        <v>42695</v>
      </c>
    </row>
    <row r="300" spans="1:5" ht="15.75" x14ac:dyDescent="0.25">
      <c r="A300" s="4" t="s">
        <v>2</v>
      </c>
      <c r="B300" s="5">
        <v>17312</v>
      </c>
      <c r="C300" s="5">
        <v>210</v>
      </c>
      <c r="D300" s="6" t="s">
        <v>92</v>
      </c>
      <c r="E300" s="7">
        <v>42695</v>
      </c>
    </row>
    <row r="301" spans="1:5" ht="15.75" x14ac:dyDescent="0.25">
      <c r="A301" s="4" t="s">
        <v>2</v>
      </c>
      <c r="B301" s="5">
        <v>17312</v>
      </c>
      <c r="C301" s="5">
        <v>7200</v>
      </c>
      <c r="D301" s="6" t="s">
        <v>121</v>
      </c>
      <c r="E301" s="7">
        <v>42695</v>
      </c>
    </row>
    <row r="302" spans="1:5" ht="15.75" x14ac:dyDescent="0.25">
      <c r="A302" s="4" t="s">
        <v>2</v>
      </c>
      <c r="B302" s="5">
        <v>17312</v>
      </c>
      <c r="C302" s="5">
        <v>360</v>
      </c>
      <c r="D302" s="6" t="s">
        <v>172</v>
      </c>
      <c r="E302" s="7">
        <v>42700</v>
      </c>
    </row>
    <row r="303" spans="1:5" ht="15.75" x14ac:dyDescent="0.25">
      <c r="A303" s="4" t="s">
        <v>2</v>
      </c>
      <c r="B303" s="5">
        <v>17312</v>
      </c>
      <c r="C303" s="5">
        <v>360</v>
      </c>
      <c r="D303" s="6" t="s">
        <v>173</v>
      </c>
      <c r="E303" s="7">
        <v>42700</v>
      </c>
    </row>
    <row r="304" spans="1:5" ht="15.75" x14ac:dyDescent="0.25">
      <c r="A304" s="4" t="s">
        <v>2</v>
      </c>
      <c r="B304" s="5">
        <v>17312</v>
      </c>
      <c r="C304" s="5">
        <f>4*450</f>
        <v>1800</v>
      </c>
      <c r="D304" s="6" t="s">
        <v>174</v>
      </c>
      <c r="E304" s="7">
        <v>42700</v>
      </c>
    </row>
    <row r="305" spans="1:5" ht="15.75" x14ac:dyDescent="0.25">
      <c r="A305" s="4" t="s">
        <v>2</v>
      </c>
      <c r="B305" s="5">
        <v>17313</v>
      </c>
      <c r="C305" s="5">
        <v>160</v>
      </c>
      <c r="D305" s="6" t="s">
        <v>92</v>
      </c>
      <c r="E305" s="7">
        <v>42682</v>
      </c>
    </row>
    <row r="306" spans="1:5" ht="15.75" x14ac:dyDescent="0.25">
      <c r="A306" s="4" t="s">
        <v>2</v>
      </c>
      <c r="B306" s="5">
        <v>17313</v>
      </c>
      <c r="C306" s="5">
        <v>180</v>
      </c>
      <c r="D306" s="6" t="s">
        <v>92</v>
      </c>
      <c r="E306" s="7">
        <v>42682</v>
      </c>
    </row>
    <row r="307" spans="1:5" ht="15.75" x14ac:dyDescent="0.25">
      <c r="A307" s="4" t="s">
        <v>2</v>
      </c>
      <c r="B307" s="5">
        <v>17313</v>
      </c>
      <c r="C307" s="5">
        <f>2*210</f>
        <v>420</v>
      </c>
      <c r="D307" s="6" t="s">
        <v>87</v>
      </c>
      <c r="E307" s="7">
        <v>42682</v>
      </c>
    </row>
    <row r="308" spans="1:5" ht="15.75" x14ac:dyDescent="0.25">
      <c r="A308" s="4" t="s">
        <v>5</v>
      </c>
      <c r="B308" s="5">
        <v>17327</v>
      </c>
      <c r="C308" s="5">
        <v>410</v>
      </c>
      <c r="D308" s="6" t="s">
        <v>12</v>
      </c>
      <c r="E308" s="7">
        <v>42719</v>
      </c>
    </row>
    <row r="309" spans="1:5" ht="15.75" x14ac:dyDescent="0.25">
      <c r="A309" s="4" t="s">
        <v>5</v>
      </c>
      <c r="B309" s="5">
        <v>17327</v>
      </c>
      <c r="C309" s="5" t="s">
        <v>237</v>
      </c>
      <c r="D309" s="6" t="s">
        <v>238</v>
      </c>
      <c r="E309" s="7">
        <v>42719</v>
      </c>
    </row>
    <row r="310" spans="1:5" ht="15.75" x14ac:dyDescent="0.25">
      <c r="A310" s="4" t="s">
        <v>3</v>
      </c>
      <c r="B310" s="5">
        <v>17341</v>
      </c>
      <c r="C310" s="5">
        <v>1230</v>
      </c>
      <c r="D310" s="6" t="s">
        <v>136</v>
      </c>
      <c r="E310" s="7">
        <v>42697</v>
      </c>
    </row>
    <row r="311" spans="1:5" ht="15.75" x14ac:dyDescent="0.25">
      <c r="A311" s="4" t="s">
        <v>3</v>
      </c>
      <c r="B311" s="5">
        <v>17341</v>
      </c>
      <c r="C311" s="5">
        <v>310</v>
      </c>
      <c r="D311" s="6" t="s">
        <v>12</v>
      </c>
      <c r="E311" s="7">
        <v>42698</v>
      </c>
    </row>
    <row r="312" spans="1:5" ht="15.75" x14ac:dyDescent="0.25">
      <c r="A312" s="4" t="s">
        <v>3</v>
      </c>
      <c r="B312" s="5">
        <v>17341</v>
      </c>
      <c r="C312" s="5">
        <v>310</v>
      </c>
      <c r="D312" s="6" t="s">
        <v>12</v>
      </c>
      <c r="E312" s="7">
        <v>42698</v>
      </c>
    </row>
    <row r="313" spans="1:5" ht="15.75" x14ac:dyDescent="0.25">
      <c r="A313" s="4" t="s">
        <v>3</v>
      </c>
      <c r="B313" s="5">
        <v>17341</v>
      </c>
      <c r="C313" s="5">
        <v>310</v>
      </c>
      <c r="D313" s="6" t="s">
        <v>157</v>
      </c>
      <c r="E313" s="7">
        <v>42698</v>
      </c>
    </row>
    <row r="314" spans="1:5" ht="15.75" x14ac:dyDescent="0.25">
      <c r="A314" s="4" t="s">
        <v>3</v>
      </c>
      <c r="B314" s="5">
        <v>17341</v>
      </c>
      <c r="C314" s="5">
        <v>310</v>
      </c>
      <c r="D314" s="6" t="s">
        <v>157</v>
      </c>
      <c r="E314" s="7">
        <v>42698</v>
      </c>
    </row>
    <row r="315" spans="1:5" ht="15.75" x14ac:dyDescent="0.25">
      <c r="A315" s="4" t="s">
        <v>2</v>
      </c>
      <c r="B315" s="5">
        <v>17343</v>
      </c>
      <c r="C315" s="5">
        <v>450</v>
      </c>
      <c r="D315" s="6" t="s">
        <v>225</v>
      </c>
      <c r="E315" s="7">
        <v>42718</v>
      </c>
    </row>
    <row r="316" spans="1:5" ht="15.75" x14ac:dyDescent="0.25">
      <c r="A316" s="4" t="s">
        <v>2</v>
      </c>
      <c r="B316" s="5">
        <v>17343</v>
      </c>
      <c r="C316" s="5">
        <v>400</v>
      </c>
      <c r="D316" s="6" t="s">
        <v>226</v>
      </c>
      <c r="E316" s="7">
        <v>42718</v>
      </c>
    </row>
    <row r="317" spans="1:5" ht="15.75" x14ac:dyDescent="0.25">
      <c r="A317" s="4" t="s">
        <v>2</v>
      </c>
      <c r="B317" s="5">
        <v>17343</v>
      </c>
      <c r="C317" s="5">
        <v>450</v>
      </c>
      <c r="D317" s="6" t="s">
        <v>227</v>
      </c>
      <c r="E317" s="7">
        <v>42718</v>
      </c>
    </row>
    <row r="318" spans="1:5" ht="15.75" x14ac:dyDescent="0.25">
      <c r="A318" s="4" t="s">
        <v>2</v>
      </c>
      <c r="B318" s="5">
        <v>17343</v>
      </c>
      <c r="C318" s="5">
        <f>6*500</f>
        <v>3000</v>
      </c>
      <c r="D318" s="6" t="s">
        <v>228</v>
      </c>
      <c r="E318" s="7">
        <v>42718</v>
      </c>
    </row>
    <row r="319" spans="1:5" ht="15.75" x14ac:dyDescent="0.25">
      <c r="A319" s="4" t="s">
        <v>2</v>
      </c>
      <c r="B319" s="5">
        <v>17343</v>
      </c>
      <c r="C319" s="5">
        <v>455</v>
      </c>
      <c r="D319" s="6" t="s">
        <v>6</v>
      </c>
      <c r="E319" s="7">
        <v>42718</v>
      </c>
    </row>
    <row r="320" spans="1:5" ht="15.75" x14ac:dyDescent="0.25">
      <c r="A320" s="4" t="s">
        <v>2</v>
      </c>
      <c r="B320" s="5">
        <v>17343</v>
      </c>
      <c r="C320" s="5">
        <f>4*400</f>
        <v>1600</v>
      </c>
      <c r="D320" s="6" t="s">
        <v>229</v>
      </c>
      <c r="E320" s="7">
        <v>42718</v>
      </c>
    </row>
    <row r="321" spans="1:5" ht="15.75" x14ac:dyDescent="0.25">
      <c r="A321" s="4" t="s">
        <v>2</v>
      </c>
      <c r="B321" s="5">
        <v>17343</v>
      </c>
      <c r="C321" s="5">
        <f>10*500</f>
        <v>5000</v>
      </c>
      <c r="D321" s="6" t="s">
        <v>230</v>
      </c>
      <c r="E321" s="7">
        <v>42718</v>
      </c>
    </row>
    <row r="322" spans="1:5" ht="15.75" x14ac:dyDescent="0.25">
      <c r="A322" s="4" t="s">
        <v>2</v>
      </c>
      <c r="B322" s="5">
        <v>17343</v>
      </c>
      <c r="C322" s="5">
        <v>12000</v>
      </c>
      <c r="D322" s="6" t="s">
        <v>239</v>
      </c>
      <c r="E322" s="7">
        <v>42719</v>
      </c>
    </row>
    <row r="323" spans="1:5" ht="15.75" x14ac:dyDescent="0.25">
      <c r="A323" s="4" t="s">
        <v>2</v>
      </c>
      <c r="B323" s="5">
        <v>17343</v>
      </c>
      <c r="C323" s="5">
        <v>400</v>
      </c>
      <c r="D323" s="6" t="s">
        <v>100</v>
      </c>
      <c r="E323" s="7">
        <v>42719</v>
      </c>
    </row>
    <row r="324" spans="1:5" ht="15.75" x14ac:dyDescent="0.25">
      <c r="A324" s="4" t="s">
        <v>2</v>
      </c>
      <c r="B324" s="5">
        <v>17343</v>
      </c>
      <c r="C324" s="5">
        <f>2*400</f>
        <v>800</v>
      </c>
      <c r="D324" s="6" t="s">
        <v>240</v>
      </c>
      <c r="E324" s="7">
        <v>42719</v>
      </c>
    </row>
    <row r="325" spans="1:5" ht="15.75" x14ac:dyDescent="0.25">
      <c r="A325" s="4" t="s">
        <v>2</v>
      </c>
      <c r="B325" s="5">
        <v>17343</v>
      </c>
      <c r="C325" s="5">
        <v>450</v>
      </c>
      <c r="D325" s="6" t="s">
        <v>225</v>
      </c>
      <c r="E325" s="7">
        <v>42719</v>
      </c>
    </row>
    <row r="326" spans="1:5" ht="15.75" x14ac:dyDescent="0.25">
      <c r="A326" s="4" t="s">
        <v>2</v>
      </c>
      <c r="B326" s="5">
        <v>17343</v>
      </c>
      <c r="C326" s="5">
        <v>250</v>
      </c>
      <c r="D326" s="6" t="s">
        <v>72</v>
      </c>
      <c r="E326" s="7">
        <v>42719</v>
      </c>
    </row>
    <row r="327" spans="1:5" ht="15.75" x14ac:dyDescent="0.25">
      <c r="A327" s="4" t="s">
        <v>5</v>
      </c>
      <c r="B327" s="5">
        <v>17345</v>
      </c>
      <c r="C327" s="5">
        <v>650</v>
      </c>
      <c r="D327" s="6" t="s">
        <v>224</v>
      </c>
      <c r="E327" s="7">
        <v>42716</v>
      </c>
    </row>
    <row r="328" spans="1:5" ht="15.75" x14ac:dyDescent="0.25">
      <c r="A328" s="4" t="s">
        <v>5</v>
      </c>
      <c r="B328" s="5">
        <v>17345</v>
      </c>
      <c r="C328" s="5">
        <v>650</v>
      </c>
      <c r="D328" s="6" t="s">
        <v>224</v>
      </c>
      <c r="E328" s="7">
        <v>42716</v>
      </c>
    </row>
    <row r="329" spans="1:5" ht="15.75" x14ac:dyDescent="0.25">
      <c r="A329" s="4" t="s">
        <v>5</v>
      </c>
      <c r="B329" s="5">
        <v>17345</v>
      </c>
      <c r="C329" s="5">
        <v>335</v>
      </c>
      <c r="D329" s="6" t="s">
        <v>224</v>
      </c>
      <c r="E329" s="7">
        <v>42716</v>
      </c>
    </row>
    <row r="330" spans="1:5" ht="15.75" x14ac:dyDescent="0.25">
      <c r="A330" s="4" t="s">
        <v>2</v>
      </c>
      <c r="B330" s="5">
        <v>17346</v>
      </c>
      <c r="C330" s="5">
        <v>700</v>
      </c>
      <c r="D330" s="6" t="s">
        <v>96</v>
      </c>
      <c r="E330" s="7">
        <v>42684</v>
      </c>
    </row>
    <row r="331" spans="1:5" ht="15.75" x14ac:dyDescent="0.25">
      <c r="A331" s="4" t="s">
        <v>2</v>
      </c>
      <c r="B331" s="5">
        <v>17346</v>
      </c>
      <c r="C331" s="5">
        <f>2*800</f>
        <v>1600</v>
      </c>
      <c r="D331" s="6" t="s">
        <v>96</v>
      </c>
      <c r="E331" s="7">
        <v>42684</v>
      </c>
    </row>
    <row r="332" spans="1:5" ht="15.75" x14ac:dyDescent="0.25">
      <c r="A332" s="4" t="s">
        <v>2</v>
      </c>
      <c r="B332" s="5">
        <v>17346</v>
      </c>
      <c r="C332" s="5">
        <v>700</v>
      </c>
      <c r="D332" s="6" t="s">
        <v>96</v>
      </c>
      <c r="E332" s="7">
        <v>42684</v>
      </c>
    </row>
    <row r="333" spans="1:5" ht="15.75" x14ac:dyDescent="0.25">
      <c r="A333" s="4" t="s">
        <v>2</v>
      </c>
      <c r="B333" s="5">
        <v>17346</v>
      </c>
      <c r="C333" s="5">
        <v>800</v>
      </c>
      <c r="D333" s="6" t="s">
        <v>96</v>
      </c>
      <c r="E333" s="7">
        <v>42688</v>
      </c>
    </row>
    <row r="334" spans="1:5" ht="15.75" x14ac:dyDescent="0.25">
      <c r="A334" s="4" t="s">
        <v>2</v>
      </c>
      <c r="B334" s="5">
        <v>17370</v>
      </c>
      <c r="C334" s="5">
        <v>145</v>
      </c>
      <c r="D334" s="6" t="s">
        <v>80</v>
      </c>
      <c r="E334" s="7">
        <v>42682</v>
      </c>
    </row>
    <row r="335" spans="1:5" ht="15.75" x14ac:dyDescent="0.25">
      <c r="A335" s="4" t="s">
        <v>2</v>
      </c>
      <c r="B335" s="5">
        <v>17370</v>
      </c>
      <c r="C335" s="5">
        <v>145</v>
      </c>
      <c r="D335" s="6" t="s">
        <v>81</v>
      </c>
      <c r="E335" s="7">
        <v>42682</v>
      </c>
    </row>
    <row r="336" spans="1:5" ht="15.75" x14ac:dyDescent="0.25">
      <c r="A336" s="4" t="s">
        <v>2</v>
      </c>
      <c r="B336" s="5">
        <v>17370</v>
      </c>
      <c r="C336" s="5">
        <v>145</v>
      </c>
      <c r="D336" s="6" t="s">
        <v>7</v>
      </c>
      <c r="E336" s="7">
        <v>42683</v>
      </c>
    </row>
    <row r="337" spans="1:5" ht="15.75" x14ac:dyDescent="0.25">
      <c r="A337" s="4" t="s">
        <v>2</v>
      </c>
      <c r="B337" s="5">
        <v>17370</v>
      </c>
      <c r="C337" s="5">
        <v>97</v>
      </c>
      <c r="D337" s="6" t="s">
        <v>6</v>
      </c>
      <c r="E337" s="7">
        <v>42683</v>
      </c>
    </row>
    <row r="338" spans="1:5" ht="15.75" x14ac:dyDescent="0.25">
      <c r="A338" s="4" t="s">
        <v>2</v>
      </c>
      <c r="B338" s="5">
        <v>17372</v>
      </c>
      <c r="C338" s="5">
        <v>2700</v>
      </c>
      <c r="D338" s="6" t="s">
        <v>79</v>
      </c>
      <c r="E338" s="7">
        <v>42678</v>
      </c>
    </row>
    <row r="339" spans="1:5" ht="15.75" x14ac:dyDescent="0.25">
      <c r="A339" s="4" t="s">
        <v>2</v>
      </c>
      <c r="B339" s="5">
        <v>17372</v>
      </c>
      <c r="C339" s="5">
        <v>400</v>
      </c>
      <c r="D339" s="6" t="s">
        <v>93</v>
      </c>
      <c r="E339" s="7">
        <v>42682</v>
      </c>
    </row>
    <row r="340" spans="1:5" ht="15.75" x14ac:dyDescent="0.25">
      <c r="A340" s="4" t="s">
        <v>2</v>
      </c>
      <c r="B340" s="5">
        <v>17372</v>
      </c>
      <c r="C340" s="5">
        <v>320</v>
      </c>
      <c r="D340" s="6" t="s">
        <v>93</v>
      </c>
      <c r="E340" s="7">
        <v>42682</v>
      </c>
    </row>
    <row r="341" spans="1:5" ht="15.75" x14ac:dyDescent="0.25">
      <c r="A341" s="4" t="s">
        <v>2</v>
      </c>
      <c r="B341" s="5">
        <v>17372</v>
      </c>
      <c r="C341" s="5">
        <v>760</v>
      </c>
      <c r="D341" s="6" t="s">
        <v>94</v>
      </c>
      <c r="E341" s="7">
        <v>42682</v>
      </c>
    </row>
    <row r="342" spans="1:5" ht="15.75" x14ac:dyDescent="0.25">
      <c r="A342" s="4" t="s">
        <v>2</v>
      </c>
      <c r="B342" s="5">
        <v>17372</v>
      </c>
      <c r="C342" s="5">
        <v>400</v>
      </c>
      <c r="D342" s="6" t="s">
        <v>94</v>
      </c>
      <c r="E342" s="7">
        <v>42683</v>
      </c>
    </row>
    <row r="343" spans="1:5" ht="15.75" x14ac:dyDescent="0.25">
      <c r="A343" s="4" t="s">
        <v>3</v>
      </c>
      <c r="B343" s="5">
        <v>17376</v>
      </c>
      <c r="C343" s="5">
        <v>260</v>
      </c>
      <c r="D343" s="6" t="s">
        <v>137</v>
      </c>
      <c r="E343" s="7">
        <v>42697</v>
      </c>
    </row>
    <row r="344" spans="1:5" ht="15.75" x14ac:dyDescent="0.25">
      <c r="A344" s="4" t="s">
        <v>3</v>
      </c>
      <c r="B344" s="5">
        <v>17376</v>
      </c>
      <c r="C344" s="5">
        <v>460</v>
      </c>
      <c r="D344" s="6" t="s">
        <v>137</v>
      </c>
      <c r="E344" s="7">
        <v>42697</v>
      </c>
    </row>
    <row r="345" spans="1:5" ht="15.75" x14ac:dyDescent="0.25">
      <c r="A345" s="4" t="s">
        <v>3</v>
      </c>
      <c r="B345" s="5">
        <v>17376</v>
      </c>
      <c r="C345" s="5">
        <v>460</v>
      </c>
      <c r="D345" s="6" t="s">
        <v>137</v>
      </c>
      <c r="E345" s="7">
        <v>42697</v>
      </c>
    </row>
    <row r="346" spans="1:5" ht="15.75" x14ac:dyDescent="0.25">
      <c r="A346" s="4" t="s">
        <v>3</v>
      </c>
      <c r="B346" s="5">
        <v>17376</v>
      </c>
      <c r="C346" s="5">
        <v>460</v>
      </c>
      <c r="D346" s="6" t="s">
        <v>137</v>
      </c>
      <c r="E346" s="7">
        <v>42697</v>
      </c>
    </row>
    <row r="347" spans="1:5" ht="15.75" x14ac:dyDescent="0.25">
      <c r="A347" s="4" t="s">
        <v>3</v>
      </c>
      <c r="B347" s="5">
        <v>17376</v>
      </c>
      <c r="C347" s="5">
        <v>210</v>
      </c>
      <c r="D347" s="6" t="s">
        <v>138</v>
      </c>
      <c r="E347" s="7">
        <v>42697</v>
      </c>
    </row>
    <row r="348" spans="1:5" ht="15.75" x14ac:dyDescent="0.25">
      <c r="A348" s="4" t="s">
        <v>3</v>
      </c>
      <c r="B348" s="5">
        <v>17376</v>
      </c>
      <c r="C348" s="5">
        <v>420</v>
      </c>
      <c r="D348" s="6" t="s">
        <v>138</v>
      </c>
      <c r="E348" s="7">
        <v>42697</v>
      </c>
    </row>
    <row r="349" spans="1:5" ht="15.75" x14ac:dyDescent="0.25">
      <c r="A349" s="4" t="s">
        <v>3</v>
      </c>
      <c r="B349" s="5">
        <v>17376</v>
      </c>
      <c r="C349" s="5">
        <v>420</v>
      </c>
      <c r="D349" s="6" t="s">
        <v>138</v>
      </c>
      <c r="E349" s="7">
        <v>42697</v>
      </c>
    </row>
    <row r="350" spans="1:5" ht="15.75" x14ac:dyDescent="0.25">
      <c r="A350" s="4" t="s">
        <v>3</v>
      </c>
      <c r="B350" s="5">
        <v>17376</v>
      </c>
      <c r="C350" s="5">
        <v>420</v>
      </c>
      <c r="D350" s="6" t="s">
        <v>139</v>
      </c>
      <c r="E350" s="7">
        <v>42697</v>
      </c>
    </row>
    <row r="351" spans="1:5" ht="15.75" x14ac:dyDescent="0.25">
      <c r="A351" s="4" t="s">
        <v>3</v>
      </c>
      <c r="B351" s="5">
        <v>17376</v>
      </c>
      <c r="C351" s="5">
        <v>280</v>
      </c>
      <c r="D351" s="6" t="s">
        <v>139</v>
      </c>
      <c r="E351" s="7">
        <v>42697</v>
      </c>
    </row>
    <row r="352" spans="1:5" ht="15.75" x14ac:dyDescent="0.25">
      <c r="A352" s="4" t="s">
        <v>3</v>
      </c>
      <c r="B352" s="5">
        <v>17376</v>
      </c>
      <c r="C352" s="5">
        <v>6200</v>
      </c>
      <c r="D352" s="6" t="s">
        <v>140</v>
      </c>
      <c r="E352" s="7">
        <v>42697</v>
      </c>
    </row>
    <row r="353" spans="1:5" ht="15.75" x14ac:dyDescent="0.25">
      <c r="A353" s="4" t="s">
        <v>3</v>
      </c>
      <c r="B353" s="5">
        <v>17376</v>
      </c>
      <c r="C353" s="5">
        <v>500</v>
      </c>
      <c r="D353" s="6" t="s">
        <v>141</v>
      </c>
      <c r="E353" s="7">
        <v>42697</v>
      </c>
    </row>
    <row r="354" spans="1:5" ht="15.75" x14ac:dyDescent="0.25">
      <c r="A354" s="4" t="s">
        <v>3</v>
      </c>
      <c r="B354" s="5">
        <v>17376</v>
      </c>
      <c r="C354" s="5">
        <v>500</v>
      </c>
      <c r="D354" s="6" t="s">
        <v>141</v>
      </c>
      <c r="E354" s="7">
        <v>42697</v>
      </c>
    </row>
    <row r="355" spans="1:5" ht="15.75" x14ac:dyDescent="0.25">
      <c r="A355" s="4" t="s">
        <v>3</v>
      </c>
      <c r="B355" s="5">
        <v>17376</v>
      </c>
      <c r="C355" s="5">
        <v>500</v>
      </c>
      <c r="D355" s="6" t="s">
        <v>141</v>
      </c>
      <c r="E355" s="7">
        <v>42697</v>
      </c>
    </row>
    <row r="356" spans="1:5" ht="15.75" x14ac:dyDescent="0.25">
      <c r="A356" s="4" t="s">
        <v>3</v>
      </c>
      <c r="B356" s="5">
        <v>17376</v>
      </c>
      <c r="C356" s="5">
        <v>230</v>
      </c>
      <c r="D356" s="6" t="s">
        <v>141</v>
      </c>
      <c r="E356" s="7">
        <v>42697</v>
      </c>
    </row>
    <row r="357" spans="1:5" ht="15.75" x14ac:dyDescent="0.25">
      <c r="A357" s="4" t="s">
        <v>3</v>
      </c>
      <c r="B357" s="5">
        <v>17376</v>
      </c>
      <c r="C357" s="5">
        <v>450</v>
      </c>
      <c r="D357" s="6" t="s">
        <v>158</v>
      </c>
      <c r="E357" s="7">
        <v>42698</v>
      </c>
    </row>
    <row r="358" spans="1:5" ht="15.75" x14ac:dyDescent="0.25">
      <c r="A358" s="4" t="s">
        <v>3</v>
      </c>
      <c r="B358" s="5">
        <v>17376</v>
      </c>
      <c r="C358" s="5">
        <v>450</v>
      </c>
      <c r="D358" s="6" t="s">
        <v>158</v>
      </c>
      <c r="E358" s="7">
        <v>42698</v>
      </c>
    </row>
    <row r="359" spans="1:5" ht="15.75" x14ac:dyDescent="0.25">
      <c r="A359" s="4" t="s">
        <v>3</v>
      </c>
      <c r="B359" s="5">
        <v>17376</v>
      </c>
      <c r="C359" s="5">
        <v>420</v>
      </c>
      <c r="D359" s="6" t="s">
        <v>99</v>
      </c>
      <c r="E359" s="7">
        <v>42698</v>
      </c>
    </row>
    <row r="360" spans="1:5" ht="15.75" x14ac:dyDescent="0.25">
      <c r="A360" s="4" t="s">
        <v>3</v>
      </c>
      <c r="B360" s="5">
        <v>17376</v>
      </c>
      <c r="C360" s="5">
        <v>130</v>
      </c>
      <c r="D360" s="6" t="s">
        <v>159</v>
      </c>
      <c r="E360" s="7">
        <v>42698</v>
      </c>
    </row>
    <row r="361" spans="1:5" ht="15.75" x14ac:dyDescent="0.25">
      <c r="A361" s="4" t="s">
        <v>3</v>
      </c>
      <c r="B361" s="5">
        <v>17376</v>
      </c>
      <c r="C361" s="5">
        <v>130</v>
      </c>
      <c r="D361" s="6" t="s">
        <v>159</v>
      </c>
      <c r="E361" s="7">
        <v>42698</v>
      </c>
    </row>
    <row r="362" spans="1:5" ht="15.75" x14ac:dyDescent="0.25">
      <c r="A362" s="4" t="s">
        <v>3</v>
      </c>
      <c r="B362" s="5">
        <v>17376</v>
      </c>
      <c r="C362" s="5">
        <v>500</v>
      </c>
      <c r="D362" s="6" t="s">
        <v>141</v>
      </c>
      <c r="E362" s="7">
        <v>42698</v>
      </c>
    </row>
    <row r="363" spans="1:5" ht="15.75" x14ac:dyDescent="0.25">
      <c r="A363" s="4" t="s">
        <v>3</v>
      </c>
      <c r="B363" s="5">
        <v>17376</v>
      </c>
      <c r="C363" s="5">
        <v>130</v>
      </c>
      <c r="D363" s="6" t="s">
        <v>164</v>
      </c>
      <c r="E363" s="7">
        <v>42699</v>
      </c>
    </row>
    <row r="364" spans="1:5" ht="15.75" x14ac:dyDescent="0.25">
      <c r="A364" s="4" t="s">
        <v>3</v>
      </c>
      <c r="B364" s="5">
        <v>17376</v>
      </c>
      <c r="C364" s="5">
        <v>450</v>
      </c>
      <c r="D364" s="6" t="s">
        <v>165</v>
      </c>
      <c r="E364" s="7">
        <v>42699</v>
      </c>
    </row>
    <row r="365" spans="1:5" ht="15.75" x14ac:dyDescent="0.25">
      <c r="A365" s="4" t="s">
        <v>3</v>
      </c>
      <c r="B365" s="5">
        <v>17376</v>
      </c>
      <c r="C365" s="5">
        <v>140</v>
      </c>
      <c r="D365" s="6" t="s">
        <v>165</v>
      </c>
      <c r="E365" s="7">
        <v>42699</v>
      </c>
    </row>
    <row r="366" spans="1:5" ht="15.75" x14ac:dyDescent="0.25">
      <c r="A366" s="4" t="s">
        <v>3</v>
      </c>
      <c r="B366" s="5">
        <v>17376</v>
      </c>
      <c r="C366" s="5">
        <v>450</v>
      </c>
      <c r="D366" s="6" t="s">
        <v>165</v>
      </c>
      <c r="E366" s="7">
        <v>42699</v>
      </c>
    </row>
    <row r="367" spans="1:5" ht="15.75" x14ac:dyDescent="0.25">
      <c r="A367" s="4" t="s">
        <v>3</v>
      </c>
      <c r="B367" s="5">
        <v>17376</v>
      </c>
      <c r="C367" s="5">
        <v>450</v>
      </c>
      <c r="D367" s="6" t="s">
        <v>158</v>
      </c>
      <c r="E367" s="7">
        <v>42699</v>
      </c>
    </row>
    <row r="368" spans="1:5" ht="15.75" x14ac:dyDescent="0.25">
      <c r="A368" s="4" t="s">
        <v>3</v>
      </c>
      <c r="B368" s="5">
        <v>17376</v>
      </c>
      <c r="C368" s="5">
        <v>200</v>
      </c>
      <c r="D368" s="6" t="s">
        <v>158</v>
      </c>
      <c r="E368" s="7">
        <v>42699</v>
      </c>
    </row>
    <row r="369" spans="1:5" ht="15.75" x14ac:dyDescent="0.25">
      <c r="A369" s="4" t="s">
        <v>3</v>
      </c>
      <c r="B369" s="5">
        <v>17376</v>
      </c>
      <c r="C369" s="5">
        <v>420</v>
      </c>
      <c r="D369" s="6" t="s">
        <v>166</v>
      </c>
      <c r="E369" s="7">
        <v>42699</v>
      </c>
    </row>
    <row r="370" spans="1:5" ht="15.75" x14ac:dyDescent="0.25">
      <c r="A370" s="4" t="s">
        <v>3</v>
      </c>
      <c r="B370" s="5">
        <v>17376</v>
      </c>
      <c r="C370" s="5">
        <v>100</v>
      </c>
      <c r="D370" s="6" t="s">
        <v>167</v>
      </c>
      <c r="E370" s="7">
        <v>42699</v>
      </c>
    </row>
    <row r="371" spans="1:5" ht="15.75" x14ac:dyDescent="0.25">
      <c r="A371" s="4" t="s">
        <v>3</v>
      </c>
      <c r="B371" s="5">
        <v>17376</v>
      </c>
      <c r="C371" s="5">
        <v>450</v>
      </c>
      <c r="D371" s="6" t="s">
        <v>167</v>
      </c>
      <c r="E371" s="7">
        <v>42699</v>
      </c>
    </row>
    <row r="372" spans="1:5" ht="15.75" x14ac:dyDescent="0.25">
      <c r="A372" s="4" t="s">
        <v>3</v>
      </c>
      <c r="B372" s="5">
        <v>17376</v>
      </c>
      <c r="C372" s="5">
        <v>500</v>
      </c>
      <c r="D372" s="6" t="s">
        <v>141</v>
      </c>
      <c r="E372" s="7">
        <v>42699</v>
      </c>
    </row>
    <row r="373" spans="1:5" ht="15.75" x14ac:dyDescent="0.25">
      <c r="A373" s="4" t="s">
        <v>3</v>
      </c>
      <c r="B373" s="5">
        <v>17376</v>
      </c>
      <c r="C373" s="5">
        <v>500</v>
      </c>
      <c r="D373" s="6" t="s">
        <v>141</v>
      </c>
      <c r="E373" s="7">
        <v>42699</v>
      </c>
    </row>
    <row r="374" spans="1:5" ht="15.75" x14ac:dyDescent="0.25">
      <c r="A374" s="4" t="s">
        <v>5</v>
      </c>
      <c r="B374" s="5">
        <v>17386</v>
      </c>
      <c r="C374" s="5" t="s">
        <v>4</v>
      </c>
      <c r="D374" s="6" t="s">
        <v>11</v>
      </c>
      <c r="E374" s="7">
        <v>42726</v>
      </c>
    </row>
    <row r="375" spans="1:5" ht="15.75" x14ac:dyDescent="0.25">
      <c r="A375" s="4" t="s">
        <v>5</v>
      </c>
      <c r="B375" s="5">
        <v>17402</v>
      </c>
      <c r="C375" s="5">
        <v>540</v>
      </c>
      <c r="D375" s="6" t="s">
        <v>12</v>
      </c>
      <c r="E375" s="7">
        <v>42689</v>
      </c>
    </row>
    <row r="376" spans="1:5" ht="15.75" x14ac:dyDescent="0.25">
      <c r="A376" s="4" t="s">
        <v>5</v>
      </c>
      <c r="B376" s="5">
        <v>17402</v>
      </c>
      <c r="C376" s="5">
        <v>500</v>
      </c>
      <c r="D376" s="6" t="s">
        <v>106</v>
      </c>
      <c r="E376" s="7">
        <v>42689</v>
      </c>
    </row>
    <row r="377" spans="1:5" ht="15.75" x14ac:dyDescent="0.25">
      <c r="A377" s="4" t="s">
        <v>2</v>
      </c>
      <c r="B377" s="5">
        <v>17403</v>
      </c>
      <c r="C377" s="5">
        <v>400</v>
      </c>
      <c r="D377" s="6" t="s">
        <v>109</v>
      </c>
      <c r="E377" s="7">
        <v>42706</v>
      </c>
    </row>
    <row r="378" spans="1:5" ht="15.75" x14ac:dyDescent="0.25">
      <c r="A378" s="4" t="s">
        <v>2</v>
      </c>
      <c r="B378" s="5">
        <v>17403</v>
      </c>
      <c r="C378" s="5">
        <v>230</v>
      </c>
      <c r="D378" s="6" t="s">
        <v>109</v>
      </c>
      <c r="E378" s="7">
        <v>42706</v>
      </c>
    </row>
    <row r="379" spans="1:5" ht="15.75" x14ac:dyDescent="0.25">
      <c r="A379" s="4" t="s">
        <v>2</v>
      </c>
      <c r="B379" s="5">
        <v>17403</v>
      </c>
      <c r="C379" s="5">
        <f>2*450</f>
        <v>900</v>
      </c>
      <c r="D379" s="6" t="s">
        <v>195</v>
      </c>
      <c r="E379" s="7">
        <v>42706</v>
      </c>
    </row>
    <row r="380" spans="1:5" ht="15.75" x14ac:dyDescent="0.25">
      <c r="A380" s="4" t="s">
        <v>5</v>
      </c>
      <c r="B380" s="5">
        <v>17410</v>
      </c>
      <c r="C380" s="5" t="s">
        <v>196</v>
      </c>
      <c r="D380" s="6" t="s">
        <v>4</v>
      </c>
      <c r="E380" s="7">
        <v>42706</v>
      </c>
    </row>
    <row r="381" spans="1:5" ht="15.75" x14ac:dyDescent="0.25">
      <c r="A381" s="4" t="s">
        <v>5</v>
      </c>
      <c r="B381" s="5">
        <v>17413</v>
      </c>
      <c r="C381" s="5">
        <v>110</v>
      </c>
      <c r="D381" s="6" t="s">
        <v>168</v>
      </c>
      <c r="E381" s="7">
        <v>42699</v>
      </c>
    </row>
    <row r="382" spans="1:5" ht="15.75" x14ac:dyDescent="0.25">
      <c r="A382" s="4" t="s">
        <v>5</v>
      </c>
      <c r="B382" s="5">
        <v>17413</v>
      </c>
      <c r="C382" s="5" t="s">
        <v>169</v>
      </c>
      <c r="D382" s="6" t="s">
        <v>170</v>
      </c>
      <c r="E382" s="7">
        <v>42699</v>
      </c>
    </row>
    <row r="383" spans="1:5" ht="15.75" x14ac:dyDescent="0.25">
      <c r="A383" s="4" t="s">
        <v>5</v>
      </c>
      <c r="B383" s="5">
        <v>17413</v>
      </c>
      <c r="C383" s="5">
        <v>110</v>
      </c>
      <c r="D383" s="6" t="s">
        <v>171</v>
      </c>
      <c r="E383" s="7">
        <v>42699</v>
      </c>
    </row>
    <row r="384" spans="1:5" ht="15.75" x14ac:dyDescent="0.25">
      <c r="A384" s="4" t="s">
        <v>5</v>
      </c>
      <c r="B384" s="5">
        <v>17413</v>
      </c>
      <c r="C384" s="5">
        <v>170</v>
      </c>
      <c r="D384" s="6" t="s">
        <v>171</v>
      </c>
      <c r="E384" s="7">
        <v>42704</v>
      </c>
    </row>
    <row r="385" spans="1:5" ht="15.75" x14ac:dyDescent="0.25">
      <c r="A385" s="4" t="s">
        <v>5</v>
      </c>
      <c r="B385" s="5">
        <v>17414</v>
      </c>
      <c r="C385" s="5">
        <v>210</v>
      </c>
      <c r="D385" s="6" t="s">
        <v>168</v>
      </c>
      <c r="E385" s="7">
        <v>42704</v>
      </c>
    </row>
    <row r="386" spans="1:5" ht="15.75" x14ac:dyDescent="0.25">
      <c r="A386" s="4" t="s">
        <v>5</v>
      </c>
      <c r="B386" s="5">
        <v>17415</v>
      </c>
      <c r="C386" s="5">
        <v>90</v>
      </c>
      <c r="D386" s="6" t="s">
        <v>183</v>
      </c>
      <c r="E386" s="7">
        <v>42704</v>
      </c>
    </row>
    <row r="387" spans="1:5" ht="15.75" x14ac:dyDescent="0.25">
      <c r="A387" s="4" t="s">
        <v>5</v>
      </c>
      <c r="B387" s="5">
        <v>17425</v>
      </c>
      <c r="C387" s="5">
        <v>160</v>
      </c>
      <c r="D387" s="6" t="s">
        <v>133</v>
      </c>
      <c r="E387" s="7">
        <v>42696</v>
      </c>
    </row>
    <row r="388" spans="1:5" ht="15.75" x14ac:dyDescent="0.25">
      <c r="A388" s="4" t="s">
        <v>5</v>
      </c>
      <c r="B388" s="5">
        <v>17425</v>
      </c>
      <c r="C388" s="5">
        <v>230</v>
      </c>
      <c r="D388" s="6" t="s">
        <v>134</v>
      </c>
      <c r="E388" s="7">
        <v>42696</v>
      </c>
    </row>
    <row r="389" spans="1:5" ht="15.75" x14ac:dyDescent="0.25">
      <c r="A389" s="4" t="s">
        <v>5</v>
      </c>
      <c r="B389" s="5">
        <v>17425</v>
      </c>
      <c r="C389" s="5">
        <v>220</v>
      </c>
      <c r="D389" s="6" t="s">
        <v>134</v>
      </c>
      <c r="E389" s="7">
        <v>42696</v>
      </c>
    </row>
    <row r="390" spans="1:5" ht="15.75" x14ac:dyDescent="0.25">
      <c r="A390" s="4" t="s">
        <v>5</v>
      </c>
      <c r="B390" s="5">
        <v>17425</v>
      </c>
      <c r="C390" s="5">
        <v>300</v>
      </c>
      <c r="D390" s="6" t="s">
        <v>134</v>
      </c>
      <c r="E390" s="7">
        <v>42696</v>
      </c>
    </row>
    <row r="391" spans="1:5" ht="15.75" x14ac:dyDescent="0.25">
      <c r="A391" s="4" t="s">
        <v>2</v>
      </c>
      <c r="B391" s="5">
        <v>17426</v>
      </c>
      <c r="C391" s="5">
        <v>75</v>
      </c>
      <c r="D391" s="6" t="s">
        <v>109</v>
      </c>
      <c r="E391" s="7">
        <v>42690</v>
      </c>
    </row>
    <row r="392" spans="1:5" ht="15.75" x14ac:dyDescent="0.25">
      <c r="A392" s="4" t="s">
        <v>2</v>
      </c>
      <c r="B392" s="5">
        <v>17426</v>
      </c>
      <c r="C392" s="5">
        <v>75</v>
      </c>
      <c r="D392" s="6" t="s">
        <v>109</v>
      </c>
      <c r="E392" s="7">
        <v>42700</v>
      </c>
    </row>
    <row r="393" spans="1:5" ht="15.75" x14ac:dyDescent="0.25">
      <c r="A393" s="4" t="s">
        <v>3</v>
      </c>
      <c r="B393" s="5">
        <v>17428</v>
      </c>
      <c r="C393" s="5">
        <v>1600</v>
      </c>
      <c r="D393" s="6" t="s">
        <v>205</v>
      </c>
      <c r="E393" s="7">
        <v>42712</v>
      </c>
    </row>
    <row r="394" spans="1:5" ht="15.75" x14ac:dyDescent="0.25">
      <c r="A394" s="4" t="s">
        <v>3</v>
      </c>
      <c r="B394" s="5">
        <v>17428</v>
      </c>
      <c r="C394" s="5">
        <v>300</v>
      </c>
      <c r="D394" s="6" t="s">
        <v>221</v>
      </c>
      <c r="E394" s="7">
        <v>42713</v>
      </c>
    </row>
    <row r="395" spans="1:5" ht="15.75" x14ac:dyDescent="0.25">
      <c r="A395" s="4" t="s">
        <v>3</v>
      </c>
      <c r="B395" s="5">
        <v>17428</v>
      </c>
      <c r="C395" s="5">
        <v>225</v>
      </c>
      <c r="D395" s="6" t="s">
        <v>221</v>
      </c>
      <c r="E395" s="7">
        <v>42713</v>
      </c>
    </row>
    <row r="396" spans="1:5" ht="15.75" x14ac:dyDescent="0.25">
      <c r="A396" s="4" t="s">
        <v>3</v>
      </c>
      <c r="B396" s="5">
        <v>17428</v>
      </c>
      <c r="C396" s="5">
        <v>300</v>
      </c>
      <c r="D396" s="6" t="s">
        <v>222</v>
      </c>
      <c r="E396" s="7">
        <v>42713</v>
      </c>
    </row>
    <row r="397" spans="1:5" ht="15.75" x14ac:dyDescent="0.25">
      <c r="A397" s="4" t="s">
        <v>3</v>
      </c>
      <c r="B397" s="5">
        <v>17428</v>
      </c>
      <c r="C397" s="5">
        <v>225</v>
      </c>
      <c r="D397" s="6" t="s">
        <v>222</v>
      </c>
      <c r="E397" s="7">
        <v>42713</v>
      </c>
    </row>
    <row r="398" spans="1:5" ht="15.75" x14ac:dyDescent="0.25">
      <c r="A398" s="4" t="s">
        <v>3</v>
      </c>
      <c r="B398" s="5">
        <v>17428</v>
      </c>
      <c r="C398" s="5">
        <v>100</v>
      </c>
      <c r="D398" s="6" t="s">
        <v>8</v>
      </c>
      <c r="E398" s="7">
        <v>42713</v>
      </c>
    </row>
    <row r="399" spans="1:5" ht="15.75" x14ac:dyDescent="0.25">
      <c r="A399" s="4" t="s">
        <v>3</v>
      </c>
      <c r="B399" s="5">
        <v>17428</v>
      </c>
      <c r="C399" s="5">
        <v>400</v>
      </c>
      <c r="D399" s="6" t="s">
        <v>8</v>
      </c>
      <c r="E399" s="7">
        <v>42713</v>
      </c>
    </row>
    <row r="400" spans="1:5" ht="15.75" x14ac:dyDescent="0.25">
      <c r="A400" s="4" t="s">
        <v>5</v>
      </c>
      <c r="B400" s="5">
        <v>17432</v>
      </c>
      <c r="C400" s="5" t="s">
        <v>248</v>
      </c>
      <c r="D400" s="6" t="s">
        <v>11</v>
      </c>
      <c r="E400" s="7">
        <v>42726</v>
      </c>
    </row>
    <row r="401" spans="1:5" ht="15.75" x14ac:dyDescent="0.25">
      <c r="A401" s="4" t="s">
        <v>5</v>
      </c>
      <c r="B401" s="5">
        <v>17441</v>
      </c>
      <c r="C401" s="5">
        <v>500</v>
      </c>
      <c r="D401" s="6" t="s">
        <v>207</v>
      </c>
      <c r="E401" s="7">
        <v>42719</v>
      </c>
    </row>
    <row r="402" spans="1:5" ht="15.75" x14ac:dyDescent="0.25">
      <c r="A402" s="4" t="s">
        <v>5</v>
      </c>
      <c r="B402" s="5">
        <v>17441</v>
      </c>
      <c r="C402" s="5">
        <v>495</v>
      </c>
      <c r="D402" s="6" t="s">
        <v>207</v>
      </c>
      <c r="E402" s="7">
        <v>42719</v>
      </c>
    </row>
    <row r="403" spans="1:5" ht="15.75" x14ac:dyDescent="0.25">
      <c r="A403" s="4" t="s">
        <v>2</v>
      </c>
      <c r="B403" s="5">
        <v>17443</v>
      </c>
      <c r="C403" s="5">
        <v>100</v>
      </c>
      <c r="D403" s="6" t="s">
        <v>100</v>
      </c>
      <c r="E403" s="7">
        <v>42719</v>
      </c>
    </row>
    <row r="404" spans="1:5" ht="15.75" x14ac:dyDescent="0.25">
      <c r="A404" s="4" t="s">
        <v>2</v>
      </c>
      <c r="B404" s="5">
        <v>17443</v>
      </c>
      <c r="C404" s="5">
        <v>400</v>
      </c>
      <c r="D404" s="6" t="s">
        <v>100</v>
      </c>
      <c r="E404" s="7">
        <v>42719</v>
      </c>
    </row>
    <row r="405" spans="1:5" ht="15.75" x14ac:dyDescent="0.25">
      <c r="A405" s="4" t="s">
        <v>2</v>
      </c>
      <c r="B405" s="5">
        <v>17443</v>
      </c>
      <c r="C405" s="5">
        <v>400</v>
      </c>
      <c r="D405" s="6" t="s">
        <v>233</v>
      </c>
      <c r="E405" s="7">
        <v>42719</v>
      </c>
    </row>
    <row r="406" spans="1:5" ht="15.75" x14ac:dyDescent="0.25">
      <c r="A406" s="4" t="s">
        <v>2</v>
      </c>
      <c r="B406" s="5">
        <v>17443</v>
      </c>
      <c r="C406" s="5">
        <v>330</v>
      </c>
      <c r="D406" s="6" t="s">
        <v>225</v>
      </c>
      <c r="E406" s="7">
        <v>42719</v>
      </c>
    </row>
    <row r="407" spans="1:5" ht="15.75" x14ac:dyDescent="0.25">
      <c r="A407" s="4" t="s">
        <v>2</v>
      </c>
      <c r="B407" s="5">
        <v>17443</v>
      </c>
      <c r="C407" s="5">
        <v>450</v>
      </c>
      <c r="D407" s="6" t="s">
        <v>225</v>
      </c>
      <c r="E407" s="7">
        <v>42719</v>
      </c>
    </row>
    <row r="408" spans="1:5" ht="15.75" x14ac:dyDescent="0.25">
      <c r="A408" s="4" t="s">
        <v>3</v>
      </c>
      <c r="B408" s="5">
        <v>17449</v>
      </c>
      <c r="C408" s="5">
        <v>500</v>
      </c>
      <c r="D408" s="6" t="s">
        <v>4</v>
      </c>
      <c r="E408" s="7">
        <v>42695</v>
      </c>
    </row>
    <row r="409" spans="1:5" ht="15.75" x14ac:dyDescent="0.25">
      <c r="A409" s="4" t="s">
        <v>3</v>
      </c>
      <c r="B409" s="5">
        <v>17449</v>
      </c>
      <c r="C409" s="5">
        <v>450</v>
      </c>
      <c r="D409" s="6" t="s">
        <v>99</v>
      </c>
      <c r="E409" s="7">
        <v>42704</v>
      </c>
    </row>
    <row r="410" spans="1:5" ht="15.75" x14ac:dyDescent="0.25">
      <c r="A410" s="4" t="s">
        <v>3</v>
      </c>
      <c r="B410" s="5">
        <v>17449</v>
      </c>
      <c r="C410" s="5">
        <v>420</v>
      </c>
      <c r="D410" s="6" t="s">
        <v>8</v>
      </c>
      <c r="E410" s="7">
        <v>42704</v>
      </c>
    </row>
    <row r="411" spans="1:5" ht="15.75" x14ac:dyDescent="0.25">
      <c r="A411" s="4" t="s">
        <v>3</v>
      </c>
      <c r="B411" s="5">
        <v>17449</v>
      </c>
      <c r="C411" s="5">
        <v>100</v>
      </c>
      <c r="D411" s="6" t="s">
        <v>186</v>
      </c>
      <c r="E411" s="7">
        <v>42705</v>
      </c>
    </row>
    <row r="412" spans="1:5" ht="15.75" x14ac:dyDescent="0.25">
      <c r="A412" s="4" t="s">
        <v>3</v>
      </c>
      <c r="B412" s="5">
        <v>17449</v>
      </c>
      <c r="C412" s="5">
        <v>450</v>
      </c>
      <c r="D412" s="6" t="s">
        <v>186</v>
      </c>
      <c r="E412" s="7">
        <v>42705</v>
      </c>
    </row>
    <row r="413" spans="1:5" ht="15.75" x14ac:dyDescent="0.25">
      <c r="A413" s="4" t="s">
        <v>3</v>
      </c>
      <c r="B413" s="5">
        <v>17449</v>
      </c>
      <c r="C413" s="5">
        <v>100</v>
      </c>
      <c r="D413" s="6" t="s">
        <v>186</v>
      </c>
      <c r="E413" s="7">
        <v>42705</v>
      </c>
    </row>
    <row r="414" spans="1:5" ht="15.75" x14ac:dyDescent="0.25">
      <c r="A414" s="4" t="s">
        <v>3</v>
      </c>
      <c r="B414" s="5">
        <v>17449</v>
      </c>
      <c r="C414" s="5">
        <v>450</v>
      </c>
      <c r="D414" s="71" t="s">
        <v>186</v>
      </c>
      <c r="E414" s="7">
        <v>42705</v>
      </c>
    </row>
    <row r="415" spans="1:5" ht="15.75" x14ac:dyDescent="0.25">
      <c r="A415" s="4" t="s">
        <v>3</v>
      </c>
      <c r="B415" s="5">
        <v>17449</v>
      </c>
      <c r="C415" s="5">
        <v>100</v>
      </c>
      <c r="D415" s="6" t="s">
        <v>99</v>
      </c>
      <c r="E415" s="7">
        <v>42705</v>
      </c>
    </row>
    <row r="416" spans="1:5" ht="15.75" x14ac:dyDescent="0.25">
      <c r="A416" s="4" t="s">
        <v>3</v>
      </c>
      <c r="B416" s="5">
        <v>17449</v>
      </c>
      <c r="C416" s="5">
        <v>100</v>
      </c>
      <c r="D416" s="6" t="s">
        <v>99</v>
      </c>
      <c r="E416" s="7">
        <v>42705</v>
      </c>
    </row>
    <row r="417" spans="1:5" ht="15.75" x14ac:dyDescent="0.25">
      <c r="A417" s="4" t="s">
        <v>3</v>
      </c>
      <c r="B417" s="5">
        <v>17449</v>
      </c>
      <c r="C417" s="5">
        <v>2000</v>
      </c>
      <c r="D417" s="6" t="s">
        <v>187</v>
      </c>
      <c r="E417" s="7">
        <v>42705</v>
      </c>
    </row>
    <row r="418" spans="1:5" ht="15.75" x14ac:dyDescent="0.25">
      <c r="A418" s="4" t="s">
        <v>3</v>
      </c>
      <c r="B418" s="5">
        <v>17449</v>
      </c>
      <c r="C418" s="5">
        <v>2000</v>
      </c>
      <c r="D418" s="6" t="s">
        <v>187</v>
      </c>
      <c r="E418" s="7">
        <v>42705</v>
      </c>
    </row>
    <row r="419" spans="1:5" ht="15.75" x14ac:dyDescent="0.25">
      <c r="A419" s="4" t="s">
        <v>3</v>
      </c>
      <c r="B419" s="5">
        <v>17449</v>
      </c>
      <c r="C419" s="5">
        <v>280</v>
      </c>
      <c r="D419" s="6" t="s">
        <v>188</v>
      </c>
      <c r="E419" s="7">
        <v>42705</v>
      </c>
    </row>
    <row r="420" spans="1:5" ht="15.75" x14ac:dyDescent="0.25">
      <c r="A420" s="4" t="s">
        <v>3</v>
      </c>
      <c r="B420" s="5">
        <v>17449</v>
      </c>
      <c r="C420" s="5">
        <v>330</v>
      </c>
      <c r="D420" s="6" t="s">
        <v>188</v>
      </c>
      <c r="E420" s="7">
        <v>42705</v>
      </c>
    </row>
    <row r="421" spans="1:5" ht="15.75" x14ac:dyDescent="0.25">
      <c r="A421" s="4" t="s">
        <v>3</v>
      </c>
      <c r="B421" s="5">
        <v>17449</v>
      </c>
      <c r="C421" s="5">
        <v>280</v>
      </c>
      <c r="D421" s="6" t="s">
        <v>188</v>
      </c>
      <c r="E421" s="7">
        <v>42705</v>
      </c>
    </row>
    <row r="422" spans="1:5" ht="15.75" x14ac:dyDescent="0.25">
      <c r="A422" s="4" t="s">
        <v>3</v>
      </c>
      <c r="B422" s="5">
        <v>17449</v>
      </c>
      <c r="C422" s="5">
        <v>330</v>
      </c>
      <c r="D422" s="6" t="s">
        <v>188</v>
      </c>
      <c r="E422" s="7">
        <v>42705</v>
      </c>
    </row>
    <row r="423" spans="1:5" ht="15.75" x14ac:dyDescent="0.25">
      <c r="A423" s="4" t="s">
        <v>3</v>
      </c>
      <c r="B423" s="5">
        <v>17452</v>
      </c>
      <c r="C423" s="5">
        <v>800</v>
      </c>
      <c r="D423" s="6" t="s">
        <v>184</v>
      </c>
      <c r="E423" s="7">
        <v>42704</v>
      </c>
    </row>
    <row r="424" spans="1:5" ht="15.75" x14ac:dyDescent="0.25">
      <c r="A424" s="4" t="s">
        <v>3</v>
      </c>
      <c r="B424" s="5">
        <v>17452</v>
      </c>
      <c r="C424" s="5">
        <v>800</v>
      </c>
      <c r="D424" s="6" t="s">
        <v>184</v>
      </c>
      <c r="E424" s="7">
        <v>42704</v>
      </c>
    </row>
    <row r="425" spans="1:5" ht="15.75" x14ac:dyDescent="0.25">
      <c r="A425" s="4" t="s">
        <v>3</v>
      </c>
      <c r="B425" s="5">
        <v>17452</v>
      </c>
      <c r="C425" s="5">
        <v>800</v>
      </c>
      <c r="D425" s="6" t="s">
        <v>184</v>
      </c>
      <c r="E425" s="7">
        <v>42704</v>
      </c>
    </row>
    <row r="426" spans="1:5" ht="15.75" x14ac:dyDescent="0.25">
      <c r="A426" s="4" t="s">
        <v>3</v>
      </c>
      <c r="B426" s="5">
        <v>17452</v>
      </c>
      <c r="C426" s="5">
        <v>250</v>
      </c>
      <c r="D426" s="6" t="s">
        <v>184</v>
      </c>
      <c r="E426" s="7">
        <v>42704</v>
      </c>
    </row>
    <row r="427" spans="1:5" ht="15.75" x14ac:dyDescent="0.25">
      <c r="A427" s="4" t="s">
        <v>3</v>
      </c>
      <c r="B427" s="5">
        <v>17452</v>
      </c>
      <c r="C427" s="5">
        <v>800</v>
      </c>
      <c r="D427" s="6" t="s">
        <v>184</v>
      </c>
      <c r="E427" s="7">
        <v>42704</v>
      </c>
    </row>
    <row r="428" spans="1:5" ht="15.75" x14ac:dyDescent="0.25">
      <c r="A428" s="4" t="s">
        <v>3</v>
      </c>
      <c r="B428" s="5">
        <v>17452</v>
      </c>
      <c r="C428" s="5">
        <v>800</v>
      </c>
      <c r="D428" s="6" t="s">
        <v>184</v>
      </c>
      <c r="E428" s="7">
        <v>42704</v>
      </c>
    </row>
    <row r="429" spans="1:5" ht="15.75" x14ac:dyDescent="0.25">
      <c r="A429" s="4" t="s">
        <v>3</v>
      </c>
      <c r="B429" s="5">
        <v>17452</v>
      </c>
      <c r="C429" s="5">
        <v>200</v>
      </c>
      <c r="D429" s="6" t="s">
        <v>184</v>
      </c>
      <c r="E429" s="7">
        <v>42704</v>
      </c>
    </row>
    <row r="430" spans="1:5" ht="15.75" x14ac:dyDescent="0.25">
      <c r="A430" s="4" t="s">
        <v>3</v>
      </c>
      <c r="B430" s="5">
        <v>17452</v>
      </c>
      <c r="C430" s="5">
        <v>800</v>
      </c>
      <c r="D430" s="6" t="s">
        <v>184</v>
      </c>
      <c r="E430" s="7">
        <v>42704</v>
      </c>
    </row>
    <row r="431" spans="1:5" ht="15.75" x14ac:dyDescent="0.25">
      <c r="A431" s="4" t="s">
        <v>3</v>
      </c>
      <c r="B431" s="5">
        <v>17455</v>
      </c>
      <c r="C431" s="5">
        <v>400</v>
      </c>
      <c r="D431" s="6" t="s">
        <v>142</v>
      </c>
      <c r="E431" s="7">
        <v>42697</v>
      </c>
    </row>
    <row r="432" spans="1:5" ht="15.75" x14ac:dyDescent="0.25">
      <c r="A432" s="4" t="s">
        <v>3</v>
      </c>
      <c r="B432" s="5">
        <v>17455</v>
      </c>
      <c r="C432" s="5">
        <v>135</v>
      </c>
      <c r="D432" s="6" t="s">
        <v>143</v>
      </c>
      <c r="E432" s="7">
        <v>42697</v>
      </c>
    </row>
    <row r="433" spans="1:5" ht="15.75" x14ac:dyDescent="0.25">
      <c r="A433" s="4" t="s">
        <v>2</v>
      </c>
      <c r="B433" s="5">
        <v>17456</v>
      </c>
      <c r="C433" s="5">
        <v>300</v>
      </c>
      <c r="D433" s="6" t="s">
        <v>33</v>
      </c>
      <c r="E433" s="7">
        <v>42702</v>
      </c>
    </row>
    <row r="434" spans="1:5" ht="15.75" x14ac:dyDescent="0.25">
      <c r="A434" s="4" t="s">
        <v>2</v>
      </c>
      <c r="B434" s="5">
        <v>17456</v>
      </c>
      <c r="C434" s="5">
        <f>7*330</f>
        <v>2310</v>
      </c>
      <c r="D434" s="6" t="s">
        <v>35</v>
      </c>
      <c r="E434" s="7">
        <v>42702</v>
      </c>
    </row>
    <row r="435" spans="1:5" ht="15.75" x14ac:dyDescent="0.25">
      <c r="A435" s="4" t="s">
        <v>2</v>
      </c>
      <c r="B435" s="5">
        <v>17456</v>
      </c>
      <c r="C435" s="5" t="s">
        <v>13</v>
      </c>
      <c r="D435" s="6" t="s">
        <v>36</v>
      </c>
      <c r="E435" s="7">
        <v>42702</v>
      </c>
    </row>
    <row r="436" spans="1:5" ht="15.75" x14ac:dyDescent="0.25">
      <c r="A436" s="4" t="s">
        <v>2</v>
      </c>
      <c r="B436" s="5">
        <v>17456</v>
      </c>
      <c r="C436" s="5">
        <v>400</v>
      </c>
      <c r="D436" s="6" t="s">
        <v>7</v>
      </c>
      <c r="E436" s="7">
        <v>42702</v>
      </c>
    </row>
    <row r="437" spans="1:5" ht="15.75" x14ac:dyDescent="0.25">
      <c r="A437" s="4" t="s">
        <v>2</v>
      </c>
      <c r="B437" s="5">
        <v>17456</v>
      </c>
      <c r="C437" s="5">
        <f>2*450</f>
        <v>900</v>
      </c>
      <c r="D437" s="6" t="s">
        <v>34</v>
      </c>
      <c r="E437" s="7">
        <v>42702</v>
      </c>
    </row>
    <row r="438" spans="1:5" ht="15.75" x14ac:dyDescent="0.25">
      <c r="A438" s="4" t="s">
        <v>2</v>
      </c>
      <c r="B438" s="5">
        <v>17456</v>
      </c>
      <c r="C438" s="5">
        <v>450</v>
      </c>
      <c r="D438" s="6" t="s">
        <v>15</v>
      </c>
      <c r="E438" s="7">
        <v>42706</v>
      </c>
    </row>
    <row r="439" spans="1:5" ht="15.75" x14ac:dyDescent="0.25">
      <c r="A439" s="4" t="s">
        <v>2</v>
      </c>
      <c r="B439" s="5">
        <v>17456</v>
      </c>
      <c r="C439" s="5">
        <f>5*450</f>
        <v>2250</v>
      </c>
      <c r="D439" s="6" t="s">
        <v>30</v>
      </c>
      <c r="E439" s="7">
        <v>42706</v>
      </c>
    </row>
    <row r="440" spans="1:5" ht="15.75" x14ac:dyDescent="0.25">
      <c r="A440" s="4" t="s">
        <v>2</v>
      </c>
      <c r="B440" s="5">
        <v>17456</v>
      </c>
      <c r="C440" s="5">
        <f>2*450</f>
        <v>900</v>
      </c>
      <c r="D440" s="6" t="s">
        <v>32</v>
      </c>
      <c r="E440" s="7">
        <v>42706</v>
      </c>
    </row>
    <row r="441" spans="1:5" ht="15.75" x14ac:dyDescent="0.25">
      <c r="A441" s="4" t="s">
        <v>2</v>
      </c>
      <c r="B441" s="5">
        <v>17456</v>
      </c>
      <c r="C441" s="5">
        <f>5*450</f>
        <v>2250</v>
      </c>
      <c r="D441" s="6" t="s">
        <v>37</v>
      </c>
      <c r="E441" s="7">
        <v>42706</v>
      </c>
    </row>
    <row r="442" spans="1:5" ht="15.75" x14ac:dyDescent="0.25">
      <c r="A442" s="4" t="s">
        <v>2</v>
      </c>
      <c r="B442" s="5">
        <v>17456</v>
      </c>
      <c r="C442" s="5">
        <v>100</v>
      </c>
      <c r="D442" s="6" t="s">
        <v>8</v>
      </c>
      <c r="E442" s="7">
        <v>42706</v>
      </c>
    </row>
    <row r="443" spans="1:5" ht="15.75" x14ac:dyDescent="0.25">
      <c r="A443" s="4" t="s">
        <v>2</v>
      </c>
      <c r="B443" s="5">
        <v>17456</v>
      </c>
      <c r="C443" s="5">
        <f>6*450</f>
        <v>2700</v>
      </c>
      <c r="D443" s="6" t="s">
        <v>31</v>
      </c>
      <c r="E443" s="7">
        <v>42706</v>
      </c>
    </row>
    <row r="444" spans="1:5" ht="15.75" x14ac:dyDescent="0.25">
      <c r="A444" s="4" t="s">
        <v>2</v>
      </c>
      <c r="B444" s="5">
        <v>17456</v>
      </c>
      <c r="C444" s="5">
        <f>5*450</f>
        <v>2250</v>
      </c>
      <c r="D444" s="6" t="s">
        <v>29</v>
      </c>
      <c r="E444" s="7">
        <v>42709</v>
      </c>
    </row>
    <row r="445" spans="1:5" ht="15.75" x14ac:dyDescent="0.25">
      <c r="A445" s="4" t="s">
        <v>2</v>
      </c>
      <c r="B445" s="5">
        <v>17456</v>
      </c>
      <c r="C445" s="5">
        <v>120</v>
      </c>
      <c r="D445" s="6" t="s">
        <v>28</v>
      </c>
      <c r="E445" s="7">
        <v>42709</v>
      </c>
    </row>
    <row r="446" spans="1:5" ht="15.75" x14ac:dyDescent="0.25">
      <c r="A446" s="4" t="s">
        <v>2</v>
      </c>
      <c r="B446" s="5">
        <v>17456</v>
      </c>
      <c r="C446" s="5">
        <f>5*450</f>
        <v>2250</v>
      </c>
      <c r="D446" s="6" t="s">
        <v>30</v>
      </c>
      <c r="E446" s="7">
        <v>42709</v>
      </c>
    </row>
    <row r="447" spans="1:5" ht="15.75" x14ac:dyDescent="0.25">
      <c r="A447" s="4" t="s">
        <v>2</v>
      </c>
      <c r="B447" s="5">
        <v>17456</v>
      </c>
      <c r="C447" s="5">
        <v>450</v>
      </c>
      <c r="D447" s="6" t="s">
        <v>8</v>
      </c>
      <c r="E447" s="7">
        <v>42709</v>
      </c>
    </row>
    <row r="448" spans="1:5" ht="15.75" x14ac:dyDescent="0.25">
      <c r="A448" s="4" t="s">
        <v>2</v>
      </c>
      <c r="B448" s="5">
        <v>17456</v>
      </c>
      <c r="C448" s="5">
        <f>8*450</f>
        <v>3600</v>
      </c>
      <c r="D448" s="6" t="s">
        <v>31</v>
      </c>
      <c r="E448" s="7">
        <v>42709</v>
      </c>
    </row>
    <row r="449" spans="1:5" ht="15.75" x14ac:dyDescent="0.25">
      <c r="A449" s="4" t="s">
        <v>5</v>
      </c>
      <c r="B449" s="5">
        <v>17468</v>
      </c>
      <c r="C449" s="5">
        <v>190</v>
      </c>
      <c r="D449" s="6" t="s">
        <v>6</v>
      </c>
      <c r="E449" s="7">
        <v>42699</v>
      </c>
    </row>
    <row r="450" spans="1:5" ht="15.75" x14ac:dyDescent="0.25">
      <c r="A450" s="4" t="s">
        <v>3</v>
      </c>
      <c r="B450" s="5">
        <v>17485</v>
      </c>
      <c r="C450" s="5">
        <v>150</v>
      </c>
      <c r="D450" s="6" t="s">
        <v>45</v>
      </c>
      <c r="E450" s="7">
        <v>42726</v>
      </c>
    </row>
    <row r="451" spans="1:5" ht="15.75" x14ac:dyDescent="0.25">
      <c r="A451" s="4" t="s">
        <v>3</v>
      </c>
      <c r="B451" s="5">
        <v>17485</v>
      </c>
      <c r="C451" s="5">
        <v>400</v>
      </c>
      <c r="D451" s="6" t="s">
        <v>45</v>
      </c>
      <c r="E451" s="7">
        <v>42726</v>
      </c>
    </row>
    <row r="452" spans="1:5" ht="15.75" x14ac:dyDescent="0.25">
      <c r="A452" s="4" t="s">
        <v>3</v>
      </c>
      <c r="B452" s="5">
        <v>17487</v>
      </c>
      <c r="C452" s="5">
        <f>10*200</f>
        <v>2000</v>
      </c>
      <c r="D452" s="6" t="s">
        <v>10</v>
      </c>
      <c r="E452" s="7">
        <v>42720</v>
      </c>
    </row>
    <row r="453" spans="1:5" ht="15.75" x14ac:dyDescent="0.25">
      <c r="A453" s="4" t="s">
        <v>3</v>
      </c>
      <c r="B453" s="5">
        <v>17487</v>
      </c>
      <c r="C453" s="5">
        <v>140</v>
      </c>
      <c r="D453" s="6" t="s">
        <v>10</v>
      </c>
      <c r="E453" s="7">
        <v>42720</v>
      </c>
    </row>
    <row r="454" spans="1:5" ht="15.75" x14ac:dyDescent="0.25">
      <c r="A454" s="4" t="s">
        <v>3</v>
      </c>
      <c r="B454" s="5">
        <v>17487</v>
      </c>
      <c r="C454" s="5">
        <f>20*200</f>
        <v>4000</v>
      </c>
      <c r="D454" s="6" t="s">
        <v>49</v>
      </c>
      <c r="E454" s="7">
        <v>42720</v>
      </c>
    </row>
    <row r="455" spans="1:5" ht="15.75" x14ac:dyDescent="0.25">
      <c r="A455" s="4" t="s">
        <v>3</v>
      </c>
      <c r="B455" s="5">
        <v>17487</v>
      </c>
      <c r="C455" s="5">
        <v>700</v>
      </c>
      <c r="D455" s="6" t="s">
        <v>48</v>
      </c>
      <c r="E455" s="7">
        <v>42720</v>
      </c>
    </row>
    <row r="456" spans="1:5" ht="15.75" x14ac:dyDescent="0.25">
      <c r="A456" s="4" t="s">
        <v>3</v>
      </c>
      <c r="B456" s="5">
        <v>17487</v>
      </c>
      <c r="C456" s="5">
        <v>1000</v>
      </c>
      <c r="D456" s="6" t="s">
        <v>48</v>
      </c>
      <c r="E456" s="7">
        <v>42720</v>
      </c>
    </row>
    <row r="457" spans="1:5" ht="15.75" x14ac:dyDescent="0.25">
      <c r="A457" s="4" t="s">
        <v>3</v>
      </c>
      <c r="B457" s="5">
        <v>17487</v>
      </c>
      <c r="C457" s="5">
        <f>3*1000</f>
        <v>3000</v>
      </c>
      <c r="D457" s="6" t="s">
        <v>47</v>
      </c>
      <c r="E457" s="7">
        <v>42720</v>
      </c>
    </row>
    <row r="458" spans="1:5" ht="15.75" x14ac:dyDescent="0.25">
      <c r="A458" s="4" t="s">
        <v>3</v>
      </c>
      <c r="B458" s="5">
        <v>17487</v>
      </c>
      <c r="C458" s="5">
        <f>4*400</f>
        <v>1600</v>
      </c>
      <c r="D458" s="6" t="s">
        <v>9</v>
      </c>
      <c r="E458" s="7">
        <v>42726</v>
      </c>
    </row>
    <row r="459" spans="1:5" ht="15.75" x14ac:dyDescent="0.25">
      <c r="A459" s="4" t="s">
        <v>3</v>
      </c>
      <c r="B459" s="5">
        <v>17487</v>
      </c>
      <c r="C459" s="5">
        <v>150</v>
      </c>
      <c r="D459" s="6" t="s">
        <v>8</v>
      </c>
      <c r="E459" s="7">
        <v>42726</v>
      </c>
    </row>
    <row r="460" spans="1:5" ht="15.75" x14ac:dyDescent="0.25">
      <c r="A460" s="4" t="s">
        <v>3</v>
      </c>
      <c r="B460" s="5">
        <v>17488</v>
      </c>
      <c r="C460" s="5">
        <v>300</v>
      </c>
      <c r="D460" s="6" t="s">
        <v>45</v>
      </c>
      <c r="E460" s="7">
        <v>42726</v>
      </c>
    </row>
    <row r="461" spans="1:5" ht="15.75" x14ac:dyDescent="0.25">
      <c r="A461" s="4" t="s">
        <v>3</v>
      </c>
      <c r="B461" s="5">
        <v>17488</v>
      </c>
      <c r="C461" s="5">
        <f>4*400</f>
        <v>1600</v>
      </c>
      <c r="D461" s="6" t="s">
        <v>45</v>
      </c>
      <c r="E461" s="7">
        <v>42726</v>
      </c>
    </row>
    <row r="462" spans="1:5" ht="15.75" x14ac:dyDescent="0.25">
      <c r="A462" s="4" t="s">
        <v>3</v>
      </c>
      <c r="B462" s="5">
        <v>17488</v>
      </c>
      <c r="C462" s="5">
        <v>400</v>
      </c>
      <c r="D462" s="6" t="s">
        <v>8</v>
      </c>
      <c r="E462" s="7">
        <v>42726</v>
      </c>
    </row>
    <row r="463" spans="1:5" ht="15.75" x14ac:dyDescent="0.25">
      <c r="A463" s="4" t="s">
        <v>3</v>
      </c>
      <c r="B463" s="5">
        <v>17488</v>
      </c>
      <c r="C463" s="5">
        <v>140</v>
      </c>
      <c r="D463" s="6" t="s">
        <v>8</v>
      </c>
      <c r="E463" s="7">
        <v>42726</v>
      </c>
    </row>
    <row r="464" spans="1:5" ht="15.75" x14ac:dyDescent="0.25">
      <c r="A464" s="4" t="s">
        <v>3</v>
      </c>
      <c r="B464" s="5">
        <v>17490</v>
      </c>
      <c r="C464" s="5">
        <v>280</v>
      </c>
      <c r="D464" s="6" t="s">
        <v>8</v>
      </c>
      <c r="E464" s="7">
        <v>42726</v>
      </c>
    </row>
    <row r="465" spans="1:5" ht="15.75" x14ac:dyDescent="0.25">
      <c r="A465" s="4" t="s">
        <v>3</v>
      </c>
      <c r="B465" s="5">
        <v>17490</v>
      </c>
      <c r="C465" s="5">
        <v>400</v>
      </c>
      <c r="D465" s="6" t="s">
        <v>8</v>
      </c>
      <c r="E465" s="7">
        <v>42726</v>
      </c>
    </row>
    <row r="466" spans="1:5" ht="15.75" x14ac:dyDescent="0.25">
      <c r="A466" s="4" t="s">
        <v>3</v>
      </c>
      <c r="B466" s="5">
        <v>17490</v>
      </c>
      <c r="C466" s="5">
        <v>400</v>
      </c>
      <c r="D466" s="6" t="s">
        <v>8</v>
      </c>
      <c r="E466" s="7">
        <v>42726</v>
      </c>
    </row>
    <row r="467" spans="1:5" ht="15.75" x14ac:dyDescent="0.25">
      <c r="A467" s="4" t="s">
        <v>3</v>
      </c>
      <c r="B467" s="5">
        <v>17490</v>
      </c>
      <c r="C467" s="5">
        <v>400</v>
      </c>
      <c r="D467" s="6" t="s">
        <v>45</v>
      </c>
      <c r="E467" s="7">
        <v>42726</v>
      </c>
    </row>
    <row r="468" spans="1:5" ht="15.75" x14ac:dyDescent="0.25">
      <c r="A468" s="4" t="s">
        <v>5</v>
      </c>
      <c r="B468" s="40">
        <v>17493</v>
      </c>
      <c r="C468" s="5">
        <v>700</v>
      </c>
      <c r="D468" s="6" t="s">
        <v>42</v>
      </c>
      <c r="E468" s="7">
        <v>42716</v>
      </c>
    </row>
    <row r="469" spans="1:5" ht="15.75" x14ac:dyDescent="0.25">
      <c r="A469" s="4" t="s">
        <v>5</v>
      </c>
      <c r="B469" s="5">
        <v>17493</v>
      </c>
      <c r="C469" s="5">
        <v>800</v>
      </c>
      <c r="D469" s="6" t="s">
        <v>42</v>
      </c>
      <c r="E469" s="7">
        <v>42716</v>
      </c>
    </row>
    <row r="470" spans="1:5" ht="15.75" x14ac:dyDescent="0.25">
      <c r="A470" s="4" t="s">
        <v>5</v>
      </c>
      <c r="B470" s="5">
        <v>17493</v>
      </c>
      <c r="C470" s="5">
        <v>600</v>
      </c>
      <c r="D470" s="6" t="s">
        <v>42</v>
      </c>
      <c r="E470" s="7">
        <v>42716</v>
      </c>
    </row>
    <row r="471" spans="1:5" ht="15.75" x14ac:dyDescent="0.25">
      <c r="A471" s="4" t="s">
        <v>5</v>
      </c>
      <c r="B471" s="5">
        <v>17493</v>
      </c>
      <c r="C471" s="5">
        <v>570</v>
      </c>
      <c r="D471" s="6" t="s">
        <v>42</v>
      </c>
      <c r="E471" s="7">
        <v>42716</v>
      </c>
    </row>
    <row r="472" spans="1:5" ht="15.75" x14ac:dyDescent="0.25">
      <c r="A472" s="4" t="s">
        <v>5</v>
      </c>
      <c r="B472" s="5">
        <v>17497</v>
      </c>
      <c r="C472" s="5">
        <v>100</v>
      </c>
      <c r="D472" s="6" t="s">
        <v>6</v>
      </c>
      <c r="E472" s="7">
        <v>42699</v>
      </c>
    </row>
    <row r="473" spans="1:5" ht="15.75" x14ac:dyDescent="0.25">
      <c r="A473" s="4" t="s">
        <v>5</v>
      </c>
      <c r="B473" s="5">
        <v>17500</v>
      </c>
      <c r="C473" s="5">
        <v>240</v>
      </c>
      <c r="D473" s="6" t="s">
        <v>12</v>
      </c>
      <c r="E473" s="7">
        <v>42704</v>
      </c>
    </row>
    <row r="474" spans="1:5" ht="15.75" x14ac:dyDescent="0.25">
      <c r="A474" s="4" t="s">
        <v>5</v>
      </c>
      <c r="B474" s="5">
        <v>17500</v>
      </c>
      <c r="C474" s="5">
        <v>195</v>
      </c>
      <c r="D474" s="6" t="s">
        <v>6</v>
      </c>
      <c r="E474" s="7">
        <v>42704</v>
      </c>
    </row>
    <row r="475" spans="1:5" ht="15.75" x14ac:dyDescent="0.25">
      <c r="A475" s="4" t="s">
        <v>5</v>
      </c>
      <c r="B475" s="5">
        <v>17502</v>
      </c>
      <c r="C475" s="5">
        <f>6*120</f>
        <v>720</v>
      </c>
      <c r="D475" s="6" t="s">
        <v>23</v>
      </c>
      <c r="E475" s="7">
        <v>42706</v>
      </c>
    </row>
    <row r="476" spans="1:5" ht="15.75" x14ac:dyDescent="0.25">
      <c r="A476" s="4" t="s">
        <v>5</v>
      </c>
      <c r="B476" s="5">
        <v>17509</v>
      </c>
      <c r="C476" s="5">
        <v>1000</v>
      </c>
      <c r="D476" s="6" t="s">
        <v>11</v>
      </c>
      <c r="E476" s="7">
        <v>42704</v>
      </c>
    </row>
    <row r="477" spans="1:5" ht="15.75" x14ac:dyDescent="0.25">
      <c r="A477" s="4" t="s">
        <v>5</v>
      </c>
      <c r="B477" s="5">
        <v>17509</v>
      </c>
      <c r="C477" s="5">
        <v>1000</v>
      </c>
      <c r="D477" s="6" t="s">
        <v>11</v>
      </c>
      <c r="E477" s="7">
        <v>42704</v>
      </c>
    </row>
    <row r="478" spans="1:5" ht="15.75" x14ac:dyDescent="0.25">
      <c r="A478" s="4" t="s">
        <v>5</v>
      </c>
      <c r="B478" s="5">
        <v>17509</v>
      </c>
      <c r="C478" s="5" t="s">
        <v>4</v>
      </c>
      <c r="D478" s="6" t="s">
        <v>11</v>
      </c>
      <c r="E478" s="7">
        <v>42706</v>
      </c>
    </row>
    <row r="479" spans="1:5" ht="15.75" x14ac:dyDescent="0.25">
      <c r="A479" s="4" t="s">
        <v>5</v>
      </c>
      <c r="B479" s="5">
        <v>17509</v>
      </c>
      <c r="C479" s="5">
        <v>700</v>
      </c>
      <c r="D479" s="6" t="s">
        <v>12</v>
      </c>
      <c r="E479" s="7">
        <v>42706</v>
      </c>
    </row>
    <row r="480" spans="1:5" ht="15.75" x14ac:dyDescent="0.25">
      <c r="A480" s="4" t="s">
        <v>5</v>
      </c>
      <c r="B480" s="5">
        <v>17509</v>
      </c>
      <c r="C480" s="5">
        <v>700</v>
      </c>
      <c r="D480" s="6" t="s">
        <v>12</v>
      </c>
      <c r="E480" s="7">
        <v>42706</v>
      </c>
    </row>
    <row r="481" spans="1:5" ht="15.75" x14ac:dyDescent="0.25">
      <c r="A481" s="4" t="s">
        <v>5</v>
      </c>
      <c r="B481" s="5">
        <v>17509</v>
      </c>
      <c r="C481" s="5">
        <v>550</v>
      </c>
      <c r="D481" s="6" t="s">
        <v>24</v>
      </c>
      <c r="E481" s="7">
        <v>42706</v>
      </c>
    </row>
    <row r="482" spans="1:5" ht="15.75" x14ac:dyDescent="0.25">
      <c r="A482" s="4" t="s">
        <v>5</v>
      </c>
      <c r="B482" s="5">
        <v>17509</v>
      </c>
      <c r="C482" s="5">
        <v>700</v>
      </c>
      <c r="D482" s="6" t="s">
        <v>25</v>
      </c>
      <c r="E482" s="7">
        <v>42706</v>
      </c>
    </row>
    <row r="483" spans="1:5" ht="15.75" x14ac:dyDescent="0.25">
      <c r="A483" s="4" t="s">
        <v>5</v>
      </c>
      <c r="B483" s="5">
        <v>17509</v>
      </c>
      <c r="C483" s="5">
        <v>380</v>
      </c>
      <c r="D483" s="6" t="s">
        <v>25</v>
      </c>
      <c r="E483" s="7">
        <v>42706</v>
      </c>
    </row>
    <row r="484" spans="1:5" ht="15.75" x14ac:dyDescent="0.25">
      <c r="A484" s="4" t="s">
        <v>5</v>
      </c>
      <c r="B484" s="5">
        <v>17520</v>
      </c>
      <c r="C484" s="5">
        <v>2280</v>
      </c>
      <c r="D484" s="6" t="s">
        <v>43</v>
      </c>
      <c r="E484" s="7">
        <v>42716</v>
      </c>
    </row>
    <row r="485" spans="1:5" ht="15.75" x14ac:dyDescent="0.25">
      <c r="A485" s="4" t="s">
        <v>5</v>
      </c>
      <c r="B485" s="5">
        <v>17540</v>
      </c>
      <c r="C485" s="5">
        <v>550</v>
      </c>
      <c r="D485" s="6" t="s">
        <v>12</v>
      </c>
      <c r="E485" s="7">
        <v>42711</v>
      </c>
    </row>
    <row r="486" spans="1:5" ht="15.75" x14ac:dyDescent="0.25">
      <c r="A486" s="4" t="s">
        <v>5</v>
      </c>
      <c r="B486" s="5">
        <v>17540</v>
      </c>
      <c r="C486" s="5">
        <v>600</v>
      </c>
      <c r="D486" s="6" t="s">
        <v>27</v>
      </c>
      <c r="E486" s="7">
        <v>42711</v>
      </c>
    </row>
    <row r="487" spans="1:5" ht="15.75" x14ac:dyDescent="0.25">
      <c r="A487" s="4" t="s">
        <v>5</v>
      </c>
      <c r="B487" s="5">
        <v>17556</v>
      </c>
      <c r="C487" s="5">
        <v>740</v>
      </c>
      <c r="D487" s="6" t="s">
        <v>12</v>
      </c>
      <c r="E487" s="7">
        <v>42709</v>
      </c>
    </row>
    <row r="488" spans="1:5" ht="15.75" x14ac:dyDescent="0.25">
      <c r="A488" s="4" t="s">
        <v>5</v>
      </c>
      <c r="B488" s="5">
        <v>17557</v>
      </c>
      <c r="C488" s="5" t="s">
        <v>4</v>
      </c>
      <c r="D488" s="6" t="s">
        <v>18</v>
      </c>
      <c r="E488" s="7">
        <v>42709</v>
      </c>
    </row>
    <row r="489" spans="1:5" ht="15.75" x14ac:dyDescent="0.25">
      <c r="A489" s="4" t="s">
        <v>5</v>
      </c>
      <c r="B489" s="5">
        <v>17557</v>
      </c>
      <c r="C489" s="5" t="s">
        <v>4</v>
      </c>
      <c r="D489" s="6" t="s">
        <v>19</v>
      </c>
      <c r="E489" s="7">
        <v>42709</v>
      </c>
    </row>
    <row r="490" spans="1:5" ht="15.75" x14ac:dyDescent="0.25">
      <c r="A490" s="4" t="s">
        <v>5</v>
      </c>
      <c r="B490" s="5">
        <v>17557</v>
      </c>
      <c r="C490" s="5" t="s">
        <v>4</v>
      </c>
      <c r="D490" s="6" t="s">
        <v>21</v>
      </c>
      <c r="E490" s="7">
        <v>42709</v>
      </c>
    </row>
    <row r="491" spans="1:5" ht="15.75" x14ac:dyDescent="0.25">
      <c r="A491" s="4" t="s">
        <v>5</v>
      </c>
      <c r="B491" s="5">
        <v>17557</v>
      </c>
      <c r="C491" s="5" t="s">
        <v>4</v>
      </c>
      <c r="D491" s="6" t="s">
        <v>17</v>
      </c>
      <c r="E491" s="7">
        <v>42709</v>
      </c>
    </row>
    <row r="492" spans="1:5" ht="15.75" x14ac:dyDescent="0.25">
      <c r="A492" s="4" t="s">
        <v>5</v>
      </c>
      <c r="B492" s="5">
        <v>17557</v>
      </c>
      <c r="C492" s="5" t="s">
        <v>4</v>
      </c>
      <c r="D492" s="6" t="s">
        <v>20</v>
      </c>
      <c r="E492" s="7">
        <v>42709</v>
      </c>
    </row>
    <row r="493" spans="1:5" ht="15.75" x14ac:dyDescent="0.25">
      <c r="A493" s="4" t="s">
        <v>5</v>
      </c>
      <c r="B493" s="5">
        <v>17557</v>
      </c>
      <c r="C493" s="5" t="s">
        <v>4</v>
      </c>
      <c r="D493" s="6" t="s">
        <v>22</v>
      </c>
      <c r="E493" s="7">
        <v>42709</v>
      </c>
    </row>
    <row r="494" spans="1:5" ht="15.75" x14ac:dyDescent="0.25">
      <c r="A494" s="4" t="s">
        <v>5</v>
      </c>
      <c r="B494" s="5">
        <v>17557</v>
      </c>
      <c r="C494" s="5" t="s">
        <v>4</v>
      </c>
      <c r="D494" s="6" t="s">
        <v>16</v>
      </c>
      <c r="E494" s="7">
        <v>42709</v>
      </c>
    </row>
    <row r="495" spans="1:5" ht="15.75" x14ac:dyDescent="0.25">
      <c r="A495" s="4" t="s">
        <v>3</v>
      </c>
      <c r="B495" s="5">
        <v>17581</v>
      </c>
      <c r="C495" s="5">
        <v>330</v>
      </c>
      <c r="D495" s="6" t="s">
        <v>12</v>
      </c>
      <c r="E495" s="7">
        <v>42719</v>
      </c>
    </row>
    <row r="496" spans="1:5" ht="15.75" x14ac:dyDescent="0.25">
      <c r="A496" s="4" t="s">
        <v>3</v>
      </c>
      <c r="B496" s="5">
        <v>17581</v>
      </c>
      <c r="C496" s="5">
        <f>3*750</f>
        <v>2250</v>
      </c>
      <c r="D496" s="6" t="s">
        <v>46</v>
      </c>
      <c r="E496" s="7">
        <v>42719</v>
      </c>
    </row>
    <row r="497" spans="1:5" ht="15.75" x14ac:dyDescent="0.25">
      <c r="A497" s="4" t="s">
        <v>5</v>
      </c>
      <c r="B497" s="5">
        <v>17592</v>
      </c>
      <c r="C497" s="5">
        <v>680</v>
      </c>
      <c r="D497" s="6" t="s">
        <v>12</v>
      </c>
      <c r="E497" s="7">
        <v>42719</v>
      </c>
    </row>
    <row r="498" spans="1:5" ht="15.75" x14ac:dyDescent="0.25">
      <c r="A498" s="4" t="s">
        <v>5</v>
      </c>
      <c r="B498" s="5">
        <v>17592</v>
      </c>
      <c r="C498" s="5">
        <v>650</v>
      </c>
      <c r="D498" s="6" t="s">
        <v>12</v>
      </c>
      <c r="E498" s="7">
        <v>42719</v>
      </c>
    </row>
    <row r="499" spans="1:5" ht="15.75" x14ac:dyDescent="0.25">
      <c r="A499" s="4" t="s">
        <v>5</v>
      </c>
      <c r="B499" s="5">
        <v>17592</v>
      </c>
      <c r="C499" s="5">
        <f>2*700</f>
        <v>1400</v>
      </c>
      <c r="D499" s="6" t="s">
        <v>51</v>
      </c>
      <c r="E499" s="7">
        <v>42719</v>
      </c>
    </row>
    <row r="500" spans="1:5" ht="15.75" x14ac:dyDescent="0.25">
      <c r="A500" s="4" t="s">
        <v>5</v>
      </c>
      <c r="B500" s="5">
        <v>17592</v>
      </c>
      <c r="C500" s="5">
        <v>2000</v>
      </c>
      <c r="D500" s="6" t="s">
        <v>50</v>
      </c>
      <c r="E500" s="7">
        <v>42719</v>
      </c>
    </row>
    <row r="501" spans="1:5" ht="15.75" x14ac:dyDescent="0.25">
      <c r="A501" s="4" t="s">
        <v>3</v>
      </c>
      <c r="B501" s="5">
        <v>17646</v>
      </c>
      <c r="C501" s="5">
        <v>365</v>
      </c>
      <c r="D501" s="6" t="s">
        <v>12</v>
      </c>
      <c r="E501" s="7">
        <v>42725</v>
      </c>
    </row>
    <row r="502" spans="1:5" ht="15.75" x14ac:dyDescent="0.25">
      <c r="A502" s="4" t="s">
        <v>5</v>
      </c>
      <c r="B502" s="5">
        <v>17646</v>
      </c>
      <c r="C502" s="5" t="s">
        <v>55</v>
      </c>
      <c r="D502" s="6" t="s">
        <v>56</v>
      </c>
      <c r="E502" s="7">
        <v>42726</v>
      </c>
    </row>
    <row r="503" spans="1:5" ht="15.75" x14ac:dyDescent="0.25">
      <c r="A503" s="4" t="s">
        <v>3</v>
      </c>
      <c r="B503" s="5" t="s">
        <v>4</v>
      </c>
      <c r="C503" s="5" t="s">
        <v>13</v>
      </c>
      <c r="D503" s="6" t="s">
        <v>14</v>
      </c>
      <c r="E503" s="7">
        <v>42697</v>
      </c>
    </row>
    <row r="504" spans="1:5" ht="15.75" x14ac:dyDescent="0.25">
      <c r="A504" s="4" t="s">
        <v>3</v>
      </c>
      <c r="B504" s="5" t="s">
        <v>4</v>
      </c>
      <c r="C504" s="5" t="s">
        <v>4</v>
      </c>
      <c r="D504" s="6" t="s">
        <v>4</v>
      </c>
      <c r="E504" s="7">
        <v>42704</v>
      </c>
    </row>
    <row r="505" spans="1:5" ht="15.75" x14ac:dyDescent="0.25">
      <c r="A505" s="4" t="s">
        <v>5</v>
      </c>
      <c r="B505" s="5" t="s">
        <v>4</v>
      </c>
      <c r="C505" s="5">
        <v>40320</v>
      </c>
      <c r="D505" s="6" t="s">
        <v>38</v>
      </c>
      <c r="E505" s="7">
        <v>42710</v>
      </c>
    </row>
    <row r="506" spans="1:5" ht="15.75" x14ac:dyDescent="0.25">
      <c r="A506" s="4" t="s">
        <v>3</v>
      </c>
      <c r="B506" s="5" t="s">
        <v>4</v>
      </c>
      <c r="C506" s="5">
        <v>3</v>
      </c>
      <c r="D506" s="6" t="s">
        <v>26</v>
      </c>
      <c r="E506" s="7">
        <v>42711</v>
      </c>
    </row>
    <row r="507" spans="1:5" ht="15.75" x14ac:dyDescent="0.25">
      <c r="A507" s="4" t="s">
        <v>5</v>
      </c>
      <c r="B507" s="5" t="s">
        <v>4</v>
      </c>
      <c r="C507" s="5" t="s">
        <v>13</v>
      </c>
      <c r="D507" s="6" t="s">
        <v>52</v>
      </c>
      <c r="E507" s="7">
        <v>42725</v>
      </c>
    </row>
    <row r="508" spans="1:5" ht="15.75" x14ac:dyDescent="0.25">
      <c r="A508" s="4" t="s">
        <v>5</v>
      </c>
      <c r="B508" s="5" t="s">
        <v>4</v>
      </c>
      <c r="C508" s="5">
        <v>220</v>
      </c>
      <c r="D508" s="6" t="s">
        <v>53</v>
      </c>
      <c r="E508" s="7">
        <v>42725</v>
      </c>
    </row>
    <row r="509" spans="1:5" ht="15.75" x14ac:dyDescent="0.25">
      <c r="A509" s="4" t="s">
        <v>5</v>
      </c>
      <c r="B509" s="5" t="s">
        <v>4</v>
      </c>
      <c r="C509" s="5" t="s">
        <v>13</v>
      </c>
      <c r="D509" s="6" t="s">
        <v>54</v>
      </c>
      <c r="E509" s="7">
        <v>42725</v>
      </c>
    </row>
    <row r="510" spans="1:5" ht="15.75" x14ac:dyDescent="0.25">
      <c r="A510" s="50"/>
      <c r="B510" s="40"/>
      <c r="C510" s="40"/>
      <c r="D510" s="50"/>
      <c r="E510" s="51"/>
    </row>
    <row r="511" spans="1:5" ht="15.75" x14ac:dyDescent="0.25">
      <c r="A511" s="50"/>
      <c r="B511" s="40"/>
      <c r="C511" s="40"/>
      <c r="D511" s="50"/>
      <c r="E511" s="51"/>
    </row>
    <row r="512" spans="1:5" ht="15.75" x14ac:dyDescent="0.25">
      <c r="A512" s="50"/>
      <c r="B512" s="40"/>
      <c r="C512" s="40"/>
      <c r="D512" s="50"/>
      <c r="E512" s="51"/>
    </row>
    <row r="513" spans="1:5" ht="15.75" x14ac:dyDescent="0.25">
      <c r="A513" s="50"/>
      <c r="B513" s="40"/>
      <c r="C513" s="40"/>
      <c r="D513" s="50"/>
      <c r="E513" s="51"/>
    </row>
    <row r="514" spans="1:5" ht="15.75" x14ac:dyDescent="0.25">
      <c r="A514" s="50"/>
      <c r="B514" s="40"/>
      <c r="C514" s="40"/>
      <c r="D514" s="50"/>
      <c r="E514" s="51"/>
    </row>
    <row r="515" spans="1:5" ht="15.75" x14ac:dyDescent="0.25">
      <c r="A515" s="50"/>
      <c r="B515" s="40"/>
      <c r="C515" s="40"/>
      <c r="D515" s="50"/>
      <c r="E515" s="51"/>
    </row>
    <row r="516" spans="1:5" ht="15.75" x14ac:dyDescent="0.25">
      <c r="A516" s="50"/>
      <c r="B516" s="40"/>
      <c r="C516" s="40"/>
      <c r="D516" s="50"/>
      <c r="E516" s="51"/>
    </row>
    <row r="517" spans="1:5" ht="15.75" x14ac:dyDescent="0.25">
      <c r="A517" s="50"/>
      <c r="B517" s="40"/>
      <c r="C517" s="40"/>
      <c r="D517" s="50"/>
      <c r="E517" s="51"/>
    </row>
    <row r="518" spans="1:5" ht="15.75" x14ac:dyDescent="0.25">
      <c r="A518" s="50"/>
      <c r="B518" s="40"/>
      <c r="C518" s="40"/>
      <c r="D518" s="50"/>
      <c r="E518" s="51"/>
    </row>
    <row r="519" spans="1:5" ht="15.75" x14ac:dyDescent="0.25">
      <c r="A519" s="50"/>
      <c r="B519" s="40"/>
      <c r="C519" s="40"/>
      <c r="D519" s="50"/>
      <c r="E519" s="51"/>
    </row>
    <row r="520" spans="1:5" ht="15.75" x14ac:dyDescent="0.25">
      <c r="A520" s="50"/>
      <c r="B520" s="40"/>
      <c r="C520" s="40"/>
      <c r="D520" s="50"/>
      <c r="E520" s="51"/>
    </row>
    <row r="521" spans="1:5" ht="15.75" x14ac:dyDescent="0.25">
      <c r="A521" s="50"/>
      <c r="B521" s="40"/>
      <c r="C521" s="40"/>
      <c r="D521" s="50"/>
      <c r="E521" s="51"/>
    </row>
    <row r="522" spans="1:5" ht="15.75" x14ac:dyDescent="0.25">
      <c r="A522" s="50"/>
      <c r="B522" s="40"/>
      <c r="C522" s="40"/>
      <c r="D522" s="50"/>
      <c r="E522" s="51"/>
    </row>
    <row r="523" spans="1:5" ht="15.75" x14ac:dyDescent="0.25">
      <c r="A523" s="50"/>
      <c r="B523" s="40"/>
      <c r="C523" s="40"/>
      <c r="D523" s="50"/>
      <c r="E523" s="51"/>
    </row>
    <row r="524" spans="1:5" ht="15.75" x14ac:dyDescent="0.25">
      <c r="A524" s="50"/>
      <c r="B524" s="40"/>
      <c r="C524" s="40"/>
      <c r="D524" s="50"/>
      <c r="E524" s="51"/>
    </row>
    <row r="525" spans="1:5" ht="15.75" x14ac:dyDescent="0.25">
      <c r="A525" s="50"/>
      <c r="B525" s="40"/>
      <c r="C525" s="40"/>
      <c r="D525" s="50"/>
      <c r="E525" s="51"/>
    </row>
    <row r="526" spans="1:5" ht="15.75" x14ac:dyDescent="0.25">
      <c r="A526" s="50"/>
      <c r="B526" s="40"/>
      <c r="C526" s="40"/>
      <c r="D526" s="50"/>
      <c r="E526" s="51"/>
    </row>
    <row r="527" spans="1:5" ht="15.75" x14ac:dyDescent="0.25">
      <c r="A527" s="50"/>
      <c r="B527" s="40"/>
      <c r="C527" s="40"/>
      <c r="D527" s="50"/>
      <c r="E527" s="51"/>
    </row>
    <row r="528" spans="1:5" ht="15.75" x14ac:dyDescent="0.25">
      <c r="A528" s="50"/>
      <c r="B528" s="40"/>
      <c r="C528" s="40"/>
      <c r="D528" s="50"/>
      <c r="E528" s="51"/>
    </row>
    <row r="529" spans="1:5" ht="15.75" x14ac:dyDescent="0.25">
      <c r="A529" s="50"/>
      <c r="B529" s="40"/>
      <c r="C529" s="40"/>
      <c r="D529" s="50"/>
      <c r="E529" s="51"/>
    </row>
    <row r="530" spans="1:5" ht="15.75" x14ac:dyDescent="0.25">
      <c r="A530" s="50"/>
      <c r="B530" s="40"/>
      <c r="C530" s="40"/>
      <c r="D530" s="50"/>
      <c r="E530" s="51"/>
    </row>
    <row r="531" spans="1:5" ht="15.75" x14ac:dyDescent="0.25">
      <c r="A531" s="50"/>
      <c r="B531" s="40"/>
      <c r="C531" s="40"/>
      <c r="D531" s="50"/>
      <c r="E531" s="51"/>
    </row>
    <row r="532" spans="1:5" ht="15.75" x14ac:dyDescent="0.25">
      <c r="A532" s="50"/>
      <c r="B532" s="40"/>
      <c r="C532" s="40"/>
      <c r="D532" s="50"/>
      <c r="E532" s="51"/>
    </row>
    <row r="533" spans="1:5" ht="15.75" x14ac:dyDescent="0.25">
      <c r="A533" s="50"/>
      <c r="B533" s="40"/>
      <c r="C533" s="40"/>
      <c r="D533" s="50"/>
      <c r="E533" s="51"/>
    </row>
    <row r="534" spans="1:5" ht="15.75" x14ac:dyDescent="0.25">
      <c r="A534" s="50"/>
      <c r="B534" s="40"/>
      <c r="C534" s="40"/>
      <c r="D534" s="50"/>
      <c r="E534" s="51"/>
    </row>
    <row r="535" spans="1:5" ht="15.75" x14ac:dyDescent="0.25">
      <c r="A535" s="50"/>
      <c r="B535" s="40"/>
      <c r="C535" s="40"/>
      <c r="D535" s="50"/>
      <c r="E535" s="51"/>
    </row>
    <row r="536" spans="1:5" ht="15.75" x14ac:dyDescent="0.25">
      <c r="A536" s="50"/>
      <c r="B536" s="40"/>
      <c r="C536" s="40"/>
      <c r="D536" s="50"/>
      <c r="E536" s="51"/>
    </row>
    <row r="537" spans="1:5" ht="15.75" x14ac:dyDescent="0.25">
      <c r="A537" s="50"/>
      <c r="B537" s="40"/>
      <c r="C537" s="40"/>
      <c r="D537" s="50"/>
      <c r="E537" s="51"/>
    </row>
    <row r="538" spans="1:5" ht="15.75" x14ac:dyDescent="0.25">
      <c r="A538" s="50"/>
      <c r="B538" s="40"/>
      <c r="C538" s="40"/>
      <c r="D538" s="50"/>
      <c r="E538" s="51"/>
    </row>
    <row r="539" spans="1:5" ht="15.75" x14ac:dyDescent="0.25">
      <c r="A539" s="50"/>
      <c r="B539" s="40"/>
      <c r="C539" s="40"/>
      <c r="D539" s="50"/>
      <c r="E539" s="51"/>
    </row>
    <row r="540" spans="1:5" ht="15.75" x14ac:dyDescent="0.25">
      <c r="A540" s="50"/>
      <c r="B540" s="40"/>
      <c r="C540" s="40"/>
      <c r="D540" s="50"/>
      <c r="E540" s="51"/>
    </row>
    <row r="541" spans="1:5" ht="15.75" x14ac:dyDescent="0.25">
      <c r="A541" s="50"/>
      <c r="B541" s="40"/>
      <c r="C541" s="40"/>
      <c r="D541" s="50"/>
      <c r="E541" s="51"/>
    </row>
    <row r="542" spans="1:5" ht="15.75" x14ac:dyDescent="0.25">
      <c r="A542" s="50"/>
      <c r="B542" s="40"/>
      <c r="C542" s="40"/>
      <c r="D542" s="50"/>
      <c r="E542" s="51"/>
    </row>
    <row r="543" spans="1:5" ht="15.75" x14ac:dyDescent="0.25">
      <c r="A543" s="50"/>
      <c r="B543" s="40"/>
      <c r="C543" s="40"/>
      <c r="D543" s="50"/>
      <c r="E543" s="51"/>
    </row>
    <row r="544" spans="1:5" ht="15.75" x14ac:dyDescent="0.25">
      <c r="A544" s="50"/>
      <c r="B544" s="40"/>
      <c r="C544" s="40"/>
      <c r="D544" s="50"/>
      <c r="E544" s="51"/>
    </row>
    <row r="545" spans="1:5" ht="15.75" x14ac:dyDescent="0.25">
      <c r="A545" s="52"/>
      <c r="B545" s="52"/>
      <c r="C545" s="52"/>
      <c r="D545" s="52"/>
      <c r="E545" s="53"/>
    </row>
    <row r="546" spans="1:5" ht="15.75" x14ac:dyDescent="0.25">
      <c r="A546" s="52"/>
      <c r="B546" s="52"/>
      <c r="C546" s="52"/>
      <c r="D546" s="52"/>
      <c r="E546" s="53"/>
    </row>
    <row r="547" spans="1:5" ht="15.75" x14ac:dyDescent="0.25">
      <c r="A547" s="52"/>
      <c r="B547" s="52"/>
      <c r="C547" s="52"/>
      <c r="D547" s="52"/>
      <c r="E547" s="53"/>
    </row>
    <row r="548" spans="1:5" ht="15.75" x14ac:dyDescent="0.25">
      <c r="A548" s="52"/>
      <c r="B548" s="52"/>
      <c r="C548" s="52"/>
      <c r="D548" s="52"/>
      <c r="E548" s="53"/>
    </row>
    <row r="549" spans="1:5" ht="15.75" x14ac:dyDescent="0.25">
      <c r="A549" s="52"/>
      <c r="B549" s="52"/>
      <c r="C549" s="52"/>
      <c r="D549" s="52"/>
      <c r="E549" s="53"/>
    </row>
    <row r="550" spans="1:5" ht="15.75" x14ac:dyDescent="0.25">
      <c r="A550" s="52"/>
      <c r="B550" s="52"/>
      <c r="C550" s="52"/>
      <c r="D550" s="52"/>
      <c r="E550" s="53"/>
    </row>
    <row r="551" spans="1:5" ht="15.75" x14ac:dyDescent="0.25">
      <c r="A551" s="52"/>
      <c r="B551" s="52"/>
      <c r="C551" s="52"/>
      <c r="D551" s="52"/>
      <c r="E551" s="53"/>
    </row>
    <row r="552" spans="1:5" ht="15.75" x14ac:dyDescent="0.25">
      <c r="A552" s="52"/>
      <c r="B552" s="52"/>
      <c r="C552" s="52"/>
      <c r="D552" s="52"/>
      <c r="E552" s="53"/>
    </row>
    <row r="553" spans="1:5" ht="15.75" x14ac:dyDescent="0.25">
      <c r="A553" s="52"/>
      <c r="B553" s="52"/>
      <c r="C553" s="52"/>
      <c r="D553" s="52"/>
      <c r="E553" s="53"/>
    </row>
    <row r="554" spans="1:5" ht="15.75" x14ac:dyDescent="0.25">
      <c r="A554" s="52"/>
      <c r="B554" s="52"/>
      <c r="C554" s="52"/>
      <c r="D554" s="52"/>
      <c r="E554" s="53"/>
    </row>
    <row r="555" spans="1:5" ht="15.75" x14ac:dyDescent="0.25">
      <c r="A555" s="52"/>
      <c r="B555" s="52"/>
      <c r="C555" s="52"/>
      <c r="D555" s="52"/>
      <c r="E555" s="53"/>
    </row>
    <row r="556" spans="1:5" ht="15.75" x14ac:dyDescent="0.25">
      <c r="A556" s="52"/>
      <c r="B556" s="52"/>
      <c r="C556" s="52"/>
      <c r="D556" s="52"/>
      <c r="E556" s="53"/>
    </row>
    <row r="557" spans="1:5" ht="15.75" x14ac:dyDescent="0.25">
      <c r="A557" s="52"/>
      <c r="B557" s="52"/>
      <c r="C557" s="52"/>
      <c r="D557" s="52"/>
      <c r="E557" s="53"/>
    </row>
    <row r="558" spans="1:5" ht="15.75" x14ac:dyDescent="0.25">
      <c r="A558" s="52"/>
      <c r="B558" s="52"/>
      <c r="C558" s="52"/>
      <c r="D558" s="52"/>
      <c r="E558" s="53"/>
    </row>
    <row r="559" spans="1:5" x14ac:dyDescent="0.25">
      <c r="A559" s="26"/>
      <c r="B559" s="26"/>
      <c r="C559" s="26"/>
      <c r="D559" s="26"/>
      <c r="E559" s="26"/>
    </row>
    <row r="560" spans="1:5" x14ac:dyDescent="0.25">
      <c r="A560" s="26"/>
      <c r="B560" s="26"/>
      <c r="C560" s="26"/>
      <c r="D560" s="26"/>
      <c r="E560" s="26"/>
    </row>
    <row r="561" spans="1:5" x14ac:dyDescent="0.25">
      <c r="A561" s="26"/>
      <c r="B561" s="26"/>
      <c r="C561" s="26"/>
      <c r="D561" s="26"/>
      <c r="E561" s="26"/>
    </row>
    <row r="562" spans="1:5" x14ac:dyDescent="0.25">
      <c r="A562" s="26"/>
      <c r="B562" s="26"/>
      <c r="C562" s="26"/>
      <c r="D562" s="26"/>
      <c r="E562" s="26"/>
    </row>
    <row r="563" spans="1:5" x14ac:dyDescent="0.25">
      <c r="A563" s="26"/>
      <c r="B563" s="26"/>
      <c r="C563" s="26"/>
      <c r="D563" s="26"/>
      <c r="E563" s="26"/>
    </row>
    <row r="564" spans="1:5" x14ac:dyDescent="0.25">
      <c r="A564" s="26"/>
      <c r="B564" s="26"/>
      <c r="C564" s="26"/>
      <c r="D564" s="26"/>
      <c r="E564" s="26"/>
    </row>
    <row r="565" spans="1:5" x14ac:dyDescent="0.25">
      <c r="A565" s="26"/>
      <c r="B565" s="26"/>
      <c r="C565" s="26"/>
      <c r="D565" s="26"/>
      <c r="E565" s="26"/>
    </row>
    <row r="566" spans="1:5" x14ac:dyDescent="0.25">
      <c r="A566" s="26"/>
      <c r="B566" s="26"/>
      <c r="C566" s="26"/>
      <c r="D566" s="26"/>
      <c r="E566" s="26"/>
    </row>
    <row r="567" spans="1:5" x14ac:dyDescent="0.25">
      <c r="A567" s="26"/>
      <c r="B567" s="26"/>
      <c r="C567" s="26"/>
      <c r="D567" s="26"/>
      <c r="E567" s="26"/>
    </row>
    <row r="568" spans="1:5" x14ac:dyDescent="0.25">
      <c r="A568" s="26"/>
      <c r="B568" s="26"/>
      <c r="C568" s="26"/>
      <c r="D568" s="26"/>
      <c r="E568" s="26"/>
    </row>
    <row r="569" spans="1:5" x14ac:dyDescent="0.25">
      <c r="A569" s="26"/>
      <c r="B569" s="26"/>
      <c r="C569" s="26"/>
      <c r="D569" s="26"/>
      <c r="E569" s="26"/>
    </row>
  </sheetData>
  <sheetProtection selectLockedCells="1"/>
  <sortState ref="A2:E509">
    <sortCondition ref="B1"/>
  </sortState>
  <conditionalFormatting sqref="A2:E509">
    <cfRule type="notContainsBlanks" dxfId="8" priority="1">
      <formula>LEN(TRIM(A2))&gt;0</formula>
    </cfRule>
  </conditionalFormatting>
  <dataValidations count="1">
    <dataValidation type="list" allowBlank="1" showInputMessage="1" showErrorMessage="1" sqref="A2:A569">
      <formula1>LstAtelier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419"/>
  <sheetViews>
    <sheetView topLeftCell="A13" workbookViewId="0">
      <selection activeCell="A8" sqref="A8"/>
    </sheetView>
  </sheetViews>
  <sheetFormatPr baseColWidth="10" defaultColWidth="11.42578125" defaultRowHeight="15" x14ac:dyDescent="0.25"/>
  <sheetData>
    <row r="1" spans="1:26" ht="17.25" customHeight="1" x14ac:dyDescent="0.25">
      <c r="A1" s="2" t="s">
        <v>0</v>
      </c>
      <c r="B1" s="29"/>
      <c r="C1" s="2" t="s">
        <v>0</v>
      </c>
      <c r="D1" s="3" t="s">
        <v>39</v>
      </c>
      <c r="E1" s="9"/>
      <c r="F1" t="s">
        <v>57</v>
      </c>
      <c r="G1" t="s">
        <v>58</v>
      </c>
      <c r="H1" t="s">
        <v>59</v>
      </c>
      <c r="K1" s="2" t="s">
        <v>0</v>
      </c>
      <c r="M1" s="94" t="s">
        <v>255</v>
      </c>
      <c r="Z1" t="s">
        <v>254</v>
      </c>
    </row>
    <row r="2" spans="1:26" ht="15.75" x14ac:dyDescent="0.25">
      <c r="A2" s="30" t="s">
        <v>2</v>
      </c>
      <c r="B2" s="28"/>
      <c r="C2" s="30" t="s">
        <v>3</v>
      </c>
      <c r="D2" s="8">
        <v>15465</v>
      </c>
      <c r="E2" s="9"/>
      <c r="F2" s="45"/>
      <c r="G2" t="s">
        <v>60</v>
      </c>
      <c r="H2" t="s">
        <v>61</v>
      </c>
      <c r="K2" t="s">
        <v>3</v>
      </c>
      <c r="M2" s="95" t="s">
        <v>265</v>
      </c>
    </row>
    <row r="3" spans="1:26" ht="15.75" x14ac:dyDescent="0.25">
      <c r="A3" s="30" t="s">
        <v>3</v>
      </c>
      <c r="B3" s="28"/>
      <c r="C3" s="30" t="s">
        <v>3</v>
      </c>
      <c r="D3" s="8">
        <v>16305</v>
      </c>
      <c r="E3" s="9"/>
      <c r="F3" s="46"/>
      <c r="G3" t="s">
        <v>62</v>
      </c>
      <c r="H3" t="s">
        <v>63</v>
      </c>
      <c r="M3" s="95" t="s">
        <v>266</v>
      </c>
    </row>
    <row r="4" spans="1:26" ht="15.75" x14ac:dyDescent="0.25">
      <c r="A4" s="30" t="s">
        <v>5</v>
      </c>
      <c r="B4" s="28"/>
      <c r="C4" s="30" t="s">
        <v>3</v>
      </c>
      <c r="D4" s="8">
        <v>16727</v>
      </c>
      <c r="E4" s="9"/>
      <c r="F4" s="48"/>
      <c r="G4" t="s">
        <v>64</v>
      </c>
      <c r="H4" t="s">
        <v>65</v>
      </c>
      <c r="M4" s="95" t="s">
        <v>261</v>
      </c>
    </row>
    <row r="5" spans="1:26" ht="15.75" x14ac:dyDescent="0.25">
      <c r="A5" s="9"/>
      <c r="B5" s="20"/>
      <c r="C5" s="30" t="s">
        <v>3</v>
      </c>
      <c r="D5" s="8">
        <v>16870</v>
      </c>
      <c r="E5" s="9"/>
      <c r="F5" s="47"/>
      <c r="G5" t="s">
        <v>66</v>
      </c>
      <c r="H5" s="1" t="s">
        <v>67</v>
      </c>
      <c r="M5" s="95" t="s">
        <v>264</v>
      </c>
    </row>
    <row r="6" spans="1:26" ht="15.75" x14ac:dyDescent="0.25">
      <c r="A6" s="9"/>
      <c r="B6" s="9"/>
      <c r="C6" s="30" t="s">
        <v>3</v>
      </c>
      <c r="D6" s="8">
        <v>16871</v>
      </c>
      <c r="E6" s="9"/>
      <c r="F6" s="49"/>
      <c r="G6" t="s">
        <v>68</v>
      </c>
      <c r="H6" t="s">
        <v>69</v>
      </c>
      <c r="M6" s="95" t="s">
        <v>262</v>
      </c>
    </row>
    <row r="7" spans="1:26" ht="15.75" x14ac:dyDescent="0.25">
      <c r="C7" s="31" t="s">
        <v>3</v>
      </c>
      <c r="D7" s="32">
        <v>16872</v>
      </c>
      <c r="M7" s="95" t="s">
        <v>263</v>
      </c>
    </row>
    <row r="8" spans="1:26" ht="15.75" x14ac:dyDescent="0.25">
      <c r="C8" s="31" t="s">
        <v>3</v>
      </c>
      <c r="D8" s="32">
        <v>16873</v>
      </c>
      <c r="M8" s="95" t="s">
        <v>267</v>
      </c>
    </row>
    <row r="9" spans="1:26" ht="15.75" x14ac:dyDescent="0.25">
      <c r="C9" s="31" t="s">
        <v>3</v>
      </c>
      <c r="D9" s="32">
        <v>16874</v>
      </c>
      <c r="M9" s="95" t="s">
        <v>268</v>
      </c>
    </row>
    <row r="10" spans="1:26" ht="15.75" x14ac:dyDescent="0.25">
      <c r="C10" s="31" t="s">
        <v>3</v>
      </c>
      <c r="D10" s="32">
        <v>16946</v>
      </c>
      <c r="M10" s="95" t="s">
        <v>269</v>
      </c>
    </row>
    <row r="11" spans="1:26" ht="15.75" x14ac:dyDescent="0.25">
      <c r="C11" s="31" t="s">
        <v>3</v>
      </c>
      <c r="D11" s="32">
        <v>17082</v>
      </c>
      <c r="M11" s="95" t="s">
        <v>270</v>
      </c>
    </row>
    <row r="12" spans="1:26" ht="15.75" x14ac:dyDescent="0.25">
      <c r="C12" s="31" t="s">
        <v>3</v>
      </c>
      <c r="D12" s="32">
        <v>17083</v>
      </c>
      <c r="M12" s="95" t="s">
        <v>271</v>
      </c>
    </row>
    <row r="13" spans="1:26" ht="15.75" x14ac:dyDescent="0.25">
      <c r="C13" s="31" t="s">
        <v>3</v>
      </c>
      <c r="D13" s="32">
        <v>17155</v>
      </c>
      <c r="M13" s="95" t="s">
        <v>272</v>
      </c>
    </row>
    <row r="14" spans="1:26" ht="15.75" x14ac:dyDescent="0.25">
      <c r="C14" s="31" t="s">
        <v>3</v>
      </c>
      <c r="D14" s="32">
        <v>17162</v>
      </c>
    </row>
    <row r="15" spans="1:26" ht="15.75" x14ac:dyDescent="0.25">
      <c r="C15" s="31" t="s">
        <v>3</v>
      </c>
      <c r="D15" s="32">
        <v>17175</v>
      </c>
    </row>
    <row r="16" spans="1:26" ht="15.75" x14ac:dyDescent="0.25">
      <c r="C16" s="31" t="s">
        <v>3</v>
      </c>
      <c r="D16" s="32">
        <v>17198</v>
      </c>
    </row>
    <row r="17" spans="3:4" ht="15.75" x14ac:dyDescent="0.25">
      <c r="C17" s="31" t="s">
        <v>3</v>
      </c>
      <c r="D17" s="32">
        <v>17209</v>
      </c>
    </row>
    <row r="18" spans="3:4" ht="15.75" x14ac:dyDescent="0.25">
      <c r="C18" s="31" t="s">
        <v>3</v>
      </c>
      <c r="D18" s="32">
        <v>17210</v>
      </c>
    </row>
    <row r="19" spans="3:4" ht="15.75" x14ac:dyDescent="0.25">
      <c r="C19" s="31" t="s">
        <v>3</v>
      </c>
      <c r="D19" s="32">
        <v>17226</v>
      </c>
    </row>
    <row r="20" spans="3:4" ht="15.75" x14ac:dyDescent="0.25">
      <c r="C20" s="31" t="s">
        <v>3</v>
      </c>
      <c r="D20" s="32">
        <v>17240</v>
      </c>
    </row>
    <row r="21" spans="3:4" ht="15.75" x14ac:dyDescent="0.25">
      <c r="C21" s="31" t="s">
        <v>3</v>
      </c>
      <c r="D21" s="32">
        <v>17241</v>
      </c>
    </row>
    <row r="22" spans="3:4" ht="15.75" x14ac:dyDescent="0.25">
      <c r="C22" s="31" t="s">
        <v>3</v>
      </c>
      <c r="D22" s="32">
        <v>17242</v>
      </c>
    </row>
    <row r="23" spans="3:4" ht="15.75" x14ac:dyDescent="0.25">
      <c r="C23" s="31" t="s">
        <v>3</v>
      </c>
      <c r="D23" s="32">
        <v>17243</v>
      </c>
    </row>
    <row r="24" spans="3:4" ht="15.75" x14ac:dyDescent="0.25">
      <c r="C24" s="31" t="s">
        <v>3</v>
      </c>
      <c r="D24" s="32">
        <v>17244</v>
      </c>
    </row>
    <row r="25" spans="3:4" ht="15.75" x14ac:dyDescent="0.25">
      <c r="C25" s="31" t="s">
        <v>3</v>
      </c>
      <c r="D25" s="32">
        <v>17264</v>
      </c>
    </row>
    <row r="26" spans="3:4" ht="15.75" x14ac:dyDescent="0.25">
      <c r="C26" s="31" t="s">
        <v>3</v>
      </c>
      <c r="D26" s="32">
        <v>17282</v>
      </c>
    </row>
    <row r="27" spans="3:4" ht="15.75" x14ac:dyDescent="0.25">
      <c r="C27" s="31" t="s">
        <v>3</v>
      </c>
      <c r="D27" s="32">
        <v>17284</v>
      </c>
    </row>
    <row r="28" spans="3:4" ht="15.75" x14ac:dyDescent="0.25">
      <c r="C28" s="31" t="s">
        <v>3</v>
      </c>
      <c r="D28" s="32">
        <v>17341</v>
      </c>
    </row>
    <row r="29" spans="3:4" ht="15.75" x14ac:dyDescent="0.25">
      <c r="C29" s="31" t="s">
        <v>3</v>
      </c>
      <c r="D29" s="32">
        <v>17376</v>
      </c>
    </row>
    <row r="30" spans="3:4" ht="15.75" x14ac:dyDescent="0.25">
      <c r="C30" s="31" t="s">
        <v>3</v>
      </c>
      <c r="D30" s="32">
        <v>17428</v>
      </c>
    </row>
    <row r="31" spans="3:4" ht="15.75" x14ac:dyDescent="0.25">
      <c r="C31" s="31" t="s">
        <v>3</v>
      </c>
      <c r="D31" s="32">
        <v>17449</v>
      </c>
    </row>
    <row r="32" spans="3:4" ht="15.75" x14ac:dyDescent="0.25">
      <c r="C32" s="31" t="s">
        <v>3</v>
      </c>
      <c r="D32" s="32">
        <v>17452</v>
      </c>
    </row>
    <row r="33" spans="3:4" ht="15.75" x14ac:dyDescent="0.25">
      <c r="C33" s="31" t="s">
        <v>3</v>
      </c>
      <c r="D33" s="32">
        <v>17455</v>
      </c>
    </row>
    <row r="34" spans="3:4" ht="15.75" x14ac:dyDescent="0.25">
      <c r="C34" s="31" t="s">
        <v>3</v>
      </c>
      <c r="D34" s="32">
        <v>17485</v>
      </c>
    </row>
    <row r="35" spans="3:4" ht="15.75" x14ac:dyDescent="0.25">
      <c r="C35" s="31" t="s">
        <v>3</v>
      </c>
      <c r="D35" s="32">
        <v>17487</v>
      </c>
    </row>
    <row r="36" spans="3:4" ht="15.75" x14ac:dyDescent="0.25">
      <c r="C36" s="31" t="s">
        <v>3</v>
      </c>
      <c r="D36" s="32">
        <v>17488</v>
      </c>
    </row>
    <row r="37" spans="3:4" ht="15.75" x14ac:dyDescent="0.25">
      <c r="C37" s="31" t="s">
        <v>3</v>
      </c>
      <c r="D37" s="32">
        <v>17490</v>
      </c>
    </row>
    <row r="38" spans="3:4" ht="15.75" x14ac:dyDescent="0.25">
      <c r="C38" s="31" t="s">
        <v>3</v>
      </c>
      <c r="D38" s="32">
        <v>17581</v>
      </c>
    </row>
    <row r="39" spans="3:4" ht="15.75" x14ac:dyDescent="0.25">
      <c r="C39" s="31" t="s">
        <v>3</v>
      </c>
      <c r="D39" s="32">
        <v>17646</v>
      </c>
    </row>
    <row r="40" spans="3:4" ht="15.75" x14ac:dyDescent="0.25">
      <c r="C40" s="31" t="s">
        <v>3</v>
      </c>
      <c r="D40" s="32" t="s">
        <v>4</v>
      </c>
    </row>
    <row r="41" spans="3:4" ht="15.75" x14ac:dyDescent="0.25">
      <c r="C41" s="31"/>
      <c r="D41" s="32"/>
    </row>
    <row r="42" spans="3:4" ht="15.75" x14ac:dyDescent="0.25">
      <c r="C42" s="31"/>
      <c r="D42" s="32"/>
    </row>
    <row r="43" spans="3:4" ht="15.75" x14ac:dyDescent="0.25">
      <c r="C43" s="31"/>
      <c r="D43" s="32"/>
    </row>
    <row r="44" spans="3:4" ht="15.75" x14ac:dyDescent="0.25">
      <c r="C44" s="31"/>
      <c r="D44" s="32"/>
    </row>
    <row r="45" spans="3:4" ht="15.75" x14ac:dyDescent="0.25">
      <c r="C45" s="31"/>
      <c r="D45" s="32"/>
    </row>
    <row r="46" spans="3:4" ht="15.75" x14ac:dyDescent="0.25">
      <c r="C46" s="31"/>
      <c r="D46" s="32"/>
    </row>
    <row r="47" spans="3:4" ht="15.75" x14ac:dyDescent="0.25">
      <c r="C47" s="31"/>
      <c r="D47" s="32"/>
    </row>
    <row r="48" spans="3:4" ht="15.75" x14ac:dyDescent="0.25">
      <c r="C48" s="31"/>
      <c r="D48" s="32"/>
    </row>
    <row r="49" spans="3:4" ht="15.75" x14ac:dyDescent="0.25">
      <c r="C49" s="31"/>
      <c r="D49" s="32"/>
    </row>
    <row r="50" spans="3:4" ht="15.75" x14ac:dyDescent="0.25">
      <c r="C50" s="31"/>
      <c r="D50" s="32"/>
    </row>
    <row r="51" spans="3:4" ht="15.75" x14ac:dyDescent="0.25">
      <c r="C51" s="31"/>
      <c r="D51" s="32"/>
    </row>
    <row r="52" spans="3:4" ht="15.75" x14ac:dyDescent="0.25">
      <c r="C52" s="31"/>
      <c r="D52" s="32"/>
    </row>
    <row r="53" spans="3:4" ht="15.75" x14ac:dyDescent="0.25">
      <c r="C53" s="31"/>
      <c r="D53" s="32"/>
    </row>
    <row r="54" spans="3:4" ht="15.75" x14ac:dyDescent="0.25">
      <c r="C54" s="31"/>
      <c r="D54" s="32"/>
    </row>
    <row r="55" spans="3:4" ht="15.75" x14ac:dyDescent="0.25">
      <c r="C55" s="31"/>
      <c r="D55" s="32"/>
    </row>
    <row r="56" spans="3:4" ht="15.75" x14ac:dyDescent="0.25">
      <c r="C56" s="31"/>
      <c r="D56" s="32"/>
    </row>
    <row r="57" spans="3:4" ht="15.75" x14ac:dyDescent="0.25">
      <c r="C57" s="31"/>
      <c r="D57" s="32"/>
    </row>
    <row r="58" spans="3:4" ht="15.75" x14ac:dyDescent="0.25">
      <c r="C58" s="31"/>
      <c r="D58" s="32"/>
    </row>
    <row r="59" spans="3:4" ht="15.75" x14ac:dyDescent="0.25">
      <c r="C59" s="31"/>
      <c r="D59" s="32"/>
    </row>
    <row r="60" spans="3:4" ht="15.75" x14ac:dyDescent="0.25">
      <c r="C60" s="31"/>
      <c r="D60" s="32"/>
    </row>
    <row r="61" spans="3:4" ht="15.75" x14ac:dyDescent="0.25">
      <c r="C61" s="31"/>
      <c r="D61" s="32"/>
    </row>
    <row r="62" spans="3:4" ht="15.75" x14ac:dyDescent="0.25">
      <c r="C62" s="31"/>
      <c r="D62" s="32"/>
    </row>
    <row r="63" spans="3:4" ht="15.75" x14ac:dyDescent="0.25">
      <c r="C63" s="31"/>
      <c r="D63" s="32"/>
    </row>
    <row r="64" spans="3:4" ht="15.75" x14ac:dyDescent="0.25">
      <c r="C64" s="31"/>
      <c r="D64" s="32"/>
    </row>
    <row r="65" spans="3:4" ht="15.75" x14ac:dyDescent="0.25">
      <c r="C65" s="31"/>
      <c r="D65" s="32"/>
    </row>
    <row r="66" spans="3:4" ht="15.75" x14ac:dyDescent="0.25">
      <c r="C66" s="31"/>
      <c r="D66" s="32"/>
    </row>
    <row r="67" spans="3:4" ht="15.75" x14ac:dyDescent="0.25">
      <c r="C67" s="31"/>
      <c r="D67" s="39"/>
    </row>
    <row r="68" spans="3:4" ht="15.75" x14ac:dyDescent="0.25">
      <c r="C68" s="31"/>
      <c r="D68" s="32"/>
    </row>
    <row r="69" spans="3:4" ht="15.75" x14ac:dyDescent="0.25">
      <c r="C69" s="31"/>
      <c r="D69" s="32"/>
    </row>
    <row r="70" spans="3:4" ht="15.75" x14ac:dyDescent="0.25">
      <c r="C70" s="31"/>
      <c r="D70" s="32"/>
    </row>
    <row r="71" spans="3:4" ht="15.75" x14ac:dyDescent="0.25">
      <c r="C71" s="31"/>
      <c r="D71" s="32"/>
    </row>
    <row r="72" spans="3:4" ht="15.75" x14ac:dyDescent="0.25">
      <c r="C72" s="31"/>
      <c r="D72" s="32"/>
    </row>
    <row r="73" spans="3:4" ht="15.75" x14ac:dyDescent="0.25">
      <c r="C73" s="31"/>
      <c r="D73" s="32"/>
    </row>
    <row r="74" spans="3:4" ht="15.75" x14ac:dyDescent="0.25">
      <c r="C74" s="31"/>
      <c r="D74" s="32"/>
    </row>
    <row r="75" spans="3:4" ht="15.75" x14ac:dyDescent="0.25">
      <c r="C75" s="31"/>
      <c r="D75" s="32"/>
    </row>
    <row r="76" spans="3:4" ht="15.75" x14ac:dyDescent="0.25">
      <c r="C76" s="31"/>
      <c r="D76" s="32"/>
    </row>
    <row r="77" spans="3:4" ht="15.75" x14ac:dyDescent="0.25">
      <c r="C77" s="31"/>
      <c r="D77" s="32"/>
    </row>
    <row r="78" spans="3:4" ht="15.75" x14ac:dyDescent="0.25">
      <c r="C78" s="31"/>
      <c r="D78" s="32"/>
    </row>
    <row r="79" spans="3:4" ht="15.75" x14ac:dyDescent="0.25">
      <c r="C79" s="31"/>
      <c r="D79" s="32"/>
    </row>
    <row r="80" spans="3:4" ht="15.75" x14ac:dyDescent="0.25">
      <c r="C80" s="31"/>
      <c r="D80" s="32"/>
    </row>
    <row r="81" spans="3:4" ht="15.75" x14ac:dyDescent="0.25">
      <c r="C81" s="31"/>
      <c r="D81" s="32"/>
    </row>
    <row r="82" spans="3:4" ht="15.75" x14ac:dyDescent="0.25">
      <c r="C82" s="31"/>
      <c r="D82" s="32"/>
    </row>
    <row r="83" spans="3:4" ht="15.75" x14ac:dyDescent="0.25">
      <c r="C83" s="31"/>
      <c r="D83" s="32"/>
    </row>
    <row r="84" spans="3:4" ht="15.75" x14ac:dyDescent="0.25">
      <c r="C84" s="31"/>
      <c r="D84" s="32"/>
    </row>
    <row r="85" spans="3:4" ht="15.75" x14ac:dyDescent="0.25">
      <c r="C85" s="31"/>
      <c r="D85" s="32"/>
    </row>
    <row r="86" spans="3:4" ht="15.75" x14ac:dyDescent="0.25">
      <c r="C86" s="31"/>
      <c r="D86" s="32"/>
    </row>
    <row r="87" spans="3:4" ht="15.75" x14ac:dyDescent="0.25">
      <c r="C87" s="31"/>
      <c r="D87" s="32"/>
    </row>
    <row r="88" spans="3:4" ht="15.75" x14ac:dyDescent="0.25">
      <c r="C88" s="31"/>
      <c r="D88" s="32"/>
    </row>
    <row r="89" spans="3:4" ht="15.75" x14ac:dyDescent="0.25">
      <c r="C89" s="31"/>
      <c r="D89" s="32"/>
    </row>
    <row r="90" spans="3:4" ht="15.75" x14ac:dyDescent="0.25">
      <c r="C90" s="31"/>
      <c r="D90" s="32"/>
    </row>
    <row r="91" spans="3:4" ht="15.75" x14ac:dyDescent="0.25">
      <c r="C91" s="31"/>
      <c r="D91" s="32"/>
    </row>
    <row r="92" spans="3:4" ht="15.75" x14ac:dyDescent="0.25">
      <c r="C92" s="31"/>
      <c r="D92" s="32"/>
    </row>
    <row r="93" spans="3:4" ht="15.75" x14ac:dyDescent="0.25">
      <c r="C93" s="31"/>
      <c r="D93" s="32"/>
    </row>
    <row r="94" spans="3:4" ht="15.75" x14ac:dyDescent="0.25">
      <c r="C94" s="31"/>
      <c r="D94" s="32"/>
    </row>
    <row r="95" spans="3:4" ht="15.75" x14ac:dyDescent="0.25">
      <c r="C95" s="31"/>
      <c r="D95" s="32"/>
    </row>
    <row r="96" spans="3:4" ht="15.75" x14ac:dyDescent="0.25">
      <c r="C96" s="31"/>
      <c r="D96" s="32"/>
    </row>
    <row r="97" spans="3:4" ht="15.75" x14ac:dyDescent="0.25">
      <c r="C97" s="31"/>
      <c r="D97" s="32"/>
    </row>
    <row r="98" spans="3:4" ht="15.75" x14ac:dyDescent="0.25">
      <c r="C98" s="31"/>
      <c r="D98" s="32"/>
    </row>
    <row r="99" spans="3:4" ht="15.75" x14ac:dyDescent="0.25">
      <c r="C99" s="31"/>
      <c r="D99" s="32"/>
    </row>
    <row r="100" spans="3:4" ht="15.75" x14ac:dyDescent="0.25">
      <c r="C100" s="31"/>
      <c r="D100" s="32"/>
    </row>
    <row r="101" spans="3:4" ht="15.75" x14ac:dyDescent="0.25">
      <c r="C101" s="31"/>
      <c r="D101" s="32"/>
    </row>
    <row r="102" spans="3:4" ht="15.75" x14ac:dyDescent="0.25">
      <c r="C102" s="31"/>
      <c r="D102" s="32"/>
    </row>
    <row r="103" spans="3:4" ht="15.75" x14ac:dyDescent="0.25">
      <c r="C103" s="31"/>
      <c r="D103" s="32"/>
    </row>
    <row r="104" spans="3:4" ht="15.75" x14ac:dyDescent="0.25">
      <c r="C104" s="31"/>
      <c r="D104" s="32"/>
    </row>
    <row r="105" spans="3:4" ht="15.75" x14ac:dyDescent="0.25">
      <c r="C105" s="31"/>
      <c r="D105" s="32"/>
    </row>
    <row r="106" spans="3:4" ht="15.75" x14ac:dyDescent="0.25">
      <c r="C106" s="31"/>
      <c r="D106" s="32"/>
    </row>
    <row r="107" spans="3:4" ht="15.75" x14ac:dyDescent="0.25">
      <c r="C107" s="31"/>
      <c r="D107" s="32"/>
    </row>
    <row r="108" spans="3:4" ht="15.75" x14ac:dyDescent="0.25">
      <c r="C108" s="31"/>
      <c r="D108" s="32"/>
    </row>
    <row r="109" spans="3:4" ht="15.75" x14ac:dyDescent="0.25">
      <c r="C109" s="31"/>
      <c r="D109" s="32"/>
    </row>
    <row r="110" spans="3:4" ht="15.75" x14ac:dyDescent="0.25">
      <c r="C110" s="31"/>
      <c r="D110" s="32"/>
    </row>
    <row r="111" spans="3:4" ht="15.75" x14ac:dyDescent="0.25">
      <c r="C111" s="31"/>
      <c r="D111" s="41"/>
    </row>
    <row r="112" spans="3:4" ht="15.75" x14ac:dyDescent="0.25">
      <c r="C112" s="31"/>
      <c r="D112" s="32"/>
    </row>
    <row r="113" spans="3:4" ht="15.75" x14ac:dyDescent="0.25">
      <c r="C113" s="31"/>
      <c r="D113" s="32"/>
    </row>
    <row r="114" spans="3:4" ht="15.75" x14ac:dyDescent="0.25">
      <c r="C114" s="31"/>
      <c r="D114" s="32"/>
    </row>
    <row r="115" spans="3:4" ht="15.75" x14ac:dyDescent="0.25">
      <c r="C115" s="31"/>
      <c r="D115" s="32"/>
    </row>
    <row r="116" spans="3:4" ht="15.75" x14ac:dyDescent="0.25">
      <c r="C116" s="31"/>
      <c r="D116" s="32"/>
    </row>
    <row r="117" spans="3:4" ht="15.75" x14ac:dyDescent="0.25">
      <c r="C117" s="31"/>
      <c r="D117" s="32"/>
    </row>
    <row r="118" spans="3:4" ht="15.75" x14ac:dyDescent="0.25">
      <c r="C118" s="31"/>
      <c r="D118" s="32"/>
    </row>
    <row r="119" spans="3:4" ht="15.75" x14ac:dyDescent="0.25">
      <c r="C119" s="31"/>
      <c r="D119" s="32"/>
    </row>
    <row r="120" spans="3:4" ht="15.75" x14ac:dyDescent="0.25">
      <c r="C120" s="31"/>
      <c r="D120" s="32"/>
    </row>
    <row r="121" spans="3:4" ht="15.75" x14ac:dyDescent="0.25">
      <c r="C121" s="31"/>
      <c r="D121" s="32"/>
    </row>
    <row r="122" spans="3:4" ht="15.75" x14ac:dyDescent="0.25">
      <c r="C122" s="31"/>
      <c r="D122" s="32"/>
    </row>
    <row r="123" spans="3:4" ht="15.75" x14ac:dyDescent="0.25">
      <c r="C123" s="31"/>
      <c r="D123" s="32"/>
    </row>
    <row r="124" spans="3:4" ht="15.75" x14ac:dyDescent="0.25">
      <c r="C124" s="31"/>
      <c r="D124" s="32"/>
    </row>
    <row r="125" spans="3:4" ht="15.75" x14ac:dyDescent="0.25">
      <c r="C125" s="31"/>
      <c r="D125" s="32"/>
    </row>
    <row r="126" spans="3:4" ht="15.75" x14ac:dyDescent="0.25">
      <c r="C126" s="31"/>
      <c r="D126" s="32"/>
    </row>
    <row r="127" spans="3:4" ht="15.75" x14ac:dyDescent="0.25">
      <c r="C127" s="31"/>
      <c r="D127" s="32"/>
    </row>
    <row r="128" spans="3:4" ht="15.75" x14ac:dyDescent="0.25">
      <c r="C128" s="31"/>
      <c r="D128" s="32"/>
    </row>
    <row r="129" spans="3:4" ht="15.75" x14ac:dyDescent="0.25">
      <c r="C129" s="31"/>
      <c r="D129" s="32"/>
    </row>
    <row r="130" spans="3:4" ht="15.75" x14ac:dyDescent="0.25">
      <c r="C130" s="31"/>
      <c r="D130" s="32"/>
    </row>
    <row r="131" spans="3:4" ht="15.75" x14ac:dyDescent="0.25">
      <c r="C131" s="31"/>
      <c r="D131" s="32"/>
    </row>
    <row r="132" spans="3:4" ht="15.75" x14ac:dyDescent="0.25">
      <c r="C132" s="31"/>
      <c r="D132" s="32"/>
    </row>
    <row r="133" spans="3:4" ht="15.75" x14ac:dyDescent="0.25">
      <c r="C133" s="31"/>
      <c r="D133" s="32"/>
    </row>
    <row r="134" spans="3:4" ht="15.75" x14ac:dyDescent="0.25">
      <c r="C134" s="31"/>
      <c r="D134" s="32"/>
    </row>
    <row r="135" spans="3:4" ht="15.75" x14ac:dyDescent="0.25">
      <c r="C135" s="31"/>
      <c r="D135" s="32"/>
    </row>
    <row r="136" spans="3:4" ht="15.75" x14ac:dyDescent="0.25">
      <c r="C136" s="31"/>
      <c r="D136" s="32"/>
    </row>
    <row r="137" spans="3:4" ht="15.75" x14ac:dyDescent="0.25">
      <c r="C137" s="31"/>
      <c r="D137" s="32"/>
    </row>
    <row r="138" spans="3:4" ht="15.75" x14ac:dyDescent="0.25">
      <c r="C138" s="31"/>
      <c r="D138" s="32"/>
    </row>
    <row r="139" spans="3:4" ht="15.75" x14ac:dyDescent="0.25">
      <c r="C139" s="31"/>
      <c r="D139" s="32"/>
    </row>
    <row r="140" spans="3:4" ht="15.75" x14ac:dyDescent="0.25">
      <c r="C140" s="31"/>
      <c r="D140" s="32"/>
    </row>
    <row r="141" spans="3:4" ht="15.75" x14ac:dyDescent="0.25">
      <c r="C141" s="31"/>
      <c r="D141" s="32"/>
    </row>
    <row r="142" spans="3:4" ht="15.75" x14ac:dyDescent="0.25">
      <c r="C142" s="31"/>
      <c r="D142" s="32"/>
    </row>
    <row r="143" spans="3:4" ht="15.75" x14ac:dyDescent="0.25">
      <c r="C143" s="31"/>
      <c r="D143" s="32"/>
    </row>
    <row r="144" spans="3:4" ht="15.75" x14ac:dyDescent="0.25">
      <c r="C144" s="31"/>
      <c r="D144" s="32"/>
    </row>
    <row r="145" spans="3:4" ht="15.75" x14ac:dyDescent="0.25">
      <c r="C145" s="31"/>
      <c r="D145" s="32"/>
    </row>
    <row r="146" spans="3:4" ht="15.75" x14ac:dyDescent="0.25">
      <c r="C146" s="31"/>
      <c r="D146" s="32"/>
    </row>
    <row r="147" spans="3:4" ht="15.75" x14ac:dyDescent="0.25">
      <c r="C147" s="31"/>
      <c r="D147" s="32"/>
    </row>
    <row r="148" spans="3:4" ht="15.75" x14ac:dyDescent="0.25">
      <c r="C148" s="31"/>
      <c r="D148" s="32"/>
    </row>
    <row r="149" spans="3:4" ht="15.75" x14ac:dyDescent="0.25">
      <c r="C149" s="31"/>
      <c r="D149" s="32"/>
    </row>
    <row r="150" spans="3:4" ht="15.75" x14ac:dyDescent="0.25">
      <c r="C150" s="31"/>
      <c r="D150" s="32"/>
    </row>
    <row r="151" spans="3:4" ht="15.75" x14ac:dyDescent="0.25">
      <c r="C151" s="31"/>
      <c r="D151" s="32"/>
    </row>
    <row r="152" spans="3:4" ht="15.75" x14ac:dyDescent="0.25">
      <c r="C152" s="31"/>
      <c r="D152" s="32"/>
    </row>
    <row r="153" spans="3:4" ht="15.75" x14ac:dyDescent="0.25">
      <c r="C153" s="31"/>
      <c r="D153" s="32"/>
    </row>
    <row r="154" spans="3:4" ht="15.75" x14ac:dyDescent="0.25">
      <c r="C154" s="31"/>
      <c r="D154" s="32"/>
    </row>
    <row r="155" spans="3:4" ht="15.75" x14ac:dyDescent="0.25">
      <c r="C155" s="31"/>
      <c r="D155" s="32"/>
    </row>
    <row r="156" spans="3:4" ht="15.75" x14ac:dyDescent="0.25">
      <c r="C156" s="31"/>
      <c r="D156" s="32"/>
    </row>
    <row r="157" spans="3:4" ht="15.75" x14ac:dyDescent="0.25">
      <c r="C157" s="31"/>
      <c r="D157" s="32"/>
    </row>
    <row r="158" spans="3:4" ht="15.75" x14ac:dyDescent="0.25">
      <c r="C158" s="31"/>
      <c r="D158" s="32"/>
    </row>
    <row r="159" spans="3:4" ht="15.75" x14ac:dyDescent="0.25">
      <c r="C159" s="31"/>
      <c r="D159" s="32"/>
    </row>
    <row r="160" spans="3:4" ht="15.75" x14ac:dyDescent="0.25">
      <c r="C160" s="31"/>
      <c r="D160" s="32"/>
    </row>
    <row r="161" spans="3:4" ht="15.75" x14ac:dyDescent="0.25">
      <c r="C161" s="31"/>
      <c r="D161" s="32"/>
    </row>
    <row r="162" spans="3:4" ht="15.75" x14ac:dyDescent="0.25">
      <c r="C162" s="31"/>
      <c r="D162" s="32"/>
    </row>
    <row r="163" spans="3:4" ht="15.75" x14ac:dyDescent="0.25">
      <c r="C163" s="31"/>
      <c r="D163" s="32"/>
    </row>
    <row r="164" spans="3:4" ht="15.75" x14ac:dyDescent="0.25">
      <c r="C164" s="31"/>
      <c r="D164" s="32"/>
    </row>
    <row r="165" spans="3:4" ht="15.75" x14ac:dyDescent="0.25">
      <c r="C165" s="31"/>
      <c r="D165" s="32"/>
    </row>
    <row r="166" spans="3:4" ht="15.75" x14ac:dyDescent="0.25">
      <c r="C166" s="31"/>
      <c r="D166" s="32"/>
    </row>
    <row r="167" spans="3:4" ht="15.75" x14ac:dyDescent="0.25">
      <c r="C167" s="31"/>
      <c r="D167" s="32"/>
    </row>
    <row r="168" spans="3:4" ht="15.75" x14ac:dyDescent="0.25">
      <c r="C168" s="31"/>
      <c r="D168" s="32"/>
    </row>
    <row r="169" spans="3:4" ht="15.75" x14ac:dyDescent="0.25">
      <c r="C169" s="31"/>
      <c r="D169" s="32"/>
    </row>
    <row r="170" spans="3:4" ht="15.75" x14ac:dyDescent="0.25">
      <c r="C170" s="31"/>
      <c r="D170" s="32"/>
    </row>
    <row r="171" spans="3:4" ht="15.75" x14ac:dyDescent="0.25">
      <c r="C171" s="31"/>
      <c r="D171" s="32"/>
    </row>
    <row r="172" spans="3:4" ht="15.75" x14ac:dyDescent="0.25">
      <c r="C172" s="31"/>
      <c r="D172" s="32"/>
    </row>
    <row r="173" spans="3:4" ht="15.75" x14ac:dyDescent="0.25">
      <c r="C173" s="31"/>
      <c r="D173" s="32"/>
    </row>
    <row r="174" spans="3:4" ht="15.75" x14ac:dyDescent="0.25">
      <c r="C174" s="31"/>
      <c r="D174" s="32"/>
    </row>
    <row r="175" spans="3:4" ht="15.75" x14ac:dyDescent="0.25">
      <c r="C175" s="31"/>
      <c r="D175" s="32"/>
    </row>
    <row r="176" spans="3:4" ht="15.75" x14ac:dyDescent="0.25">
      <c r="C176" s="31"/>
      <c r="D176" s="32"/>
    </row>
    <row r="177" spans="3:4" ht="15.75" x14ac:dyDescent="0.25">
      <c r="C177" s="31"/>
      <c r="D177" s="32"/>
    </row>
    <row r="178" spans="3:4" ht="15.75" x14ac:dyDescent="0.25">
      <c r="C178" s="31"/>
      <c r="D178" s="32"/>
    </row>
    <row r="179" spans="3:4" ht="15.75" x14ac:dyDescent="0.25">
      <c r="C179" s="31"/>
      <c r="D179" s="32"/>
    </row>
    <row r="180" spans="3:4" ht="15.75" x14ac:dyDescent="0.25">
      <c r="C180" s="31"/>
      <c r="D180" s="32"/>
    </row>
    <row r="181" spans="3:4" ht="15.75" x14ac:dyDescent="0.25">
      <c r="C181" s="31"/>
      <c r="D181" s="32"/>
    </row>
    <row r="182" spans="3:4" ht="15.75" x14ac:dyDescent="0.25">
      <c r="C182" s="31"/>
      <c r="D182" s="32"/>
    </row>
    <row r="183" spans="3:4" ht="15.75" x14ac:dyDescent="0.25">
      <c r="C183" s="31"/>
      <c r="D183" s="32"/>
    </row>
    <row r="184" spans="3:4" ht="15.75" x14ac:dyDescent="0.25">
      <c r="C184" s="31"/>
      <c r="D184" s="32"/>
    </row>
    <row r="185" spans="3:4" ht="15.75" x14ac:dyDescent="0.25">
      <c r="C185" s="31"/>
      <c r="D185" s="32"/>
    </row>
    <row r="186" spans="3:4" ht="15.75" x14ac:dyDescent="0.25">
      <c r="C186" s="31"/>
      <c r="D186" s="32"/>
    </row>
    <row r="187" spans="3:4" ht="15.75" x14ac:dyDescent="0.25">
      <c r="C187" s="31"/>
      <c r="D187" s="32"/>
    </row>
    <row r="188" spans="3:4" ht="15.75" x14ac:dyDescent="0.25">
      <c r="C188" s="31"/>
      <c r="D188" s="32"/>
    </row>
    <row r="189" spans="3:4" ht="15.75" x14ac:dyDescent="0.25">
      <c r="C189" s="31"/>
      <c r="D189" s="32"/>
    </row>
    <row r="190" spans="3:4" ht="15.75" x14ac:dyDescent="0.25">
      <c r="C190" s="31"/>
      <c r="D190" s="32"/>
    </row>
    <row r="191" spans="3:4" ht="15.75" x14ac:dyDescent="0.25">
      <c r="C191" s="31"/>
      <c r="D191" s="32"/>
    </row>
    <row r="192" spans="3:4" ht="15.75" x14ac:dyDescent="0.25">
      <c r="C192" s="31"/>
      <c r="D192" s="32"/>
    </row>
    <row r="193" spans="3:4" ht="15.75" x14ac:dyDescent="0.25">
      <c r="C193" s="31"/>
      <c r="D193" s="32"/>
    </row>
    <row r="194" spans="3:4" ht="15.75" x14ac:dyDescent="0.25">
      <c r="C194" s="31"/>
      <c r="D194" s="32"/>
    </row>
    <row r="195" spans="3:4" ht="15.75" x14ac:dyDescent="0.25">
      <c r="C195" s="31"/>
      <c r="D195" s="32"/>
    </row>
    <row r="196" spans="3:4" ht="15.75" x14ac:dyDescent="0.25">
      <c r="C196" s="31"/>
      <c r="D196" s="32"/>
    </row>
    <row r="197" spans="3:4" ht="15.75" x14ac:dyDescent="0.25">
      <c r="C197" s="31"/>
      <c r="D197" s="32"/>
    </row>
    <row r="198" spans="3:4" ht="15.75" x14ac:dyDescent="0.25">
      <c r="C198" s="31"/>
      <c r="D198" s="32"/>
    </row>
    <row r="199" spans="3:4" ht="15.75" x14ac:dyDescent="0.25">
      <c r="C199" s="31"/>
      <c r="D199" s="32"/>
    </row>
    <row r="200" spans="3:4" ht="15.75" x14ac:dyDescent="0.25">
      <c r="C200" s="31"/>
      <c r="D200" s="32"/>
    </row>
    <row r="201" spans="3:4" ht="15.75" x14ac:dyDescent="0.25">
      <c r="C201" s="31"/>
      <c r="D201" s="32"/>
    </row>
    <row r="202" spans="3:4" ht="15.75" x14ac:dyDescent="0.25">
      <c r="C202" s="31"/>
      <c r="D202" s="32"/>
    </row>
    <row r="203" spans="3:4" ht="15.75" x14ac:dyDescent="0.25">
      <c r="C203" s="31"/>
      <c r="D203" s="32"/>
    </row>
    <row r="204" spans="3:4" ht="15.75" x14ac:dyDescent="0.25">
      <c r="C204" s="31"/>
      <c r="D204" s="32"/>
    </row>
    <row r="205" spans="3:4" ht="15.75" x14ac:dyDescent="0.25">
      <c r="C205" s="31"/>
      <c r="D205" s="32"/>
    </row>
    <row r="206" spans="3:4" ht="15.75" x14ac:dyDescent="0.25">
      <c r="C206" s="31"/>
      <c r="D206" s="32"/>
    </row>
    <row r="207" spans="3:4" ht="15.75" x14ac:dyDescent="0.25">
      <c r="C207" s="31"/>
      <c r="D207" s="32"/>
    </row>
    <row r="208" spans="3:4" ht="15.75" x14ac:dyDescent="0.25">
      <c r="C208" s="31"/>
      <c r="D208" s="32"/>
    </row>
    <row r="209" spans="3:4" ht="15.75" x14ac:dyDescent="0.25">
      <c r="C209" s="31"/>
      <c r="D209" s="32"/>
    </row>
    <row r="210" spans="3:4" ht="15.75" x14ac:dyDescent="0.25">
      <c r="C210" s="31"/>
      <c r="D210" s="32"/>
    </row>
    <row r="211" spans="3:4" ht="15.75" x14ac:dyDescent="0.25">
      <c r="C211" s="31"/>
      <c r="D211" s="32"/>
    </row>
    <row r="212" spans="3:4" ht="15.75" x14ac:dyDescent="0.25">
      <c r="C212" s="31"/>
      <c r="D212" s="32"/>
    </row>
    <row r="213" spans="3:4" ht="15.75" x14ac:dyDescent="0.25">
      <c r="C213" s="31"/>
      <c r="D213" s="32"/>
    </row>
    <row r="214" spans="3:4" ht="15.75" x14ac:dyDescent="0.25">
      <c r="C214" s="31"/>
      <c r="D214" s="32"/>
    </row>
    <row r="215" spans="3:4" ht="15.75" x14ac:dyDescent="0.25">
      <c r="C215" s="31"/>
      <c r="D215" s="32"/>
    </row>
    <row r="216" spans="3:4" ht="15.75" x14ac:dyDescent="0.25">
      <c r="C216" s="31"/>
      <c r="D216" s="32"/>
    </row>
    <row r="217" spans="3:4" ht="15.75" x14ac:dyDescent="0.25">
      <c r="C217" s="31"/>
      <c r="D217" s="32"/>
    </row>
    <row r="218" spans="3:4" ht="15.75" x14ac:dyDescent="0.25">
      <c r="C218" s="31"/>
      <c r="D218" s="32"/>
    </row>
    <row r="219" spans="3:4" ht="15.75" x14ac:dyDescent="0.25">
      <c r="C219" s="31"/>
      <c r="D219" s="32"/>
    </row>
    <row r="220" spans="3:4" ht="15.75" x14ac:dyDescent="0.25">
      <c r="C220" s="31"/>
      <c r="D220" s="32"/>
    </row>
    <row r="221" spans="3:4" ht="15.75" x14ac:dyDescent="0.25">
      <c r="C221" s="31"/>
      <c r="D221" s="32"/>
    </row>
    <row r="222" spans="3:4" ht="15.75" x14ac:dyDescent="0.25">
      <c r="C222" s="31"/>
      <c r="D222" s="32"/>
    </row>
    <row r="223" spans="3:4" ht="15.75" x14ac:dyDescent="0.25">
      <c r="C223" s="31"/>
      <c r="D223" s="32"/>
    </row>
    <row r="224" spans="3:4" ht="15.75" x14ac:dyDescent="0.25">
      <c r="C224" s="31"/>
      <c r="D224" s="32"/>
    </row>
    <row r="225" spans="3:4" ht="15.75" x14ac:dyDescent="0.25">
      <c r="C225" s="31"/>
      <c r="D225" s="32"/>
    </row>
    <row r="226" spans="3:4" ht="15.75" x14ac:dyDescent="0.25">
      <c r="C226" s="31"/>
      <c r="D226" s="32"/>
    </row>
    <row r="227" spans="3:4" ht="15.75" x14ac:dyDescent="0.25">
      <c r="C227" s="31"/>
      <c r="D227" s="32"/>
    </row>
    <row r="228" spans="3:4" ht="15.75" x14ac:dyDescent="0.25">
      <c r="C228" s="31"/>
      <c r="D228" s="32"/>
    </row>
    <row r="229" spans="3:4" ht="15.75" x14ac:dyDescent="0.25">
      <c r="C229" s="31"/>
      <c r="D229" s="32"/>
    </row>
    <row r="230" spans="3:4" ht="15.75" x14ac:dyDescent="0.25">
      <c r="C230" s="31"/>
      <c r="D230" s="32"/>
    </row>
    <row r="231" spans="3:4" ht="15.75" x14ac:dyDescent="0.25">
      <c r="C231" s="31"/>
      <c r="D231" s="32"/>
    </row>
    <row r="232" spans="3:4" ht="15.75" x14ac:dyDescent="0.25">
      <c r="C232" s="31"/>
      <c r="D232" s="32"/>
    </row>
    <row r="233" spans="3:4" ht="15.75" x14ac:dyDescent="0.25">
      <c r="C233" s="31"/>
      <c r="D233" s="32"/>
    </row>
    <row r="234" spans="3:4" ht="15.75" x14ac:dyDescent="0.25">
      <c r="C234" s="31"/>
      <c r="D234" s="32"/>
    </row>
    <row r="235" spans="3:4" ht="15.75" x14ac:dyDescent="0.25">
      <c r="C235" s="31"/>
      <c r="D235" s="32"/>
    </row>
    <row r="236" spans="3:4" ht="15.75" x14ac:dyDescent="0.25">
      <c r="C236" s="31"/>
      <c r="D236" s="32"/>
    </row>
    <row r="237" spans="3:4" ht="15.75" x14ac:dyDescent="0.25">
      <c r="C237" s="31"/>
      <c r="D237" s="32"/>
    </row>
    <row r="238" spans="3:4" ht="15.75" x14ac:dyDescent="0.25">
      <c r="C238" s="31"/>
      <c r="D238" s="32"/>
    </row>
    <row r="239" spans="3:4" ht="15.75" x14ac:dyDescent="0.25">
      <c r="C239" s="31"/>
      <c r="D239" s="32"/>
    </row>
    <row r="240" spans="3:4" ht="15.75" x14ac:dyDescent="0.25">
      <c r="C240" s="31"/>
      <c r="D240" s="32"/>
    </row>
    <row r="241" spans="3:4" ht="15.75" x14ac:dyDescent="0.25">
      <c r="C241" s="31"/>
      <c r="D241" s="32"/>
    </row>
    <row r="242" spans="3:4" ht="15.75" x14ac:dyDescent="0.25">
      <c r="C242" s="31"/>
      <c r="D242" s="32"/>
    </row>
    <row r="243" spans="3:4" ht="15.75" x14ac:dyDescent="0.25">
      <c r="C243" s="31"/>
      <c r="D243" s="32"/>
    </row>
    <row r="244" spans="3:4" ht="15.75" x14ac:dyDescent="0.25">
      <c r="C244" s="31"/>
      <c r="D244" s="32"/>
    </row>
    <row r="245" spans="3:4" ht="15.75" x14ac:dyDescent="0.25">
      <c r="C245" s="31"/>
      <c r="D245" s="32"/>
    </row>
    <row r="246" spans="3:4" ht="15.75" x14ac:dyDescent="0.25">
      <c r="C246" s="31"/>
      <c r="D246" s="32"/>
    </row>
    <row r="247" spans="3:4" ht="15.75" x14ac:dyDescent="0.25">
      <c r="C247" s="31"/>
      <c r="D247" s="32"/>
    </row>
    <row r="248" spans="3:4" ht="15.75" x14ac:dyDescent="0.25">
      <c r="C248" s="31"/>
      <c r="D248" s="32"/>
    </row>
    <row r="249" spans="3:4" ht="15.75" x14ac:dyDescent="0.25">
      <c r="C249" s="31"/>
      <c r="D249" s="32"/>
    </row>
    <row r="250" spans="3:4" ht="15.75" x14ac:dyDescent="0.25">
      <c r="C250" s="31"/>
      <c r="D250" s="32"/>
    </row>
    <row r="251" spans="3:4" ht="15.75" x14ac:dyDescent="0.25">
      <c r="C251" s="31"/>
      <c r="D251" s="32"/>
    </row>
    <row r="252" spans="3:4" ht="15.75" x14ac:dyDescent="0.25">
      <c r="C252" s="31"/>
      <c r="D252" s="32"/>
    </row>
    <row r="253" spans="3:4" ht="15.75" x14ac:dyDescent="0.25">
      <c r="C253" s="31"/>
      <c r="D253" s="32"/>
    </row>
    <row r="254" spans="3:4" ht="15.75" x14ac:dyDescent="0.25">
      <c r="C254" s="31"/>
      <c r="D254" s="32"/>
    </row>
    <row r="255" spans="3:4" ht="15.75" x14ac:dyDescent="0.25">
      <c r="C255" s="31"/>
      <c r="D255" s="32"/>
    </row>
    <row r="256" spans="3:4" ht="15.75" x14ac:dyDescent="0.25">
      <c r="C256" s="31"/>
      <c r="D256" s="32"/>
    </row>
    <row r="257" spans="3:4" ht="15.75" x14ac:dyDescent="0.25">
      <c r="C257" s="31"/>
      <c r="D257" s="32"/>
    </row>
    <row r="258" spans="3:4" ht="15.75" x14ac:dyDescent="0.25">
      <c r="C258" s="31"/>
      <c r="D258" s="32"/>
    </row>
    <row r="259" spans="3:4" ht="15.75" x14ac:dyDescent="0.25">
      <c r="C259" s="31"/>
      <c r="D259" s="32"/>
    </row>
    <row r="260" spans="3:4" ht="15.75" x14ac:dyDescent="0.25">
      <c r="C260" s="31"/>
      <c r="D260" s="32"/>
    </row>
    <row r="261" spans="3:4" ht="15.75" x14ac:dyDescent="0.25">
      <c r="C261" s="31"/>
      <c r="D261" s="32"/>
    </row>
    <row r="262" spans="3:4" ht="15.75" x14ac:dyDescent="0.25">
      <c r="C262" s="31"/>
      <c r="D262" s="32"/>
    </row>
    <row r="263" spans="3:4" ht="15.75" x14ac:dyDescent="0.25">
      <c r="C263" s="31"/>
      <c r="D263" s="32"/>
    </row>
    <row r="264" spans="3:4" ht="15.75" x14ac:dyDescent="0.25">
      <c r="C264" s="31"/>
      <c r="D264" s="32"/>
    </row>
    <row r="265" spans="3:4" ht="15.75" x14ac:dyDescent="0.25">
      <c r="C265" s="31"/>
      <c r="D265" s="32"/>
    </row>
    <row r="266" spans="3:4" ht="15.75" x14ac:dyDescent="0.25">
      <c r="C266" s="31"/>
      <c r="D266" s="32"/>
    </row>
    <row r="267" spans="3:4" ht="15.75" x14ac:dyDescent="0.25">
      <c r="C267" s="31"/>
      <c r="D267" s="32"/>
    </row>
    <row r="268" spans="3:4" ht="15.75" x14ac:dyDescent="0.25">
      <c r="C268" s="31"/>
      <c r="D268" s="32"/>
    </row>
    <row r="269" spans="3:4" ht="15.75" x14ac:dyDescent="0.25">
      <c r="C269" s="31"/>
      <c r="D269" s="32"/>
    </row>
    <row r="270" spans="3:4" ht="15.75" x14ac:dyDescent="0.25">
      <c r="C270" s="31"/>
      <c r="D270" s="32"/>
    </row>
    <row r="271" spans="3:4" ht="15.75" x14ac:dyDescent="0.25">
      <c r="C271" s="31"/>
      <c r="D271" s="32"/>
    </row>
    <row r="272" spans="3:4" ht="15.75" x14ac:dyDescent="0.25">
      <c r="C272" s="31"/>
      <c r="D272" s="32"/>
    </row>
    <row r="273" spans="3:4" ht="15.75" x14ac:dyDescent="0.25">
      <c r="C273" s="31"/>
      <c r="D273" s="32"/>
    </row>
    <row r="274" spans="3:4" ht="15.75" x14ac:dyDescent="0.25">
      <c r="C274" s="31"/>
      <c r="D274" s="32"/>
    </row>
    <row r="275" spans="3:4" ht="15.75" x14ac:dyDescent="0.25">
      <c r="C275" s="31"/>
      <c r="D275" s="32"/>
    </row>
    <row r="276" spans="3:4" ht="15.75" x14ac:dyDescent="0.25">
      <c r="C276" s="31"/>
      <c r="D276" s="32"/>
    </row>
    <row r="277" spans="3:4" ht="15.75" x14ac:dyDescent="0.25">
      <c r="C277" s="31"/>
      <c r="D277" s="32"/>
    </row>
    <row r="278" spans="3:4" ht="15.75" x14ac:dyDescent="0.25">
      <c r="C278" s="31"/>
      <c r="D278" s="32"/>
    </row>
    <row r="279" spans="3:4" ht="15.75" x14ac:dyDescent="0.25">
      <c r="C279" s="31"/>
      <c r="D279" s="32"/>
    </row>
    <row r="280" spans="3:4" ht="15.75" x14ac:dyDescent="0.25">
      <c r="C280" s="31"/>
      <c r="D280" s="32"/>
    </row>
    <row r="281" spans="3:4" ht="15.75" x14ac:dyDescent="0.25">
      <c r="C281" s="31"/>
      <c r="D281" s="32"/>
    </row>
    <row r="282" spans="3:4" ht="15.75" x14ac:dyDescent="0.25">
      <c r="C282" s="31"/>
      <c r="D282" s="32"/>
    </row>
    <row r="283" spans="3:4" ht="15.75" x14ac:dyDescent="0.25">
      <c r="C283" s="31"/>
      <c r="D283" s="32"/>
    </row>
    <row r="284" spans="3:4" ht="15.75" x14ac:dyDescent="0.25">
      <c r="C284" s="31"/>
      <c r="D284" s="32"/>
    </row>
    <row r="285" spans="3:4" ht="15.75" x14ac:dyDescent="0.25">
      <c r="C285" s="31"/>
      <c r="D285" s="32"/>
    </row>
    <row r="286" spans="3:4" ht="15.75" x14ac:dyDescent="0.25">
      <c r="C286" s="31"/>
      <c r="D286" s="32"/>
    </row>
    <row r="287" spans="3:4" ht="15.75" x14ac:dyDescent="0.25">
      <c r="C287" s="31"/>
      <c r="D287" s="32"/>
    </row>
    <row r="288" spans="3:4" ht="15.75" x14ac:dyDescent="0.25">
      <c r="C288" s="31"/>
      <c r="D288" s="32"/>
    </row>
    <row r="289" spans="3:4" ht="15.75" x14ac:dyDescent="0.25">
      <c r="C289" s="31"/>
      <c r="D289" s="32"/>
    </row>
    <row r="290" spans="3:4" ht="15.75" x14ac:dyDescent="0.25">
      <c r="C290" s="31"/>
      <c r="D290" s="32"/>
    </row>
    <row r="291" spans="3:4" ht="15.75" x14ac:dyDescent="0.25">
      <c r="C291" s="31"/>
      <c r="D291" s="32"/>
    </row>
    <row r="292" spans="3:4" ht="15.75" x14ac:dyDescent="0.25">
      <c r="C292" s="31"/>
      <c r="D292" s="32"/>
    </row>
    <row r="293" spans="3:4" ht="15.75" x14ac:dyDescent="0.25">
      <c r="C293" s="31"/>
      <c r="D293" s="32"/>
    </row>
    <row r="294" spans="3:4" ht="15.75" x14ac:dyDescent="0.25">
      <c r="C294" s="31"/>
      <c r="D294" s="32"/>
    </row>
    <row r="295" spans="3:4" ht="15.75" x14ac:dyDescent="0.25">
      <c r="C295" s="31"/>
      <c r="D295" s="32"/>
    </row>
    <row r="296" spans="3:4" ht="15.75" x14ac:dyDescent="0.25">
      <c r="C296" s="31"/>
      <c r="D296" s="32"/>
    </row>
    <row r="297" spans="3:4" ht="15.75" x14ac:dyDescent="0.25">
      <c r="C297" s="31"/>
      <c r="D297" s="32"/>
    </row>
    <row r="298" spans="3:4" ht="15.75" x14ac:dyDescent="0.25">
      <c r="C298" s="31"/>
      <c r="D298" s="32"/>
    </row>
    <row r="299" spans="3:4" ht="15.75" x14ac:dyDescent="0.25">
      <c r="C299" s="31"/>
      <c r="D299" s="32"/>
    </row>
    <row r="300" spans="3:4" ht="15.75" x14ac:dyDescent="0.25">
      <c r="C300" s="31"/>
      <c r="D300" s="32"/>
    </row>
    <row r="301" spans="3:4" ht="15.75" x14ac:dyDescent="0.25">
      <c r="C301" s="31"/>
      <c r="D301" s="32"/>
    </row>
    <row r="302" spans="3:4" ht="15.75" x14ac:dyDescent="0.25">
      <c r="C302" s="31"/>
      <c r="D302" s="32"/>
    </row>
    <row r="303" spans="3:4" ht="15.75" x14ac:dyDescent="0.25">
      <c r="C303" s="31"/>
      <c r="D303" s="32"/>
    </row>
    <row r="304" spans="3:4" ht="15.75" x14ac:dyDescent="0.25">
      <c r="C304" s="31"/>
      <c r="D304" s="32"/>
    </row>
    <row r="305" spans="3:4" ht="15.75" x14ac:dyDescent="0.25">
      <c r="C305" s="31"/>
      <c r="D305" s="32"/>
    </row>
    <row r="306" spans="3:4" ht="15.75" x14ac:dyDescent="0.25">
      <c r="C306" s="31"/>
      <c r="D306" s="32"/>
    </row>
    <row r="307" spans="3:4" ht="15.75" x14ac:dyDescent="0.25">
      <c r="C307" s="31"/>
      <c r="D307" s="32"/>
    </row>
    <row r="308" spans="3:4" ht="15.75" x14ac:dyDescent="0.25">
      <c r="C308" s="31"/>
      <c r="D308" s="32"/>
    </row>
    <row r="309" spans="3:4" ht="15.75" x14ac:dyDescent="0.25">
      <c r="C309" s="31"/>
      <c r="D309" s="32"/>
    </row>
    <row r="310" spans="3:4" ht="15.75" x14ac:dyDescent="0.25">
      <c r="C310" s="31"/>
      <c r="D310" s="32"/>
    </row>
    <row r="311" spans="3:4" ht="15.75" x14ac:dyDescent="0.25">
      <c r="C311" s="31"/>
      <c r="D311" s="32"/>
    </row>
    <row r="312" spans="3:4" ht="15.75" x14ac:dyDescent="0.25">
      <c r="C312" s="31"/>
      <c r="D312" s="32"/>
    </row>
    <row r="313" spans="3:4" ht="15.75" x14ac:dyDescent="0.25">
      <c r="C313" s="31"/>
      <c r="D313" s="32"/>
    </row>
    <row r="314" spans="3:4" ht="15.75" x14ac:dyDescent="0.25">
      <c r="C314" s="31"/>
      <c r="D314" s="32"/>
    </row>
    <row r="315" spans="3:4" ht="15.75" x14ac:dyDescent="0.25">
      <c r="C315" s="31"/>
      <c r="D315" s="32"/>
    </row>
    <row r="316" spans="3:4" ht="15.75" x14ac:dyDescent="0.25">
      <c r="C316" s="31"/>
      <c r="D316" s="32"/>
    </row>
    <row r="317" spans="3:4" ht="15.75" x14ac:dyDescent="0.25">
      <c r="C317" s="31"/>
      <c r="D317" s="32"/>
    </row>
    <row r="318" spans="3:4" ht="15.75" x14ac:dyDescent="0.25">
      <c r="C318" s="31"/>
      <c r="D318" s="32"/>
    </row>
    <row r="319" spans="3:4" ht="15.75" x14ac:dyDescent="0.25">
      <c r="C319" s="31"/>
      <c r="D319" s="32"/>
    </row>
    <row r="320" spans="3:4" ht="15.75" x14ac:dyDescent="0.25">
      <c r="C320" s="31"/>
      <c r="D320" s="32"/>
    </row>
    <row r="321" spans="3:4" ht="15.75" x14ac:dyDescent="0.25">
      <c r="C321" s="31"/>
      <c r="D321" s="32"/>
    </row>
    <row r="322" spans="3:4" ht="15.75" x14ac:dyDescent="0.25">
      <c r="C322" s="31"/>
      <c r="D322" s="32"/>
    </row>
    <row r="323" spans="3:4" ht="15.75" x14ac:dyDescent="0.25">
      <c r="C323" s="31"/>
      <c r="D323" s="32"/>
    </row>
    <row r="324" spans="3:4" ht="15.75" x14ac:dyDescent="0.25">
      <c r="C324" s="31"/>
      <c r="D324" s="32"/>
    </row>
    <row r="325" spans="3:4" ht="15.75" x14ac:dyDescent="0.25">
      <c r="C325" s="31"/>
      <c r="D325" s="32"/>
    </row>
    <row r="326" spans="3:4" ht="15.75" x14ac:dyDescent="0.25">
      <c r="C326" s="31"/>
      <c r="D326" s="32"/>
    </row>
    <row r="327" spans="3:4" ht="15.75" x14ac:dyDescent="0.25">
      <c r="C327" s="31"/>
      <c r="D327" s="32"/>
    </row>
    <row r="328" spans="3:4" ht="15.75" x14ac:dyDescent="0.25">
      <c r="C328" s="31"/>
      <c r="D328" s="32"/>
    </row>
    <row r="329" spans="3:4" ht="15.75" x14ac:dyDescent="0.25">
      <c r="C329" s="31"/>
      <c r="D329" s="32"/>
    </row>
    <row r="330" spans="3:4" ht="15.75" x14ac:dyDescent="0.25">
      <c r="C330" s="31"/>
      <c r="D330" s="32"/>
    </row>
    <row r="331" spans="3:4" ht="15.75" x14ac:dyDescent="0.25">
      <c r="C331" s="31"/>
      <c r="D331" s="32"/>
    </row>
    <row r="332" spans="3:4" ht="15.75" x14ac:dyDescent="0.25">
      <c r="C332" s="31"/>
      <c r="D332" s="32"/>
    </row>
    <row r="333" spans="3:4" ht="15.75" x14ac:dyDescent="0.25">
      <c r="C333" s="31"/>
      <c r="D333" s="32"/>
    </row>
    <row r="334" spans="3:4" ht="15.75" x14ac:dyDescent="0.25">
      <c r="C334" s="31"/>
      <c r="D334" s="32"/>
    </row>
    <row r="335" spans="3:4" ht="15.75" x14ac:dyDescent="0.25">
      <c r="C335" s="31"/>
      <c r="D335" s="32"/>
    </row>
    <row r="336" spans="3:4" ht="15.75" x14ac:dyDescent="0.25">
      <c r="C336" s="31"/>
      <c r="D336" s="32"/>
    </row>
    <row r="337" spans="3:4" ht="15.75" x14ac:dyDescent="0.25">
      <c r="C337" s="31"/>
      <c r="D337" s="32"/>
    </row>
    <row r="338" spans="3:4" ht="15.75" x14ac:dyDescent="0.25">
      <c r="C338" s="31"/>
      <c r="D338" s="32"/>
    </row>
    <row r="339" spans="3:4" ht="15.75" x14ac:dyDescent="0.25">
      <c r="C339" s="31"/>
      <c r="D339" s="32"/>
    </row>
    <row r="340" spans="3:4" ht="15.75" x14ac:dyDescent="0.25">
      <c r="C340" s="31"/>
      <c r="D340" s="32"/>
    </row>
    <row r="341" spans="3:4" ht="15.75" x14ac:dyDescent="0.25">
      <c r="C341" s="31"/>
      <c r="D341" s="32"/>
    </row>
    <row r="342" spans="3:4" ht="15.75" x14ac:dyDescent="0.25">
      <c r="C342" s="31"/>
      <c r="D342" s="32"/>
    </row>
    <row r="343" spans="3:4" ht="15.75" x14ac:dyDescent="0.25">
      <c r="C343" s="31"/>
      <c r="D343" s="32"/>
    </row>
    <row r="344" spans="3:4" ht="15.75" x14ac:dyDescent="0.25">
      <c r="C344" s="31"/>
      <c r="D344" s="32"/>
    </row>
    <row r="345" spans="3:4" ht="15.75" x14ac:dyDescent="0.25">
      <c r="C345" s="31"/>
      <c r="D345" s="32"/>
    </row>
    <row r="346" spans="3:4" ht="15.75" x14ac:dyDescent="0.25">
      <c r="C346" s="31"/>
      <c r="D346" s="32"/>
    </row>
    <row r="347" spans="3:4" ht="15.75" x14ac:dyDescent="0.25">
      <c r="C347" s="31"/>
      <c r="D347" s="32"/>
    </row>
    <row r="348" spans="3:4" ht="15.75" x14ac:dyDescent="0.25">
      <c r="C348" s="31"/>
      <c r="D348" s="32"/>
    </row>
    <row r="349" spans="3:4" ht="15.75" x14ac:dyDescent="0.25">
      <c r="C349" s="31"/>
      <c r="D349" s="32"/>
    </row>
    <row r="350" spans="3:4" ht="15.75" x14ac:dyDescent="0.25">
      <c r="C350" s="31"/>
      <c r="D350" s="32"/>
    </row>
    <row r="351" spans="3:4" ht="15.75" x14ac:dyDescent="0.25">
      <c r="C351" s="31"/>
      <c r="D351" s="32"/>
    </row>
    <row r="352" spans="3:4" ht="15.75" x14ac:dyDescent="0.25">
      <c r="C352" s="31"/>
      <c r="D352" s="32"/>
    </row>
    <row r="353" spans="3:4" ht="15.75" x14ac:dyDescent="0.25">
      <c r="C353" s="31"/>
      <c r="D353" s="32"/>
    </row>
    <row r="354" spans="3:4" ht="15.75" x14ac:dyDescent="0.25">
      <c r="C354" s="31"/>
      <c r="D354" s="32"/>
    </row>
    <row r="355" spans="3:4" ht="15.75" x14ac:dyDescent="0.25">
      <c r="C355" s="31"/>
      <c r="D355" s="32"/>
    </row>
    <row r="356" spans="3:4" ht="15.75" x14ac:dyDescent="0.25">
      <c r="C356" s="31"/>
      <c r="D356" s="32"/>
    </row>
    <row r="357" spans="3:4" ht="15.75" x14ac:dyDescent="0.25">
      <c r="C357" s="31"/>
      <c r="D357" s="32"/>
    </row>
    <row r="358" spans="3:4" ht="15.75" x14ac:dyDescent="0.25">
      <c r="C358" s="31"/>
      <c r="D358" s="32"/>
    </row>
    <row r="359" spans="3:4" ht="15.75" x14ac:dyDescent="0.25">
      <c r="C359" s="31"/>
      <c r="D359" s="32"/>
    </row>
    <row r="360" spans="3:4" ht="15.75" x14ac:dyDescent="0.25">
      <c r="C360" s="31"/>
      <c r="D360" s="32"/>
    </row>
    <row r="361" spans="3:4" ht="15.75" x14ac:dyDescent="0.25">
      <c r="C361" s="31"/>
      <c r="D361" s="32"/>
    </row>
    <row r="362" spans="3:4" ht="15.75" x14ac:dyDescent="0.25">
      <c r="C362" s="31"/>
      <c r="D362" s="32"/>
    </row>
    <row r="363" spans="3:4" ht="15.75" x14ac:dyDescent="0.25">
      <c r="C363" s="31"/>
      <c r="D363" s="32"/>
    </row>
    <row r="364" spans="3:4" ht="15.75" x14ac:dyDescent="0.25">
      <c r="C364" s="31"/>
      <c r="D364" s="32"/>
    </row>
    <row r="365" spans="3:4" ht="15.75" x14ac:dyDescent="0.25">
      <c r="C365" s="31"/>
      <c r="D365" s="32"/>
    </row>
    <row r="366" spans="3:4" ht="15.75" x14ac:dyDescent="0.25">
      <c r="C366" s="31"/>
      <c r="D366" s="32"/>
    </row>
    <row r="367" spans="3:4" ht="15.75" x14ac:dyDescent="0.25">
      <c r="C367" s="31"/>
      <c r="D367" s="32"/>
    </row>
    <row r="368" spans="3:4" ht="15.75" x14ac:dyDescent="0.25">
      <c r="C368" s="31"/>
      <c r="D368" s="32"/>
    </row>
    <row r="369" spans="3:4" ht="15.75" x14ac:dyDescent="0.25">
      <c r="C369" s="31"/>
      <c r="D369" s="32"/>
    </row>
    <row r="370" spans="3:4" ht="15.75" x14ac:dyDescent="0.25">
      <c r="C370" s="31"/>
      <c r="D370" s="32"/>
    </row>
    <row r="371" spans="3:4" ht="15.75" x14ac:dyDescent="0.25">
      <c r="C371" s="31"/>
      <c r="D371" s="32"/>
    </row>
    <row r="372" spans="3:4" ht="15.75" x14ac:dyDescent="0.25">
      <c r="C372" s="31"/>
      <c r="D372" s="32"/>
    </row>
    <row r="373" spans="3:4" ht="15.75" x14ac:dyDescent="0.25">
      <c r="C373" s="31"/>
      <c r="D373" s="32"/>
    </row>
    <row r="374" spans="3:4" ht="15.75" x14ac:dyDescent="0.25">
      <c r="C374" s="31"/>
      <c r="D374" s="32"/>
    </row>
    <row r="375" spans="3:4" ht="15.75" x14ac:dyDescent="0.25">
      <c r="C375" s="31"/>
      <c r="D375" s="32"/>
    </row>
    <row r="376" spans="3:4" ht="15.75" x14ac:dyDescent="0.25">
      <c r="C376" s="31"/>
      <c r="D376" s="32"/>
    </row>
    <row r="377" spans="3:4" ht="15.75" x14ac:dyDescent="0.25">
      <c r="C377" s="31"/>
      <c r="D377" s="32"/>
    </row>
    <row r="378" spans="3:4" ht="15.75" x14ac:dyDescent="0.25">
      <c r="C378" s="31"/>
      <c r="D378" s="32"/>
    </row>
    <row r="379" spans="3:4" ht="15.75" x14ac:dyDescent="0.25">
      <c r="C379" s="31"/>
      <c r="D379" s="32"/>
    </row>
    <row r="380" spans="3:4" ht="15.75" x14ac:dyDescent="0.25">
      <c r="C380" s="31"/>
      <c r="D380" s="32"/>
    </row>
    <row r="381" spans="3:4" ht="15.75" x14ac:dyDescent="0.25">
      <c r="C381" s="31"/>
      <c r="D381" s="32"/>
    </row>
    <row r="382" spans="3:4" ht="15.75" x14ac:dyDescent="0.25">
      <c r="C382" s="31"/>
      <c r="D382" s="32"/>
    </row>
    <row r="383" spans="3:4" ht="15.75" x14ac:dyDescent="0.25">
      <c r="C383" s="31"/>
      <c r="D383" s="32"/>
    </row>
    <row r="384" spans="3:4" ht="15.75" x14ac:dyDescent="0.25">
      <c r="C384" s="31"/>
      <c r="D384" s="32"/>
    </row>
    <row r="385" spans="3:4" ht="15.75" x14ac:dyDescent="0.25">
      <c r="C385" s="31"/>
      <c r="D385" s="32"/>
    </row>
    <row r="386" spans="3:4" ht="15.75" x14ac:dyDescent="0.25">
      <c r="C386" s="31"/>
      <c r="D386" s="32"/>
    </row>
    <row r="387" spans="3:4" ht="15.75" x14ac:dyDescent="0.25">
      <c r="C387" s="31"/>
      <c r="D387" s="32"/>
    </row>
    <row r="388" spans="3:4" ht="15.75" x14ac:dyDescent="0.25">
      <c r="C388" s="31"/>
      <c r="D388" s="32"/>
    </row>
    <row r="389" spans="3:4" ht="15.75" x14ac:dyDescent="0.25">
      <c r="C389" s="31"/>
      <c r="D389" s="32"/>
    </row>
    <row r="390" spans="3:4" ht="15.75" x14ac:dyDescent="0.25">
      <c r="C390" s="31"/>
      <c r="D390" s="32"/>
    </row>
    <row r="391" spans="3:4" ht="15.75" x14ac:dyDescent="0.25">
      <c r="C391" s="31"/>
      <c r="D391" s="32"/>
    </row>
    <row r="392" spans="3:4" ht="15.75" x14ac:dyDescent="0.25">
      <c r="C392" s="31"/>
      <c r="D392" s="32"/>
    </row>
    <row r="393" spans="3:4" ht="15.75" x14ac:dyDescent="0.25">
      <c r="C393" s="31"/>
      <c r="D393" s="32"/>
    </row>
    <row r="394" spans="3:4" ht="15.75" x14ac:dyDescent="0.25">
      <c r="C394" s="31"/>
      <c r="D394" s="32"/>
    </row>
    <row r="395" spans="3:4" ht="15.75" x14ac:dyDescent="0.25">
      <c r="C395" s="31"/>
      <c r="D395" s="32"/>
    </row>
    <row r="396" spans="3:4" ht="15.75" x14ac:dyDescent="0.25">
      <c r="C396" s="31"/>
      <c r="D396" s="32"/>
    </row>
    <row r="397" spans="3:4" ht="15.75" x14ac:dyDescent="0.25">
      <c r="C397" s="31"/>
      <c r="D397" s="32"/>
    </row>
    <row r="398" spans="3:4" ht="15.75" x14ac:dyDescent="0.25">
      <c r="C398" s="31"/>
      <c r="D398" s="32"/>
    </row>
    <row r="399" spans="3:4" ht="15.75" x14ac:dyDescent="0.25">
      <c r="C399" s="31"/>
      <c r="D399" s="32"/>
    </row>
    <row r="400" spans="3:4" ht="15.75" x14ac:dyDescent="0.25">
      <c r="C400" s="31"/>
      <c r="D400" s="32"/>
    </row>
    <row r="401" spans="3:4" ht="15.75" x14ac:dyDescent="0.25">
      <c r="C401" s="31"/>
      <c r="D401" s="32"/>
    </row>
    <row r="402" spans="3:4" ht="15.75" x14ac:dyDescent="0.25">
      <c r="C402" s="31"/>
      <c r="D402" s="32"/>
    </row>
    <row r="403" spans="3:4" ht="15.75" x14ac:dyDescent="0.25">
      <c r="C403" s="31"/>
      <c r="D403" s="32"/>
    </row>
    <row r="404" spans="3:4" ht="15.75" x14ac:dyDescent="0.25">
      <c r="C404" s="31"/>
      <c r="D404" s="32"/>
    </row>
    <row r="405" spans="3:4" ht="15.75" x14ac:dyDescent="0.25">
      <c r="C405" s="31"/>
      <c r="D405" s="32"/>
    </row>
    <row r="406" spans="3:4" ht="15.75" x14ac:dyDescent="0.25">
      <c r="C406" s="31"/>
      <c r="D406" s="32"/>
    </row>
    <row r="407" spans="3:4" ht="15.75" x14ac:dyDescent="0.25">
      <c r="C407" s="31"/>
      <c r="D407" s="32"/>
    </row>
    <row r="408" spans="3:4" ht="15.75" x14ac:dyDescent="0.25">
      <c r="C408" s="31"/>
      <c r="D408" s="32"/>
    </row>
    <row r="409" spans="3:4" ht="15.75" x14ac:dyDescent="0.25">
      <c r="C409" s="31"/>
      <c r="D409" s="32"/>
    </row>
    <row r="410" spans="3:4" ht="15.75" x14ac:dyDescent="0.25">
      <c r="C410" s="31"/>
      <c r="D410" s="32"/>
    </row>
    <row r="411" spans="3:4" ht="15.75" x14ac:dyDescent="0.25">
      <c r="C411" s="31"/>
      <c r="D411" s="32"/>
    </row>
    <row r="412" spans="3:4" ht="15.75" x14ac:dyDescent="0.25">
      <c r="C412" s="31"/>
      <c r="D412" s="32"/>
    </row>
    <row r="413" spans="3:4" ht="15.75" x14ac:dyDescent="0.25">
      <c r="C413" s="31"/>
      <c r="D413" s="32"/>
    </row>
    <row r="414" spans="3:4" ht="15.75" x14ac:dyDescent="0.25">
      <c r="C414" s="31"/>
      <c r="D414" s="32"/>
    </row>
    <row r="415" spans="3:4" ht="15.75" x14ac:dyDescent="0.25">
      <c r="C415" s="31"/>
      <c r="D415" s="32"/>
    </row>
    <row r="416" spans="3:4" ht="15.75" x14ac:dyDescent="0.25">
      <c r="C416" s="31"/>
      <c r="D416" s="32"/>
    </row>
    <row r="417" spans="3:4" ht="15.75" x14ac:dyDescent="0.25">
      <c r="C417" s="31"/>
      <c r="D417" s="32"/>
    </row>
    <row r="418" spans="3:4" ht="15.75" x14ac:dyDescent="0.25">
      <c r="C418" s="31"/>
      <c r="D418" s="32"/>
    </row>
    <row r="419" spans="3:4" ht="15.75" x14ac:dyDescent="0.25">
      <c r="C419" s="31"/>
      <c r="D419" s="32"/>
    </row>
  </sheetData>
  <sheetProtection selectLockedCells="1"/>
  <sortState ref="A2:A4">
    <sortCondition ref="A2:A4"/>
  </sortState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4316AC8-8B4E-44A0-BD34-F753C4ABAD6D}">
            <xm:f>NOT(ISERROR(SEARCH(SUM($A$2:$A$4),A12)))</xm:f>
            <xm:f>SUM($A$2:$A$4)</xm:f>
            <x14:dxf>
              <font>
                <strike val="0"/>
                <u val="double"/>
                <color rgb="FFFF0000"/>
              </font>
            </x14:dxf>
          </x14:cfRule>
          <xm:sqref>A12:B12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500"/>
  <sheetViews>
    <sheetView tabSelected="1" workbookViewId="0">
      <selection activeCell="D15" sqref="D15"/>
    </sheetView>
  </sheetViews>
  <sheetFormatPr baseColWidth="10" defaultRowHeight="15" x14ac:dyDescent="0.25"/>
  <cols>
    <col min="3" max="3" width="47.85546875" customWidth="1"/>
    <col min="4" max="4" width="16.5703125" style="111" customWidth="1"/>
  </cols>
  <sheetData>
    <row r="1" spans="1:13" s="93" customFormat="1" ht="38.25" customHeight="1" x14ac:dyDescent="0.25">
      <c r="A1" s="127" t="s">
        <v>3</v>
      </c>
      <c r="B1" s="127"/>
      <c r="C1" s="127" t="s">
        <v>272</v>
      </c>
      <c r="D1" s="127"/>
    </row>
    <row r="2" spans="1:13" ht="21.75" thickBot="1" x14ac:dyDescent="0.35">
      <c r="A2" s="91" t="s">
        <v>39</v>
      </c>
      <c r="B2" s="91" t="s">
        <v>41</v>
      </c>
      <c r="C2" s="91" t="s">
        <v>1</v>
      </c>
      <c r="D2" s="108" t="s">
        <v>256</v>
      </c>
      <c r="H2" s="128" t="s">
        <v>260</v>
      </c>
      <c r="I2" s="128"/>
      <c r="J2" s="128"/>
      <c r="K2" s="128"/>
      <c r="L2" s="128"/>
    </row>
    <row r="3" spans="1:13" ht="15.75" x14ac:dyDescent="0.25">
      <c r="A3" s="5"/>
      <c r="B3" s="5"/>
      <c r="C3" s="6"/>
      <c r="D3" s="109"/>
      <c r="G3" s="96" t="s">
        <v>259</v>
      </c>
      <c r="H3" s="97"/>
      <c r="I3" s="97"/>
      <c r="J3" s="97"/>
      <c r="K3" s="97"/>
      <c r="L3" s="97"/>
      <c r="M3" s="98"/>
    </row>
    <row r="4" spans="1:13" ht="15.75" x14ac:dyDescent="0.25">
      <c r="A4" s="5"/>
      <c r="B4" s="5"/>
      <c r="C4" s="6"/>
      <c r="D4" s="109"/>
      <c r="G4" s="105"/>
      <c r="H4" s="100"/>
      <c r="I4" s="100"/>
      <c r="J4" s="100"/>
      <c r="K4" s="100"/>
      <c r="L4" s="100"/>
      <c r="M4" s="101"/>
    </row>
    <row r="5" spans="1:13" ht="15.75" x14ac:dyDescent="0.25">
      <c r="A5" s="5"/>
      <c r="B5" s="5"/>
      <c r="C5" s="6"/>
      <c r="D5" s="109"/>
      <c r="G5" s="99" t="s">
        <v>257</v>
      </c>
      <c r="H5" s="100"/>
      <c r="I5" s="100"/>
      <c r="J5" s="100"/>
      <c r="K5" s="100"/>
      <c r="L5" s="100"/>
      <c r="M5" s="101"/>
    </row>
    <row r="6" spans="1:13" ht="15.75" x14ac:dyDescent="0.25">
      <c r="A6" s="5"/>
      <c r="B6" s="5"/>
      <c r="C6" s="6"/>
      <c r="D6" s="109"/>
      <c r="G6" s="99" t="s">
        <v>258</v>
      </c>
      <c r="H6" s="100"/>
      <c r="I6" s="100"/>
      <c r="J6" s="100"/>
      <c r="K6" s="100"/>
      <c r="L6" s="100"/>
      <c r="M6" s="101"/>
    </row>
    <row r="7" spans="1:13" ht="16.5" thickBot="1" x14ac:dyDescent="0.3">
      <c r="A7" s="5"/>
      <c r="B7" s="5"/>
      <c r="C7" s="6"/>
      <c r="D7" s="109"/>
      <c r="G7" s="106"/>
      <c r="H7" s="102"/>
      <c r="I7" s="102"/>
      <c r="J7" s="102"/>
      <c r="K7" s="102"/>
      <c r="L7" s="102"/>
      <c r="M7" s="103"/>
    </row>
    <row r="8" spans="1:13" ht="15.75" x14ac:dyDescent="0.25">
      <c r="A8" s="5"/>
      <c r="B8" s="5"/>
      <c r="C8" s="6"/>
      <c r="D8" s="109"/>
      <c r="G8" s="107"/>
      <c r="H8" s="107"/>
      <c r="I8" s="107"/>
      <c r="J8" s="107"/>
      <c r="K8" s="107"/>
      <c r="L8" s="107"/>
      <c r="M8" s="107"/>
    </row>
    <row r="9" spans="1:13" ht="15.75" x14ac:dyDescent="0.25">
      <c r="A9" s="5"/>
      <c r="B9" s="5"/>
      <c r="C9" s="6"/>
      <c r="D9" s="109"/>
      <c r="G9" s="107"/>
      <c r="H9" s="107"/>
      <c r="I9" s="107"/>
      <c r="J9" s="107"/>
      <c r="K9" s="107"/>
      <c r="L9" s="107"/>
      <c r="M9" s="107"/>
    </row>
    <row r="10" spans="1:13" ht="15.75" x14ac:dyDescent="0.25">
      <c r="A10" s="5"/>
      <c r="B10" s="5"/>
      <c r="C10" s="6"/>
      <c r="D10" s="109"/>
      <c r="G10" s="107"/>
      <c r="H10" s="107"/>
      <c r="I10" s="107"/>
      <c r="J10" s="107"/>
      <c r="K10" s="107"/>
      <c r="L10" s="107"/>
      <c r="M10" s="107"/>
    </row>
    <row r="11" spans="1:13" ht="15.75" x14ac:dyDescent="0.25">
      <c r="A11" s="5"/>
      <c r="B11" s="5"/>
      <c r="C11" s="6"/>
      <c r="D11" s="109"/>
      <c r="G11" s="107"/>
      <c r="H11" s="107"/>
      <c r="I11" s="107"/>
      <c r="J11" s="107"/>
      <c r="K11" s="107"/>
      <c r="L11" s="107"/>
      <c r="M11" s="107"/>
    </row>
    <row r="12" spans="1:13" ht="15.75" x14ac:dyDescent="0.25">
      <c r="A12" s="5"/>
      <c r="B12" s="5"/>
      <c r="C12" s="6"/>
      <c r="D12" s="109"/>
      <c r="G12" s="107"/>
      <c r="H12" s="107"/>
      <c r="I12" s="107"/>
      <c r="J12" s="107"/>
      <c r="K12" s="107"/>
      <c r="L12" s="107"/>
      <c r="M12" s="107"/>
    </row>
    <row r="13" spans="1:13" ht="15.75" x14ac:dyDescent="0.25">
      <c r="A13" s="5"/>
      <c r="B13" s="5"/>
      <c r="C13" s="6"/>
      <c r="D13" s="109"/>
      <c r="G13" s="107"/>
      <c r="H13" s="107"/>
      <c r="I13" s="107"/>
      <c r="J13" s="107"/>
      <c r="K13" s="107"/>
      <c r="L13" s="107"/>
      <c r="M13" s="107"/>
    </row>
    <row r="14" spans="1:13" ht="15.75" x14ac:dyDescent="0.25">
      <c r="A14" s="5"/>
      <c r="B14" s="5"/>
      <c r="C14" s="6"/>
      <c r="D14" s="109"/>
      <c r="G14" s="107"/>
      <c r="H14" s="107"/>
      <c r="I14" s="107"/>
      <c r="J14" s="107"/>
      <c r="K14" s="107"/>
      <c r="L14" s="107"/>
      <c r="M14" s="107"/>
    </row>
    <row r="15" spans="1:13" ht="15.75" x14ac:dyDescent="0.25">
      <c r="A15" s="5"/>
      <c r="B15" s="5"/>
      <c r="C15" s="6"/>
      <c r="D15" s="109"/>
      <c r="G15" s="107"/>
      <c r="H15" s="107"/>
      <c r="I15" s="107"/>
      <c r="J15" s="107"/>
      <c r="K15" s="107"/>
      <c r="L15" s="107"/>
      <c r="M15" s="107"/>
    </row>
    <row r="16" spans="1:13" ht="15.75" x14ac:dyDescent="0.25">
      <c r="A16" s="5"/>
      <c r="B16" s="5"/>
      <c r="C16" s="6"/>
      <c r="D16" s="109"/>
    </row>
    <row r="17" spans="1:4" ht="15.75" x14ac:dyDescent="0.25">
      <c r="A17" s="5"/>
      <c r="B17" s="5"/>
      <c r="C17" s="6"/>
      <c r="D17" s="109"/>
    </row>
    <row r="18" spans="1:4" ht="15.75" x14ac:dyDescent="0.25">
      <c r="A18" s="5"/>
      <c r="B18" s="5"/>
      <c r="C18" s="6"/>
      <c r="D18" s="109"/>
    </row>
    <row r="19" spans="1:4" ht="15.75" x14ac:dyDescent="0.25">
      <c r="A19" s="5"/>
      <c r="B19" s="5"/>
      <c r="C19" s="6"/>
      <c r="D19" s="109"/>
    </row>
    <row r="20" spans="1:4" ht="15.75" x14ac:dyDescent="0.25">
      <c r="A20" s="5"/>
      <c r="B20" s="5"/>
      <c r="C20" s="6"/>
      <c r="D20" s="109"/>
    </row>
    <row r="21" spans="1:4" ht="15.75" x14ac:dyDescent="0.25">
      <c r="A21" s="5"/>
      <c r="B21" s="5"/>
      <c r="C21" s="6"/>
      <c r="D21" s="109"/>
    </row>
    <row r="22" spans="1:4" ht="15.75" x14ac:dyDescent="0.25">
      <c r="A22" s="5"/>
      <c r="B22" s="5"/>
      <c r="C22" s="6"/>
      <c r="D22" s="109"/>
    </row>
    <row r="23" spans="1:4" ht="15.75" x14ac:dyDescent="0.25">
      <c r="A23" s="5"/>
      <c r="B23" s="5"/>
      <c r="C23" s="6"/>
      <c r="D23" s="109"/>
    </row>
    <row r="24" spans="1:4" ht="15.75" x14ac:dyDescent="0.25">
      <c r="A24" s="5"/>
      <c r="B24" s="5"/>
      <c r="C24" s="6"/>
      <c r="D24" s="109"/>
    </row>
    <row r="25" spans="1:4" ht="15.75" x14ac:dyDescent="0.25">
      <c r="A25" s="5"/>
      <c r="B25" s="5"/>
      <c r="C25" s="6"/>
      <c r="D25" s="109"/>
    </row>
    <row r="26" spans="1:4" ht="15.75" x14ac:dyDescent="0.25">
      <c r="A26" s="5"/>
      <c r="B26" s="5"/>
      <c r="C26" s="6"/>
      <c r="D26" s="109"/>
    </row>
    <row r="27" spans="1:4" ht="15.75" x14ac:dyDescent="0.25">
      <c r="A27" s="5"/>
      <c r="B27" s="5"/>
      <c r="C27" s="6"/>
      <c r="D27" s="109"/>
    </row>
    <row r="28" spans="1:4" ht="15.75" x14ac:dyDescent="0.25">
      <c r="A28" s="5"/>
      <c r="B28" s="5"/>
      <c r="C28" s="6"/>
      <c r="D28" s="109"/>
    </row>
    <row r="29" spans="1:4" ht="15.75" x14ac:dyDescent="0.25">
      <c r="A29" s="5"/>
      <c r="B29" s="5"/>
      <c r="C29" s="6"/>
      <c r="D29" s="109"/>
    </row>
    <row r="30" spans="1:4" ht="15.75" x14ac:dyDescent="0.25">
      <c r="A30" s="5"/>
      <c r="B30" s="5"/>
      <c r="C30" s="6"/>
      <c r="D30" s="109"/>
    </row>
    <row r="31" spans="1:4" ht="15.75" x14ac:dyDescent="0.25">
      <c r="A31" s="5"/>
      <c r="B31" s="5"/>
      <c r="C31" s="6"/>
      <c r="D31" s="109"/>
    </row>
    <row r="32" spans="1:4" ht="15.75" x14ac:dyDescent="0.25">
      <c r="A32" s="5"/>
      <c r="B32" s="5"/>
      <c r="C32" s="6"/>
      <c r="D32" s="109"/>
    </row>
    <row r="33" spans="1:4" ht="15.75" x14ac:dyDescent="0.25">
      <c r="A33" s="5"/>
      <c r="B33" s="5"/>
      <c r="C33" s="6"/>
      <c r="D33" s="109"/>
    </row>
    <row r="34" spans="1:4" ht="15.75" x14ac:dyDescent="0.25">
      <c r="A34" s="5"/>
      <c r="B34" s="5"/>
      <c r="C34" s="6"/>
      <c r="D34" s="109"/>
    </row>
    <row r="35" spans="1:4" ht="15.75" x14ac:dyDescent="0.25">
      <c r="A35" s="5"/>
      <c r="B35" s="5"/>
      <c r="C35" s="6"/>
      <c r="D35" s="109"/>
    </row>
    <row r="36" spans="1:4" ht="15.75" x14ac:dyDescent="0.25">
      <c r="A36" s="5"/>
      <c r="B36" s="5"/>
      <c r="C36" s="6"/>
      <c r="D36" s="109"/>
    </row>
    <row r="37" spans="1:4" ht="15.75" x14ac:dyDescent="0.25">
      <c r="A37" s="5"/>
      <c r="B37" s="5"/>
      <c r="C37" s="6"/>
      <c r="D37" s="109"/>
    </row>
    <row r="38" spans="1:4" ht="15.75" x14ac:dyDescent="0.25">
      <c r="A38" s="5"/>
      <c r="B38" s="5"/>
      <c r="C38" s="6"/>
      <c r="D38" s="109"/>
    </row>
    <row r="39" spans="1:4" ht="15.75" x14ac:dyDescent="0.25">
      <c r="A39" s="5"/>
      <c r="B39" s="5"/>
      <c r="C39" s="6"/>
      <c r="D39" s="109"/>
    </row>
    <row r="40" spans="1:4" ht="15.75" x14ac:dyDescent="0.25">
      <c r="A40" s="5"/>
      <c r="B40" s="5"/>
      <c r="C40" s="6"/>
      <c r="D40" s="109"/>
    </row>
    <row r="41" spans="1:4" ht="15.75" x14ac:dyDescent="0.25">
      <c r="A41" s="5"/>
      <c r="B41" s="5"/>
      <c r="C41" s="6"/>
      <c r="D41" s="109"/>
    </row>
    <row r="42" spans="1:4" ht="15.75" x14ac:dyDescent="0.25">
      <c r="A42" s="5"/>
      <c r="B42" s="5"/>
      <c r="C42" s="6"/>
      <c r="D42" s="109"/>
    </row>
    <row r="43" spans="1:4" ht="15.75" x14ac:dyDescent="0.25">
      <c r="A43" s="5"/>
      <c r="B43" s="5"/>
      <c r="C43" s="6"/>
      <c r="D43" s="109"/>
    </row>
    <row r="44" spans="1:4" ht="15.75" x14ac:dyDescent="0.25">
      <c r="A44" s="5"/>
      <c r="B44" s="5"/>
      <c r="C44" s="6"/>
      <c r="D44" s="109"/>
    </row>
    <row r="45" spans="1:4" ht="15.75" x14ac:dyDescent="0.25">
      <c r="A45" s="5"/>
      <c r="B45" s="5"/>
      <c r="C45" s="6"/>
      <c r="D45" s="109"/>
    </row>
    <row r="46" spans="1:4" ht="15.75" x14ac:dyDescent="0.25">
      <c r="A46" s="5"/>
      <c r="B46" s="5"/>
      <c r="C46" s="6"/>
      <c r="D46" s="109"/>
    </row>
    <row r="47" spans="1:4" ht="15.75" x14ac:dyDescent="0.25">
      <c r="A47" s="5"/>
      <c r="B47" s="5"/>
      <c r="C47" s="6"/>
      <c r="D47" s="109"/>
    </row>
    <row r="48" spans="1:4" ht="15.75" x14ac:dyDescent="0.25">
      <c r="A48" s="5"/>
      <c r="B48" s="5"/>
      <c r="C48" s="6"/>
      <c r="D48" s="109"/>
    </row>
    <row r="49" spans="1:4" ht="15.75" x14ac:dyDescent="0.25">
      <c r="A49" s="5"/>
      <c r="B49" s="5"/>
      <c r="C49" s="6"/>
      <c r="D49" s="109"/>
    </row>
    <row r="50" spans="1:4" ht="15.75" x14ac:dyDescent="0.25">
      <c r="A50" s="5"/>
      <c r="B50" s="5"/>
      <c r="C50" s="6"/>
      <c r="D50" s="109"/>
    </row>
    <row r="51" spans="1:4" ht="15.75" x14ac:dyDescent="0.25">
      <c r="A51" s="5"/>
      <c r="B51" s="5"/>
      <c r="C51" s="6"/>
      <c r="D51" s="109"/>
    </row>
    <row r="52" spans="1:4" ht="15.75" x14ac:dyDescent="0.25">
      <c r="A52" s="5"/>
      <c r="B52" s="5"/>
      <c r="C52" s="6"/>
      <c r="D52" s="109"/>
    </row>
    <row r="53" spans="1:4" ht="15.75" x14ac:dyDescent="0.25">
      <c r="A53" s="5"/>
      <c r="B53" s="5"/>
      <c r="C53" s="6"/>
      <c r="D53" s="109"/>
    </row>
    <row r="54" spans="1:4" ht="15.75" x14ac:dyDescent="0.25">
      <c r="A54" s="5"/>
      <c r="B54" s="5"/>
      <c r="C54" s="6"/>
      <c r="D54" s="109"/>
    </row>
    <row r="55" spans="1:4" ht="15.75" x14ac:dyDescent="0.25">
      <c r="A55" s="5"/>
      <c r="B55" s="5"/>
      <c r="C55" s="6"/>
      <c r="D55" s="109"/>
    </row>
    <row r="56" spans="1:4" ht="15.75" x14ac:dyDescent="0.25">
      <c r="A56" s="5"/>
      <c r="B56" s="5"/>
      <c r="C56" s="6"/>
      <c r="D56" s="109"/>
    </row>
    <row r="57" spans="1:4" ht="15.75" x14ac:dyDescent="0.25">
      <c r="A57" s="5"/>
      <c r="B57" s="5"/>
      <c r="C57" s="6"/>
      <c r="D57" s="109"/>
    </row>
    <row r="58" spans="1:4" ht="15.75" x14ac:dyDescent="0.25">
      <c r="A58" s="5"/>
      <c r="B58" s="5"/>
      <c r="C58" s="6"/>
      <c r="D58" s="109"/>
    </row>
    <row r="59" spans="1:4" ht="15.75" x14ac:dyDescent="0.25">
      <c r="A59" s="5"/>
      <c r="B59" s="5"/>
      <c r="C59" s="6"/>
      <c r="D59" s="109"/>
    </row>
    <row r="60" spans="1:4" ht="15.75" x14ac:dyDescent="0.25">
      <c r="A60" s="5"/>
      <c r="B60" s="5"/>
      <c r="C60" s="6"/>
      <c r="D60" s="109"/>
    </row>
    <row r="61" spans="1:4" ht="15.75" x14ac:dyDescent="0.25">
      <c r="A61" s="5"/>
      <c r="B61" s="5"/>
      <c r="C61" s="6"/>
      <c r="D61" s="109"/>
    </row>
    <row r="62" spans="1:4" ht="15.75" x14ac:dyDescent="0.25">
      <c r="A62" s="5"/>
      <c r="B62" s="5"/>
      <c r="C62" s="6"/>
      <c r="D62" s="109"/>
    </row>
    <row r="63" spans="1:4" ht="15.75" x14ac:dyDescent="0.25">
      <c r="A63" s="5"/>
      <c r="B63" s="5"/>
      <c r="C63" s="6"/>
      <c r="D63" s="109"/>
    </row>
    <row r="64" spans="1:4" ht="15.75" x14ac:dyDescent="0.25">
      <c r="A64" s="5"/>
      <c r="B64" s="5"/>
      <c r="C64" s="6"/>
      <c r="D64" s="109"/>
    </row>
    <row r="65" spans="1:4" ht="15.75" x14ac:dyDescent="0.25">
      <c r="A65" s="5"/>
      <c r="B65" s="5"/>
      <c r="C65" s="6"/>
      <c r="D65" s="109"/>
    </row>
    <row r="66" spans="1:4" ht="15.75" x14ac:dyDescent="0.25">
      <c r="A66" s="5"/>
      <c r="B66" s="5"/>
      <c r="C66" s="6"/>
      <c r="D66" s="109"/>
    </row>
    <row r="67" spans="1:4" ht="15.75" x14ac:dyDescent="0.25">
      <c r="A67" s="5"/>
      <c r="B67" s="5"/>
      <c r="C67" s="6"/>
      <c r="D67" s="109"/>
    </row>
    <row r="68" spans="1:4" ht="15.75" x14ac:dyDescent="0.25">
      <c r="A68" s="5"/>
      <c r="B68" s="5"/>
      <c r="C68" s="6"/>
      <c r="D68" s="109"/>
    </row>
    <row r="69" spans="1:4" ht="15.75" x14ac:dyDescent="0.25">
      <c r="A69" s="5"/>
      <c r="B69" s="5"/>
      <c r="C69" s="6"/>
      <c r="D69" s="109"/>
    </row>
    <row r="70" spans="1:4" ht="15.75" x14ac:dyDescent="0.25">
      <c r="A70" s="5"/>
      <c r="B70" s="5"/>
      <c r="C70" s="6"/>
      <c r="D70" s="109"/>
    </row>
    <row r="71" spans="1:4" ht="15.75" x14ac:dyDescent="0.25">
      <c r="A71" s="5"/>
      <c r="B71" s="5"/>
      <c r="C71" s="6"/>
      <c r="D71" s="109"/>
    </row>
    <row r="72" spans="1:4" ht="15.75" x14ac:dyDescent="0.25">
      <c r="A72" s="5"/>
      <c r="B72" s="5"/>
      <c r="C72" s="6"/>
      <c r="D72" s="109"/>
    </row>
    <row r="73" spans="1:4" ht="15.75" x14ac:dyDescent="0.25">
      <c r="A73" s="5"/>
      <c r="B73" s="5"/>
      <c r="C73" s="6"/>
      <c r="D73" s="109"/>
    </row>
    <row r="74" spans="1:4" ht="15.75" x14ac:dyDescent="0.25">
      <c r="A74" s="5"/>
      <c r="B74" s="5"/>
      <c r="C74" s="6"/>
      <c r="D74" s="109"/>
    </row>
    <row r="75" spans="1:4" ht="15.75" x14ac:dyDescent="0.25">
      <c r="A75" s="5"/>
      <c r="B75" s="5"/>
      <c r="C75" s="6"/>
      <c r="D75" s="109"/>
    </row>
    <row r="76" spans="1:4" ht="15.75" x14ac:dyDescent="0.25">
      <c r="A76" s="5"/>
      <c r="B76" s="5"/>
      <c r="C76" s="6"/>
      <c r="D76" s="109"/>
    </row>
    <row r="77" spans="1:4" ht="15.75" x14ac:dyDescent="0.25">
      <c r="A77" s="5"/>
      <c r="B77" s="5"/>
      <c r="C77" s="6"/>
      <c r="D77" s="109"/>
    </row>
    <row r="78" spans="1:4" ht="15.75" x14ac:dyDescent="0.25">
      <c r="A78" s="5"/>
      <c r="B78" s="5"/>
      <c r="C78" s="6"/>
      <c r="D78" s="109"/>
    </row>
    <row r="79" spans="1:4" ht="15.75" x14ac:dyDescent="0.25">
      <c r="A79" s="5"/>
      <c r="B79" s="5"/>
      <c r="C79" s="6"/>
      <c r="D79" s="109"/>
    </row>
    <row r="80" spans="1:4" ht="15.75" x14ac:dyDescent="0.25">
      <c r="A80" s="5"/>
      <c r="B80" s="5"/>
      <c r="C80" s="6"/>
      <c r="D80" s="109"/>
    </row>
    <row r="81" spans="1:4" ht="15.75" x14ac:dyDescent="0.25">
      <c r="A81" s="5"/>
      <c r="B81" s="5"/>
      <c r="C81" s="6"/>
      <c r="D81" s="109"/>
    </row>
    <row r="82" spans="1:4" ht="15.75" x14ac:dyDescent="0.25">
      <c r="A82" s="5"/>
      <c r="B82" s="5"/>
      <c r="C82" s="6"/>
      <c r="D82" s="109"/>
    </row>
    <row r="83" spans="1:4" ht="15.75" x14ac:dyDescent="0.25">
      <c r="A83" s="5"/>
      <c r="B83" s="5"/>
      <c r="C83" s="6"/>
      <c r="D83" s="109"/>
    </row>
    <row r="84" spans="1:4" ht="15.75" x14ac:dyDescent="0.25">
      <c r="A84" s="5"/>
      <c r="B84" s="5"/>
      <c r="C84" s="6"/>
      <c r="D84" s="109"/>
    </row>
    <row r="85" spans="1:4" ht="15.75" x14ac:dyDescent="0.25">
      <c r="A85" s="5"/>
      <c r="B85" s="5"/>
      <c r="C85" s="6"/>
      <c r="D85" s="109"/>
    </row>
    <row r="86" spans="1:4" ht="15.75" x14ac:dyDescent="0.25">
      <c r="A86" s="5"/>
      <c r="B86" s="5"/>
      <c r="C86" s="6"/>
      <c r="D86" s="109"/>
    </row>
    <row r="87" spans="1:4" ht="15.75" x14ac:dyDescent="0.25">
      <c r="A87" s="5"/>
      <c r="B87" s="5"/>
      <c r="C87" s="6"/>
      <c r="D87" s="109"/>
    </row>
    <row r="88" spans="1:4" ht="15.75" x14ac:dyDescent="0.25">
      <c r="A88" s="5"/>
      <c r="B88" s="5"/>
      <c r="C88" s="6"/>
      <c r="D88" s="109"/>
    </row>
    <row r="89" spans="1:4" ht="15.75" x14ac:dyDescent="0.25">
      <c r="A89" s="5"/>
      <c r="B89" s="5"/>
      <c r="C89" s="6"/>
      <c r="D89" s="109"/>
    </row>
    <row r="90" spans="1:4" ht="15.75" x14ac:dyDescent="0.25">
      <c r="A90" s="5"/>
      <c r="B90" s="5"/>
      <c r="C90" s="6"/>
      <c r="D90" s="109"/>
    </row>
    <row r="91" spans="1:4" ht="15.75" x14ac:dyDescent="0.25">
      <c r="A91" s="5"/>
      <c r="B91" s="5"/>
      <c r="C91" s="6"/>
      <c r="D91" s="109"/>
    </row>
    <row r="92" spans="1:4" ht="15.75" x14ac:dyDescent="0.25">
      <c r="A92" s="5"/>
      <c r="B92" s="5"/>
      <c r="C92" s="6"/>
      <c r="D92" s="109"/>
    </row>
    <row r="93" spans="1:4" ht="15.75" x14ac:dyDescent="0.25">
      <c r="A93" s="5"/>
      <c r="B93" s="5"/>
      <c r="C93" s="6"/>
      <c r="D93" s="109"/>
    </row>
    <row r="94" spans="1:4" ht="15.75" x14ac:dyDescent="0.25">
      <c r="A94" s="5"/>
      <c r="B94" s="5"/>
      <c r="C94" s="6"/>
      <c r="D94" s="109"/>
    </row>
    <row r="95" spans="1:4" ht="15.75" x14ac:dyDescent="0.25">
      <c r="A95" s="5"/>
      <c r="B95" s="5"/>
      <c r="C95" s="6"/>
      <c r="D95" s="109"/>
    </row>
    <row r="96" spans="1:4" ht="15.75" x14ac:dyDescent="0.25">
      <c r="A96" s="5"/>
      <c r="B96" s="5"/>
      <c r="C96" s="6"/>
      <c r="D96" s="109"/>
    </row>
    <row r="97" spans="1:4" ht="15.75" x14ac:dyDescent="0.25">
      <c r="A97" s="5"/>
      <c r="B97" s="5"/>
      <c r="C97" s="6"/>
      <c r="D97" s="109"/>
    </row>
    <row r="98" spans="1:4" ht="15.75" x14ac:dyDescent="0.25">
      <c r="A98" s="5"/>
      <c r="B98" s="5"/>
      <c r="C98" s="6"/>
      <c r="D98" s="109"/>
    </row>
    <row r="99" spans="1:4" ht="15.75" x14ac:dyDescent="0.25">
      <c r="A99" s="5"/>
      <c r="B99" s="5"/>
      <c r="C99" s="6"/>
      <c r="D99" s="109"/>
    </row>
    <row r="100" spans="1:4" ht="15.75" x14ac:dyDescent="0.25">
      <c r="A100" s="5"/>
      <c r="B100" s="5"/>
      <c r="C100" s="6"/>
      <c r="D100" s="109"/>
    </row>
    <row r="101" spans="1:4" ht="15.75" x14ac:dyDescent="0.25">
      <c r="A101" s="104"/>
      <c r="B101" s="104"/>
      <c r="C101" s="104"/>
      <c r="D101" s="110"/>
    </row>
    <row r="102" spans="1:4" ht="15.75" x14ac:dyDescent="0.25">
      <c r="A102" s="104"/>
      <c r="B102" s="104"/>
      <c r="C102" s="104"/>
      <c r="D102" s="110"/>
    </row>
    <row r="103" spans="1:4" ht="15.75" x14ac:dyDescent="0.25">
      <c r="A103" s="104"/>
      <c r="B103" s="104"/>
      <c r="C103" s="104"/>
      <c r="D103" s="110"/>
    </row>
    <row r="104" spans="1:4" ht="15.75" x14ac:dyDescent="0.25">
      <c r="A104" s="104"/>
      <c r="B104" s="104"/>
      <c r="C104" s="104"/>
      <c r="D104" s="110"/>
    </row>
    <row r="105" spans="1:4" ht="15.75" x14ac:dyDescent="0.25">
      <c r="A105" s="104"/>
      <c r="B105" s="104"/>
      <c r="C105" s="104"/>
      <c r="D105" s="110"/>
    </row>
    <row r="106" spans="1:4" ht="15.75" x14ac:dyDescent="0.25">
      <c r="A106" s="104"/>
      <c r="B106" s="104"/>
      <c r="C106" s="104"/>
      <c r="D106" s="110"/>
    </row>
    <row r="107" spans="1:4" ht="15.75" x14ac:dyDescent="0.25">
      <c r="A107" s="104"/>
      <c r="B107" s="104"/>
      <c r="C107" s="104"/>
      <c r="D107" s="110"/>
    </row>
    <row r="108" spans="1:4" ht="15.75" x14ac:dyDescent="0.25">
      <c r="A108" s="104"/>
      <c r="B108" s="104"/>
      <c r="C108" s="104"/>
      <c r="D108" s="110"/>
    </row>
    <row r="109" spans="1:4" ht="15.75" x14ac:dyDescent="0.25">
      <c r="A109" s="104"/>
      <c r="B109" s="104"/>
      <c r="C109" s="104"/>
      <c r="D109" s="110"/>
    </row>
    <row r="110" spans="1:4" ht="15.75" x14ac:dyDescent="0.25">
      <c r="A110" s="104"/>
      <c r="B110" s="104"/>
      <c r="C110" s="104"/>
      <c r="D110" s="110"/>
    </row>
    <row r="111" spans="1:4" ht="15.75" x14ac:dyDescent="0.25">
      <c r="A111" s="104"/>
      <c r="B111" s="104"/>
      <c r="C111" s="104"/>
      <c r="D111" s="110"/>
    </row>
    <row r="112" spans="1:4" ht="15.75" x14ac:dyDescent="0.25">
      <c r="A112" s="104"/>
      <c r="B112" s="104"/>
      <c r="C112" s="104"/>
      <c r="D112" s="110"/>
    </row>
    <row r="113" spans="1:4" ht="15.75" x14ac:dyDescent="0.25">
      <c r="A113" s="104"/>
      <c r="B113" s="104"/>
      <c r="C113" s="104"/>
      <c r="D113" s="110"/>
    </row>
    <row r="114" spans="1:4" ht="15.75" x14ac:dyDescent="0.25">
      <c r="A114" s="104"/>
      <c r="B114" s="104"/>
      <c r="C114" s="104"/>
      <c r="D114" s="110"/>
    </row>
    <row r="115" spans="1:4" ht="15.75" x14ac:dyDescent="0.25">
      <c r="A115" s="104"/>
      <c r="B115" s="104"/>
      <c r="C115" s="104"/>
      <c r="D115" s="110"/>
    </row>
    <row r="116" spans="1:4" ht="15.75" x14ac:dyDescent="0.25">
      <c r="A116" s="104"/>
      <c r="B116" s="104"/>
      <c r="C116" s="104"/>
      <c r="D116" s="110"/>
    </row>
    <row r="117" spans="1:4" ht="15.75" x14ac:dyDescent="0.25">
      <c r="A117" s="104"/>
      <c r="B117" s="104"/>
      <c r="C117" s="104"/>
      <c r="D117" s="110"/>
    </row>
    <row r="118" spans="1:4" ht="15.75" x14ac:dyDescent="0.25">
      <c r="A118" s="104"/>
      <c r="B118" s="104"/>
      <c r="C118" s="104"/>
      <c r="D118" s="110"/>
    </row>
    <row r="119" spans="1:4" ht="15.75" x14ac:dyDescent="0.25">
      <c r="A119" s="104"/>
      <c r="B119" s="104"/>
      <c r="C119" s="104"/>
      <c r="D119" s="110"/>
    </row>
    <row r="120" spans="1:4" ht="15.75" x14ac:dyDescent="0.25">
      <c r="A120" s="104"/>
      <c r="B120" s="104"/>
      <c r="C120" s="104"/>
      <c r="D120" s="110"/>
    </row>
    <row r="121" spans="1:4" ht="15.75" x14ac:dyDescent="0.25">
      <c r="A121" s="104"/>
      <c r="B121" s="104"/>
      <c r="C121" s="104"/>
      <c r="D121" s="110"/>
    </row>
    <row r="122" spans="1:4" ht="15.75" x14ac:dyDescent="0.25">
      <c r="A122" s="104"/>
      <c r="B122" s="104"/>
      <c r="C122" s="104"/>
      <c r="D122" s="110"/>
    </row>
    <row r="123" spans="1:4" ht="15.75" x14ac:dyDescent="0.25">
      <c r="A123" s="104"/>
      <c r="B123" s="104"/>
      <c r="C123" s="104"/>
      <c r="D123" s="110"/>
    </row>
    <row r="124" spans="1:4" ht="15.75" x14ac:dyDescent="0.25">
      <c r="A124" s="104"/>
      <c r="B124" s="104"/>
      <c r="C124" s="104"/>
      <c r="D124" s="110"/>
    </row>
    <row r="125" spans="1:4" ht="15.75" x14ac:dyDescent="0.25">
      <c r="A125" s="104"/>
      <c r="B125" s="104"/>
      <c r="C125" s="104"/>
      <c r="D125" s="110"/>
    </row>
    <row r="126" spans="1:4" ht="15.75" x14ac:dyDescent="0.25">
      <c r="A126" s="104"/>
      <c r="B126" s="104"/>
      <c r="C126" s="104"/>
      <c r="D126" s="110"/>
    </row>
    <row r="127" spans="1:4" ht="15.75" x14ac:dyDescent="0.25">
      <c r="A127" s="104"/>
      <c r="B127" s="104"/>
      <c r="C127" s="104"/>
      <c r="D127" s="110"/>
    </row>
    <row r="128" spans="1:4" ht="15.75" x14ac:dyDescent="0.25">
      <c r="A128" s="104"/>
      <c r="B128" s="104"/>
      <c r="C128" s="104"/>
      <c r="D128" s="110"/>
    </row>
    <row r="129" spans="1:4" ht="15.75" x14ac:dyDescent="0.25">
      <c r="A129" s="104"/>
      <c r="B129" s="104"/>
      <c r="C129" s="104"/>
      <c r="D129" s="110"/>
    </row>
    <row r="130" spans="1:4" ht="15.75" x14ac:dyDescent="0.25">
      <c r="A130" s="104"/>
      <c r="B130" s="104"/>
      <c r="C130" s="104"/>
      <c r="D130" s="110"/>
    </row>
    <row r="131" spans="1:4" ht="15.75" x14ac:dyDescent="0.25">
      <c r="A131" s="104"/>
      <c r="B131" s="104"/>
      <c r="C131" s="104"/>
      <c r="D131" s="110"/>
    </row>
    <row r="132" spans="1:4" ht="15.75" x14ac:dyDescent="0.25">
      <c r="A132" s="104"/>
      <c r="B132" s="104"/>
      <c r="C132" s="104"/>
      <c r="D132" s="110"/>
    </row>
    <row r="133" spans="1:4" ht="15.75" x14ac:dyDescent="0.25">
      <c r="A133" s="104"/>
      <c r="B133" s="104"/>
      <c r="C133" s="104"/>
      <c r="D133" s="110"/>
    </row>
    <row r="134" spans="1:4" ht="15.75" x14ac:dyDescent="0.25">
      <c r="A134" s="104"/>
      <c r="B134" s="104"/>
      <c r="C134" s="104"/>
      <c r="D134" s="110"/>
    </row>
    <row r="135" spans="1:4" ht="15.75" x14ac:dyDescent="0.25">
      <c r="A135" s="104"/>
      <c r="B135" s="104"/>
      <c r="C135" s="104"/>
      <c r="D135" s="110"/>
    </row>
    <row r="136" spans="1:4" ht="15.75" x14ac:dyDescent="0.25">
      <c r="A136" s="104"/>
      <c r="B136" s="104"/>
      <c r="C136" s="104"/>
      <c r="D136" s="110"/>
    </row>
    <row r="137" spans="1:4" ht="15.75" x14ac:dyDescent="0.25">
      <c r="A137" s="104"/>
      <c r="B137" s="104"/>
      <c r="C137" s="104"/>
      <c r="D137" s="110"/>
    </row>
    <row r="138" spans="1:4" ht="15.75" x14ac:dyDescent="0.25">
      <c r="A138" s="104"/>
      <c r="B138" s="104"/>
      <c r="C138" s="104"/>
      <c r="D138" s="110"/>
    </row>
    <row r="139" spans="1:4" ht="15.75" x14ac:dyDescent="0.25">
      <c r="A139" s="104"/>
      <c r="B139" s="104"/>
      <c r="C139" s="104"/>
      <c r="D139" s="110"/>
    </row>
    <row r="140" spans="1:4" ht="15.75" x14ac:dyDescent="0.25">
      <c r="A140" s="104"/>
      <c r="B140" s="104"/>
      <c r="C140" s="104"/>
      <c r="D140" s="110"/>
    </row>
    <row r="141" spans="1:4" ht="15.75" x14ac:dyDescent="0.25">
      <c r="A141" s="104"/>
      <c r="B141" s="104"/>
      <c r="C141" s="104"/>
      <c r="D141" s="110"/>
    </row>
    <row r="142" spans="1:4" ht="15.75" x14ac:dyDescent="0.25">
      <c r="A142" s="104"/>
      <c r="B142" s="104"/>
      <c r="C142" s="104"/>
      <c r="D142" s="110"/>
    </row>
    <row r="143" spans="1:4" ht="15.75" x14ac:dyDescent="0.25">
      <c r="A143" s="104"/>
      <c r="B143" s="104"/>
      <c r="C143" s="104"/>
      <c r="D143" s="110"/>
    </row>
    <row r="144" spans="1:4" ht="15.75" x14ac:dyDescent="0.25">
      <c r="A144" s="104"/>
      <c r="B144" s="104"/>
      <c r="C144" s="104"/>
      <c r="D144" s="110"/>
    </row>
    <row r="145" spans="1:4" ht="15.75" x14ac:dyDescent="0.25">
      <c r="A145" s="104"/>
      <c r="B145" s="104"/>
      <c r="C145" s="104"/>
      <c r="D145" s="110"/>
    </row>
    <row r="146" spans="1:4" ht="15.75" x14ac:dyDescent="0.25">
      <c r="A146" s="104"/>
      <c r="B146" s="104"/>
      <c r="C146" s="104"/>
      <c r="D146" s="110"/>
    </row>
    <row r="147" spans="1:4" ht="15.75" x14ac:dyDescent="0.25">
      <c r="A147" s="104"/>
      <c r="B147" s="104"/>
      <c r="C147" s="104"/>
      <c r="D147" s="110"/>
    </row>
    <row r="148" spans="1:4" ht="15.75" x14ac:dyDescent="0.25">
      <c r="A148" s="104"/>
      <c r="B148" s="104"/>
      <c r="C148" s="104"/>
      <c r="D148" s="110"/>
    </row>
    <row r="149" spans="1:4" ht="15.75" x14ac:dyDescent="0.25">
      <c r="A149" s="104"/>
      <c r="B149" s="104"/>
      <c r="C149" s="104"/>
      <c r="D149" s="110"/>
    </row>
    <row r="150" spans="1:4" ht="15.75" x14ac:dyDescent="0.25">
      <c r="A150" s="104"/>
      <c r="B150" s="104"/>
      <c r="C150" s="104"/>
      <c r="D150" s="110"/>
    </row>
    <row r="151" spans="1:4" ht="15.75" x14ac:dyDescent="0.25">
      <c r="A151" s="104"/>
      <c r="B151" s="104"/>
      <c r="C151" s="104"/>
      <c r="D151" s="110"/>
    </row>
    <row r="152" spans="1:4" ht="15.75" x14ac:dyDescent="0.25">
      <c r="A152" s="104"/>
      <c r="B152" s="104"/>
      <c r="C152" s="104"/>
      <c r="D152" s="110"/>
    </row>
    <row r="153" spans="1:4" ht="15.75" x14ac:dyDescent="0.25">
      <c r="A153" s="104"/>
      <c r="B153" s="104"/>
      <c r="C153" s="104"/>
      <c r="D153" s="110"/>
    </row>
    <row r="154" spans="1:4" ht="15.75" x14ac:dyDescent="0.25">
      <c r="A154" s="104"/>
      <c r="B154" s="104"/>
      <c r="C154" s="104"/>
      <c r="D154" s="110"/>
    </row>
    <row r="155" spans="1:4" ht="15.75" x14ac:dyDescent="0.25">
      <c r="A155" s="104"/>
      <c r="B155" s="104"/>
      <c r="C155" s="104"/>
      <c r="D155" s="110"/>
    </row>
    <row r="156" spans="1:4" ht="15.75" x14ac:dyDescent="0.25">
      <c r="A156" s="104"/>
      <c r="B156" s="104"/>
      <c r="C156" s="104"/>
      <c r="D156" s="110"/>
    </row>
    <row r="157" spans="1:4" ht="15.75" x14ac:dyDescent="0.25">
      <c r="A157" s="104"/>
      <c r="B157" s="104"/>
      <c r="C157" s="104"/>
      <c r="D157" s="110"/>
    </row>
    <row r="158" spans="1:4" ht="15.75" x14ac:dyDescent="0.25">
      <c r="A158" s="104"/>
      <c r="B158" s="104"/>
      <c r="C158" s="104"/>
      <c r="D158" s="110"/>
    </row>
    <row r="159" spans="1:4" ht="15.75" x14ac:dyDescent="0.25">
      <c r="A159" s="104"/>
      <c r="B159" s="104"/>
      <c r="C159" s="104"/>
      <c r="D159" s="110"/>
    </row>
    <row r="160" spans="1:4" ht="15.75" x14ac:dyDescent="0.25">
      <c r="A160" s="104"/>
      <c r="B160" s="104"/>
      <c r="C160" s="104"/>
      <c r="D160" s="110"/>
    </row>
    <row r="161" spans="1:4" ht="15.75" x14ac:dyDescent="0.25">
      <c r="A161" s="104"/>
      <c r="B161" s="104"/>
      <c r="C161" s="104"/>
      <c r="D161" s="110"/>
    </row>
    <row r="162" spans="1:4" ht="15.75" x14ac:dyDescent="0.25">
      <c r="A162" s="104"/>
      <c r="B162" s="104"/>
      <c r="C162" s="104"/>
      <c r="D162" s="110"/>
    </row>
    <row r="163" spans="1:4" ht="15.75" x14ac:dyDescent="0.25">
      <c r="A163" s="104"/>
      <c r="B163" s="104"/>
      <c r="C163" s="104"/>
      <c r="D163" s="110"/>
    </row>
    <row r="164" spans="1:4" ht="15.75" x14ac:dyDescent="0.25">
      <c r="A164" s="104"/>
      <c r="B164" s="104"/>
      <c r="C164" s="104"/>
      <c r="D164" s="110"/>
    </row>
    <row r="165" spans="1:4" ht="15.75" x14ac:dyDescent="0.25">
      <c r="A165" s="104"/>
      <c r="B165" s="104"/>
      <c r="C165" s="104"/>
      <c r="D165" s="110"/>
    </row>
    <row r="166" spans="1:4" ht="15.75" x14ac:dyDescent="0.25">
      <c r="A166" s="104"/>
      <c r="B166" s="104"/>
      <c r="C166" s="104"/>
      <c r="D166" s="110"/>
    </row>
    <row r="167" spans="1:4" ht="15.75" x14ac:dyDescent="0.25">
      <c r="A167" s="104"/>
      <c r="B167" s="104"/>
      <c r="C167" s="104"/>
      <c r="D167" s="110"/>
    </row>
    <row r="168" spans="1:4" ht="15.75" x14ac:dyDescent="0.25">
      <c r="A168" s="104"/>
      <c r="B168" s="104"/>
      <c r="C168" s="104"/>
      <c r="D168" s="110"/>
    </row>
    <row r="169" spans="1:4" ht="15.75" x14ac:dyDescent="0.25">
      <c r="A169" s="104"/>
      <c r="B169" s="104"/>
      <c r="C169" s="104"/>
      <c r="D169" s="110"/>
    </row>
    <row r="170" spans="1:4" ht="15.75" x14ac:dyDescent="0.25">
      <c r="A170" s="104"/>
      <c r="B170" s="104"/>
      <c r="C170" s="104"/>
      <c r="D170" s="110"/>
    </row>
    <row r="171" spans="1:4" ht="15.75" x14ac:dyDescent="0.25">
      <c r="A171" s="104"/>
      <c r="B171" s="104"/>
      <c r="C171" s="104"/>
      <c r="D171" s="110"/>
    </row>
    <row r="172" spans="1:4" ht="15.75" x14ac:dyDescent="0.25">
      <c r="A172" s="104"/>
      <c r="B172" s="104"/>
      <c r="C172" s="104"/>
      <c r="D172" s="110"/>
    </row>
    <row r="173" spans="1:4" ht="15.75" x14ac:dyDescent="0.25">
      <c r="A173" s="104"/>
      <c r="B173" s="104"/>
      <c r="C173" s="104"/>
      <c r="D173" s="110"/>
    </row>
    <row r="174" spans="1:4" ht="15.75" x14ac:dyDescent="0.25">
      <c r="A174" s="104"/>
      <c r="B174" s="104"/>
      <c r="C174" s="104"/>
      <c r="D174" s="110"/>
    </row>
    <row r="175" spans="1:4" ht="15.75" x14ac:dyDescent="0.25">
      <c r="A175" s="104"/>
      <c r="B175" s="104"/>
      <c r="C175" s="104"/>
      <c r="D175" s="110"/>
    </row>
    <row r="176" spans="1:4" ht="15.75" x14ac:dyDescent="0.25">
      <c r="A176" s="104"/>
      <c r="B176" s="104"/>
      <c r="C176" s="104"/>
      <c r="D176" s="110"/>
    </row>
    <row r="177" spans="1:4" ht="15.75" x14ac:dyDescent="0.25">
      <c r="A177" s="104"/>
      <c r="B177" s="104"/>
      <c r="C177" s="104"/>
      <c r="D177" s="110"/>
    </row>
    <row r="178" spans="1:4" ht="15.75" x14ac:dyDescent="0.25">
      <c r="A178" s="104"/>
      <c r="B178" s="104"/>
      <c r="C178" s="104"/>
      <c r="D178" s="110"/>
    </row>
    <row r="179" spans="1:4" ht="15.75" x14ac:dyDescent="0.25">
      <c r="A179" s="104"/>
      <c r="B179" s="104"/>
      <c r="C179" s="104"/>
      <c r="D179" s="110"/>
    </row>
    <row r="180" spans="1:4" ht="15.75" x14ac:dyDescent="0.25">
      <c r="A180" s="104"/>
      <c r="B180" s="104"/>
      <c r="C180" s="104"/>
      <c r="D180" s="110"/>
    </row>
    <row r="181" spans="1:4" ht="15.75" x14ac:dyDescent="0.25">
      <c r="A181" s="104"/>
      <c r="B181" s="104"/>
      <c r="C181" s="104"/>
      <c r="D181" s="110"/>
    </row>
    <row r="182" spans="1:4" ht="15.75" x14ac:dyDescent="0.25">
      <c r="A182" s="104"/>
      <c r="B182" s="104"/>
      <c r="C182" s="104"/>
      <c r="D182" s="110"/>
    </row>
    <row r="183" spans="1:4" ht="15.75" x14ac:dyDescent="0.25">
      <c r="A183" s="104"/>
      <c r="B183" s="104"/>
      <c r="C183" s="104"/>
      <c r="D183" s="110"/>
    </row>
    <row r="184" spans="1:4" ht="15.75" x14ac:dyDescent="0.25">
      <c r="A184" s="104"/>
      <c r="B184" s="104"/>
      <c r="C184" s="104"/>
      <c r="D184" s="110"/>
    </row>
    <row r="185" spans="1:4" ht="15.75" x14ac:dyDescent="0.25">
      <c r="A185" s="104"/>
      <c r="B185" s="104"/>
      <c r="C185" s="104"/>
      <c r="D185" s="110"/>
    </row>
    <row r="186" spans="1:4" ht="15.75" x14ac:dyDescent="0.25">
      <c r="A186" s="104"/>
      <c r="B186" s="104"/>
      <c r="C186" s="104"/>
      <c r="D186" s="110"/>
    </row>
    <row r="187" spans="1:4" ht="15.75" x14ac:dyDescent="0.25">
      <c r="A187" s="104"/>
      <c r="B187" s="104"/>
      <c r="C187" s="104"/>
      <c r="D187" s="110"/>
    </row>
    <row r="188" spans="1:4" ht="15.75" x14ac:dyDescent="0.25">
      <c r="A188" s="104"/>
      <c r="B188" s="104"/>
      <c r="C188" s="104"/>
      <c r="D188" s="110"/>
    </row>
    <row r="189" spans="1:4" ht="15.75" x14ac:dyDescent="0.25">
      <c r="A189" s="104"/>
      <c r="B189" s="104"/>
      <c r="C189" s="104"/>
      <c r="D189" s="110"/>
    </row>
    <row r="190" spans="1:4" ht="15.75" x14ac:dyDescent="0.25">
      <c r="A190" s="104"/>
      <c r="B190" s="104"/>
      <c r="C190" s="104"/>
      <c r="D190" s="110"/>
    </row>
    <row r="191" spans="1:4" ht="15.75" x14ac:dyDescent="0.25">
      <c r="A191" s="104"/>
      <c r="B191" s="104"/>
      <c r="C191" s="104"/>
      <c r="D191" s="110"/>
    </row>
    <row r="192" spans="1:4" ht="15.75" x14ac:dyDescent="0.25">
      <c r="A192" s="104"/>
      <c r="B192" s="104"/>
      <c r="C192" s="104"/>
      <c r="D192" s="110"/>
    </row>
    <row r="193" spans="1:4" ht="15.75" x14ac:dyDescent="0.25">
      <c r="A193" s="104"/>
      <c r="B193" s="104"/>
      <c r="C193" s="104"/>
      <c r="D193" s="110"/>
    </row>
    <row r="194" spans="1:4" ht="15.75" x14ac:dyDescent="0.25">
      <c r="A194" s="104"/>
      <c r="B194" s="104"/>
      <c r="C194" s="104"/>
      <c r="D194" s="110"/>
    </row>
    <row r="195" spans="1:4" ht="15.75" x14ac:dyDescent="0.25">
      <c r="A195" s="104"/>
      <c r="B195" s="104"/>
      <c r="C195" s="104"/>
      <c r="D195" s="110"/>
    </row>
    <row r="196" spans="1:4" ht="15.75" x14ac:dyDescent="0.25">
      <c r="A196" s="104"/>
      <c r="B196" s="104"/>
      <c r="C196" s="104"/>
      <c r="D196" s="110"/>
    </row>
    <row r="197" spans="1:4" ht="15.75" x14ac:dyDescent="0.25">
      <c r="A197" s="104"/>
      <c r="B197" s="104"/>
      <c r="C197" s="104"/>
      <c r="D197" s="110"/>
    </row>
    <row r="198" spans="1:4" ht="15.75" x14ac:dyDescent="0.25">
      <c r="A198" s="104"/>
      <c r="B198" s="104"/>
      <c r="C198" s="104"/>
      <c r="D198" s="110"/>
    </row>
    <row r="199" spans="1:4" ht="15.75" x14ac:dyDescent="0.25">
      <c r="A199" s="104"/>
      <c r="B199" s="104"/>
      <c r="C199" s="104"/>
      <c r="D199" s="110"/>
    </row>
    <row r="200" spans="1:4" ht="15.75" x14ac:dyDescent="0.25">
      <c r="A200" s="104"/>
      <c r="B200" s="104"/>
      <c r="C200" s="104"/>
      <c r="D200" s="110"/>
    </row>
    <row r="201" spans="1:4" ht="15.75" x14ac:dyDescent="0.25">
      <c r="A201" s="104"/>
      <c r="B201" s="104"/>
      <c r="C201" s="104"/>
      <c r="D201" s="110"/>
    </row>
    <row r="202" spans="1:4" ht="15.75" x14ac:dyDescent="0.25">
      <c r="A202" s="104"/>
      <c r="B202" s="104"/>
      <c r="C202" s="104"/>
      <c r="D202" s="110"/>
    </row>
    <row r="203" spans="1:4" ht="15.75" x14ac:dyDescent="0.25">
      <c r="A203" s="104"/>
      <c r="B203" s="104"/>
      <c r="C203" s="104"/>
      <c r="D203" s="110"/>
    </row>
    <row r="204" spans="1:4" ht="15.75" x14ac:dyDescent="0.25">
      <c r="A204" s="104"/>
      <c r="B204" s="104"/>
      <c r="C204" s="104"/>
      <c r="D204" s="110"/>
    </row>
    <row r="205" spans="1:4" ht="15.75" x14ac:dyDescent="0.25">
      <c r="A205" s="104"/>
      <c r="B205" s="104"/>
      <c r="C205" s="104"/>
      <c r="D205" s="110"/>
    </row>
    <row r="206" spans="1:4" ht="15.75" x14ac:dyDescent="0.25">
      <c r="A206" s="104"/>
      <c r="B206" s="104"/>
      <c r="C206" s="104"/>
      <c r="D206" s="110"/>
    </row>
    <row r="207" spans="1:4" ht="15.75" x14ac:dyDescent="0.25">
      <c r="A207" s="104"/>
      <c r="B207" s="104"/>
      <c r="C207" s="104"/>
      <c r="D207" s="110"/>
    </row>
    <row r="208" spans="1:4" ht="15.75" x14ac:dyDescent="0.25">
      <c r="A208" s="104"/>
      <c r="B208" s="104"/>
      <c r="C208" s="104"/>
      <c r="D208" s="110"/>
    </row>
    <row r="209" spans="1:4" ht="15.75" x14ac:dyDescent="0.25">
      <c r="A209" s="104"/>
      <c r="B209" s="104"/>
      <c r="C209" s="104"/>
      <c r="D209" s="110"/>
    </row>
    <row r="210" spans="1:4" ht="15.75" x14ac:dyDescent="0.25">
      <c r="A210" s="104"/>
      <c r="B210" s="104"/>
      <c r="C210" s="104"/>
      <c r="D210" s="110"/>
    </row>
    <row r="211" spans="1:4" ht="15.75" x14ac:dyDescent="0.25">
      <c r="A211" s="104"/>
      <c r="B211" s="104"/>
      <c r="C211" s="104"/>
      <c r="D211" s="110"/>
    </row>
    <row r="212" spans="1:4" ht="15.75" x14ac:dyDescent="0.25">
      <c r="A212" s="104"/>
      <c r="B212" s="104"/>
      <c r="C212" s="104"/>
      <c r="D212" s="110"/>
    </row>
    <row r="213" spans="1:4" ht="15.75" x14ac:dyDescent="0.25">
      <c r="A213" s="104"/>
      <c r="B213" s="104"/>
      <c r="C213" s="104"/>
      <c r="D213" s="110"/>
    </row>
    <row r="214" spans="1:4" ht="15.75" x14ac:dyDescent="0.25">
      <c r="A214" s="104"/>
      <c r="B214" s="104"/>
      <c r="C214" s="104"/>
      <c r="D214" s="110"/>
    </row>
    <row r="215" spans="1:4" ht="15.75" x14ac:dyDescent="0.25">
      <c r="A215" s="104"/>
      <c r="B215" s="104"/>
      <c r="C215" s="104"/>
      <c r="D215" s="110"/>
    </row>
    <row r="216" spans="1:4" ht="15.75" x14ac:dyDescent="0.25">
      <c r="A216" s="104"/>
      <c r="B216" s="104"/>
      <c r="C216" s="104"/>
      <c r="D216" s="110"/>
    </row>
    <row r="217" spans="1:4" ht="15.75" x14ac:dyDescent="0.25">
      <c r="A217" s="104"/>
      <c r="B217" s="104"/>
      <c r="C217" s="104"/>
      <c r="D217" s="110"/>
    </row>
    <row r="218" spans="1:4" ht="15.75" x14ac:dyDescent="0.25">
      <c r="A218" s="104"/>
      <c r="B218" s="104"/>
      <c r="C218" s="104"/>
      <c r="D218" s="110"/>
    </row>
    <row r="219" spans="1:4" ht="15.75" x14ac:dyDescent="0.25">
      <c r="A219" s="104"/>
      <c r="B219" s="104"/>
      <c r="C219" s="104"/>
      <c r="D219" s="110"/>
    </row>
    <row r="220" spans="1:4" ht="15.75" x14ac:dyDescent="0.25">
      <c r="A220" s="104"/>
      <c r="B220" s="104"/>
      <c r="C220" s="104"/>
      <c r="D220" s="110"/>
    </row>
    <row r="221" spans="1:4" ht="15.75" x14ac:dyDescent="0.25">
      <c r="A221" s="104"/>
      <c r="B221" s="104"/>
      <c r="C221" s="104"/>
      <c r="D221" s="110"/>
    </row>
    <row r="222" spans="1:4" ht="15.75" x14ac:dyDescent="0.25">
      <c r="A222" s="104"/>
      <c r="B222" s="104"/>
      <c r="C222" s="104"/>
      <c r="D222" s="110"/>
    </row>
    <row r="223" spans="1:4" ht="15.75" x14ac:dyDescent="0.25">
      <c r="A223" s="104"/>
      <c r="B223" s="104"/>
      <c r="C223" s="104"/>
      <c r="D223" s="110"/>
    </row>
    <row r="224" spans="1:4" ht="15.75" x14ac:dyDescent="0.25">
      <c r="A224" s="104"/>
      <c r="B224" s="104"/>
      <c r="C224" s="104"/>
      <c r="D224" s="110"/>
    </row>
    <row r="225" spans="1:4" ht="15.75" x14ac:dyDescent="0.25">
      <c r="A225" s="104"/>
      <c r="B225" s="104"/>
      <c r="C225" s="104"/>
      <c r="D225" s="110"/>
    </row>
    <row r="226" spans="1:4" ht="15.75" x14ac:dyDescent="0.25">
      <c r="A226" s="104"/>
      <c r="B226" s="104"/>
      <c r="C226" s="104"/>
      <c r="D226" s="110"/>
    </row>
    <row r="227" spans="1:4" ht="15.75" x14ac:dyDescent="0.25">
      <c r="A227" s="104"/>
      <c r="B227" s="104"/>
      <c r="C227" s="104"/>
      <c r="D227" s="110"/>
    </row>
    <row r="228" spans="1:4" ht="15.75" x14ac:dyDescent="0.25">
      <c r="A228" s="104"/>
      <c r="B228" s="104"/>
      <c r="C228" s="104"/>
      <c r="D228" s="110"/>
    </row>
    <row r="229" spans="1:4" ht="15.75" x14ac:dyDescent="0.25">
      <c r="A229" s="104"/>
      <c r="B229" s="104"/>
      <c r="C229" s="104"/>
      <c r="D229" s="110"/>
    </row>
    <row r="230" spans="1:4" ht="15.75" x14ac:dyDescent="0.25">
      <c r="A230" s="104"/>
      <c r="B230" s="104"/>
      <c r="C230" s="104"/>
      <c r="D230" s="110"/>
    </row>
    <row r="231" spans="1:4" ht="15.75" x14ac:dyDescent="0.25">
      <c r="A231" s="104"/>
      <c r="B231" s="104"/>
      <c r="C231" s="104"/>
      <c r="D231" s="110"/>
    </row>
    <row r="232" spans="1:4" ht="15.75" x14ac:dyDescent="0.25">
      <c r="A232" s="104"/>
      <c r="B232" s="104"/>
      <c r="C232" s="104"/>
      <c r="D232" s="110"/>
    </row>
    <row r="233" spans="1:4" ht="15.75" x14ac:dyDescent="0.25">
      <c r="A233" s="104"/>
      <c r="B233" s="104"/>
      <c r="C233" s="104"/>
      <c r="D233" s="110"/>
    </row>
    <row r="234" spans="1:4" ht="15.75" x14ac:dyDescent="0.25">
      <c r="A234" s="104"/>
      <c r="B234" s="104"/>
      <c r="C234" s="104"/>
      <c r="D234" s="110"/>
    </row>
    <row r="235" spans="1:4" ht="15.75" x14ac:dyDescent="0.25">
      <c r="A235" s="104"/>
      <c r="B235" s="104"/>
      <c r="C235" s="104"/>
      <c r="D235" s="110"/>
    </row>
    <row r="236" spans="1:4" ht="15.75" x14ac:dyDescent="0.25">
      <c r="A236" s="104"/>
      <c r="B236" s="104"/>
      <c r="C236" s="104"/>
      <c r="D236" s="110"/>
    </row>
    <row r="237" spans="1:4" ht="15.75" x14ac:dyDescent="0.25">
      <c r="A237" s="104"/>
      <c r="B237" s="104"/>
      <c r="C237" s="104"/>
      <c r="D237" s="110"/>
    </row>
    <row r="238" spans="1:4" ht="15.75" x14ac:dyDescent="0.25">
      <c r="A238" s="104"/>
      <c r="B238" s="104"/>
      <c r="C238" s="104"/>
      <c r="D238" s="110"/>
    </row>
    <row r="239" spans="1:4" ht="15.75" x14ac:dyDescent="0.25">
      <c r="A239" s="104"/>
      <c r="B239" s="104"/>
      <c r="C239" s="104"/>
      <c r="D239" s="110"/>
    </row>
    <row r="240" spans="1:4" ht="15.75" x14ac:dyDescent="0.25">
      <c r="A240" s="104"/>
      <c r="B240" s="104"/>
      <c r="C240" s="104"/>
      <c r="D240" s="110"/>
    </row>
    <row r="241" spans="1:4" ht="15.75" x14ac:dyDescent="0.25">
      <c r="A241" s="104"/>
      <c r="B241" s="104"/>
      <c r="C241" s="104"/>
      <c r="D241" s="110"/>
    </row>
    <row r="242" spans="1:4" ht="15.75" x14ac:dyDescent="0.25">
      <c r="A242" s="104"/>
      <c r="B242" s="104"/>
      <c r="C242" s="104"/>
      <c r="D242" s="110"/>
    </row>
    <row r="243" spans="1:4" ht="15.75" x14ac:dyDescent="0.25">
      <c r="A243" s="104"/>
      <c r="B243" s="104"/>
      <c r="C243" s="104"/>
      <c r="D243" s="110"/>
    </row>
    <row r="244" spans="1:4" ht="15.75" x14ac:dyDescent="0.25">
      <c r="A244" s="104"/>
      <c r="B244" s="104"/>
      <c r="C244" s="104"/>
      <c r="D244" s="110"/>
    </row>
    <row r="245" spans="1:4" ht="15.75" x14ac:dyDescent="0.25">
      <c r="A245" s="104"/>
      <c r="B245" s="104"/>
      <c r="C245" s="104"/>
      <c r="D245" s="110"/>
    </row>
    <row r="246" spans="1:4" ht="15.75" x14ac:dyDescent="0.25">
      <c r="A246" s="104"/>
      <c r="B246" s="104"/>
      <c r="C246" s="104"/>
      <c r="D246" s="110"/>
    </row>
    <row r="247" spans="1:4" ht="15.75" x14ac:dyDescent="0.25">
      <c r="A247" s="104"/>
      <c r="B247" s="104"/>
      <c r="C247" s="104"/>
      <c r="D247" s="110"/>
    </row>
    <row r="248" spans="1:4" ht="15.75" x14ac:dyDescent="0.25">
      <c r="A248" s="104"/>
      <c r="B248" s="104"/>
      <c r="C248" s="104"/>
      <c r="D248" s="110"/>
    </row>
    <row r="249" spans="1:4" ht="15.75" x14ac:dyDescent="0.25">
      <c r="A249" s="104"/>
      <c r="B249" s="104"/>
      <c r="C249" s="104"/>
      <c r="D249" s="110"/>
    </row>
    <row r="250" spans="1:4" ht="15.75" x14ac:dyDescent="0.25">
      <c r="A250" s="104"/>
      <c r="B250" s="104"/>
      <c r="C250" s="104"/>
      <c r="D250" s="110"/>
    </row>
    <row r="251" spans="1:4" ht="15.75" x14ac:dyDescent="0.25">
      <c r="A251" s="104"/>
      <c r="B251" s="104"/>
      <c r="C251" s="104"/>
      <c r="D251" s="110"/>
    </row>
    <row r="252" spans="1:4" ht="15.75" x14ac:dyDescent="0.25">
      <c r="A252" s="104"/>
      <c r="B252" s="104"/>
      <c r="C252" s="104"/>
      <c r="D252" s="110"/>
    </row>
    <row r="253" spans="1:4" ht="15.75" x14ac:dyDescent="0.25">
      <c r="A253" s="104"/>
      <c r="B253" s="104"/>
      <c r="C253" s="104"/>
      <c r="D253" s="110"/>
    </row>
    <row r="254" spans="1:4" ht="15.75" x14ac:dyDescent="0.25">
      <c r="A254" s="104"/>
      <c r="B254" s="104"/>
      <c r="C254" s="104"/>
      <c r="D254" s="110"/>
    </row>
    <row r="255" spans="1:4" ht="15.75" x14ac:dyDescent="0.25">
      <c r="A255" s="104"/>
      <c r="B255" s="104"/>
      <c r="C255" s="104"/>
      <c r="D255" s="110"/>
    </row>
    <row r="256" spans="1:4" ht="15.75" x14ac:dyDescent="0.25">
      <c r="A256" s="104"/>
      <c r="B256" s="104"/>
      <c r="C256" s="104"/>
      <c r="D256" s="110"/>
    </row>
    <row r="257" spans="1:4" ht="15.75" x14ac:dyDescent="0.25">
      <c r="A257" s="104"/>
      <c r="B257" s="104"/>
      <c r="C257" s="104"/>
      <c r="D257" s="110"/>
    </row>
    <row r="258" spans="1:4" ht="15.75" x14ac:dyDescent="0.25">
      <c r="A258" s="104"/>
      <c r="B258" s="104"/>
      <c r="C258" s="104"/>
      <c r="D258" s="110"/>
    </row>
    <row r="259" spans="1:4" ht="15.75" x14ac:dyDescent="0.25">
      <c r="A259" s="104"/>
      <c r="B259" s="104"/>
      <c r="C259" s="104"/>
      <c r="D259" s="110"/>
    </row>
    <row r="260" spans="1:4" ht="15.75" x14ac:dyDescent="0.25">
      <c r="A260" s="104"/>
      <c r="B260" s="104"/>
      <c r="C260" s="104"/>
      <c r="D260" s="110"/>
    </row>
    <row r="261" spans="1:4" ht="15.75" x14ac:dyDescent="0.25">
      <c r="A261" s="104"/>
      <c r="B261" s="104"/>
      <c r="C261" s="104"/>
      <c r="D261" s="110"/>
    </row>
    <row r="262" spans="1:4" ht="15.75" x14ac:dyDescent="0.25">
      <c r="A262" s="104"/>
      <c r="B262" s="104"/>
      <c r="C262" s="104"/>
      <c r="D262" s="110"/>
    </row>
    <row r="263" spans="1:4" ht="15.75" x14ac:dyDescent="0.25">
      <c r="A263" s="104"/>
      <c r="B263" s="104"/>
      <c r="C263" s="104"/>
      <c r="D263" s="110"/>
    </row>
    <row r="264" spans="1:4" ht="15.75" x14ac:dyDescent="0.25">
      <c r="A264" s="104"/>
      <c r="B264" s="104"/>
      <c r="C264" s="104"/>
      <c r="D264" s="110"/>
    </row>
    <row r="265" spans="1:4" ht="15.75" x14ac:dyDescent="0.25">
      <c r="A265" s="104"/>
      <c r="B265" s="104"/>
      <c r="C265" s="104"/>
      <c r="D265" s="110"/>
    </row>
    <row r="266" spans="1:4" ht="15.75" x14ac:dyDescent="0.25">
      <c r="A266" s="104"/>
      <c r="B266" s="104"/>
      <c r="C266" s="104"/>
      <c r="D266" s="110"/>
    </row>
    <row r="267" spans="1:4" ht="15.75" x14ac:dyDescent="0.25">
      <c r="A267" s="104"/>
      <c r="B267" s="104"/>
      <c r="C267" s="104"/>
      <c r="D267" s="110"/>
    </row>
    <row r="268" spans="1:4" ht="15.75" x14ac:dyDescent="0.25">
      <c r="A268" s="104"/>
      <c r="B268" s="104"/>
      <c r="C268" s="104"/>
      <c r="D268" s="110"/>
    </row>
    <row r="269" spans="1:4" ht="15.75" x14ac:dyDescent="0.25">
      <c r="A269" s="104"/>
      <c r="B269" s="104"/>
      <c r="C269" s="104"/>
      <c r="D269" s="110"/>
    </row>
    <row r="270" spans="1:4" ht="15.75" x14ac:dyDescent="0.25">
      <c r="A270" s="104"/>
      <c r="B270" s="104"/>
      <c r="C270" s="104"/>
      <c r="D270" s="110"/>
    </row>
    <row r="271" spans="1:4" ht="15.75" x14ac:dyDescent="0.25">
      <c r="A271" s="104"/>
      <c r="B271" s="104"/>
      <c r="C271" s="104"/>
      <c r="D271" s="110"/>
    </row>
    <row r="272" spans="1:4" ht="15.75" x14ac:dyDescent="0.25">
      <c r="A272" s="104"/>
      <c r="B272" s="104"/>
      <c r="C272" s="104"/>
      <c r="D272" s="110"/>
    </row>
    <row r="273" spans="1:4" ht="15.75" x14ac:dyDescent="0.25">
      <c r="A273" s="104"/>
      <c r="B273" s="104"/>
      <c r="C273" s="104"/>
      <c r="D273" s="110"/>
    </row>
    <row r="274" spans="1:4" ht="15.75" x14ac:dyDescent="0.25">
      <c r="A274" s="104"/>
      <c r="B274" s="104"/>
      <c r="C274" s="104"/>
      <c r="D274" s="110"/>
    </row>
    <row r="275" spans="1:4" ht="15.75" x14ac:dyDescent="0.25">
      <c r="A275" s="104"/>
      <c r="B275" s="104"/>
      <c r="C275" s="104"/>
      <c r="D275" s="110"/>
    </row>
    <row r="276" spans="1:4" ht="15.75" x14ac:dyDescent="0.25">
      <c r="A276" s="104"/>
      <c r="B276" s="104"/>
      <c r="C276" s="104"/>
      <c r="D276" s="110"/>
    </row>
    <row r="277" spans="1:4" ht="15.75" x14ac:dyDescent="0.25">
      <c r="A277" s="104"/>
      <c r="B277" s="104"/>
      <c r="C277" s="104"/>
      <c r="D277" s="110"/>
    </row>
    <row r="278" spans="1:4" ht="15.75" x14ac:dyDescent="0.25">
      <c r="A278" s="104"/>
      <c r="B278" s="104"/>
      <c r="C278" s="104"/>
      <c r="D278" s="110"/>
    </row>
    <row r="279" spans="1:4" ht="15.75" x14ac:dyDescent="0.25">
      <c r="A279" s="104"/>
      <c r="B279" s="104"/>
      <c r="C279" s="104"/>
      <c r="D279" s="110"/>
    </row>
    <row r="280" spans="1:4" ht="15.75" x14ac:dyDescent="0.25">
      <c r="A280" s="104"/>
      <c r="B280" s="104"/>
      <c r="C280" s="104"/>
      <c r="D280" s="110"/>
    </row>
    <row r="281" spans="1:4" ht="15.75" x14ac:dyDescent="0.25">
      <c r="A281" s="104"/>
      <c r="B281" s="104"/>
      <c r="C281" s="104"/>
      <c r="D281" s="110"/>
    </row>
    <row r="282" spans="1:4" ht="15.75" x14ac:dyDescent="0.25">
      <c r="A282" s="104"/>
      <c r="B282" s="104"/>
      <c r="C282" s="104"/>
      <c r="D282" s="110"/>
    </row>
    <row r="283" spans="1:4" ht="15.75" x14ac:dyDescent="0.25">
      <c r="A283" s="104"/>
      <c r="B283" s="104"/>
      <c r="C283" s="104"/>
      <c r="D283" s="110"/>
    </row>
    <row r="284" spans="1:4" ht="15.75" x14ac:dyDescent="0.25">
      <c r="A284" s="104"/>
      <c r="B284" s="104"/>
      <c r="C284" s="104"/>
      <c r="D284" s="110"/>
    </row>
    <row r="285" spans="1:4" ht="15.75" x14ac:dyDescent="0.25">
      <c r="A285" s="104"/>
      <c r="B285" s="104"/>
      <c r="C285" s="104"/>
      <c r="D285" s="110"/>
    </row>
    <row r="286" spans="1:4" ht="15.75" x14ac:dyDescent="0.25">
      <c r="A286" s="104"/>
      <c r="B286" s="104"/>
      <c r="C286" s="104"/>
      <c r="D286" s="110"/>
    </row>
    <row r="287" spans="1:4" ht="15.75" x14ac:dyDescent="0.25">
      <c r="A287" s="104"/>
      <c r="B287" s="104"/>
      <c r="C287" s="104"/>
      <c r="D287" s="110"/>
    </row>
    <row r="288" spans="1:4" ht="15.75" x14ac:dyDescent="0.25">
      <c r="A288" s="104"/>
      <c r="B288" s="104"/>
      <c r="C288" s="104"/>
      <c r="D288" s="110"/>
    </row>
    <row r="289" spans="1:4" ht="15.75" x14ac:dyDescent="0.25">
      <c r="A289" s="104"/>
      <c r="B289" s="104"/>
      <c r="C289" s="104"/>
      <c r="D289" s="110"/>
    </row>
    <row r="290" spans="1:4" ht="15.75" x14ac:dyDescent="0.25">
      <c r="A290" s="104"/>
      <c r="B290" s="104"/>
      <c r="C290" s="104"/>
      <c r="D290" s="110"/>
    </row>
    <row r="291" spans="1:4" ht="15.75" x14ac:dyDescent="0.25">
      <c r="A291" s="104"/>
      <c r="B291" s="104"/>
      <c r="C291" s="104"/>
      <c r="D291" s="110"/>
    </row>
    <row r="292" spans="1:4" ht="15.75" x14ac:dyDescent="0.25">
      <c r="A292" s="104"/>
      <c r="B292" s="104"/>
      <c r="C292" s="104"/>
      <c r="D292" s="110"/>
    </row>
    <row r="293" spans="1:4" ht="15.75" x14ac:dyDescent="0.25">
      <c r="A293" s="104"/>
      <c r="B293" s="104"/>
      <c r="C293" s="104"/>
      <c r="D293" s="110"/>
    </row>
    <row r="294" spans="1:4" ht="15.75" x14ac:dyDescent="0.25">
      <c r="A294" s="104"/>
      <c r="B294" s="104"/>
      <c r="C294" s="104"/>
      <c r="D294" s="110"/>
    </row>
    <row r="295" spans="1:4" ht="15.75" x14ac:dyDescent="0.25">
      <c r="A295" s="104"/>
      <c r="B295" s="104"/>
      <c r="C295" s="104"/>
      <c r="D295" s="110"/>
    </row>
    <row r="296" spans="1:4" ht="15.75" x14ac:dyDescent="0.25">
      <c r="A296" s="104"/>
      <c r="B296" s="104"/>
      <c r="C296" s="104"/>
      <c r="D296" s="110"/>
    </row>
    <row r="297" spans="1:4" ht="15.75" x14ac:dyDescent="0.25">
      <c r="A297" s="104"/>
      <c r="B297" s="104"/>
      <c r="C297" s="104"/>
      <c r="D297" s="110"/>
    </row>
    <row r="298" spans="1:4" ht="15.75" x14ac:dyDescent="0.25">
      <c r="A298" s="104"/>
      <c r="B298" s="104"/>
      <c r="C298" s="104"/>
      <c r="D298" s="110"/>
    </row>
    <row r="299" spans="1:4" ht="15.75" x14ac:dyDescent="0.25">
      <c r="A299" s="104"/>
      <c r="B299" s="104"/>
      <c r="C299" s="104"/>
      <c r="D299" s="110"/>
    </row>
    <row r="300" spans="1:4" ht="15.75" x14ac:dyDescent="0.25">
      <c r="A300" s="104"/>
      <c r="B300" s="104"/>
      <c r="C300" s="104"/>
      <c r="D300" s="110"/>
    </row>
    <row r="301" spans="1:4" ht="15.75" x14ac:dyDescent="0.25">
      <c r="A301" s="104"/>
      <c r="B301" s="104"/>
      <c r="C301" s="104"/>
      <c r="D301" s="110"/>
    </row>
    <row r="302" spans="1:4" ht="15.75" x14ac:dyDescent="0.25">
      <c r="A302" s="104"/>
      <c r="B302" s="104"/>
      <c r="C302" s="104"/>
      <c r="D302" s="110"/>
    </row>
    <row r="303" spans="1:4" ht="15.75" x14ac:dyDescent="0.25">
      <c r="A303" s="104"/>
      <c r="B303" s="104"/>
      <c r="C303" s="104"/>
      <c r="D303" s="110"/>
    </row>
    <row r="304" spans="1:4" ht="15.75" x14ac:dyDescent="0.25">
      <c r="A304" s="104"/>
      <c r="B304" s="104"/>
      <c r="C304" s="104"/>
      <c r="D304" s="110"/>
    </row>
    <row r="305" spans="1:4" ht="15.75" x14ac:dyDescent="0.25">
      <c r="A305" s="104"/>
      <c r="B305" s="104"/>
      <c r="C305" s="104"/>
      <c r="D305" s="110"/>
    </row>
    <row r="306" spans="1:4" ht="15.75" x14ac:dyDescent="0.25">
      <c r="A306" s="104"/>
      <c r="B306" s="104"/>
      <c r="C306" s="104"/>
      <c r="D306" s="110"/>
    </row>
    <row r="307" spans="1:4" ht="15.75" x14ac:dyDescent="0.25">
      <c r="A307" s="104"/>
      <c r="B307" s="104"/>
      <c r="C307" s="104"/>
      <c r="D307" s="110"/>
    </row>
    <row r="308" spans="1:4" ht="15.75" x14ac:dyDescent="0.25">
      <c r="A308" s="104"/>
      <c r="B308" s="104"/>
      <c r="C308" s="104"/>
      <c r="D308" s="110"/>
    </row>
    <row r="309" spans="1:4" ht="15.75" x14ac:dyDescent="0.25">
      <c r="A309" s="104"/>
      <c r="B309" s="104"/>
      <c r="C309" s="104"/>
      <c r="D309" s="110"/>
    </row>
    <row r="310" spans="1:4" ht="15.75" x14ac:dyDescent="0.25">
      <c r="A310" s="104"/>
      <c r="B310" s="104"/>
      <c r="C310" s="104"/>
      <c r="D310" s="110"/>
    </row>
    <row r="311" spans="1:4" ht="15.75" x14ac:dyDescent="0.25">
      <c r="A311" s="104"/>
      <c r="B311" s="104"/>
      <c r="C311" s="104"/>
      <c r="D311" s="110"/>
    </row>
    <row r="312" spans="1:4" ht="15.75" x14ac:dyDescent="0.25">
      <c r="A312" s="104"/>
      <c r="B312" s="104"/>
      <c r="C312" s="104"/>
      <c r="D312" s="110"/>
    </row>
    <row r="313" spans="1:4" ht="15.75" x14ac:dyDescent="0.25">
      <c r="A313" s="104"/>
      <c r="B313" s="104"/>
      <c r="C313" s="104"/>
      <c r="D313" s="110"/>
    </row>
    <row r="314" spans="1:4" ht="15.75" x14ac:dyDescent="0.25">
      <c r="A314" s="104"/>
      <c r="B314" s="104"/>
      <c r="C314" s="104"/>
      <c r="D314" s="110"/>
    </row>
    <row r="315" spans="1:4" ht="15.75" x14ac:dyDescent="0.25">
      <c r="A315" s="104"/>
      <c r="B315" s="104"/>
      <c r="C315" s="104"/>
      <c r="D315" s="110"/>
    </row>
    <row r="316" spans="1:4" ht="15.75" x14ac:dyDescent="0.25">
      <c r="A316" s="104"/>
      <c r="B316" s="104"/>
      <c r="C316" s="104"/>
      <c r="D316" s="110"/>
    </row>
    <row r="317" spans="1:4" ht="15.75" x14ac:dyDescent="0.25">
      <c r="A317" s="104"/>
      <c r="B317" s="104"/>
      <c r="C317" s="104"/>
      <c r="D317" s="110"/>
    </row>
    <row r="318" spans="1:4" ht="15.75" x14ac:dyDescent="0.25">
      <c r="A318" s="104"/>
      <c r="B318" s="104"/>
      <c r="C318" s="104"/>
      <c r="D318" s="110"/>
    </row>
    <row r="319" spans="1:4" ht="15.75" x14ac:dyDescent="0.25">
      <c r="A319" s="104"/>
      <c r="B319" s="104"/>
      <c r="C319" s="104"/>
      <c r="D319" s="110"/>
    </row>
    <row r="320" spans="1:4" ht="15.75" x14ac:dyDescent="0.25">
      <c r="A320" s="104"/>
      <c r="B320" s="104"/>
      <c r="C320" s="104"/>
      <c r="D320" s="110"/>
    </row>
    <row r="321" spans="1:4" ht="15.75" x14ac:dyDescent="0.25">
      <c r="A321" s="104"/>
      <c r="B321" s="104"/>
      <c r="C321" s="104"/>
      <c r="D321" s="110"/>
    </row>
    <row r="322" spans="1:4" ht="15.75" x14ac:dyDescent="0.25">
      <c r="A322" s="104"/>
      <c r="B322" s="104"/>
      <c r="C322" s="104"/>
      <c r="D322" s="110"/>
    </row>
    <row r="323" spans="1:4" ht="15.75" x14ac:dyDescent="0.25">
      <c r="A323" s="104"/>
      <c r="B323" s="104"/>
      <c r="C323" s="104"/>
      <c r="D323" s="110"/>
    </row>
    <row r="324" spans="1:4" ht="15.75" x14ac:dyDescent="0.25">
      <c r="A324" s="104"/>
      <c r="B324" s="104"/>
      <c r="C324" s="104"/>
      <c r="D324" s="110"/>
    </row>
    <row r="325" spans="1:4" ht="15.75" x14ac:dyDescent="0.25">
      <c r="A325" s="104"/>
      <c r="B325" s="104"/>
      <c r="C325" s="104"/>
      <c r="D325" s="110"/>
    </row>
    <row r="326" spans="1:4" ht="15.75" x14ac:dyDescent="0.25">
      <c r="A326" s="104"/>
      <c r="B326" s="104"/>
      <c r="C326" s="104"/>
      <c r="D326" s="110"/>
    </row>
    <row r="327" spans="1:4" ht="15.75" x14ac:dyDescent="0.25">
      <c r="A327" s="104"/>
      <c r="B327" s="104"/>
      <c r="C327" s="104"/>
      <c r="D327" s="110"/>
    </row>
    <row r="328" spans="1:4" ht="15.75" x14ac:dyDescent="0.25">
      <c r="A328" s="104"/>
      <c r="B328" s="104"/>
      <c r="C328" s="104"/>
      <c r="D328" s="110"/>
    </row>
    <row r="329" spans="1:4" ht="15.75" x14ac:dyDescent="0.25">
      <c r="A329" s="104"/>
      <c r="B329" s="104"/>
      <c r="C329" s="104"/>
      <c r="D329" s="110"/>
    </row>
    <row r="330" spans="1:4" ht="15.75" x14ac:dyDescent="0.25">
      <c r="A330" s="104"/>
      <c r="B330" s="104"/>
      <c r="C330" s="104"/>
      <c r="D330" s="110"/>
    </row>
    <row r="331" spans="1:4" ht="15.75" x14ac:dyDescent="0.25">
      <c r="A331" s="104"/>
      <c r="B331" s="104"/>
      <c r="C331" s="104"/>
      <c r="D331" s="110"/>
    </row>
    <row r="332" spans="1:4" ht="15.75" x14ac:dyDescent="0.25">
      <c r="A332" s="104"/>
      <c r="B332" s="104"/>
      <c r="C332" s="104"/>
      <c r="D332" s="110"/>
    </row>
    <row r="333" spans="1:4" ht="15.75" x14ac:dyDescent="0.25">
      <c r="A333" s="104"/>
      <c r="B333" s="104"/>
      <c r="C333" s="104"/>
      <c r="D333" s="110"/>
    </row>
    <row r="334" spans="1:4" ht="15.75" x14ac:dyDescent="0.25">
      <c r="A334" s="104"/>
      <c r="B334" s="104"/>
      <c r="C334" s="104"/>
      <c r="D334" s="110"/>
    </row>
    <row r="335" spans="1:4" ht="15.75" x14ac:dyDescent="0.25">
      <c r="A335" s="104"/>
      <c r="B335" s="104"/>
      <c r="C335" s="104"/>
      <c r="D335" s="110"/>
    </row>
    <row r="336" spans="1:4" ht="15.75" x14ac:dyDescent="0.25">
      <c r="A336" s="104"/>
      <c r="B336" s="104"/>
      <c r="C336" s="104"/>
      <c r="D336" s="110"/>
    </row>
    <row r="337" spans="1:4" ht="15.75" x14ac:dyDescent="0.25">
      <c r="A337" s="104"/>
      <c r="B337" s="104"/>
      <c r="C337" s="104"/>
      <c r="D337" s="110"/>
    </row>
    <row r="338" spans="1:4" ht="15.75" x14ac:dyDescent="0.25">
      <c r="A338" s="104"/>
      <c r="B338" s="104"/>
      <c r="C338" s="104"/>
      <c r="D338" s="110"/>
    </row>
    <row r="339" spans="1:4" ht="15.75" x14ac:dyDescent="0.25">
      <c r="A339" s="104"/>
      <c r="B339" s="104"/>
      <c r="C339" s="104"/>
      <c r="D339" s="110"/>
    </row>
    <row r="340" spans="1:4" ht="15.75" x14ac:dyDescent="0.25">
      <c r="A340" s="104"/>
      <c r="B340" s="104"/>
      <c r="C340" s="104"/>
      <c r="D340" s="110"/>
    </row>
    <row r="341" spans="1:4" ht="15.75" x14ac:dyDescent="0.25">
      <c r="A341" s="104"/>
      <c r="B341" s="104"/>
      <c r="C341" s="104"/>
      <c r="D341" s="110"/>
    </row>
    <row r="342" spans="1:4" ht="15.75" x14ac:dyDescent="0.25">
      <c r="A342" s="104"/>
      <c r="B342" s="104"/>
      <c r="C342" s="104"/>
      <c r="D342" s="110"/>
    </row>
    <row r="343" spans="1:4" ht="15.75" x14ac:dyDescent="0.25">
      <c r="A343" s="104"/>
      <c r="B343" s="104"/>
      <c r="C343" s="104"/>
      <c r="D343" s="110"/>
    </row>
    <row r="344" spans="1:4" ht="15.75" x14ac:dyDescent="0.25">
      <c r="A344" s="104"/>
      <c r="B344" s="104"/>
      <c r="C344" s="104"/>
      <c r="D344" s="110"/>
    </row>
    <row r="345" spans="1:4" ht="15.75" x14ac:dyDescent="0.25">
      <c r="A345" s="104"/>
      <c r="B345" s="104"/>
      <c r="C345" s="104"/>
      <c r="D345" s="110"/>
    </row>
    <row r="346" spans="1:4" ht="15.75" x14ac:dyDescent="0.25">
      <c r="A346" s="104"/>
      <c r="B346" s="104"/>
      <c r="C346" s="104"/>
      <c r="D346" s="110"/>
    </row>
    <row r="347" spans="1:4" ht="15.75" x14ac:dyDescent="0.25">
      <c r="A347" s="104"/>
      <c r="B347" s="104"/>
      <c r="C347" s="104"/>
      <c r="D347" s="110"/>
    </row>
    <row r="348" spans="1:4" ht="15.75" x14ac:dyDescent="0.25">
      <c r="A348" s="104"/>
      <c r="B348" s="104"/>
      <c r="C348" s="104"/>
      <c r="D348" s="110"/>
    </row>
    <row r="349" spans="1:4" ht="15.75" x14ac:dyDescent="0.25">
      <c r="A349" s="104"/>
      <c r="B349" s="104"/>
      <c r="C349" s="104"/>
      <c r="D349" s="110"/>
    </row>
    <row r="350" spans="1:4" ht="15.75" x14ac:dyDescent="0.25">
      <c r="A350" s="104"/>
      <c r="B350" s="104"/>
      <c r="C350" s="104"/>
      <c r="D350" s="110"/>
    </row>
    <row r="351" spans="1:4" ht="15.75" x14ac:dyDescent="0.25">
      <c r="A351" s="104"/>
      <c r="B351" s="104"/>
      <c r="C351" s="104"/>
      <c r="D351" s="110"/>
    </row>
    <row r="352" spans="1:4" ht="15.75" x14ac:dyDescent="0.25">
      <c r="A352" s="104"/>
      <c r="B352" s="104"/>
      <c r="C352" s="104"/>
      <c r="D352" s="110"/>
    </row>
    <row r="353" spans="1:4" ht="15.75" x14ac:dyDescent="0.25">
      <c r="A353" s="104"/>
      <c r="B353" s="104"/>
      <c r="C353" s="104"/>
      <c r="D353" s="110"/>
    </row>
    <row r="354" spans="1:4" ht="15.75" x14ac:dyDescent="0.25">
      <c r="A354" s="104"/>
      <c r="B354" s="104"/>
      <c r="C354" s="104"/>
      <c r="D354" s="110"/>
    </row>
    <row r="355" spans="1:4" ht="15.75" x14ac:dyDescent="0.25">
      <c r="A355" s="104"/>
      <c r="B355" s="104"/>
      <c r="C355" s="104"/>
      <c r="D355" s="110"/>
    </row>
    <row r="356" spans="1:4" ht="15.75" x14ac:dyDescent="0.25">
      <c r="A356" s="104"/>
      <c r="B356" s="104"/>
      <c r="C356" s="104"/>
      <c r="D356" s="110"/>
    </row>
    <row r="357" spans="1:4" ht="15.75" x14ac:dyDescent="0.25">
      <c r="A357" s="104"/>
      <c r="B357" s="104"/>
      <c r="C357" s="104"/>
      <c r="D357" s="110"/>
    </row>
    <row r="358" spans="1:4" ht="15.75" x14ac:dyDescent="0.25">
      <c r="A358" s="104"/>
      <c r="B358" s="104"/>
      <c r="C358" s="104"/>
      <c r="D358" s="110"/>
    </row>
    <row r="359" spans="1:4" ht="15.75" x14ac:dyDescent="0.25">
      <c r="A359" s="104"/>
      <c r="B359" s="104"/>
      <c r="C359" s="104"/>
      <c r="D359" s="110"/>
    </row>
    <row r="360" spans="1:4" ht="15.75" x14ac:dyDescent="0.25">
      <c r="A360" s="104"/>
      <c r="B360" s="104"/>
      <c r="C360" s="104"/>
      <c r="D360" s="110"/>
    </row>
    <row r="361" spans="1:4" ht="15.75" x14ac:dyDescent="0.25">
      <c r="A361" s="104"/>
      <c r="B361" s="104"/>
      <c r="C361" s="104"/>
      <c r="D361" s="110"/>
    </row>
    <row r="362" spans="1:4" ht="15.75" x14ac:dyDescent="0.25">
      <c r="A362" s="104"/>
      <c r="B362" s="104"/>
      <c r="C362" s="104"/>
      <c r="D362" s="110"/>
    </row>
    <row r="363" spans="1:4" ht="15.75" x14ac:dyDescent="0.25">
      <c r="A363" s="104"/>
      <c r="B363" s="104"/>
      <c r="C363" s="104"/>
      <c r="D363" s="110"/>
    </row>
    <row r="364" spans="1:4" ht="15.75" x14ac:dyDescent="0.25">
      <c r="A364" s="104"/>
      <c r="B364" s="104"/>
      <c r="C364" s="104"/>
      <c r="D364" s="110"/>
    </row>
    <row r="365" spans="1:4" ht="15.75" x14ac:dyDescent="0.25">
      <c r="A365" s="104"/>
      <c r="B365" s="104"/>
      <c r="C365" s="104"/>
      <c r="D365" s="110"/>
    </row>
    <row r="366" spans="1:4" ht="15.75" x14ac:dyDescent="0.25">
      <c r="A366" s="104"/>
      <c r="B366" s="104"/>
      <c r="C366" s="104"/>
      <c r="D366" s="110"/>
    </row>
    <row r="367" spans="1:4" ht="15.75" x14ac:dyDescent="0.25">
      <c r="A367" s="104"/>
      <c r="B367" s="104"/>
      <c r="C367" s="104"/>
      <c r="D367" s="110"/>
    </row>
    <row r="368" spans="1:4" ht="15.75" x14ac:dyDescent="0.25">
      <c r="A368" s="104"/>
      <c r="B368" s="104"/>
      <c r="C368" s="104"/>
      <c r="D368" s="110"/>
    </row>
    <row r="369" spans="1:4" ht="15.75" x14ac:dyDescent="0.25">
      <c r="A369" s="104"/>
      <c r="B369" s="104"/>
      <c r="C369" s="104"/>
      <c r="D369" s="110"/>
    </row>
    <row r="370" spans="1:4" ht="15.75" x14ac:dyDescent="0.25">
      <c r="A370" s="104"/>
      <c r="B370" s="104"/>
      <c r="C370" s="104"/>
      <c r="D370" s="110"/>
    </row>
    <row r="371" spans="1:4" ht="15.75" x14ac:dyDescent="0.25">
      <c r="A371" s="104"/>
      <c r="B371" s="104"/>
      <c r="C371" s="104"/>
      <c r="D371" s="110"/>
    </row>
    <row r="372" spans="1:4" ht="15.75" x14ac:dyDescent="0.25">
      <c r="A372" s="104"/>
      <c r="B372" s="104"/>
      <c r="C372" s="104"/>
      <c r="D372" s="110"/>
    </row>
    <row r="373" spans="1:4" ht="15.75" x14ac:dyDescent="0.25">
      <c r="A373" s="104"/>
      <c r="B373" s="104"/>
      <c r="C373" s="104"/>
      <c r="D373" s="110"/>
    </row>
    <row r="374" spans="1:4" ht="15.75" x14ac:dyDescent="0.25">
      <c r="A374" s="104"/>
      <c r="B374" s="104"/>
      <c r="C374" s="104"/>
      <c r="D374" s="110"/>
    </row>
    <row r="375" spans="1:4" ht="15.75" x14ac:dyDescent="0.25">
      <c r="A375" s="104"/>
      <c r="B375" s="104"/>
      <c r="C375" s="104"/>
      <c r="D375" s="110"/>
    </row>
    <row r="376" spans="1:4" ht="15.75" x14ac:dyDescent="0.25">
      <c r="A376" s="104"/>
      <c r="B376" s="104"/>
      <c r="C376" s="104"/>
      <c r="D376" s="110"/>
    </row>
    <row r="377" spans="1:4" ht="15.75" x14ac:dyDescent="0.25">
      <c r="A377" s="104"/>
      <c r="B377" s="104"/>
      <c r="C377" s="104"/>
      <c r="D377" s="110"/>
    </row>
    <row r="378" spans="1:4" ht="15.75" x14ac:dyDescent="0.25">
      <c r="A378" s="104"/>
      <c r="B378" s="104"/>
      <c r="C378" s="104"/>
      <c r="D378" s="110"/>
    </row>
    <row r="379" spans="1:4" ht="15.75" x14ac:dyDescent="0.25">
      <c r="A379" s="104"/>
      <c r="B379" s="104"/>
      <c r="C379" s="104"/>
      <c r="D379" s="110"/>
    </row>
    <row r="380" spans="1:4" ht="15.75" x14ac:dyDescent="0.25">
      <c r="A380" s="104"/>
      <c r="B380" s="104"/>
      <c r="C380" s="104"/>
      <c r="D380" s="110"/>
    </row>
    <row r="381" spans="1:4" ht="15.75" x14ac:dyDescent="0.25">
      <c r="A381" s="104"/>
      <c r="B381" s="104"/>
      <c r="C381" s="104"/>
      <c r="D381" s="110"/>
    </row>
    <row r="382" spans="1:4" ht="15.75" x14ac:dyDescent="0.25">
      <c r="A382" s="104"/>
      <c r="B382" s="104"/>
      <c r="C382" s="104"/>
      <c r="D382" s="110"/>
    </row>
    <row r="383" spans="1:4" ht="15.75" x14ac:dyDescent="0.25">
      <c r="A383" s="104"/>
      <c r="B383" s="104"/>
      <c r="C383" s="104"/>
      <c r="D383" s="110"/>
    </row>
    <row r="384" spans="1:4" ht="15.75" x14ac:dyDescent="0.25">
      <c r="A384" s="104"/>
      <c r="B384" s="104"/>
      <c r="C384" s="104"/>
      <c r="D384" s="110"/>
    </row>
    <row r="385" spans="1:4" ht="15.75" x14ac:dyDescent="0.25">
      <c r="A385" s="104"/>
      <c r="B385" s="104"/>
      <c r="C385" s="104"/>
      <c r="D385" s="110"/>
    </row>
    <row r="386" spans="1:4" ht="15.75" x14ac:dyDescent="0.25">
      <c r="A386" s="104"/>
      <c r="B386" s="104"/>
      <c r="C386" s="104"/>
      <c r="D386" s="110"/>
    </row>
    <row r="387" spans="1:4" ht="15.75" x14ac:dyDescent="0.25">
      <c r="A387" s="104"/>
      <c r="B387" s="104"/>
      <c r="C387" s="104"/>
      <c r="D387" s="110"/>
    </row>
    <row r="388" spans="1:4" ht="15.75" x14ac:dyDescent="0.25">
      <c r="A388" s="104"/>
      <c r="B388" s="104"/>
      <c r="C388" s="104"/>
      <c r="D388" s="110"/>
    </row>
    <row r="389" spans="1:4" ht="15.75" x14ac:dyDescent="0.25">
      <c r="A389" s="104"/>
      <c r="B389" s="104"/>
      <c r="C389" s="104"/>
      <c r="D389" s="110"/>
    </row>
    <row r="390" spans="1:4" ht="15.75" x14ac:dyDescent="0.25">
      <c r="A390" s="104"/>
      <c r="B390" s="104"/>
      <c r="C390" s="104"/>
      <c r="D390" s="110"/>
    </row>
    <row r="391" spans="1:4" ht="15.75" x14ac:dyDescent="0.25">
      <c r="A391" s="104"/>
      <c r="B391" s="104"/>
      <c r="C391" s="104"/>
      <c r="D391" s="110"/>
    </row>
    <row r="392" spans="1:4" ht="15.75" x14ac:dyDescent="0.25">
      <c r="A392" s="104"/>
      <c r="B392" s="104"/>
      <c r="C392" s="104"/>
      <c r="D392" s="110"/>
    </row>
    <row r="393" spans="1:4" ht="15.75" x14ac:dyDescent="0.25">
      <c r="A393" s="104"/>
      <c r="B393" s="104"/>
      <c r="C393" s="104"/>
      <c r="D393" s="110"/>
    </row>
    <row r="394" spans="1:4" ht="15.75" x14ac:dyDescent="0.25">
      <c r="A394" s="104"/>
      <c r="B394" s="104"/>
      <c r="C394" s="104"/>
      <c r="D394" s="110"/>
    </row>
    <row r="395" spans="1:4" ht="15.75" x14ac:dyDescent="0.25">
      <c r="A395" s="104"/>
      <c r="B395" s="104"/>
      <c r="C395" s="104"/>
      <c r="D395" s="110"/>
    </row>
    <row r="396" spans="1:4" ht="15.75" x14ac:dyDescent="0.25">
      <c r="A396" s="104"/>
      <c r="B396" s="104"/>
      <c r="C396" s="104"/>
      <c r="D396" s="110"/>
    </row>
    <row r="397" spans="1:4" ht="15.75" x14ac:dyDescent="0.25">
      <c r="A397" s="104"/>
      <c r="B397" s="104"/>
      <c r="C397" s="104"/>
      <c r="D397" s="110"/>
    </row>
    <row r="398" spans="1:4" ht="15.75" x14ac:dyDescent="0.25">
      <c r="A398" s="104"/>
      <c r="B398" s="104"/>
      <c r="C398" s="104"/>
      <c r="D398" s="110"/>
    </row>
    <row r="399" spans="1:4" ht="15.75" x14ac:dyDescent="0.25">
      <c r="A399" s="104"/>
      <c r="B399" s="104"/>
      <c r="C399" s="104"/>
      <c r="D399" s="110"/>
    </row>
    <row r="400" spans="1:4" ht="15.75" x14ac:dyDescent="0.25">
      <c r="A400" s="104"/>
      <c r="B400" s="104"/>
      <c r="C400" s="104"/>
      <c r="D400" s="110"/>
    </row>
    <row r="401" spans="1:4" ht="15.75" x14ac:dyDescent="0.25">
      <c r="A401" s="104"/>
      <c r="B401" s="104"/>
      <c r="C401" s="104"/>
      <c r="D401" s="110"/>
    </row>
    <row r="402" spans="1:4" ht="15.75" x14ac:dyDescent="0.25">
      <c r="A402" s="104"/>
      <c r="B402" s="104"/>
      <c r="C402" s="104"/>
      <c r="D402" s="110"/>
    </row>
    <row r="403" spans="1:4" ht="15.75" x14ac:dyDescent="0.25">
      <c r="A403" s="104"/>
      <c r="B403" s="104"/>
      <c r="C403" s="104"/>
      <c r="D403" s="110"/>
    </row>
    <row r="404" spans="1:4" ht="15.75" x14ac:dyDescent="0.25">
      <c r="A404" s="104"/>
      <c r="B404" s="104"/>
      <c r="C404" s="104"/>
      <c r="D404" s="110"/>
    </row>
    <row r="405" spans="1:4" ht="15.75" x14ac:dyDescent="0.25">
      <c r="A405" s="104"/>
      <c r="B405" s="104"/>
      <c r="C405" s="104"/>
      <c r="D405" s="110"/>
    </row>
    <row r="406" spans="1:4" ht="15.75" x14ac:dyDescent="0.25">
      <c r="A406" s="104"/>
      <c r="B406" s="104"/>
      <c r="C406" s="104"/>
      <c r="D406" s="110"/>
    </row>
    <row r="407" spans="1:4" ht="15.75" x14ac:dyDescent="0.25">
      <c r="A407" s="104"/>
      <c r="B407" s="104"/>
      <c r="C407" s="104"/>
      <c r="D407" s="110"/>
    </row>
    <row r="408" spans="1:4" ht="15.75" x14ac:dyDescent="0.25">
      <c r="A408" s="104"/>
      <c r="B408" s="104"/>
      <c r="C408" s="104"/>
      <c r="D408" s="110"/>
    </row>
    <row r="409" spans="1:4" ht="15.75" x14ac:dyDescent="0.25">
      <c r="A409" s="104"/>
      <c r="B409" s="104"/>
      <c r="C409" s="104"/>
      <c r="D409" s="110"/>
    </row>
    <row r="410" spans="1:4" ht="15.75" x14ac:dyDescent="0.25">
      <c r="A410" s="104"/>
      <c r="B410" s="104"/>
      <c r="C410" s="104"/>
      <c r="D410" s="110"/>
    </row>
    <row r="411" spans="1:4" ht="15.75" x14ac:dyDescent="0.25">
      <c r="A411" s="104"/>
      <c r="B411" s="104"/>
      <c r="C411" s="104"/>
      <c r="D411" s="110"/>
    </row>
    <row r="412" spans="1:4" ht="15.75" x14ac:dyDescent="0.25">
      <c r="A412" s="104"/>
      <c r="B412" s="104"/>
      <c r="C412" s="104"/>
      <c r="D412" s="110"/>
    </row>
    <row r="413" spans="1:4" ht="15.75" x14ac:dyDescent="0.25">
      <c r="A413" s="104"/>
      <c r="B413" s="104"/>
      <c r="C413" s="104"/>
      <c r="D413" s="110"/>
    </row>
    <row r="414" spans="1:4" ht="15.75" x14ac:dyDescent="0.25">
      <c r="A414" s="104"/>
      <c r="B414" s="104"/>
      <c r="C414" s="104"/>
      <c r="D414" s="110"/>
    </row>
    <row r="415" spans="1:4" ht="15.75" x14ac:dyDescent="0.25">
      <c r="A415" s="104"/>
      <c r="B415" s="104"/>
      <c r="C415" s="104"/>
      <c r="D415" s="110"/>
    </row>
    <row r="416" spans="1:4" ht="15.75" x14ac:dyDescent="0.25">
      <c r="A416" s="104"/>
      <c r="B416" s="104"/>
      <c r="C416" s="104"/>
      <c r="D416" s="110"/>
    </row>
    <row r="417" spans="1:4" ht="15.75" x14ac:dyDescent="0.25">
      <c r="A417" s="104"/>
      <c r="B417" s="104"/>
      <c r="C417" s="104"/>
      <c r="D417" s="110"/>
    </row>
    <row r="418" spans="1:4" ht="15.75" x14ac:dyDescent="0.25">
      <c r="A418" s="104"/>
      <c r="B418" s="104"/>
      <c r="C418" s="104"/>
      <c r="D418" s="110"/>
    </row>
    <row r="419" spans="1:4" ht="15.75" x14ac:dyDescent="0.25">
      <c r="A419" s="104"/>
      <c r="B419" s="104"/>
      <c r="C419" s="104"/>
      <c r="D419" s="110"/>
    </row>
    <row r="420" spans="1:4" ht="15.75" x14ac:dyDescent="0.25">
      <c r="A420" s="104"/>
      <c r="B420" s="104"/>
      <c r="C420" s="104"/>
      <c r="D420" s="110"/>
    </row>
    <row r="421" spans="1:4" ht="15.75" x14ac:dyDescent="0.25">
      <c r="A421" s="104"/>
      <c r="B421" s="104"/>
      <c r="C421" s="104"/>
      <c r="D421" s="110"/>
    </row>
    <row r="422" spans="1:4" ht="15.75" x14ac:dyDescent="0.25">
      <c r="A422" s="104"/>
      <c r="B422" s="104"/>
      <c r="C422" s="104"/>
      <c r="D422" s="110"/>
    </row>
    <row r="423" spans="1:4" ht="15.75" x14ac:dyDescent="0.25">
      <c r="A423" s="104"/>
      <c r="B423" s="104"/>
      <c r="C423" s="104"/>
      <c r="D423" s="110"/>
    </row>
    <row r="424" spans="1:4" ht="15.75" x14ac:dyDescent="0.25">
      <c r="A424" s="104"/>
      <c r="B424" s="104"/>
      <c r="C424" s="104"/>
      <c r="D424" s="110"/>
    </row>
    <row r="425" spans="1:4" ht="15.75" x14ac:dyDescent="0.25">
      <c r="A425" s="104"/>
      <c r="B425" s="104"/>
      <c r="C425" s="104"/>
      <c r="D425" s="110"/>
    </row>
    <row r="426" spans="1:4" ht="15.75" x14ac:dyDescent="0.25">
      <c r="A426" s="104"/>
      <c r="B426" s="104"/>
      <c r="C426" s="104"/>
      <c r="D426" s="110"/>
    </row>
    <row r="427" spans="1:4" ht="15.75" x14ac:dyDescent="0.25">
      <c r="A427" s="104"/>
      <c r="B427" s="104"/>
      <c r="C427" s="104"/>
      <c r="D427" s="110"/>
    </row>
    <row r="428" spans="1:4" ht="15.75" x14ac:dyDescent="0.25">
      <c r="A428" s="104"/>
      <c r="B428" s="104"/>
      <c r="C428" s="104"/>
      <c r="D428" s="110"/>
    </row>
    <row r="429" spans="1:4" ht="15.75" x14ac:dyDescent="0.25">
      <c r="A429" s="104"/>
      <c r="B429" s="104"/>
      <c r="C429" s="104"/>
      <c r="D429" s="110"/>
    </row>
    <row r="430" spans="1:4" ht="15.75" x14ac:dyDescent="0.25">
      <c r="A430" s="104"/>
      <c r="B430" s="104"/>
      <c r="C430" s="104"/>
      <c r="D430" s="110"/>
    </row>
    <row r="431" spans="1:4" ht="15.75" x14ac:dyDescent="0.25">
      <c r="A431" s="104"/>
      <c r="B431" s="104"/>
      <c r="C431" s="104"/>
      <c r="D431" s="110"/>
    </row>
    <row r="432" spans="1:4" ht="15.75" x14ac:dyDescent="0.25">
      <c r="A432" s="104"/>
      <c r="B432" s="104"/>
      <c r="C432" s="104"/>
      <c r="D432" s="110"/>
    </row>
    <row r="433" spans="1:4" ht="15.75" x14ac:dyDescent="0.25">
      <c r="A433" s="104"/>
      <c r="B433" s="104"/>
      <c r="C433" s="104"/>
      <c r="D433" s="110"/>
    </row>
    <row r="434" spans="1:4" ht="15.75" x14ac:dyDescent="0.25">
      <c r="A434" s="104"/>
      <c r="B434" s="104"/>
      <c r="C434" s="104"/>
      <c r="D434" s="110"/>
    </row>
    <row r="435" spans="1:4" ht="15.75" x14ac:dyDescent="0.25">
      <c r="A435" s="104"/>
      <c r="B435" s="104"/>
      <c r="C435" s="104"/>
      <c r="D435" s="110"/>
    </row>
    <row r="436" spans="1:4" ht="15.75" x14ac:dyDescent="0.25">
      <c r="A436" s="104"/>
      <c r="B436" s="104"/>
      <c r="C436" s="104"/>
      <c r="D436" s="110"/>
    </row>
    <row r="437" spans="1:4" ht="15.75" x14ac:dyDescent="0.25">
      <c r="A437" s="104"/>
      <c r="B437" s="104"/>
      <c r="C437" s="104"/>
      <c r="D437" s="110"/>
    </row>
    <row r="438" spans="1:4" ht="15.75" x14ac:dyDescent="0.25">
      <c r="A438" s="104"/>
      <c r="B438" s="104"/>
      <c r="C438" s="104"/>
      <c r="D438" s="110"/>
    </row>
    <row r="439" spans="1:4" ht="15.75" x14ac:dyDescent="0.25">
      <c r="A439" s="104"/>
      <c r="B439" s="104"/>
      <c r="C439" s="104"/>
      <c r="D439" s="110"/>
    </row>
    <row r="440" spans="1:4" ht="15.75" x14ac:dyDescent="0.25">
      <c r="A440" s="104"/>
      <c r="B440" s="104"/>
      <c r="C440" s="104"/>
      <c r="D440" s="110"/>
    </row>
    <row r="441" spans="1:4" ht="15.75" x14ac:dyDescent="0.25">
      <c r="A441" s="104"/>
      <c r="B441" s="104"/>
      <c r="C441" s="104"/>
      <c r="D441" s="110"/>
    </row>
    <row r="442" spans="1:4" ht="15.75" x14ac:dyDescent="0.25">
      <c r="A442" s="104"/>
      <c r="B442" s="104"/>
      <c r="C442" s="104"/>
      <c r="D442" s="110"/>
    </row>
    <row r="443" spans="1:4" ht="15.75" x14ac:dyDescent="0.25">
      <c r="A443" s="104"/>
      <c r="B443" s="104"/>
      <c r="C443" s="104"/>
      <c r="D443" s="110"/>
    </row>
    <row r="444" spans="1:4" ht="15.75" x14ac:dyDescent="0.25">
      <c r="A444" s="104"/>
      <c r="B444" s="104"/>
      <c r="C444" s="104"/>
      <c r="D444" s="110"/>
    </row>
    <row r="445" spans="1:4" ht="15.75" x14ac:dyDescent="0.25">
      <c r="A445" s="104"/>
      <c r="B445" s="104"/>
      <c r="C445" s="104"/>
      <c r="D445" s="110"/>
    </row>
    <row r="446" spans="1:4" ht="15.75" x14ac:dyDescent="0.25">
      <c r="A446" s="104"/>
      <c r="B446" s="104"/>
      <c r="C446" s="104"/>
      <c r="D446" s="110"/>
    </row>
    <row r="447" spans="1:4" ht="15.75" x14ac:dyDescent="0.25">
      <c r="A447" s="104"/>
      <c r="B447" s="104"/>
      <c r="C447" s="104"/>
      <c r="D447" s="110"/>
    </row>
    <row r="448" spans="1:4" ht="15.75" x14ac:dyDescent="0.25">
      <c r="A448" s="104"/>
      <c r="B448" s="104"/>
      <c r="C448" s="104"/>
      <c r="D448" s="110"/>
    </row>
    <row r="449" spans="1:4" ht="15.75" x14ac:dyDescent="0.25">
      <c r="A449" s="104"/>
      <c r="B449" s="104"/>
      <c r="C449" s="104"/>
      <c r="D449" s="110"/>
    </row>
    <row r="450" spans="1:4" ht="15.75" x14ac:dyDescent="0.25">
      <c r="A450" s="104"/>
      <c r="B450" s="104"/>
      <c r="C450" s="104"/>
      <c r="D450" s="110"/>
    </row>
    <row r="451" spans="1:4" ht="15.75" x14ac:dyDescent="0.25">
      <c r="A451" s="104"/>
      <c r="B451" s="104"/>
      <c r="C451" s="104"/>
      <c r="D451" s="110"/>
    </row>
    <row r="452" spans="1:4" ht="15.75" x14ac:dyDescent="0.25">
      <c r="A452" s="104"/>
      <c r="B452" s="104"/>
      <c r="C452" s="104"/>
      <c r="D452" s="110"/>
    </row>
    <row r="453" spans="1:4" ht="15.75" x14ac:dyDescent="0.25">
      <c r="A453" s="104"/>
      <c r="B453" s="104"/>
      <c r="C453" s="104"/>
      <c r="D453" s="110"/>
    </row>
    <row r="454" spans="1:4" ht="15.75" x14ac:dyDescent="0.25">
      <c r="A454" s="104"/>
      <c r="B454" s="104"/>
      <c r="C454" s="104"/>
      <c r="D454" s="110"/>
    </row>
    <row r="455" spans="1:4" ht="15.75" x14ac:dyDescent="0.25">
      <c r="A455" s="104"/>
      <c r="B455" s="104"/>
      <c r="C455" s="104"/>
      <c r="D455" s="110"/>
    </row>
    <row r="456" spans="1:4" ht="15.75" x14ac:dyDescent="0.25">
      <c r="A456" s="104"/>
      <c r="B456" s="104"/>
      <c r="C456" s="104"/>
      <c r="D456" s="110"/>
    </row>
    <row r="457" spans="1:4" ht="15.75" x14ac:dyDescent="0.25">
      <c r="A457" s="104"/>
      <c r="B457" s="104"/>
      <c r="C457" s="104"/>
      <c r="D457" s="110"/>
    </row>
    <row r="458" spans="1:4" ht="15.75" x14ac:dyDescent="0.25">
      <c r="A458" s="104"/>
      <c r="B458" s="104"/>
      <c r="C458" s="104"/>
      <c r="D458" s="110"/>
    </row>
    <row r="459" spans="1:4" ht="15.75" x14ac:dyDescent="0.25">
      <c r="A459" s="104"/>
      <c r="B459" s="104"/>
      <c r="C459" s="104"/>
      <c r="D459" s="110"/>
    </row>
    <row r="460" spans="1:4" ht="15.75" x14ac:dyDescent="0.25">
      <c r="A460" s="104"/>
      <c r="B460" s="104"/>
      <c r="C460" s="104"/>
      <c r="D460" s="110"/>
    </row>
    <row r="461" spans="1:4" ht="15.75" x14ac:dyDescent="0.25">
      <c r="A461" s="104"/>
      <c r="B461" s="104"/>
      <c r="C461" s="104"/>
      <c r="D461" s="110"/>
    </row>
    <row r="462" spans="1:4" ht="15.75" x14ac:dyDescent="0.25">
      <c r="A462" s="104"/>
      <c r="B462" s="104"/>
      <c r="C462" s="104"/>
      <c r="D462" s="110"/>
    </row>
    <row r="463" spans="1:4" ht="15.75" x14ac:dyDescent="0.25">
      <c r="A463" s="104"/>
      <c r="B463" s="104"/>
      <c r="C463" s="104"/>
      <c r="D463" s="110"/>
    </row>
    <row r="464" spans="1:4" ht="15.75" x14ac:dyDescent="0.25">
      <c r="A464" s="104"/>
      <c r="B464" s="104"/>
      <c r="C464" s="104"/>
      <c r="D464" s="110"/>
    </row>
    <row r="465" spans="1:4" ht="15.75" x14ac:dyDescent="0.25">
      <c r="A465" s="104"/>
      <c r="B465" s="104"/>
      <c r="C465" s="104"/>
      <c r="D465" s="110"/>
    </row>
    <row r="466" spans="1:4" ht="15.75" x14ac:dyDescent="0.25">
      <c r="A466" s="104"/>
      <c r="B466" s="104"/>
      <c r="C466" s="104"/>
      <c r="D466" s="110"/>
    </row>
    <row r="467" spans="1:4" ht="15.75" x14ac:dyDescent="0.25">
      <c r="A467" s="104"/>
      <c r="B467" s="104"/>
      <c r="C467" s="104"/>
      <c r="D467" s="110"/>
    </row>
    <row r="468" spans="1:4" ht="15.75" x14ac:dyDescent="0.25">
      <c r="A468" s="104"/>
      <c r="B468" s="104"/>
      <c r="C468" s="104"/>
      <c r="D468" s="110"/>
    </row>
    <row r="469" spans="1:4" ht="15.75" x14ac:dyDescent="0.25">
      <c r="A469" s="104"/>
      <c r="B469" s="104"/>
      <c r="C469" s="104"/>
      <c r="D469" s="110"/>
    </row>
    <row r="470" spans="1:4" ht="15.75" x14ac:dyDescent="0.25">
      <c r="A470" s="104"/>
      <c r="B470" s="104"/>
      <c r="C470" s="104"/>
      <c r="D470" s="110"/>
    </row>
    <row r="471" spans="1:4" ht="15.75" x14ac:dyDescent="0.25">
      <c r="A471" s="104"/>
      <c r="B471" s="104"/>
      <c r="C471" s="104"/>
      <c r="D471" s="110"/>
    </row>
    <row r="472" spans="1:4" ht="15.75" x14ac:dyDescent="0.25">
      <c r="A472" s="104"/>
      <c r="B472" s="104"/>
      <c r="C472" s="104"/>
      <c r="D472" s="110"/>
    </row>
    <row r="473" spans="1:4" ht="15.75" x14ac:dyDescent="0.25">
      <c r="A473" s="104"/>
      <c r="B473" s="104"/>
      <c r="C473" s="104"/>
      <c r="D473" s="110"/>
    </row>
    <row r="474" spans="1:4" ht="15.75" x14ac:dyDescent="0.25">
      <c r="A474" s="104"/>
      <c r="B474" s="104"/>
      <c r="C474" s="104"/>
      <c r="D474" s="110"/>
    </row>
    <row r="475" spans="1:4" ht="15.75" x14ac:dyDescent="0.25">
      <c r="A475" s="104"/>
      <c r="B475" s="104"/>
      <c r="C475" s="104"/>
      <c r="D475" s="110"/>
    </row>
    <row r="476" spans="1:4" ht="15.75" x14ac:dyDescent="0.25">
      <c r="A476" s="104"/>
      <c r="B476" s="104"/>
      <c r="C476" s="104"/>
      <c r="D476" s="110"/>
    </row>
    <row r="477" spans="1:4" ht="15.75" x14ac:dyDescent="0.25">
      <c r="A477" s="104"/>
      <c r="B477" s="104"/>
      <c r="C477" s="104"/>
      <c r="D477" s="110"/>
    </row>
    <row r="478" spans="1:4" ht="15.75" x14ac:dyDescent="0.25">
      <c r="A478" s="104"/>
      <c r="B478" s="104"/>
      <c r="C478" s="104"/>
      <c r="D478" s="110"/>
    </row>
    <row r="479" spans="1:4" ht="15.75" x14ac:dyDescent="0.25">
      <c r="A479" s="104"/>
      <c r="B479" s="104"/>
      <c r="C479" s="104"/>
      <c r="D479" s="110"/>
    </row>
    <row r="480" spans="1:4" ht="15.75" x14ac:dyDescent="0.25">
      <c r="A480" s="104"/>
      <c r="B480" s="104"/>
      <c r="C480" s="104"/>
      <c r="D480" s="110"/>
    </row>
    <row r="481" spans="1:4" ht="15.75" x14ac:dyDescent="0.25">
      <c r="A481" s="104"/>
      <c r="B481" s="104"/>
      <c r="C481" s="104"/>
      <c r="D481" s="110"/>
    </row>
    <row r="482" spans="1:4" ht="15.75" x14ac:dyDescent="0.25">
      <c r="A482" s="104"/>
      <c r="B482" s="104"/>
      <c r="C482" s="104"/>
      <c r="D482" s="110"/>
    </row>
    <row r="483" spans="1:4" ht="15.75" x14ac:dyDescent="0.25">
      <c r="A483" s="104"/>
      <c r="B483" s="104"/>
      <c r="C483" s="104"/>
      <c r="D483" s="110"/>
    </row>
    <row r="484" spans="1:4" ht="15.75" x14ac:dyDescent="0.25">
      <c r="A484" s="104"/>
      <c r="B484" s="104"/>
      <c r="C484" s="104"/>
      <c r="D484" s="110"/>
    </row>
    <row r="485" spans="1:4" ht="15.75" x14ac:dyDescent="0.25">
      <c r="A485" s="104"/>
      <c r="B485" s="104"/>
      <c r="C485" s="104"/>
      <c r="D485" s="110"/>
    </row>
    <row r="486" spans="1:4" ht="15.75" x14ac:dyDescent="0.25">
      <c r="A486" s="104"/>
      <c r="B486" s="104"/>
      <c r="C486" s="104"/>
      <c r="D486" s="110"/>
    </row>
    <row r="487" spans="1:4" ht="15.75" x14ac:dyDescent="0.25">
      <c r="A487" s="104"/>
      <c r="B487" s="104"/>
      <c r="C487" s="104"/>
      <c r="D487" s="110"/>
    </row>
    <row r="488" spans="1:4" ht="15.75" x14ac:dyDescent="0.25">
      <c r="A488" s="104"/>
      <c r="B488" s="104"/>
      <c r="C488" s="104"/>
      <c r="D488" s="110"/>
    </row>
    <row r="489" spans="1:4" ht="15.75" x14ac:dyDescent="0.25">
      <c r="A489" s="104"/>
      <c r="B489" s="104"/>
      <c r="C489" s="104"/>
      <c r="D489" s="110"/>
    </row>
    <row r="490" spans="1:4" ht="15.75" x14ac:dyDescent="0.25">
      <c r="A490" s="104"/>
      <c r="B490" s="104"/>
      <c r="C490" s="104"/>
      <c r="D490" s="110"/>
    </row>
    <row r="491" spans="1:4" ht="15.75" x14ac:dyDescent="0.25">
      <c r="A491" s="104"/>
      <c r="B491" s="104"/>
      <c r="C491" s="104"/>
      <c r="D491" s="110"/>
    </row>
    <row r="492" spans="1:4" ht="15.75" x14ac:dyDescent="0.25">
      <c r="A492" s="104"/>
      <c r="B492" s="104"/>
      <c r="C492" s="104"/>
      <c r="D492" s="110"/>
    </row>
    <row r="493" spans="1:4" ht="15.75" x14ac:dyDescent="0.25">
      <c r="A493" s="104"/>
      <c r="B493" s="104"/>
      <c r="C493" s="104"/>
      <c r="D493" s="110"/>
    </row>
    <row r="494" spans="1:4" ht="15.75" x14ac:dyDescent="0.25">
      <c r="A494" s="104"/>
      <c r="B494" s="104"/>
      <c r="C494" s="104"/>
      <c r="D494" s="110"/>
    </row>
    <row r="495" spans="1:4" ht="15.75" x14ac:dyDescent="0.25">
      <c r="A495" s="104"/>
      <c r="B495" s="104"/>
      <c r="C495" s="104"/>
      <c r="D495" s="110"/>
    </row>
    <row r="496" spans="1:4" ht="15.75" x14ac:dyDescent="0.25">
      <c r="A496" s="104"/>
      <c r="B496" s="104"/>
      <c r="C496" s="104"/>
      <c r="D496" s="110"/>
    </row>
    <row r="497" spans="1:4" ht="15.75" x14ac:dyDescent="0.25">
      <c r="A497" s="104"/>
      <c r="B497" s="104"/>
      <c r="C497" s="104"/>
      <c r="D497" s="110"/>
    </row>
    <row r="498" spans="1:4" ht="15.75" x14ac:dyDescent="0.25">
      <c r="A498" s="104"/>
      <c r="B498" s="104"/>
      <c r="C498" s="104"/>
      <c r="D498" s="110"/>
    </row>
    <row r="499" spans="1:4" ht="15.75" x14ac:dyDescent="0.25">
      <c r="A499" s="104"/>
      <c r="B499" s="104"/>
      <c r="C499" s="104"/>
      <c r="D499" s="110"/>
    </row>
    <row r="500" spans="1:4" ht="15.75" x14ac:dyDescent="0.25">
      <c r="A500" s="104"/>
      <c r="B500" s="104"/>
      <c r="C500" s="104"/>
      <c r="D500" s="110"/>
    </row>
  </sheetData>
  <mergeCells count="3">
    <mergeCell ref="A1:B1"/>
    <mergeCell ref="C1:D1"/>
    <mergeCell ref="H2:L2"/>
  </mergeCells>
  <conditionalFormatting sqref="A53:D500 A11:C52">
    <cfRule type="notContainsBlanks" dxfId="6" priority="4">
      <formula>LEN(TRIM(A11))&gt;0</formula>
    </cfRule>
  </conditionalFormatting>
  <conditionalFormatting sqref="A10:C10">
    <cfRule type="notContainsBlanks" dxfId="5" priority="2">
      <formula>LEN(TRIM(A10))&gt;0</formula>
    </cfRule>
  </conditionalFormatting>
  <conditionalFormatting sqref="A3:D100">
    <cfRule type="notContainsBlanks" dxfId="4" priority="3">
      <formula>LEN(TRIM(A3))&gt;0</formula>
    </cfRule>
  </conditionalFormatting>
  <conditionalFormatting sqref="D4:D52">
    <cfRule type="notContainsBlanks" dxfId="3" priority="1">
      <formula>LEN(TRIM(D4))&gt;0</formula>
    </cfRule>
  </conditionalFormatting>
  <dataValidations count="2">
    <dataValidation type="list" allowBlank="1" showInputMessage="1" showErrorMessage="1" sqref="A1:B1">
      <formula1>LstAtelier</formula1>
    </dataValidation>
    <dataValidation type="list" allowBlank="1" showInputMessage="1" showErrorMessage="1" sqref="C1:D1">
      <formula1>LstMois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500"/>
  <sheetViews>
    <sheetView workbookViewId="0">
      <selection activeCell="J17" sqref="J17"/>
    </sheetView>
  </sheetViews>
  <sheetFormatPr baseColWidth="10" defaultRowHeight="15" x14ac:dyDescent="0.25"/>
  <cols>
    <col min="3" max="3" width="47.85546875" customWidth="1"/>
    <col min="4" max="4" width="16.5703125" customWidth="1"/>
  </cols>
  <sheetData>
    <row r="1" spans="1:13" s="93" customFormat="1" ht="38.25" customHeight="1" x14ac:dyDescent="0.25">
      <c r="A1" s="127" t="s">
        <v>3</v>
      </c>
      <c r="B1" s="127"/>
      <c r="C1" s="127" t="s">
        <v>272</v>
      </c>
      <c r="D1" s="127"/>
    </row>
    <row r="2" spans="1:13" ht="21.75" thickBot="1" x14ac:dyDescent="0.35">
      <c r="A2" s="91" t="s">
        <v>39</v>
      </c>
      <c r="B2" s="91" t="s">
        <v>41</v>
      </c>
      <c r="C2" s="91" t="s">
        <v>1</v>
      </c>
      <c r="D2" s="92" t="s">
        <v>256</v>
      </c>
      <c r="H2" s="128" t="s">
        <v>260</v>
      </c>
      <c r="I2" s="128"/>
      <c r="J2" s="128"/>
      <c r="K2" s="128"/>
      <c r="L2" s="128"/>
    </row>
    <row r="3" spans="1:13" ht="15.75" x14ac:dyDescent="0.25">
      <c r="A3" s="5" t="s">
        <v>4</v>
      </c>
      <c r="B3" s="5" t="s">
        <v>13</v>
      </c>
      <c r="C3" s="6" t="s">
        <v>52</v>
      </c>
      <c r="D3" s="7">
        <v>42725</v>
      </c>
      <c r="G3" s="96" t="s">
        <v>259</v>
      </c>
      <c r="H3" s="97"/>
      <c r="I3" s="97"/>
      <c r="J3" s="97"/>
      <c r="K3" s="97"/>
      <c r="L3" s="97"/>
      <c r="M3" s="98"/>
    </row>
    <row r="4" spans="1:13" ht="15.75" x14ac:dyDescent="0.25">
      <c r="A4" s="5" t="s">
        <v>4</v>
      </c>
      <c r="B4" s="5">
        <v>220</v>
      </c>
      <c r="C4" s="6" t="s">
        <v>53</v>
      </c>
      <c r="D4" s="7">
        <v>42725</v>
      </c>
      <c r="G4" s="105"/>
      <c r="H4" s="100"/>
      <c r="I4" s="100"/>
      <c r="J4" s="100"/>
      <c r="K4" s="100"/>
      <c r="L4" s="100"/>
      <c r="M4" s="101"/>
    </row>
    <row r="5" spans="1:13" ht="15.75" x14ac:dyDescent="0.25">
      <c r="A5" s="5" t="s">
        <v>4</v>
      </c>
      <c r="B5" s="5" t="s">
        <v>13</v>
      </c>
      <c r="C5" s="6" t="s">
        <v>54</v>
      </c>
      <c r="D5" s="7">
        <v>42725</v>
      </c>
      <c r="G5" s="99" t="s">
        <v>257</v>
      </c>
      <c r="H5" s="100"/>
      <c r="I5" s="100"/>
      <c r="J5" s="100"/>
      <c r="K5" s="100"/>
      <c r="L5" s="100"/>
      <c r="M5" s="101"/>
    </row>
    <row r="6" spans="1:13" ht="15.75" x14ac:dyDescent="0.25">
      <c r="A6" s="5">
        <v>16631</v>
      </c>
      <c r="B6" s="5" t="s">
        <v>246</v>
      </c>
      <c r="C6" s="6" t="s">
        <v>247</v>
      </c>
      <c r="D6" s="7">
        <v>42726</v>
      </c>
      <c r="G6" s="99" t="s">
        <v>258</v>
      </c>
      <c r="H6" s="100"/>
      <c r="I6" s="100"/>
      <c r="J6" s="100"/>
      <c r="K6" s="100"/>
      <c r="L6" s="100"/>
      <c r="M6" s="101"/>
    </row>
    <row r="7" spans="1:13" ht="16.5" thickBot="1" x14ac:dyDescent="0.3">
      <c r="A7" s="5">
        <v>17148</v>
      </c>
      <c r="B7" s="5">
        <v>450</v>
      </c>
      <c r="C7" s="6" t="s">
        <v>244</v>
      </c>
      <c r="D7" s="7">
        <v>42726</v>
      </c>
      <c r="G7" s="106"/>
      <c r="H7" s="102"/>
      <c r="I7" s="102"/>
      <c r="J7" s="102"/>
      <c r="K7" s="102"/>
      <c r="L7" s="102"/>
      <c r="M7" s="103"/>
    </row>
    <row r="8" spans="1:13" ht="15.75" x14ac:dyDescent="0.25">
      <c r="A8" s="5">
        <v>17386</v>
      </c>
      <c r="B8" s="5" t="s">
        <v>4</v>
      </c>
      <c r="C8" s="6" t="s">
        <v>11</v>
      </c>
      <c r="D8" s="7">
        <v>42726</v>
      </c>
      <c r="G8" s="107"/>
      <c r="H8" s="107"/>
      <c r="I8" s="107"/>
      <c r="J8" s="107"/>
      <c r="K8" s="107"/>
      <c r="L8" s="107"/>
      <c r="M8" s="107"/>
    </row>
    <row r="9" spans="1:13" ht="15.75" x14ac:dyDescent="0.25">
      <c r="A9" s="5">
        <v>17432</v>
      </c>
      <c r="B9" s="5" t="s">
        <v>248</v>
      </c>
      <c r="C9" s="6" t="s">
        <v>11</v>
      </c>
      <c r="D9" s="7">
        <v>42726</v>
      </c>
      <c r="G9" s="107"/>
      <c r="H9" s="107"/>
      <c r="I9" s="107"/>
      <c r="J9" s="107"/>
      <c r="K9" s="107"/>
      <c r="L9" s="107"/>
      <c r="M9" s="107"/>
    </row>
    <row r="10" spans="1:13" ht="15.75" x14ac:dyDescent="0.25">
      <c r="A10" s="5">
        <v>17646</v>
      </c>
      <c r="B10" s="5" t="s">
        <v>55</v>
      </c>
      <c r="C10" s="6" t="s">
        <v>56</v>
      </c>
      <c r="D10" s="7">
        <v>42726</v>
      </c>
      <c r="G10" s="107"/>
      <c r="H10" s="107"/>
      <c r="I10" s="107"/>
      <c r="J10" s="107"/>
      <c r="K10" s="107"/>
      <c r="L10" s="107"/>
      <c r="M10" s="107"/>
    </row>
    <row r="11" spans="1:13" ht="15.75" x14ac:dyDescent="0.25">
      <c r="A11" s="104"/>
      <c r="B11" s="104"/>
      <c r="C11" s="104"/>
      <c r="D11" s="104"/>
      <c r="G11" s="107"/>
      <c r="H11" s="107"/>
      <c r="I11" s="107"/>
      <c r="J11" s="107"/>
      <c r="K11" s="107"/>
      <c r="L11" s="107"/>
      <c r="M11" s="107"/>
    </row>
    <row r="12" spans="1:13" ht="15.75" x14ac:dyDescent="0.25">
      <c r="A12" s="104"/>
      <c r="B12" s="104"/>
      <c r="C12" s="104"/>
      <c r="D12" s="104"/>
      <c r="G12" s="107"/>
      <c r="H12" s="107"/>
      <c r="I12" s="107"/>
      <c r="J12" s="107"/>
      <c r="K12" s="107"/>
      <c r="L12" s="107"/>
      <c r="M12" s="107"/>
    </row>
    <row r="13" spans="1:13" ht="15.75" x14ac:dyDescent="0.25">
      <c r="A13" s="104"/>
      <c r="B13" s="104"/>
      <c r="C13" s="104"/>
      <c r="D13" s="104"/>
      <c r="G13" s="107"/>
      <c r="H13" s="107"/>
      <c r="I13" s="107"/>
      <c r="J13" s="107"/>
      <c r="K13" s="107"/>
      <c r="L13" s="107"/>
      <c r="M13" s="107"/>
    </row>
    <row r="14" spans="1:13" ht="15.75" x14ac:dyDescent="0.25">
      <c r="A14" s="104"/>
      <c r="B14" s="104"/>
      <c r="C14" s="104"/>
      <c r="D14" s="104"/>
      <c r="G14" s="107"/>
      <c r="H14" s="107"/>
      <c r="I14" s="107"/>
      <c r="J14" s="107"/>
      <c r="K14" s="107"/>
      <c r="L14" s="107"/>
      <c r="M14" s="107"/>
    </row>
    <row r="15" spans="1:13" ht="15.75" x14ac:dyDescent="0.25">
      <c r="A15" s="104"/>
      <c r="B15" s="104"/>
      <c r="C15" s="104"/>
      <c r="D15" s="104"/>
      <c r="G15" s="107"/>
      <c r="H15" s="107"/>
      <c r="I15" s="107"/>
      <c r="J15" s="107"/>
      <c r="K15" s="107"/>
      <c r="L15" s="107"/>
      <c r="M15" s="107"/>
    </row>
    <row r="16" spans="1:13" ht="15.75" x14ac:dyDescent="0.25">
      <c r="A16" s="104"/>
      <c r="B16" s="104"/>
      <c r="C16" s="104"/>
      <c r="D16" s="104"/>
    </row>
    <row r="17" spans="1:4" ht="15.75" x14ac:dyDescent="0.25">
      <c r="A17" s="104"/>
      <c r="B17" s="104"/>
      <c r="C17" s="104"/>
      <c r="D17" s="104"/>
    </row>
    <row r="18" spans="1:4" ht="15.75" x14ac:dyDescent="0.25">
      <c r="A18" s="104"/>
      <c r="B18" s="104"/>
      <c r="C18" s="104"/>
      <c r="D18" s="104"/>
    </row>
    <row r="19" spans="1:4" ht="15.75" x14ac:dyDescent="0.25">
      <c r="A19" s="104"/>
      <c r="B19" s="104"/>
      <c r="C19" s="104"/>
      <c r="D19" s="104"/>
    </row>
    <row r="20" spans="1:4" ht="15.75" x14ac:dyDescent="0.25">
      <c r="A20" s="104"/>
      <c r="B20" s="104"/>
      <c r="C20" s="104"/>
      <c r="D20" s="104"/>
    </row>
    <row r="21" spans="1:4" ht="15.75" x14ac:dyDescent="0.25">
      <c r="A21" s="104"/>
      <c r="B21" s="104"/>
      <c r="C21" s="104"/>
      <c r="D21" s="104"/>
    </row>
    <row r="22" spans="1:4" ht="15.75" x14ac:dyDescent="0.25">
      <c r="A22" s="104"/>
      <c r="B22" s="104"/>
      <c r="C22" s="104"/>
      <c r="D22" s="104"/>
    </row>
    <row r="23" spans="1:4" ht="15.75" x14ac:dyDescent="0.25">
      <c r="A23" s="104"/>
      <c r="B23" s="104"/>
      <c r="C23" s="104"/>
      <c r="D23" s="104"/>
    </row>
    <row r="24" spans="1:4" ht="15.75" x14ac:dyDescent="0.25">
      <c r="A24" s="104"/>
      <c r="B24" s="104"/>
      <c r="C24" s="104"/>
      <c r="D24" s="104"/>
    </row>
    <row r="25" spans="1:4" ht="15.75" x14ac:dyDescent="0.25">
      <c r="A25" s="104"/>
      <c r="B25" s="104"/>
      <c r="C25" s="104"/>
      <c r="D25" s="104"/>
    </row>
    <row r="26" spans="1:4" ht="15.75" x14ac:dyDescent="0.25">
      <c r="A26" s="104"/>
      <c r="B26" s="104"/>
      <c r="C26" s="104"/>
      <c r="D26" s="104"/>
    </row>
    <row r="27" spans="1:4" ht="15.75" x14ac:dyDescent="0.25">
      <c r="A27" s="104"/>
      <c r="B27" s="104"/>
      <c r="C27" s="104"/>
      <c r="D27" s="104"/>
    </row>
    <row r="28" spans="1:4" ht="15.75" x14ac:dyDescent="0.25">
      <c r="A28" s="104"/>
      <c r="B28" s="104"/>
      <c r="C28" s="104"/>
      <c r="D28" s="104"/>
    </row>
    <row r="29" spans="1:4" ht="15.75" x14ac:dyDescent="0.25">
      <c r="A29" s="104"/>
      <c r="B29" s="104"/>
      <c r="C29" s="104"/>
      <c r="D29" s="104"/>
    </row>
    <row r="30" spans="1:4" ht="15.75" x14ac:dyDescent="0.25">
      <c r="A30" s="104"/>
      <c r="B30" s="104"/>
      <c r="C30" s="104"/>
      <c r="D30" s="104"/>
    </row>
    <row r="31" spans="1:4" ht="15.75" x14ac:dyDescent="0.25">
      <c r="A31" s="104"/>
      <c r="B31" s="104"/>
      <c r="C31" s="104"/>
      <c r="D31" s="104"/>
    </row>
    <row r="32" spans="1:4" ht="15.75" x14ac:dyDescent="0.25">
      <c r="A32" s="104"/>
      <c r="B32" s="104"/>
      <c r="C32" s="104"/>
      <c r="D32" s="104"/>
    </row>
    <row r="33" spans="1:4" ht="15.75" x14ac:dyDescent="0.25">
      <c r="A33" s="104"/>
      <c r="B33" s="104"/>
      <c r="C33" s="104"/>
      <c r="D33" s="104"/>
    </row>
    <row r="34" spans="1:4" ht="15.75" x14ac:dyDescent="0.25">
      <c r="A34" s="104"/>
      <c r="B34" s="104"/>
      <c r="C34" s="104"/>
      <c r="D34" s="104"/>
    </row>
    <row r="35" spans="1:4" ht="15.75" x14ac:dyDescent="0.25">
      <c r="A35" s="104"/>
      <c r="B35" s="104"/>
      <c r="C35" s="104"/>
      <c r="D35" s="104"/>
    </row>
    <row r="36" spans="1:4" ht="15.75" x14ac:dyDescent="0.25">
      <c r="A36" s="104"/>
      <c r="B36" s="104"/>
      <c r="C36" s="104"/>
      <c r="D36" s="104"/>
    </row>
    <row r="37" spans="1:4" ht="15.75" x14ac:dyDescent="0.25">
      <c r="A37" s="104"/>
      <c r="B37" s="104"/>
      <c r="C37" s="104"/>
      <c r="D37" s="104"/>
    </row>
    <row r="38" spans="1:4" ht="15.75" x14ac:dyDescent="0.25">
      <c r="A38" s="104"/>
      <c r="B38" s="104"/>
      <c r="C38" s="104"/>
      <c r="D38" s="104"/>
    </row>
    <row r="39" spans="1:4" ht="15.75" x14ac:dyDescent="0.25">
      <c r="A39" s="104"/>
      <c r="B39" s="104"/>
      <c r="C39" s="104"/>
      <c r="D39" s="104"/>
    </row>
    <row r="40" spans="1:4" ht="15.75" x14ac:dyDescent="0.25">
      <c r="A40" s="104"/>
      <c r="B40" s="104"/>
      <c r="C40" s="104"/>
      <c r="D40" s="104"/>
    </row>
    <row r="41" spans="1:4" ht="15.75" x14ac:dyDescent="0.25">
      <c r="A41" s="104"/>
      <c r="B41" s="104"/>
      <c r="C41" s="104"/>
      <c r="D41" s="104"/>
    </row>
    <row r="42" spans="1:4" ht="15.75" x14ac:dyDescent="0.25">
      <c r="A42" s="104"/>
      <c r="B42" s="104"/>
      <c r="C42" s="104"/>
      <c r="D42" s="104"/>
    </row>
    <row r="43" spans="1:4" ht="15.75" x14ac:dyDescent="0.25">
      <c r="A43" s="104"/>
      <c r="B43" s="104"/>
      <c r="C43" s="104"/>
      <c r="D43" s="104"/>
    </row>
    <row r="44" spans="1:4" ht="15.75" x14ac:dyDescent="0.25">
      <c r="A44" s="104"/>
      <c r="B44" s="104"/>
      <c r="C44" s="104"/>
      <c r="D44" s="104"/>
    </row>
    <row r="45" spans="1:4" ht="15.75" x14ac:dyDescent="0.25">
      <c r="A45" s="104"/>
      <c r="B45" s="104"/>
      <c r="C45" s="104"/>
      <c r="D45" s="104"/>
    </row>
    <row r="46" spans="1:4" ht="15.75" x14ac:dyDescent="0.25">
      <c r="A46" s="104"/>
      <c r="B46" s="104"/>
      <c r="C46" s="104"/>
      <c r="D46" s="104"/>
    </row>
    <row r="47" spans="1:4" ht="15.75" x14ac:dyDescent="0.25">
      <c r="A47" s="104"/>
      <c r="B47" s="104"/>
      <c r="C47" s="104"/>
      <c r="D47" s="104"/>
    </row>
    <row r="48" spans="1:4" ht="15.75" x14ac:dyDescent="0.25">
      <c r="A48" s="104"/>
      <c r="B48" s="104"/>
      <c r="C48" s="104"/>
      <c r="D48" s="104"/>
    </row>
    <row r="49" spans="1:4" ht="15.75" x14ac:dyDescent="0.25">
      <c r="A49" s="104"/>
      <c r="B49" s="104"/>
      <c r="C49" s="104"/>
      <c r="D49" s="104"/>
    </row>
    <row r="50" spans="1:4" ht="15.75" x14ac:dyDescent="0.25">
      <c r="A50" s="104"/>
      <c r="B50" s="104"/>
      <c r="C50" s="104"/>
      <c r="D50" s="104"/>
    </row>
    <row r="51" spans="1:4" ht="15.75" x14ac:dyDescent="0.25">
      <c r="A51" s="104"/>
      <c r="B51" s="104"/>
      <c r="C51" s="104"/>
      <c r="D51" s="104"/>
    </row>
    <row r="52" spans="1:4" ht="15.75" x14ac:dyDescent="0.25">
      <c r="A52" s="104"/>
      <c r="B52" s="104"/>
      <c r="C52" s="104"/>
      <c r="D52" s="104"/>
    </row>
    <row r="53" spans="1:4" ht="15.75" x14ac:dyDescent="0.25">
      <c r="A53" s="104"/>
      <c r="B53" s="104"/>
      <c r="C53" s="104"/>
      <c r="D53" s="104"/>
    </row>
    <row r="54" spans="1:4" ht="15.75" x14ac:dyDescent="0.25">
      <c r="A54" s="104"/>
      <c r="B54" s="104"/>
      <c r="C54" s="104"/>
      <c r="D54" s="104"/>
    </row>
    <row r="55" spans="1:4" ht="15.75" x14ac:dyDescent="0.25">
      <c r="A55" s="104"/>
      <c r="B55" s="104"/>
      <c r="C55" s="104"/>
      <c r="D55" s="104"/>
    </row>
    <row r="56" spans="1:4" ht="15.75" x14ac:dyDescent="0.25">
      <c r="A56" s="104"/>
      <c r="B56" s="104"/>
      <c r="C56" s="104"/>
      <c r="D56" s="104"/>
    </row>
    <row r="57" spans="1:4" ht="15.75" x14ac:dyDescent="0.25">
      <c r="A57" s="104"/>
      <c r="B57" s="104"/>
      <c r="C57" s="104"/>
      <c r="D57" s="104"/>
    </row>
    <row r="58" spans="1:4" ht="15.75" x14ac:dyDescent="0.25">
      <c r="A58" s="104"/>
      <c r="B58" s="104"/>
      <c r="C58" s="104"/>
      <c r="D58" s="104"/>
    </row>
    <row r="59" spans="1:4" ht="15.75" x14ac:dyDescent="0.25">
      <c r="A59" s="104"/>
      <c r="B59" s="104"/>
      <c r="C59" s="104"/>
      <c r="D59" s="104"/>
    </row>
    <row r="60" spans="1:4" ht="15.75" x14ac:dyDescent="0.25">
      <c r="A60" s="104"/>
      <c r="B60" s="104"/>
      <c r="C60" s="104"/>
      <c r="D60" s="104"/>
    </row>
    <row r="61" spans="1:4" ht="15.75" x14ac:dyDescent="0.25">
      <c r="A61" s="104"/>
      <c r="B61" s="104"/>
      <c r="C61" s="104"/>
      <c r="D61" s="104"/>
    </row>
    <row r="62" spans="1:4" ht="15.75" x14ac:dyDescent="0.25">
      <c r="A62" s="104"/>
      <c r="B62" s="104"/>
      <c r="C62" s="104"/>
      <c r="D62" s="104"/>
    </row>
    <row r="63" spans="1:4" ht="15.75" x14ac:dyDescent="0.25">
      <c r="A63" s="104"/>
      <c r="B63" s="104"/>
      <c r="C63" s="104"/>
      <c r="D63" s="104"/>
    </row>
    <row r="64" spans="1:4" ht="15.75" x14ac:dyDescent="0.25">
      <c r="A64" s="104"/>
      <c r="B64" s="104"/>
      <c r="C64" s="104"/>
      <c r="D64" s="104"/>
    </row>
    <row r="65" spans="1:4" ht="15.75" x14ac:dyDescent="0.25">
      <c r="A65" s="104"/>
      <c r="B65" s="104"/>
      <c r="C65" s="104"/>
      <c r="D65" s="104"/>
    </row>
    <row r="66" spans="1:4" ht="15.75" x14ac:dyDescent="0.25">
      <c r="A66" s="104"/>
      <c r="B66" s="104"/>
      <c r="C66" s="104"/>
      <c r="D66" s="104"/>
    </row>
    <row r="67" spans="1:4" ht="15.75" x14ac:dyDescent="0.25">
      <c r="A67" s="104"/>
      <c r="B67" s="104"/>
      <c r="C67" s="104"/>
      <c r="D67" s="104"/>
    </row>
    <row r="68" spans="1:4" ht="15.75" x14ac:dyDescent="0.25">
      <c r="A68" s="104"/>
      <c r="B68" s="104"/>
      <c r="C68" s="104"/>
      <c r="D68" s="104"/>
    </row>
    <row r="69" spans="1:4" ht="15.75" x14ac:dyDescent="0.25">
      <c r="A69" s="104"/>
      <c r="B69" s="104"/>
      <c r="C69" s="104"/>
      <c r="D69" s="104"/>
    </row>
    <row r="70" spans="1:4" ht="15.75" x14ac:dyDescent="0.25">
      <c r="A70" s="104"/>
      <c r="B70" s="104"/>
      <c r="C70" s="104"/>
      <c r="D70" s="104"/>
    </row>
    <row r="71" spans="1:4" ht="15.75" x14ac:dyDescent="0.25">
      <c r="A71" s="104"/>
      <c r="B71" s="104"/>
      <c r="C71" s="104"/>
      <c r="D71" s="104"/>
    </row>
    <row r="72" spans="1:4" ht="15.75" x14ac:dyDescent="0.25">
      <c r="A72" s="104"/>
      <c r="B72" s="104"/>
      <c r="C72" s="104"/>
      <c r="D72" s="104"/>
    </row>
    <row r="73" spans="1:4" ht="15.75" x14ac:dyDescent="0.25">
      <c r="A73" s="104"/>
      <c r="B73" s="104"/>
      <c r="C73" s="104"/>
      <c r="D73" s="104"/>
    </row>
    <row r="74" spans="1:4" ht="15.75" x14ac:dyDescent="0.25">
      <c r="A74" s="104"/>
      <c r="B74" s="104"/>
      <c r="C74" s="104"/>
      <c r="D74" s="104"/>
    </row>
    <row r="75" spans="1:4" ht="15.75" x14ac:dyDescent="0.25">
      <c r="A75" s="104"/>
      <c r="B75" s="104"/>
      <c r="C75" s="104"/>
      <c r="D75" s="104"/>
    </row>
    <row r="76" spans="1:4" ht="15.75" x14ac:dyDescent="0.25">
      <c r="A76" s="104"/>
      <c r="B76" s="104"/>
      <c r="C76" s="104"/>
      <c r="D76" s="104"/>
    </row>
    <row r="77" spans="1:4" ht="15.75" x14ac:dyDescent="0.25">
      <c r="A77" s="104"/>
      <c r="B77" s="104"/>
      <c r="C77" s="104"/>
      <c r="D77" s="104"/>
    </row>
    <row r="78" spans="1:4" ht="15.75" x14ac:dyDescent="0.25">
      <c r="A78" s="104"/>
      <c r="B78" s="104"/>
      <c r="C78" s="104"/>
      <c r="D78" s="104"/>
    </row>
    <row r="79" spans="1:4" ht="15.75" x14ac:dyDescent="0.25">
      <c r="A79" s="104"/>
      <c r="B79" s="104"/>
      <c r="C79" s="104"/>
      <c r="D79" s="104"/>
    </row>
    <row r="80" spans="1:4" ht="15.75" x14ac:dyDescent="0.25">
      <c r="A80" s="104"/>
      <c r="B80" s="104"/>
      <c r="C80" s="104"/>
      <c r="D80" s="104"/>
    </row>
    <row r="81" spans="1:4" ht="15.75" x14ac:dyDescent="0.25">
      <c r="A81" s="104"/>
      <c r="B81" s="104"/>
      <c r="C81" s="104"/>
      <c r="D81" s="104"/>
    </row>
    <row r="82" spans="1:4" ht="15.75" x14ac:dyDescent="0.25">
      <c r="A82" s="104"/>
      <c r="B82" s="104"/>
      <c r="C82" s="104"/>
      <c r="D82" s="104"/>
    </row>
    <row r="83" spans="1:4" ht="15.75" x14ac:dyDescent="0.25">
      <c r="A83" s="104"/>
      <c r="B83" s="104"/>
      <c r="C83" s="104"/>
      <c r="D83" s="104"/>
    </row>
    <row r="84" spans="1:4" ht="15.75" x14ac:dyDescent="0.25">
      <c r="A84" s="104"/>
      <c r="B84" s="104"/>
      <c r="C84" s="104"/>
      <c r="D84" s="104"/>
    </row>
    <row r="85" spans="1:4" ht="15.75" x14ac:dyDescent="0.25">
      <c r="A85" s="104"/>
      <c r="B85" s="104"/>
      <c r="C85" s="104"/>
      <c r="D85" s="104"/>
    </row>
    <row r="86" spans="1:4" ht="15.75" x14ac:dyDescent="0.25">
      <c r="A86" s="104"/>
      <c r="B86" s="104"/>
      <c r="C86" s="104"/>
      <c r="D86" s="104"/>
    </row>
    <row r="87" spans="1:4" ht="15.75" x14ac:dyDescent="0.25">
      <c r="A87" s="104"/>
      <c r="B87" s="104"/>
      <c r="C87" s="104"/>
      <c r="D87" s="104"/>
    </row>
    <row r="88" spans="1:4" ht="15.75" x14ac:dyDescent="0.25">
      <c r="A88" s="104"/>
      <c r="B88" s="104"/>
      <c r="C88" s="104"/>
      <c r="D88" s="104"/>
    </row>
    <row r="89" spans="1:4" ht="15.75" x14ac:dyDescent="0.25">
      <c r="A89" s="104"/>
      <c r="B89" s="104"/>
      <c r="C89" s="104"/>
      <c r="D89" s="104"/>
    </row>
    <row r="90" spans="1:4" ht="15.75" x14ac:dyDescent="0.25">
      <c r="A90" s="104"/>
      <c r="B90" s="104"/>
      <c r="C90" s="104"/>
      <c r="D90" s="104"/>
    </row>
    <row r="91" spans="1:4" ht="15.75" x14ac:dyDescent="0.25">
      <c r="A91" s="104"/>
      <c r="B91" s="104"/>
      <c r="C91" s="104"/>
      <c r="D91" s="104"/>
    </row>
    <row r="92" spans="1:4" ht="15.75" x14ac:dyDescent="0.25">
      <c r="A92" s="104"/>
      <c r="B92" s="104"/>
      <c r="C92" s="104"/>
      <c r="D92" s="104"/>
    </row>
    <row r="93" spans="1:4" ht="15.75" x14ac:dyDescent="0.25">
      <c r="A93" s="104"/>
      <c r="B93" s="104"/>
      <c r="C93" s="104"/>
      <c r="D93" s="104"/>
    </row>
    <row r="94" spans="1:4" ht="15.75" x14ac:dyDescent="0.25">
      <c r="A94" s="104"/>
      <c r="B94" s="104"/>
      <c r="C94" s="104"/>
      <c r="D94" s="104"/>
    </row>
    <row r="95" spans="1:4" ht="15.75" x14ac:dyDescent="0.25">
      <c r="A95" s="104"/>
      <c r="B95" s="104"/>
      <c r="C95" s="104"/>
      <c r="D95" s="104"/>
    </row>
    <row r="96" spans="1:4" ht="15.75" x14ac:dyDescent="0.25">
      <c r="A96" s="104"/>
      <c r="B96" s="104"/>
      <c r="C96" s="104"/>
      <c r="D96" s="104"/>
    </row>
    <row r="97" spans="1:4" ht="15.75" x14ac:dyDescent="0.25">
      <c r="A97" s="104"/>
      <c r="B97" s="104"/>
      <c r="C97" s="104"/>
      <c r="D97" s="104"/>
    </row>
    <row r="98" spans="1:4" ht="15.75" x14ac:dyDescent="0.25">
      <c r="A98" s="104"/>
      <c r="B98" s="104"/>
      <c r="C98" s="104"/>
      <c r="D98" s="104"/>
    </row>
    <row r="99" spans="1:4" ht="15.75" x14ac:dyDescent="0.25">
      <c r="A99" s="104"/>
      <c r="B99" s="104"/>
      <c r="C99" s="104"/>
      <c r="D99" s="104"/>
    </row>
    <row r="100" spans="1:4" ht="15.75" x14ac:dyDescent="0.25">
      <c r="A100" s="104"/>
      <c r="B100" s="104"/>
      <c r="C100" s="104"/>
      <c r="D100" s="104"/>
    </row>
    <row r="101" spans="1:4" ht="15.75" x14ac:dyDescent="0.25">
      <c r="A101" s="104"/>
      <c r="B101" s="104"/>
      <c r="C101" s="104"/>
      <c r="D101" s="104"/>
    </row>
    <row r="102" spans="1:4" ht="15.75" x14ac:dyDescent="0.25">
      <c r="A102" s="104"/>
      <c r="B102" s="104"/>
      <c r="C102" s="104"/>
      <c r="D102" s="104"/>
    </row>
    <row r="103" spans="1:4" ht="15.75" x14ac:dyDescent="0.25">
      <c r="A103" s="104"/>
      <c r="B103" s="104"/>
      <c r="C103" s="104"/>
      <c r="D103" s="104"/>
    </row>
    <row r="104" spans="1:4" ht="15.75" x14ac:dyDescent="0.25">
      <c r="A104" s="104"/>
      <c r="B104" s="104"/>
      <c r="C104" s="104"/>
      <c r="D104" s="104"/>
    </row>
    <row r="105" spans="1:4" ht="15.75" x14ac:dyDescent="0.25">
      <c r="A105" s="104"/>
      <c r="B105" s="104"/>
      <c r="C105" s="104"/>
      <c r="D105" s="104"/>
    </row>
    <row r="106" spans="1:4" ht="15.75" x14ac:dyDescent="0.25">
      <c r="A106" s="104"/>
      <c r="B106" s="104"/>
      <c r="C106" s="104"/>
      <c r="D106" s="104"/>
    </row>
    <row r="107" spans="1:4" ht="15.75" x14ac:dyDescent="0.25">
      <c r="A107" s="104"/>
      <c r="B107" s="104"/>
      <c r="C107" s="104"/>
      <c r="D107" s="104"/>
    </row>
    <row r="108" spans="1:4" ht="15.75" x14ac:dyDescent="0.25">
      <c r="A108" s="104"/>
      <c r="B108" s="104"/>
      <c r="C108" s="104"/>
      <c r="D108" s="104"/>
    </row>
    <row r="109" spans="1:4" ht="15.75" x14ac:dyDescent="0.25">
      <c r="A109" s="104"/>
      <c r="B109" s="104"/>
      <c r="C109" s="104"/>
      <c r="D109" s="104"/>
    </row>
    <row r="110" spans="1:4" ht="15.75" x14ac:dyDescent="0.25">
      <c r="A110" s="104"/>
      <c r="B110" s="104"/>
      <c r="C110" s="104"/>
      <c r="D110" s="104"/>
    </row>
    <row r="111" spans="1:4" ht="15.75" x14ac:dyDescent="0.25">
      <c r="A111" s="104"/>
      <c r="B111" s="104"/>
      <c r="C111" s="104"/>
      <c r="D111" s="104"/>
    </row>
    <row r="112" spans="1:4" ht="15.75" x14ac:dyDescent="0.25">
      <c r="A112" s="104"/>
      <c r="B112" s="104"/>
      <c r="C112" s="104"/>
      <c r="D112" s="104"/>
    </row>
    <row r="113" spans="1:4" ht="15.75" x14ac:dyDescent="0.25">
      <c r="A113" s="104"/>
      <c r="B113" s="104"/>
      <c r="C113" s="104"/>
      <c r="D113" s="104"/>
    </row>
    <row r="114" spans="1:4" ht="15.75" x14ac:dyDescent="0.25">
      <c r="A114" s="104"/>
      <c r="B114" s="104"/>
      <c r="C114" s="104"/>
      <c r="D114" s="104"/>
    </row>
    <row r="115" spans="1:4" ht="15.75" x14ac:dyDescent="0.25">
      <c r="A115" s="104"/>
      <c r="B115" s="104"/>
      <c r="C115" s="104"/>
      <c r="D115" s="104"/>
    </row>
    <row r="116" spans="1:4" ht="15.75" x14ac:dyDescent="0.25">
      <c r="A116" s="104"/>
      <c r="B116" s="104"/>
      <c r="C116" s="104"/>
      <c r="D116" s="104"/>
    </row>
    <row r="117" spans="1:4" ht="15.75" x14ac:dyDescent="0.25">
      <c r="A117" s="104"/>
      <c r="B117" s="104"/>
      <c r="C117" s="104"/>
      <c r="D117" s="104"/>
    </row>
    <row r="118" spans="1:4" ht="15.75" x14ac:dyDescent="0.25">
      <c r="A118" s="104"/>
      <c r="B118" s="104"/>
      <c r="C118" s="104"/>
      <c r="D118" s="104"/>
    </row>
    <row r="119" spans="1:4" ht="15.75" x14ac:dyDescent="0.25">
      <c r="A119" s="104"/>
      <c r="B119" s="104"/>
      <c r="C119" s="104"/>
      <c r="D119" s="104"/>
    </row>
    <row r="120" spans="1:4" ht="15.75" x14ac:dyDescent="0.25">
      <c r="A120" s="104"/>
      <c r="B120" s="104"/>
      <c r="C120" s="104"/>
      <c r="D120" s="104"/>
    </row>
    <row r="121" spans="1:4" ht="15.75" x14ac:dyDescent="0.25">
      <c r="A121" s="104"/>
      <c r="B121" s="104"/>
      <c r="C121" s="104"/>
      <c r="D121" s="104"/>
    </row>
    <row r="122" spans="1:4" ht="15.75" x14ac:dyDescent="0.25">
      <c r="A122" s="104"/>
      <c r="B122" s="104"/>
      <c r="C122" s="104"/>
      <c r="D122" s="104"/>
    </row>
    <row r="123" spans="1:4" ht="15.75" x14ac:dyDescent="0.25">
      <c r="A123" s="104"/>
      <c r="B123" s="104"/>
      <c r="C123" s="104"/>
      <c r="D123" s="104"/>
    </row>
    <row r="124" spans="1:4" ht="15.75" x14ac:dyDescent="0.25">
      <c r="A124" s="104"/>
      <c r="B124" s="104"/>
      <c r="C124" s="104"/>
      <c r="D124" s="104"/>
    </row>
    <row r="125" spans="1:4" ht="15.75" x14ac:dyDescent="0.25">
      <c r="A125" s="104"/>
      <c r="B125" s="104"/>
      <c r="C125" s="104"/>
      <c r="D125" s="104"/>
    </row>
    <row r="126" spans="1:4" ht="15.75" x14ac:dyDescent="0.25">
      <c r="A126" s="104"/>
      <c r="B126" s="104"/>
      <c r="C126" s="104"/>
      <c r="D126" s="104"/>
    </row>
    <row r="127" spans="1:4" ht="15.75" x14ac:dyDescent="0.25">
      <c r="A127" s="104"/>
      <c r="B127" s="104"/>
      <c r="C127" s="104"/>
      <c r="D127" s="104"/>
    </row>
    <row r="128" spans="1:4" ht="15.75" x14ac:dyDescent="0.25">
      <c r="A128" s="104"/>
      <c r="B128" s="104"/>
      <c r="C128" s="104"/>
      <c r="D128" s="104"/>
    </row>
    <row r="129" spans="1:4" ht="15.75" x14ac:dyDescent="0.25">
      <c r="A129" s="104"/>
      <c r="B129" s="104"/>
      <c r="C129" s="104"/>
      <c r="D129" s="104"/>
    </row>
    <row r="130" spans="1:4" ht="15.75" x14ac:dyDescent="0.25">
      <c r="A130" s="104"/>
      <c r="B130" s="104"/>
      <c r="C130" s="104"/>
      <c r="D130" s="104"/>
    </row>
    <row r="131" spans="1:4" ht="15.75" x14ac:dyDescent="0.25">
      <c r="A131" s="104"/>
      <c r="B131" s="104"/>
      <c r="C131" s="104"/>
      <c r="D131" s="104"/>
    </row>
    <row r="132" spans="1:4" ht="15.75" x14ac:dyDescent="0.25">
      <c r="A132" s="104"/>
      <c r="B132" s="104"/>
      <c r="C132" s="104"/>
      <c r="D132" s="104"/>
    </row>
    <row r="133" spans="1:4" ht="15.75" x14ac:dyDescent="0.25">
      <c r="A133" s="104"/>
      <c r="B133" s="104"/>
      <c r="C133" s="104"/>
      <c r="D133" s="104"/>
    </row>
    <row r="134" spans="1:4" ht="15.75" x14ac:dyDescent="0.25">
      <c r="A134" s="104"/>
      <c r="B134" s="104"/>
      <c r="C134" s="104"/>
      <c r="D134" s="104"/>
    </row>
    <row r="135" spans="1:4" ht="15.75" x14ac:dyDescent="0.25">
      <c r="A135" s="104"/>
      <c r="B135" s="104"/>
      <c r="C135" s="104"/>
      <c r="D135" s="104"/>
    </row>
    <row r="136" spans="1:4" ht="15.75" x14ac:dyDescent="0.25">
      <c r="A136" s="104"/>
      <c r="B136" s="104"/>
      <c r="C136" s="104"/>
      <c r="D136" s="104"/>
    </row>
    <row r="137" spans="1:4" ht="15.75" x14ac:dyDescent="0.25">
      <c r="A137" s="104"/>
      <c r="B137" s="104"/>
      <c r="C137" s="104"/>
      <c r="D137" s="104"/>
    </row>
    <row r="138" spans="1:4" ht="15.75" x14ac:dyDescent="0.25">
      <c r="A138" s="104"/>
      <c r="B138" s="104"/>
      <c r="C138" s="104"/>
      <c r="D138" s="104"/>
    </row>
    <row r="139" spans="1:4" ht="15.75" x14ac:dyDescent="0.25">
      <c r="A139" s="104"/>
      <c r="B139" s="104"/>
      <c r="C139" s="104"/>
      <c r="D139" s="104"/>
    </row>
    <row r="140" spans="1:4" ht="15.75" x14ac:dyDescent="0.25">
      <c r="A140" s="104"/>
      <c r="B140" s="104"/>
      <c r="C140" s="104"/>
      <c r="D140" s="104"/>
    </row>
    <row r="141" spans="1:4" ht="15.75" x14ac:dyDescent="0.25">
      <c r="A141" s="104"/>
      <c r="B141" s="104"/>
      <c r="C141" s="104"/>
      <c r="D141" s="104"/>
    </row>
    <row r="142" spans="1:4" ht="15.75" x14ac:dyDescent="0.25">
      <c r="A142" s="104"/>
      <c r="B142" s="104"/>
      <c r="C142" s="104"/>
      <c r="D142" s="104"/>
    </row>
    <row r="143" spans="1:4" ht="15.75" x14ac:dyDescent="0.25">
      <c r="A143" s="104"/>
      <c r="B143" s="104"/>
      <c r="C143" s="104"/>
      <c r="D143" s="104"/>
    </row>
    <row r="144" spans="1:4" ht="15.75" x14ac:dyDescent="0.25">
      <c r="A144" s="104"/>
      <c r="B144" s="104"/>
      <c r="C144" s="104"/>
      <c r="D144" s="104"/>
    </row>
    <row r="145" spans="1:4" ht="15.75" x14ac:dyDescent="0.25">
      <c r="A145" s="104"/>
      <c r="B145" s="104"/>
      <c r="C145" s="104"/>
      <c r="D145" s="104"/>
    </row>
    <row r="146" spans="1:4" ht="15.75" x14ac:dyDescent="0.25">
      <c r="A146" s="104"/>
      <c r="B146" s="104"/>
      <c r="C146" s="104"/>
      <c r="D146" s="104"/>
    </row>
    <row r="147" spans="1:4" ht="15.75" x14ac:dyDescent="0.25">
      <c r="A147" s="104"/>
      <c r="B147" s="104"/>
      <c r="C147" s="104"/>
      <c r="D147" s="104"/>
    </row>
    <row r="148" spans="1:4" ht="15.75" x14ac:dyDescent="0.25">
      <c r="A148" s="104"/>
      <c r="B148" s="104"/>
      <c r="C148" s="104"/>
      <c r="D148" s="104"/>
    </row>
    <row r="149" spans="1:4" ht="15.75" x14ac:dyDescent="0.25">
      <c r="A149" s="104"/>
      <c r="B149" s="104"/>
      <c r="C149" s="104"/>
      <c r="D149" s="104"/>
    </row>
    <row r="150" spans="1:4" ht="15.75" x14ac:dyDescent="0.25">
      <c r="A150" s="104"/>
      <c r="B150" s="104"/>
      <c r="C150" s="104"/>
      <c r="D150" s="104"/>
    </row>
    <row r="151" spans="1:4" ht="15.75" x14ac:dyDescent="0.25">
      <c r="A151" s="104"/>
      <c r="B151" s="104"/>
      <c r="C151" s="104"/>
      <c r="D151" s="104"/>
    </row>
    <row r="152" spans="1:4" ht="15.75" x14ac:dyDescent="0.25">
      <c r="A152" s="104"/>
      <c r="B152" s="104"/>
      <c r="C152" s="104"/>
      <c r="D152" s="104"/>
    </row>
    <row r="153" spans="1:4" ht="15.75" x14ac:dyDescent="0.25">
      <c r="A153" s="104"/>
      <c r="B153" s="104"/>
      <c r="C153" s="104"/>
      <c r="D153" s="104"/>
    </row>
    <row r="154" spans="1:4" ht="15.75" x14ac:dyDescent="0.25">
      <c r="A154" s="104"/>
      <c r="B154" s="104"/>
      <c r="C154" s="104"/>
      <c r="D154" s="104"/>
    </row>
    <row r="155" spans="1:4" ht="15.75" x14ac:dyDescent="0.25">
      <c r="A155" s="104"/>
      <c r="B155" s="104"/>
      <c r="C155" s="104"/>
      <c r="D155" s="104"/>
    </row>
    <row r="156" spans="1:4" ht="15.75" x14ac:dyDescent="0.25">
      <c r="A156" s="104"/>
      <c r="B156" s="104"/>
      <c r="C156" s="104"/>
      <c r="D156" s="104"/>
    </row>
    <row r="157" spans="1:4" ht="15.75" x14ac:dyDescent="0.25">
      <c r="A157" s="104"/>
      <c r="B157" s="104"/>
      <c r="C157" s="104"/>
      <c r="D157" s="104"/>
    </row>
    <row r="158" spans="1:4" ht="15.75" x14ac:dyDescent="0.25">
      <c r="A158" s="104"/>
      <c r="B158" s="104"/>
      <c r="C158" s="104"/>
      <c r="D158" s="104"/>
    </row>
    <row r="159" spans="1:4" ht="15.75" x14ac:dyDescent="0.25">
      <c r="A159" s="104"/>
      <c r="B159" s="104"/>
      <c r="C159" s="104"/>
      <c r="D159" s="104"/>
    </row>
    <row r="160" spans="1:4" ht="15.75" x14ac:dyDescent="0.25">
      <c r="A160" s="104"/>
      <c r="B160" s="104"/>
      <c r="C160" s="104"/>
      <c r="D160" s="104"/>
    </row>
    <row r="161" spans="1:4" ht="15.75" x14ac:dyDescent="0.25">
      <c r="A161" s="104"/>
      <c r="B161" s="104"/>
      <c r="C161" s="104"/>
      <c r="D161" s="104"/>
    </row>
    <row r="162" spans="1:4" ht="15.75" x14ac:dyDescent="0.25">
      <c r="A162" s="104"/>
      <c r="B162" s="104"/>
      <c r="C162" s="104"/>
      <c r="D162" s="104"/>
    </row>
    <row r="163" spans="1:4" ht="15.75" x14ac:dyDescent="0.25">
      <c r="A163" s="104"/>
      <c r="B163" s="104"/>
      <c r="C163" s="104"/>
      <c r="D163" s="104"/>
    </row>
    <row r="164" spans="1:4" ht="15.75" x14ac:dyDescent="0.25">
      <c r="A164" s="104"/>
      <c r="B164" s="104"/>
      <c r="C164" s="104"/>
      <c r="D164" s="104"/>
    </row>
    <row r="165" spans="1:4" ht="15.75" x14ac:dyDescent="0.25">
      <c r="A165" s="104"/>
      <c r="B165" s="104"/>
      <c r="C165" s="104"/>
      <c r="D165" s="104"/>
    </row>
    <row r="166" spans="1:4" ht="15.75" x14ac:dyDescent="0.25">
      <c r="A166" s="104"/>
      <c r="B166" s="104"/>
      <c r="C166" s="104"/>
      <c r="D166" s="104"/>
    </row>
    <row r="167" spans="1:4" ht="15.75" x14ac:dyDescent="0.25">
      <c r="A167" s="104"/>
      <c r="B167" s="104"/>
      <c r="C167" s="104"/>
      <c r="D167" s="104"/>
    </row>
    <row r="168" spans="1:4" ht="15.75" x14ac:dyDescent="0.25">
      <c r="A168" s="104"/>
      <c r="B168" s="104"/>
      <c r="C168" s="104"/>
      <c r="D168" s="104"/>
    </row>
    <row r="169" spans="1:4" ht="15.75" x14ac:dyDescent="0.25">
      <c r="A169" s="104"/>
      <c r="B169" s="104"/>
      <c r="C169" s="104"/>
      <c r="D169" s="104"/>
    </row>
    <row r="170" spans="1:4" ht="15.75" x14ac:dyDescent="0.25">
      <c r="A170" s="104"/>
      <c r="B170" s="104"/>
      <c r="C170" s="104"/>
      <c r="D170" s="104"/>
    </row>
    <row r="171" spans="1:4" ht="15.75" x14ac:dyDescent="0.25">
      <c r="A171" s="104"/>
      <c r="B171" s="104"/>
      <c r="C171" s="104"/>
      <c r="D171" s="104"/>
    </row>
    <row r="172" spans="1:4" ht="15.75" x14ac:dyDescent="0.25">
      <c r="A172" s="104"/>
      <c r="B172" s="104"/>
      <c r="C172" s="104"/>
      <c r="D172" s="104"/>
    </row>
    <row r="173" spans="1:4" ht="15.75" x14ac:dyDescent="0.25">
      <c r="A173" s="104"/>
      <c r="B173" s="104"/>
      <c r="C173" s="104"/>
      <c r="D173" s="104"/>
    </row>
    <row r="174" spans="1:4" ht="15.75" x14ac:dyDescent="0.25">
      <c r="A174" s="104"/>
      <c r="B174" s="104"/>
      <c r="C174" s="104"/>
      <c r="D174" s="104"/>
    </row>
    <row r="175" spans="1:4" ht="15.75" x14ac:dyDescent="0.25">
      <c r="A175" s="104"/>
      <c r="B175" s="104"/>
      <c r="C175" s="104"/>
      <c r="D175" s="104"/>
    </row>
    <row r="176" spans="1:4" ht="15.75" x14ac:dyDescent="0.25">
      <c r="A176" s="104"/>
      <c r="B176" s="104"/>
      <c r="C176" s="104"/>
      <c r="D176" s="104"/>
    </row>
    <row r="177" spans="1:4" ht="15.75" x14ac:dyDescent="0.25">
      <c r="A177" s="104"/>
      <c r="B177" s="104"/>
      <c r="C177" s="104"/>
      <c r="D177" s="104"/>
    </row>
    <row r="178" spans="1:4" ht="15.75" x14ac:dyDescent="0.25">
      <c r="A178" s="104"/>
      <c r="B178" s="104"/>
      <c r="C178" s="104"/>
      <c r="D178" s="104"/>
    </row>
    <row r="179" spans="1:4" ht="15.75" x14ac:dyDescent="0.25">
      <c r="A179" s="104"/>
      <c r="B179" s="104"/>
      <c r="C179" s="104"/>
      <c r="D179" s="104"/>
    </row>
    <row r="180" spans="1:4" ht="15.75" x14ac:dyDescent="0.25">
      <c r="A180" s="104"/>
      <c r="B180" s="104"/>
      <c r="C180" s="104"/>
      <c r="D180" s="104"/>
    </row>
    <row r="181" spans="1:4" ht="15.75" x14ac:dyDescent="0.25">
      <c r="A181" s="104"/>
      <c r="B181" s="104"/>
      <c r="C181" s="104"/>
      <c r="D181" s="104"/>
    </row>
    <row r="182" spans="1:4" ht="15.75" x14ac:dyDescent="0.25">
      <c r="A182" s="104"/>
      <c r="B182" s="104"/>
      <c r="C182" s="104"/>
      <c r="D182" s="104"/>
    </row>
    <row r="183" spans="1:4" ht="15.75" x14ac:dyDescent="0.25">
      <c r="A183" s="104"/>
      <c r="B183" s="104"/>
      <c r="C183" s="104"/>
      <c r="D183" s="104"/>
    </row>
    <row r="184" spans="1:4" ht="15.75" x14ac:dyDescent="0.25">
      <c r="A184" s="104"/>
      <c r="B184" s="104"/>
      <c r="C184" s="104"/>
      <c r="D184" s="104"/>
    </row>
    <row r="185" spans="1:4" ht="15.75" x14ac:dyDescent="0.25">
      <c r="A185" s="104"/>
      <c r="B185" s="104"/>
      <c r="C185" s="104"/>
      <c r="D185" s="104"/>
    </row>
    <row r="186" spans="1:4" ht="15.75" x14ac:dyDescent="0.25">
      <c r="A186" s="104"/>
      <c r="B186" s="104"/>
      <c r="C186" s="104"/>
      <c r="D186" s="104"/>
    </row>
    <row r="187" spans="1:4" ht="15.75" x14ac:dyDescent="0.25">
      <c r="A187" s="104"/>
      <c r="B187" s="104"/>
      <c r="C187" s="104"/>
      <c r="D187" s="104"/>
    </row>
    <row r="188" spans="1:4" ht="15.75" x14ac:dyDescent="0.25">
      <c r="A188" s="104"/>
      <c r="B188" s="104"/>
      <c r="C188" s="104"/>
      <c r="D188" s="104"/>
    </row>
    <row r="189" spans="1:4" ht="15.75" x14ac:dyDescent="0.25">
      <c r="A189" s="104"/>
      <c r="B189" s="104"/>
      <c r="C189" s="104"/>
      <c r="D189" s="104"/>
    </row>
    <row r="190" spans="1:4" ht="15.75" x14ac:dyDescent="0.25">
      <c r="A190" s="104"/>
      <c r="B190" s="104"/>
      <c r="C190" s="104"/>
      <c r="D190" s="104"/>
    </row>
    <row r="191" spans="1:4" ht="15.75" x14ac:dyDescent="0.25">
      <c r="A191" s="104"/>
      <c r="B191" s="104"/>
      <c r="C191" s="104"/>
      <c r="D191" s="104"/>
    </row>
    <row r="192" spans="1:4" ht="15.75" x14ac:dyDescent="0.25">
      <c r="A192" s="104"/>
      <c r="B192" s="104"/>
      <c r="C192" s="104"/>
      <c r="D192" s="104"/>
    </row>
    <row r="193" spans="1:4" ht="15.75" x14ac:dyDescent="0.25">
      <c r="A193" s="104"/>
      <c r="B193" s="104"/>
      <c r="C193" s="104"/>
      <c r="D193" s="104"/>
    </row>
    <row r="194" spans="1:4" ht="15.75" x14ac:dyDescent="0.25">
      <c r="A194" s="104"/>
      <c r="B194" s="104"/>
      <c r="C194" s="104"/>
      <c r="D194" s="104"/>
    </row>
    <row r="195" spans="1:4" ht="15.75" x14ac:dyDescent="0.25">
      <c r="A195" s="104"/>
      <c r="B195" s="104"/>
      <c r="C195" s="104"/>
      <c r="D195" s="104"/>
    </row>
    <row r="196" spans="1:4" ht="15.75" x14ac:dyDescent="0.25">
      <c r="A196" s="104"/>
      <c r="B196" s="104"/>
      <c r="C196" s="104"/>
      <c r="D196" s="104"/>
    </row>
    <row r="197" spans="1:4" ht="15.75" x14ac:dyDescent="0.25">
      <c r="A197" s="104"/>
      <c r="B197" s="104"/>
      <c r="C197" s="104"/>
      <c r="D197" s="104"/>
    </row>
    <row r="198" spans="1:4" ht="15.75" x14ac:dyDescent="0.25">
      <c r="A198" s="104"/>
      <c r="B198" s="104"/>
      <c r="C198" s="104"/>
      <c r="D198" s="104"/>
    </row>
    <row r="199" spans="1:4" ht="15.75" x14ac:dyDescent="0.25">
      <c r="A199" s="104"/>
      <c r="B199" s="104"/>
      <c r="C199" s="104"/>
      <c r="D199" s="104"/>
    </row>
    <row r="200" spans="1:4" ht="15.75" x14ac:dyDescent="0.25">
      <c r="A200" s="104"/>
      <c r="B200" s="104"/>
      <c r="C200" s="104"/>
      <c r="D200" s="104"/>
    </row>
    <row r="201" spans="1:4" ht="15.75" x14ac:dyDescent="0.25">
      <c r="A201" s="104"/>
      <c r="B201" s="104"/>
      <c r="C201" s="104"/>
      <c r="D201" s="104"/>
    </row>
    <row r="202" spans="1:4" ht="15.75" x14ac:dyDescent="0.25">
      <c r="A202" s="104"/>
      <c r="B202" s="104"/>
      <c r="C202" s="104"/>
      <c r="D202" s="104"/>
    </row>
    <row r="203" spans="1:4" ht="15.75" x14ac:dyDescent="0.25">
      <c r="A203" s="104"/>
      <c r="B203" s="104"/>
      <c r="C203" s="104"/>
      <c r="D203" s="104"/>
    </row>
    <row r="204" spans="1:4" ht="15.75" x14ac:dyDescent="0.25">
      <c r="A204" s="104"/>
      <c r="B204" s="104"/>
      <c r="C204" s="104"/>
      <c r="D204" s="104"/>
    </row>
    <row r="205" spans="1:4" ht="15.75" x14ac:dyDescent="0.25">
      <c r="A205" s="104"/>
      <c r="B205" s="104"/>
      <c r="C205" s="104"/>
      <c r="D205" s="104"/>
    </row>
    <row r="206" spans="1:4" ht="15.75" x14ac:dyDescent="0.25">
      <c r="A206" s="104"/>
      <c r="B206" s="104"/>
      <c r="C206" s="104"/>
      <c r="D206" s="104"/>
    </row>
    <row r="207" spans="1:4" ht="15.75" x14ac:dyDescent="0.25">
      <c r="A207" s="104"/>
      <c r="B207" s="104"/>
      <c r="C207" s="104"/>
      <c r="D207" s="104"/>
    </row>
    <row r="208" spans="1:4" ht="15.75" x14ac:dyDescent="0.25">
      <c r="A208" s="104"/>
      <c r="B208" s="104"/>
      <c r="C208" s="104"/>
      <c r="D208" s="104"/>
    </row>
    <row r="209" spans="1:4" ht="15.75" x14ac:dyDescent="0.25">
      <c r="A209" s="104"/>
      <c r="B209" s="104"/>
      <c r="C209" s="104"/>
      <c r="D209" s="104"/>
    </row>
    <row r="210" spans="1:4" ht="15.75" x14ac:dyDescent="0.25">
      <c r="A210" s="104"/>
      <c r="B210" s="104"/>
      <c r="C210" s="104"/>
      <c r="D210" s="104"/>
    </row>
    <row r="211" spans="1:4" ht="15.75" x14ac:dyDescent="0.25">
      <c r="A211" s="104"/>
      <c r="B211" s="104"/>
      <c r="C211" s="104"/>
      <c r="D211" s="104"/>
    </row>
    <row r="212" spans="1:4" ht="15.75" x14ac:dyDescent="0.25">
      <c r="A212" s="104"/>
      <c r="B212" s="104"/>
      <c r="C212" s="104"/>
      <c r="D212" s="104"/>
    </row>
    <row r="213" spans="1:4" ht="15.75" x14ac:dyDescent="0.25">
      <c r="A213" s="104"/>
      <c r="B213" s="104"/>
      <c r="C213" s="104"/>
      <c r="D213" s="104"/>
    </row>
    <row r="214" spans="1:4" ht="15.75" x14ac:dyDescent="0.25">
      <c r="A214" s="104"/>
      <c r="B214" s="104"/>
      <c r="C214" s="104"/>
      <c r="D214" s="104"/>
    </row>
    <row r="215" spans="1:4" ht="15.75" x14ac:dyDescent="0.25">
      <c r="A215" s="104"/>
      <c r="B215" s="104"/>
      <c r="C215" s="104"/>
      <c r="D215" s="104"/>
    </row>
    <row r="216" spans="1:4" ht="15.75" x14ac:dyDescent="0.25">
      <c r="A216" s="104"/>
      <c r="B216" s="104"/>
      <c r="C216" s="104"/>
      <c r="D216" s="104"/>
    </row>
    <row r="217" spans="1:4" ht="15.75" x14ac:dyDescent="0.25">
      <c r="A217" s="104"/>
      <c r="B217" s="104"/>
      <c r="C217" s="104"/>
      <c r="D217" s="104"/>
    </row>
    <row r="218" spans="1:4" ht="15.75" x14ac:dyDescent="0.25">
      <c r="A218" s="104"/>
      <c r="B218" s="104"/>
      <c r="C218" s="104"/>
      <c r="D218" s="104"/>
    </row>
    <row r="219" spans="1:4" ht="15.75" x14ac:dyDescent="0.25">
      <c r="A219" s="104"/>
      <c r="B219" s="104"/>
      <c r="C219" s="104"/>
      <c r="D219" s="104"/>
    </row>
    <row r="220" spans="1:4" ht="15.75" x14ac:dyDescent="0.25">
      <c r="A220" s="104"/>
      <c r="B220" s="104"/>
      <c r="C220" s="104"/>
      <c r="D220" s="104"/>
    </row>
    <row r="221" spans="1:4" ht="15.75" x14ac:dyDescent="0.25">
      <c r="A221" s="104"/>
      <c r="B221" s="104"/>
      <c r="C221" s="104"/>
      <c r="D221" s="104"/>
    </row>
    <row r="222" spans="1:4" ht="15.75" x14ac:dyDescent="0.25">
      <c r="A222" s="104"/>
      <c r="B222" s="104"/>
      <c r="C222" s="104"/>
      <c r="D222" s="104"/>
    </row>
    <row r="223" spans="1:4" ht="15.75" x14ac:dyDescent="0.25">
      <c r="A223" s="104"/>
      <c r="B223" s="104"/>
      <c r="C223" s="104"/>
      <c r="D223" s="104"/>
    </row>
    <row r="224" spans="1:4" ht="15.75" x14ac:dyDescent="0.25">
      <c r="A224" s="104"/>
      <c r="B224" s="104"/>
      <c r="C224" s="104"/>
      <c r="D224" s="104"/>
    </row>
    <row r="225" spans="1:4" ht="15.75" x14ac:dyDescent="0.25">
      <c r="A225" s="104"/>
      <c r="B225" s="104"/>
      <c r="C225" s="104"/>
      <c r="D225" s="104"/>
    </row>
    <row r="226" spans="1:4" ht="15.75" x14ac:dyDescent="0.25">
      <c r="A226" s="104"/>
      <c r="B226" s="104"/>
      <c r="C226" s="104"/>
      <c r="D226" s="104"/>
    </row>
    <row r="227" spans="1:4" ht="15.75" x14ac:dyDescent="0.25">
      <c r="A227" s="104"/>
      <c r="B227" s="104"/>
      <c r="C227" s="104"/>
      <c r="D227" s="104"/>
    </row>
    <row r="228" spans="1:4" ht="15.75" x14ac:dyDescent="0.25">
      <c r="A228" s="104"/>
      <c r="B228" s="104"/>
      <c r="C228" s="104"/>
      <c r="D228" s="104"/>
    </row>
    <row r="229" spans="1:4" ht="15.75" x14ac:dyDescent="0.25">
      <c r="A229" s="104"/>
      <c r="B229" s="104"/>
      <c r="C229" s="104"/>
      <c r="D229" s="104"/>
    </row>
    <row r="230" spans="1:4" ht="15.75" x14ac:dyDescent="0.25">
      <c r="A230" s="104"/>
      <c r="B230" s="104"/>
      <c r="C230" s="104"/>
      <c r="D230" s="104"/>
    </row>
    <row r="231" spans="1:4" ht="15.75" x14ac:dyDescent="0.25">
      <c r="A231" s="104"/>
      <c r="B231" s="104"/>
      <c r="C231" s="104"/>
      <c r="D231" s="104"/>
    </row>
    <row r="232" spans="1:4" ht="15.75" x14ac:dyDescent="0.25">
      <c r="A232" s="104"/>
      <c r="B232" s="104"/>
      <c r="C232" s="104"/>
      <c r="D232" s="104"/>
    </row>
    <row r="233" spans="1:4" ht="15.75" x14ac:dyDescent="0.25">
      <c r="A233" s="104"/>
      <c r="B233" s="104"/>
      <c r="C233" s="104"/>
      <c r="D233" s="104"/>
    </row>
    <row r="234" spans="1:4" ht="15.75" x14ac:dyDescent="0.25">
      <c r="A234" s="104"/>
      <c r="B234" s="104"/>
      <c r="C234" s="104"/>
      <c r="D234" s="104"/>
    </row>
    <row r="235" spans="1:4" ht="15.75" x14ac:dyDescent="0.25">
      <c r="A235" s="104"/>
      <c r="B235" s="104"/>
      <c r="C235" s="104"/>
      <c r="D235" s="104"/>
    </row>
    <row r="236" spans="1:4" ht="15.75" x14ac:dyDescent="0.25">
      <c r="A236" s="104"/>
      <c r="B236" s="104"/>
      <c r="C236" s="104"/>
      <c r="D236" s="104"/>
    </row>
    <row r="237" spans="1:4" ht="15.75" x14ac:dyDescent="0.25">
      <c r="A237" s="104"/>
      <c r="B237" s="104"/>
      <c r="C237" s="104"/>
      <c r="D237" s="104"/>
    </row>
    <row r="238" spans="1:4" ht="15.75" x14ac:dyDescent="0.25">
      <c r="A238" s="104"/>
      <c r="B238" s="104"/>
      <c r="C238" s="104"/>
      <c r="D238" s="104"/>
    </row>
    <row r="239" spans="1:4" ht="15.75" x14ac:dyDescent="0.25">
      <c r="A239" s="104"/>
      <c r="B239" s="104"/>
      <c r="C239" s="104"/>
      <c r="D239" s="104"/>
    </row>
    <row r="240" spans="1:4" ht="15.75" x14ac:dyDescent="0.25">
      <c r="A240" s="104"/>
      <c r="B240" s="104"/>
      <c r="C240" s="104"/>
      <c r="D240" s="104"/>
    </row>
    <row r="241" spans="1:4" ht="15.75" x14ac:dyDescent="0.25">
      <c r="A241" s="104"/>
      <c r="B241" s="104"/>
      <c r="C241" s="104"/>
      <c r="D241" s="104"/>
    </row>
    <row r="242" spans="1:4" ht="15.75" x14ac:dyDescent="0.25">
      <c r="A242" s="104"/>
      <c r="B242" s="104"/>
      <c r="C242" s="104"/>
      <c r="D242" s="104"/>
    </row>
    <row r="243" spans="1:4" ht="15.75" x14ac:dyDescent="0.25">
      <c r="A243" s="104"/>
      <c r="B243" s="104"/>
      <c r="C243" s="104"/>
      <c r="D243" s="104"/>
    </row>
    <row r="244" spans="1:4" ht="15.75" x14ac:dyDescent="0.25">
      <c r="A244" s="104"/>
      <c r="B244" s="104"/>
      <c r="C244" s="104"/>
      <c r="D244" s="104"/>
    </row>
    <row r="245" spans="1:4" ht="15.75" x14ac:dyDescent="0.25">
      <c r="A245" s="104"/>
      <c r="B245" s="104"/>
      <c r="C245" s="104"/>
      <c r="D245" s="104"/>
    </row>
    <row r="246" spans="1:4" ht="15.75" x14ac:dyDescent="0.25">
      <c r="A246" s="104"/>
      <c r="B246" s="104"/>
      <c r="C246" s="104"/>
      <c r="D246" s="104"/>
    </row>
    <row r="247" spans="1:4" ht="15.75" x14ac:dyDescent="0.25">
      <c r="A247" s="104"/>
      <c r="B247" s="104"/>
      <c r="C247" s="104"/>
      <c r="D247" s="104"/>
    </row>
    <row r="248" spans="1:4" ht="15.75" x14ac:dyDescent="0.25">
      <c r="A248" s="104"/>
      <c r="B248" s="104"/>
      <c r="C248" s="104"/>
      <c r="D248" s="104"/>
    </row>
    <row r="249" spans="1:4" ht="15.75" x14ac:dyDescent="0.25">
      <c r="A249" s="104"/>
      <c r="B249" s="104"/>
      <c r="C249" s="104"/>
      <c r="D249" s="104"/>
    </row>
    <row r="250" spans="1:4" ht="15.75" x14ac:dyDescent="0.25">
      <c r="A250" s="104"/>
      <c r="B250" s="104"/>
      <c r="C250" s="104"/>
      <c r="D250" s="104"/>
    </row>
    <row r="251" spans="1:4" ht="15.75" x14ac:dyDescent="0.25">
      <c r="A251" s="104"/>
      <c r="B251" s="104"/>
      <c r="C251" s="104"/>
      <c r="D251" s="104"/>
    </row>
    <row r="252" spans="1:4" ht="15.75" x14ac:dyDescent="0.25">
      <c r="A252" s="104"/>
      <c r="B252" s="104"/>
      <c r="C252" s="104"/>
      <c r="D252" s="104"/>
    </row>
    <row r="253" spans="1:4" ht="15.75" x14ac:dyDescent="0.25">
      <c r="A253" s="104"/>
      <c r="B253" s="104"/>
      <c r="C253" s="104"/>
      <c r="D253" s="104"/>
    </row>
    <row r="254" spans="1:4" ht="15.75" x14ac:dyDescent="0.25">
      <c r="A254" s="104"/>
      <c r="B254" s="104"/>
      <c r="C254" s="104"/>
      <c r="D254" s="104"/>
    </row>
    <row r="255" spans="1:4" ht="15.75" x14ac:dyDescent="0.25">
      <c r="A255" s="104"/>
      <c r="B255" s="104"/>
      <c r="C255" s="104"/>
      <c r="D255" s="104"/>
    </row>
    <row r="256" spans="1:4" ht="15.75" x14ac:dyDescent="0.25">
      <c r="A256" s="104"/>
      <c r="B256" s="104"/>
      <c r="C256" s="104"/>
      <c r="D256" s="104"/>
    </row>
    <row r="257" spans="1:4" ht="15.75" x14ac:dyDescent="0.25">
      <c r="A257" s="104"/>
      <c r="B257" s="104"/>
      <c r="C257" s="104"/>
      <c r="D257" s="104"/>
    </row>
    <row r="258" spans="1:4" ht="15.75" x14ac:dyDescent="0.25">
      <c r="A258" s="104"/>
      <c r="B258" s="104"/>
      <c r="C258" s="104"/>
      <c r="D258" s="104"/>
    </row>
    <row r="259" spans="1:4" ht="15.75" x14ac:dyDescent="0.25">
      <c r="A259" s="104"/>
      <c r="B259" s="104"/>
      <c r="C259" s="104"/>
      <c r="D259" s="104"/>
    </row>
    <row r="260" spans="1:4" ht="15.75" x14ac:dyDescent="0.25">
      <c r="A260" s="104"/>
      <c r="B260" s="104"/>
      <c r="C260" s="104"/>
      <c r="D260" s="104"/>
    </row>
    <row r="261" spans="1:4" ht="15.75" x14ac:dyDescent="0.25">
      <c r="A261" s="104"/>
      <c r="B261" s="104"/>
      <c r="C261" s="104"/>
      <c r="D261" s="104"/>
    </row>
    <row r="262" spans="1:4" ht="15.75" x14ac:dyDescent="0.25">
      <c r="A262" s="104"/>
      <c r="B262" s="104"/>
      <c r="C262" s="104"/>
      <c r="D262" s="104"/>
    </row>
    <row r="263" spans="1:4" ht="15.75" x14ac:dyDescent="0.25">
      <c r="A263" s="104"/>
      <c r="B263" s="104"/>
      <c r="C263" s="104"/>
      <c r="D263" s="104"/>
    </row>
    <row r="264" spans="1:4" ht="15.75" x14ac:dyDescent="0.25">
      <c r="A264" s="104"/>
      <c r="B264" s="104"/>
      <c r="C264" s="104"/>
      <c r="D264" s="104"/>
    </row>
    <row r="265" spans="1:4" ht="15.75" x14ac:dyDescent="0.25">
      <c r="A265" s="104"/>
      <c r="B265" s="104"/>
      <c r="C265" s="104"/>
      <c r="D265" s="104"/>
    </row>
    <row r="266" spans="1:4" ht="15.75" x14ac:dyDescent="0.25">
      <c r="A266" s="104"/>
      <c r="B266" s="104"/>
      <c r="C266" s="104"/>
      <c r="D266" s="104"/>
    </row>
    <row r="267" spans="1:4" ht="15.75" x14ac:dyDescent="0.25">
      <c r="A267" s="104"/>
      <c r="B267" s="104"/>
      <c r="C267" s="104"/>
      <c r="D267" s="104"/>
    </row>
    <row r="268" spans="1:4" ht="15.75" x14ac:dyDescent="0.25">
      <c r="A268" s="104"/>
      <c r="B268" s="104"/>
      <c r="C268" s="104"/>
      <c r="D268" s="104"/>
    </row>
    <row r="269" spans="1:4" ht="15.75" x14ac:dyDescent="0.25">
      <c r="A269" s="104"/>
      <c r="B269" s="104"/>
      <c r="C269" s="104"/>
      <c r="D269" s="104"/>
    </row>
    <row r="270" spans="1:4" ht="15.75" x14ac:dyDescent="0.25">
      <c r="A270" s="104"/>
      <c r="B270" s="104"/>
      <c r="C270" s="104"/>
      <c r="D270" s="104"/>
    </row>
    <row r="271" spans="1:4" ht="15.75" x14ac:dyDescent="0.25">
      <c r="A271" s="104"/>
      <c r="B271" s="104"/>
      <c r="C271" s="104"/>
      <c r="D271" s="104"/>
    </row>
    <row r="272" spans="1:4" ht="15.75" x14ac:dyDescent="0.25">
      <c r="A272" s="104"/>
      <c r="B272" s="104"/>
      <c r="C272" s="104"/>
      <c r="D272" s="104"/>
    </row>
    <row r="273" spans="1:4" ht="15.75" x14ac:dyDescent="0.25">
      <c r="A273" s="104"/>
      <c r="B273" s="104"/>
      <c r="C273" s="104"/>
      <c r="D273" s="104"/>
    </row>
    <row r="274" spans="1:4" ht="15.75" x14ac:dyDescent="0.25">
      <c r="A274" s="104"/>
      <c r="B274" s="104"/>
      <c r="C274" s="104"/>
      <c r="D274" s="104"/>
    </row>
    <row r="275" spans="1:4" ht="15.75" x14ac:dyDescent="0.25">
      <c r="A275" s="104"/>
      <c r="B275" s="104"/>
      <c r="C275" s="104"/>
      <c r="D275" s="104"/>
    </row>
    <row r="276" spans="1:4" ht="15.75" x14ac:dyDescent="0.25">
      <c r="A276" s="104"/>
      <c r="B276" s="104"/>
      <c r="C276" s="104"/>
      <c r="D276" s="104"/>
    </row>
    <row r="277" spans="1:4" ht="15.75" x14ac:dyDescent="0.25">
      <c r="A277" s="104"/>
      <c r="B277" s="104"/>
      <c r="C277" s="104"/>
      <c r="D277" s="104"/>
    </row>
    <row r="278" spans="1:4" ht="15.75" x14ac:dyDescent="0.25">
      <c r="A278" s="104"/>
      <c r="B278" s="104"/>
      <c r="C278" s="104"/>
      <c r="D278" s="104"/>
    </row>
    <row r="279" spans="1:4" ht="15.75" x14ac:dyDescent="0.25">
      <c r="A279" s="104"/>
      <c r="B279" s="104"/>
      <c r="C279" s="104"/>
      <c r="D279" s="104"/>
    </row>
    <row r="280" spans="1:4" ht="15.75" x14ac:dyDescent="0.25">
      <c r="A280" s="104"/>
      <c r="B280" s="104"/>
      <c r="C280" s="104"/>
      <c r="D280" s="104"/>
    </row>
    <row r="281" spans="1:4" ht="15.75" x14ac:dyDescent="0.25">
      <c r="A281" s="104"/>
      <c r="B281" s="104"/>
      <c r="C281" s="104"/>
      <c r="D281" s="104"/>
    </row>
    <row r="282" spans="1:4" ht="15.75" x14ac:dyDescent="0.25">
      <c r="A282" s="104"/>
      <c r="B282" s="104"/>
      <c r="C282" s="104"/>
      <c r="D282" s="104"/>
    </row>
    <row r="283" spans="1:4" ht="15.75" x14ac:dyDescent="0.25">
      <c r="A283" s="104"/>
      <c r="B283" s="104"/>
      <c r="C283" s="104"/>
      <c r="D283" s="104"/>
    </row>
    <row r="284" spans="1:4" ht="15.75" x14ac:dyDescent="0.25">
      <c r="A284" s="104"/>
      <c r="B284" s="104"/>
      <c r="C284" s="104"/>
      <c r="D284" s="104"/>
    </row>
    <row r="285" spans="1:4" ht="15.75" x14ac:dyDescent="0.25">
      <c r="A285" s="104"/>
      <c r="B285" s="104"/>
      <c r="C285" s="104"/>
      <c r="D285" s="104"/>
    </row>
    <row r="286" spans="1:4" ht="15.75" x14ac:dyDescent="0.25">
      <c r="A286" s="104"/>
      <c r="B286" s="104"/>
      <c r="C286" s="104"/>
      <c r="D286" s="104"/>
    </row>
    <row r="287" spans="1:4" ht="15.75" x14ac:dyDescent="0.25">
      <c r="A287" s="104"/>
      <c r="B287" s="104"/>
      <c r="C287" s="104"/>
      <c r="D287" s="104"/>
    </row>
    <row r="288" spans="1:4" ht="15.75" x14ac:dyDescent="0.25">
      <c r="A288" s="104"/>
      <c r="B288" s="104"/>
      <c r="C288" s="104"/>
      <c r="D288" s="104"/>
    </row>
    <row r="289" spans="1:4" ht="15.75" x14ac:dyDescent="0.25">
      <c r="A289" s="104"/>
      <c r="B289" s="104"/>
      <c r="C289" s="104"/>
      <c r="D289" s="104"/>
    </row>
    <row r="290" spans="1:4" ht="15.75" x14ac:dyDescent="0.25">
      <c r="A290" s="104"/>
      <c r="B290" s="104"/>
      <c r="C290" s="104"/>
      <c r="D290" s="104"/>
    </row>
    <row r="291" spans="1:4" ht="15.75" x14ac:dyDescent="0.25">
      <c r="A291" s="104"/>
      <c r="B291" s="104"/>
      <c r="C291" s="104"/>
      <c r="D291" s="104"/>
    </row>
    <row r="292" spans="1:4" ht="15.75" x14ac:dyDescent="0.25">
      <c r="A292" s="104"/>
      <c r="B292" s="104"/>
      <c r="C292" s="104"/>
      <c r="D292" s="104"/>
    </row>
    <row r="293" spans="1:4" ht="15.75" x14ac:dyDescent="0.25">
      <c r="A293" s="104"/>
      <c r="B293" s="104"/>
      <c r="C293" s="104"/>
      <c r="D293" s="104"/>
    </row>
    <row r="294" spans="1:4" ht="15.75" x14ac:dyDescent="0.25">
      <c r="A294" s="104"/>
      <c r="B294" s="104"/>
      <c r="C294" s="104"/>
      <c r="D294" s="104"/>
    </row>
    <row r="295" spans="1:4" ht="15.75" x14ac:dyDescent="0.25">
      <c r="A295" s="104"/>
      <c r="B295" s="104"/>
      <c r="C295" s="104"/>
      <c r="D295" s="104"/>
    </row>
    <row r="296" spans="1:4" ht="15.75" x14ac:dyDescent="0.25">
      <c r="A296" s="104"/>
      <c r="B296" s="104"/>
      <c r="C296" s="104"/>
      <c r="D296" s="104"/>
    </row>
    <row r="297" spans="1:4" ht="15.75" x14ac:dyDescent="0.25">
      <c r="A297" s="104"/>
      <c r="B297" s="104"/>
      <c r="C297" s="104"/>
      <c r="D297" s="104"/>
    </row>
    <row r="298" spans="1:4" ht="15.75" x14ac:dyDescent="0.25">
      <c r="A298" s="104"/>
      <c r="B298" s="104"/>
      <c r="C298" s="104"/>
      <c r="D298" s="104"/>
    </row>
    <row r="299" spans="1:4" ht="15.75" x14ac:dyDescent="0.25">
      <c r="A299" s="104"/>
      <c r="B299" s="104"/>
      <c r="C299" s="104"/>
      <c r="D299" s="104"/>
    </row>
    <row r="300" spans="1:4" ht="15.75" x14ac:dyDescent="0.25">
      <c r="A300" s="104"/>
      <c r="B300" s="104"/>
      <c r="C300" s="104"/>
      <c r="D300" s="104"/>
    </row>
    <row r="301" spans="1:4" ht="15.75" x14ac:dyDescent="0.25">
      <c r="A301" s="104"/>
      <c r="B301" s="104"/>
      <c r="C301" s="104"/>
      <c r="D301" s="104"/>
    </row>
    <row r="302" spans="1:4" ht="15.75" x14ac:dyDescent="0.25">
      <c r="A302" s="104"/>
      <c r="B302" s="104"/>
      <c r="C302" s="104"/>
      <c r="D302" s="104"/>
    </row>
    <row r="303" spans="1:4" ht="15.75" x14ac:dyDescent="0.25">
      <c r="A303" s="104"/>
      <c r="B303" s="104"/>
      <c r="C303" s="104"/>
      <c r="D303" s="104"/>
    </row>
    <row r="304" spans="1:4" ht="15.75" x14ac:dyDescent="0.25">
      <c r="A304" s="104"/>
      <c r="B304" s="104"/>
      <c r="C304" s="104"/>
      <c r="D304" s="104"/>
    </row>
    <row r="305" spans="1:4" ht="15.75" x14ac:dyDescent="0.25">
      <c r="A305" s="104"/>
      <c r="B305" s="104"/>
      <c r="C305" s="104"/>
      <c r="D305" s="104"/>
    </row>
    <row r="306" spans="1:4" ht="15.75" x14ac:dyDescent="0.25">
      <c r="A306" s="104"/>
      <c r="B306" s="104"/>
      <c r="C306" s="104"/>
      <c r="D306" s="104"/>
    </row>
    <row r="307" spans="1:4" ht="15.75" x14ac:dyDescent="0.25">
      <c r="A307" s="104"/>
      <c r="B307" s="104"/>
      <c r="C307" s="104"/>
      <c r="D307" s="104"/>
    </row>
    <row r="308" spans="1:4" ht="15.75" x14ac:dyDescent="0.25">
      <c r="A308" s="104"/>
      <c r="B308" s="104"/>
      <c r="C308" s="104"/>
      <c r="D308" s="104"/>
    </row>
    <row r="309" spans="1:4" ht="15.75" x14ac:dyDescent="0.25">
      <c r="A309" s="104"/>
      <c r="B309" s="104"/>
      <c r="C309" s="104"/>
      <c r="D309" s="104"/>
    </row>
    <row r="310" spans="1:4" ht="15.75" x14ac:dyDescent="0.25">
      <c r="A310" s="104"/>
      <c r="B310" s="104"/>
      <c r="C310" s="104"/>
      <c r="D310" s="104"/>
    </row>
    <row r="311" spans="1:4" ht="15.75" x14ac:dyDescent="0.25">
      <c r="A311" s="104"/>
      <c r="B311" s="104"/>
      <c r="C311" s="104"/>
      <c r="D311" s="104"/>
    </row>
    <row r="312" spans="1:4" ht="15.75" x14ac:dyDescent="0.25">
      <c r="A312" s="104"/>
      <c r="B312" s="104"/>
      <c r="C312" s="104"/>
      <c r="D312" s="104"/>
    </row>
    <row r="313" spans="1:4" ht="15.75" x14ac:dyDescent="0.25">
      <c r="A313" s="104"/>
      <c r="B313" s="104"/>
      <c r="C313" s="104"/>
      <c r="D313" s="104"/>
    </row>
    <row r="314" spans="1:4" ht="15.75" x14ac:dyDescent="0.25">
      <c r="A314" s="104"/>
      <c r="B314" s="104"/>
      <c r="C314" s="104"/>
      <c r="D314" s="104"/>
    </row>
    <row r="315" spans="1:4" ht="15.75" x14ac:dyDescent="0.25">
      <c r="A315" s="104"/>
      <c r="B315" s="104"/>
      <c r="C315" s="104"/>
      <c r="D315" s="104"/>
    </row>
    <row r="316" spans="1:4" ht="15.75" x14ac:dyDescent="0.25">
      <c r="A316" s="104"/>
      <c r="B316" s="104"/>
      <c r="C316" s="104"/>
      <c r="D316" s="104"/>
    </row>
    <row r="317" spans="1:4" ht="15.75" x14ac:dyDescent="0.25">
      <c r="A317" s="104"/>
      <c r="B317" s="104"/>
      <c r="C317" s="104"/>
      <c r="D317" s="104"/>
    </row>
    <row r="318" spans="1:4" ht="15.75" x14ac:dyDescent="0.25">
      <c r="A318" s="104"/>
      <c r="B318" s="104"/>
      <c r="C318" s="104"/>
      <c r="D318" s="104"/>
    </row>
    <row r="319" spans="1:4" ht="15.75" x14ac:dyDescent="0.25">
      <c r="A319" s="104"/>
      <c r="B319" s="104"/>
      <c r="C319" s="104"/>
      <c r="D319" s="104"/>
    </row>
    <row r="320" spans="1:4" ht="15.75" x14ac:dyDescent="0.25">
      <c r="A320" s="104"/>
      <c r="B320" s="104"/>
      <c r="C320" s="104"/>
      <c r="D320" s="104"/>
    </row>
    <row r="321" spans="1:4" ht="15.75" x14ac:dyDescent="0.25">
      <c r="A321" s="104"/>
      <c r="B321" s="104"/>
      <c r="C321" s="104"/>
      <c r="D321" s="104"/>
    </row>
    <row r="322" spans="1:4" ht="15.75" x14ac:dyDescent="0.25">
      <c r="A322" s="104"/>
      <c r="B322" s="104"/>
      <c r="C322" s="104"/>
      <c r="D322" s="104"/>
    </row>
    <row r="323" spans="1:4" ht="15.75" x14ac:dyDescent="0.25">
      <c r="A323" s="104"/>
      <c r="B323" s="104"/>
      <c r="C323" s="104"/>
      <c r="D323" s="104"/>
    </row>
    <row r="324" spans="1:4" ht="15.75" x14ac:dyDescent="0.25">
      <c r="A324" s="104"/>
      <c r="B324" s="104"/>
      <c r="C324" s="104"/>
      <c r="D324" s="104"/>
    </row>
    <row r="325" spans="1:4" ht="15.75" x14ac:dyDescent="0.25">
      <c r="A325" s="104"/>
      <c r="B325" s="104"/>
      <c r="C325" s="104"/>
      <c r="D325" s="104"/>
    </row>
    <row r="326" spans="1:4" ht="15.75" x14ac:dyDescent="0.25">
      <c r="A326" s="104"/>
      <c r="B326" s="104"/>
      <c r="C326" s="104"/>
      <c r="D326" s="104"/>
    </row>
    <row r="327" spans="1:4" ht="15.75" x14ac:dyDescent="0.25">
      <c r="A327" s="104"/>
      <c r="B327" s="104"/>
      <c r="C327" s="104"/>
      <c r="D327" s="104"/>
    </row>
    <row r="328" spans="1:4" ht="15.75" x14ac:dyDescent="0.25">
      <c r="A328" s="104"/>
      <c r="B328" s="104"/>
      <c r="C328" s="104"/>
      <c r="D328" s="104"/>
    </row>
    <row r="329" spans="1:4" ht="15.75" x14ac:dyDescent="0.25">
      <c r="A329" s="104"/>
      <c r="B329" s="104"/>
      <c r="C329" s="104"/>
      <c r="D329" s="104"/>
    </row>
    <row r="330" spans="1:4" ht="15.75" x14ac:dyDescent="0.25">
      <c r="A330" s="104"/>
      <c r="B330" s="104"/>
      <c r="C330" s="104"/>
      <c r="D330" s="104"/>
    </row>
    <row r="331" spans="1:4" ht="15.75" x14ac:dyDescent="0.25">
      <c r="A331" s="104"/>
      <c r="B331" s="104"/>
      <c r="C331" s="104"/>
      <c r="D331" s="104"/>
    </row>
    <row r="332" spans="1:4" ht="15.75" x14ac:dyDescent="0.25">
      <c r="A332" s="104"/>
      <c r="B332" s="104"/>
      <c r="C332" s="104"/>
      <c r="D332" s="104"/>
    </row>
    <row r="333" spans="1:4" ht="15.75" x14ac:dyDescent="0.25">
      <c r="A333" s="104"/>
      <c r="B333" s="104"/>
      <c r="C333" s="104"/>
      <c r="D333" s="104"/>
    </row>
    <row r="334" spans="1:4" ht="15.75" x14ac:dyDescent="0.25">
      <c r="A334" s="104"/>
      <c r="B334" s="104"/>
      <c r="C334" s="104"/>
      <c r="D334" s="104"/>
    </row>
    <row r="335" spans="1:4" ht="15.75" x14ac:dyDescent="0.25">
      <c r="A335" s="104"/>
      <c r="B335" s="104"/>
      <c r="C335" s="104"/>
      <c r="D335" s="104"/>
    </row>
    <row r="336" spans="1:4" ht="15.75" x14ac:dyDescent="0.25">
      <c r="A336" s="104"/>
      <c r="B336" s="104"/>
      <c r="C336" s="104"/>
      <c r="D336" s="104"/>
    </row>
    <row r="337" spans="1:4" ht="15.75" x14ac:dyDescent="0.25">
      <c r="A337" s="104"/>
      <c r="B337" s="104"/>
      <c r="C337" s="104"/>
      <c r="D337" s="104"/>
    </row>
    <row r="338" spans="1:4" ht="15.75" x14ac:dyDescent="0.25">
      <c r="A338" s="104"/>
      <c r="B338" s="104"/>
      <c r="C338" s="104"/>
      <c r="D338" s="104"/>
    </row>
    <row r="339" spans="1:4" ht="15.75" x14ac:dyDescent="0.25">
      <c r="A339" s="104"/>
      <c r="B339" s="104"/>
      <c r="C339" s="104"/>
      <c r="D339" s="104"/>
    </row>
    <row r="340" spans="1:4" ht="15.75" x14ac:dyDescent="0.25">
      <c r="A340" s="104"/>
      <c r="B340" s="104"/>
      <c r="C340" s="104"/>
      <c r="D340" s="104"/>
    </row>
    <row r="341" spans="1:4" ht="15.75" x14ac:dyDescent="0.25">
      <c r="A341" s="104"/>
      <c r="B341" s="104"/>
      <c r="C341" s="104"/>
      <c r="D341" s="104"/>
    </row>
    <row r="342" spans="1:4" ht="15.75" x14ac:dyDescent="0.25">
      <c r="A342" s="104"/>
      <c r="B342" s="104"/>
      <c r="C342" s="104"/>
      <c r="D342" s="104"/>
    </row>
    <row r="343" spans="1:4" ht="15.75" x14ac:dyDescent="0.25">
      <c r="A343" s="104"/>
      <c r="B343" s="104"/>
      <c r="C343" s="104"/>
      <c r="D343" s="104"/>
    </row>
    <row r="344" spans="1:4" ht="15.75" x14ac:dyDescent="0.25">
      <c r="A344" s="104"/>
      <c r="B344" s="104"/>
      <c r="C344" s="104"/>
      <c r="D344" s="104"/>
    </row>
    <row r="345" spans="1:4" ht="15.75" x14ac:dyDescent="0.25">
      <c r="A345" s="104"/>
      <c r="B345" s="104"/>
      <c r="C345" s="104"/>
      <c r="D345" s="104"/>
    </row>
    <row r="346" spans="1:4" ht="15.75" x14ac:dyDescent="0.25">
      <c r="A346" s="104"/>
      <c r="B346" s="104"/>
      <c r="C346" s="104"/>
      <c r="D346" s="104"/>
    </row>
    <row r="347" spans="1:4" ht="15.75" x14ac:dyDescent="0.25">
      <c r="A347" s="104"/>
      <c r="B347" s="104"/>
      <c r="C347" s="104"/>
      <c r="D347" s="104"/>
    </row>
    <row r="348" spans="1:4" ht="15.75" x14ac:dyDescent="0.25">
      <c r="A348" s="104"/>
      <c r="B348" s="104"/>
      <c r="C348" s="104"/>
      <c r="D348" s="104"/>
    </row>
    <row r="349" spans="1:4" ht="15.75" x14ac:dyDescent="0.25">
      <c r="A349" s="104"/>
      <c r="B349" s="104"/>
      <c r="C349" s="104"/>
      <c r="D349" s="104"/>
    </row>
    <row r="350" spans="1:4" ht="15.75" x14ac:dyDescent="0.25">
      <c r="A350" s="104"/>
      <c r="B350" s="104"/>
      <c r="C350" s="104"/>
      <c r="D350" s="104"/>
    </row>
    <row r="351" spans="1:4" ht="15.75" x14ac:dyDescent="0.25">
      <c r="A351" s="104"/>
      <c r="B351" s="104"/>
      <c r="C351" s="104"/>
      <c r="D351" s="104"/>
    </row>
    <row r="352" spans="1:4" ht="15.75" x14ac:dyDescent="0.25">
      <c r="A352" s="104"/>
      <c r="B352" s="104"/>
      <c r="C352" s="104"/>
      <c r="D352" s="104"/>
    </row>
    <row r="353" spans="1:4" ht="15.75" x14ac:dyDescent="0.25">
      <c r="A353" s="104"/>
      <c r="B353" s="104"/>
      <c r="C353" s="104"/>
      <c r="D353" s="104"/>
    </row>
    <row r="354" spans="1:4" ht="15.75" x14ac:dyDescent="0.25">
      <c r="A354" s="104"/>
      <c r="B354" s="104"/>
      <c r="C354" s="104"/>
      <c r="D354" s="104"/>
    </row>
    <row r="355" spans="1:4" ht="15.75" x14ac:dyDescent="0.25">
      <c r="A355" s="104"/>
      <c r="B355" s="104"/>
      <c r="C355" s="104"/>
      <c r="D355" s="104"/>
    </row>
    <row r="356" spans="1:4" ht="15.75" x14ac:dyDescent="0.25">
      <c r="A356" s="104"/>
      <c r="B356" s="104"/>
      <c r="C356" s="104"/>
      <c r="D356" s="104"/>
    </row>
    <row r="357" spans="1:4" ht="15.75" x14ac:dyDescent="0.25">
      <c r="A357" s="104"/>
      <c r="B357" s="104"/>
      <c r="C357" s="104"/>
      <c r="D357" s="104"/>
    </row>
    <row r="358" spans="1:4" ht="15.75" x14ac:dyDescent="0.25">
      <c r="A358" s="104"/>
      <c r="B358" s="104"/>
      <c r="C358" s="104"/>
      <c r="D358" s="104"/>
    </row>
    <row r="359" spans="1:4" ht="15.75" x14ac:dyDescent="0.25">
      <c r="A359" s="104"/>
      <c r="B359" s="104"/>
      <c r="C359" s="104"/>
      <c r="D359" s="104"/>
    </row>
    <row r="360" spans="1:4" ht="15.75" x14ac:dyDescent="0.25">
      <c r="A360" s="104"/>
      <c r="B360" s="104"/>
      <c r="C360" s="104"/>
      <c r="D360" s="104"/>
    </row>
    <row r="361" spans="1:4" ht="15.75" x14ac:dyDescent="0.25">
      <c r="A361" s="104"/>
      <c r="B361" s="104"/>
      <c r="C361" s="104"/>
      <c r="D361" s="104"/>
    </row>
    <row r="362" spans="1:4" ht="15.75" x14ac:dyDescent="0.25">
      <c r="A362" s="104"/>
      <c r="B362" s="104"/>
      <c r="C362" s="104"/>
      <c r="D362" s="104"/>
    </row>
    <row r="363" spans="1:4" ht="15.75" x14ac:dyDescent="0.25">
      <c r="A363" s="104"/>
      <c r="B363" s="104"/>
      <c r="C363" s="104"/>
      <c r="D363" s="104"/>
    </row>
    <row r="364" spans="1:4" ht="15.75" x14ac:dyDescent="0.25">
      <c r="A364" s="104"/>
      <c r="B364" s="104"/>
      <c r="C364" s="104"/>
      <c r="D364" s="104"/>
    </row>
    <row r="365" spans="1:4" ht="15.75" x14ac:dyDescent="0.25">
      <c r="A365" s="104"/>
      <c r="B365" s="104"/>
      <c r="C365" s="104"/>
      <c r="D365" s="104"/>
    </row>
    <row r="366" spans="1:4" ht="15.75" x14ac:dyDescent="0.25">
      <c r="A366" s="104"/>
      <c r="B366" s="104"/>
      <c r="C366" s="104"/>
      <c r="D366" s="104"/>
    </row>
    <row r="367" spans="1:4" ht="15.75" x14ac:dyDescent="0.25">
      <c r="A367" s="104"/>
      <c r="B367" s="104"/>
      <c r="C367" s="104"/>
      <c r="D367" s="104"/>
    </row>
    <row r="368" spans="1:4" ht="15.75" x14ac:dyDescent="0.25">
      <c r="A368" s="104"/>
      <c r="B368" s="104"/>
      <c r="C368" s="104"/>
      <c r="D368" s="104"/>
    </row>
    <row r="369" spans="1:4" ht="15.75" x14ac:dyDescent="0.25">
      <c r="A369" s="104"/>
      <c r="B369" s="104"/>
      <c r="C369" s="104"/>
      <c r="D369" s="104"/>
    </row>
    <row r="370" spans="1:4" ht="15.75" x14ac:dyDescent="0.25">
      <c r="A370" s="104"/>
      <c r="B370" s="104"/>
      <c r="C370" s="104"/>
      <c r="D370" s="104"/>
    </row>
    <row r="371" spans="1:4" ht="15.75" x14ac:dyDescent="0.25">
      <c r="A371" s="104"/>
      <c r="B371" s="104"/>
      <c r="C371" s="104"/>
      <c r="D371" s="104"/>
    </row>
    <row r="372" spans="1:4" ht="15.75" x14ac:dyDescent="0.25">
      <c r="A372" s="104"/>
      <c r="B372" s="104"/>
      <c r="C372" s="104"/>
      <c r="D372" s="104"/>
    </row>
    <row r="373" spans="1:4" ht="15.75" x14ac:dyDescent="0.25">
      <c r="A373" s="104"/>
      <c r="B373" s="104"/>
      <c r="C373" s="104"/>
      <c r="D373" s="104"/>
    </row>
    <row r="374" spans="1:4" ht="15.75" x14ac:dyDescent="0.25">
      <c r="A374" s="104"/>
      <c r="B374" s="104"/>
      <c r="C374" s="104"/>
      <c r="D374" s="104"/>
    </row>
    <row r="375" spans="1:4" ht="15.75" x14ac:dyDescent="0.25">
      <c r="A375" s="104"/>
      <c r="B375" s="104"/>
      <c r="C375" s="104"/>
      <c r="D375" s="104"/>
    </row>
    <row r="376" spans="1:4" ht="15.75" x14ac:dyDescent="0.25">
      <c r="A376" s="104"/>
      <c r="B376" s="104"/>
      <c r="C376" s="104"/>
      <c r="D376" s="104"/>
    </row>
    <row r="377" spans="1:4" ht="15.75" x14ac:dyDescent="0.25">
      <c r="A377" s="104"/>
      <c r="B377" s="104"/>
      <c r="C377" s="104"/>
      <c r="D377" s="104"/>
    </row>
    <row r="378" spans="1:4" ht="15.75" x14ac:dyDescent="0.25">
      <c r="A378" s="104"/>
      <c r="B378" s="104"/>
      <c r="C378" s="104"/>
      <c r="D378" s="104"/>
    </row>
    <row r="379" spans="1:4" ht="15.75" x14ac:dyDescent="0.25">
      <c r="A379" s="104"/>
      <c r="B379" s="104"/>
      <c r="C379" s="104"/>
      <c r="D379" s="104"/>
    </row>
    <row r="380" spans="1:4" ht="15.75" x14ac:dyDescent="0.25">
      <c r="A380" s="104"/>
      <c r="B380" s="104"/>
      <c r="C380" s="104"/>
      <c r="D380" s="104"/>
    </row>
    <row r="381" spans="1:4" ht="15.75" x14ac:dyDescent="0.25">
      <c r="A381" s="104"/>
      <c r="B381" s="104"/>
      <c r="C381" s="104"/>
      <c r="D381" s="104"/>
    </row>
    <row r="382" spans="1:4" ht="15.75" x14ac:dyDescent="0.25">
      <c r="A382" s="104"/>
      <c r="B382" s="104"/>
      <c r="C382" s="104"/>
      <c r="D382" s="104"/>
    </row>
    <row r="383" spans="1:4" ht="15.75" x14ac:dyDescent="0.25">
      <c r="A383" s="104"/>
      <c r="B383" s="104"/>
      <c r="C383" s="104"/>
      <c r="D383" s="104"/>
    </row>
    <row r="384" spans="1:4" ht="15.75" x14ac:dyDescent="0.25">
      <c r="A384" s="104"/>
      <c r="B384" s="104"/>
      <c r="C384" s="104"/>
      <c r="D384" s="104"/>
    </row>
    <row r="385" spans="1:4" ht="15.75" x14ac:dyDescent="0.25">
      <c r="A385" s="104"/>
      <c r="B385" s="104"/>
      <c r="C385" s="104"/>
      <c r="D385" s="104"/>
    </row>
    <row r="386" spans="1:4" ht="15.75" x14ac:dyDescent="0.25">
      <c r="A386" s="104"/>
      <c r="B386" s="104"/>
      <c r="C386" s="104"/>
      <c r="D386" s="104"/>
    </row>
    <row r="387" spans="1:4" ht="15.75" x14ac:dyDescent="0.25">
      <c r="A387" s="104"/>
      <c r="B387" s="104"/>
      <c r="C387" s="104"/>
      <c r="D387" s="104"/>
    </row>
    <row r="388" spans="1:4" ht="15.75" x14ac:dyDescent="0.25">
      <c r="A388" s="104"/>
      <c r="B388" s="104"/>
      <c r="C388" s="104"/>
      <c r="D388" s="104"/>
    </row>
    <row r="389" spans="1:4" ht="15.75" x14ac:dyDescent="0.25">
      <c r="A389" s="104"/>
      <c r="B389" s="104"/>
      <c r="C389" s="104"/>
      <c r="D389" s="104"/>
    </row>
    <row r="390" spans="1:4" ht="15.75" x14ac:dyDescent="0.25">
      <c r="A390" s="104"/>
      <c r="B390" s="104"/>
      <c r="C390" s="104"/>
      <c r="D390" s="104"/>
    </row>
    <row r="391" spans="1:4" ht="15.75" x14ac:dyDescent="0.25">
      <c r="A391" s="104"/>
      <c r="B391" s="104"/>
      <c r="C391" s="104"/>
      <c r="D391" s="104"/>
    </row>
    <row r="392" spans="1:4" ht="15.75" x14ac:dyDescent="0.25">
      <c r="A392" s="104"/>
      <c r="B392" s="104"/>
      <c r="C392" s="104"/>
      <c r="D392" s="104"/>
    </row>
    <row r="393" spans="1:4" ht="15.75" x14ac:dyDescent="0.25">
      <c r="A393" s="104"/>
      <c r="B393" s="104"/>
      <c r="C393" s="104"/>
      <c r="D393" s="104"/>
    </row>
    <row r="394" spans="1:4" ht="15.75" x14ac:dyDescent="0.25">
      <c r="A394" s="104"/>
      <c r="B394" s="104"/>
      <c r="C394" s="104"/>
      <c r="D394" s="104"/>
    </row>
    <row r="395" spans="1:4" ht="15.75" x14ac:dyDescent="0.25">
      <c r="A395" s="104"/>
      <c r="B395" s="104"/>
      <c r="C395" s="104"/>
      <c r="D395" s="104"/>
    </row>
    <row r="396" spans="1:4" ht="15.75" x14ac:dyDescent="0.25">
      <c r="A396" s="104"/>
      <c r="B396" s="104"/>
      <c r="C396" s="104"/>
      <c r="D396" s="104"/>
    </row>
    <row r="397" spans="1:4" ht="15.75" x14ac:dyDescent="0.25">
      <c r="A397" s="104"/>
      <c r="B397" s="104"/>
      <c r="C397" s="104"/>
      <c r="D397" s="104"/>
    </row>
    <row r="398" spans="1:4" ht="15.75" x14ac:dyDescent="0.25">
      <c r="A398" s="104"/>
      <c r="B398" s="104"/>
      <c r="C398" s="104"/>
      <c r="D398" s="104"/>
    </row>
    <row r="399" spans="1:4" ht="15.75" x14ac:dyDescent="0.25">
      <c r="A399" s="104"/>
      <c r="B399" s="104"/>
      <c r="C399" s="104"/>
      <c r="D399" s="104"/>
    </row>
    <row r="400" spans="1:4" ht="15.75" x14ac:dyDescent="0.25">
      <c r="A400" s="104"/>
      <c r="B400" s="104"/>
      <c r="C400" s="104"/>
      <c r="D400" s="104"/>
    </row>
    <row r="401" spans="1:4" ht="15.75" x14ac:dyDescent="0.25">
      <c r="A401" s="104"/>
      <c r="B401" s="104"/>
      <c r="C401" s="104"/>
      <c r="D401" s="104"/>
    </row>
    <row r="402" spans="1:4" ht="15.75" x14ac:dyDescent="0.25">
      <c r="A402" s="104"/>
      <c r="B402" s="104"/>
      <c r="C402" s="104"/>
      <c r="D402" s="104"/>
    </row>
    <row r="403" spans="1:4" ht="15.75" x14ac:dyDescent="0.25">
      <c r="A403" s="104"/>
      <c r="B403" s="104"/>
      <c r="C403" s="104"/>
      <c r="D403" s="104"/>
    </row>
    <row r="404" spans="1:4" ht="15.75" x14ac:dyDescent="0.25">
      <c r="A404" s="104"/>
      <c r="B404" s="104"/>
      <c r="C404" s="104"/>
      <c r="D404" s="104"/>
    </row>
    <row r="405" spans="1:4" ht="15.75" x14ac:dyDescent="0.25">
      <c r="A405" s="104"/>
      <c r="B405" s="104"/>
      <c r="C405" s="104"/>
      <c r="D405" s="104"/>
    </row>
    <row r="406" spans="1:4" ht="15.75" x14ac:dyDescent="0.25">
      <c r="A406" s="104"/>
      <c r="B406" s="104"/>
      <c r="C406" s="104"/>
      <c r="D406" s="104"/>
    </row>
    <row r="407" spans="1:4" ht="15.75" x14ac:dyDescent="0.25">
      <c r="A407" s="104"/>
      <c r="B407" s="104"/>
      <c r="C407" s="104"/>
      <c r="D407" s="104"/>
    </row>
    <row r="408" spans="1:4" ht="15.75" x14ac:dyDescent="0.25">
      <c r="A408" s="104"/>
      <c r="B408" s="104"/>
      <c r="C408" s="104"/>
      <c r="D408" s="104"/>
    </row>
    <row r="409" spans="1:4" ht="15.75" x14ac:dyDescent="0.25">
      <c r="A409" s="104"/>
      <c r="B409" s="104"/>
      <c r="C409" s="104"/>
      <c r="D409" s="104"/>
    </row>
    <row r="410" spans="1:4" ht="15.75" x14ac:dyDescent="0.25">
      <c r="A410" s="104"/>
      <c r="B410" s="104"/>
      <c r="C410" s="104"/>
      <c r="D410" s="104"/>
    </row>
    <row r="411" spans="1:4" ht="15.75" x14ac:dyDescent="0.25">
      <c r="A411" s="104"/>
      <c r="B411" s="104"/>
      <c r="C411" s="104"/>
      <c r="D411" s="104"/>
    </row>
    <row r="412" spans="1:4" ht="15.75" x14ac:dyDescent="0.25">
      <c r="A412" s="104"/>
      <c r="B412" s="104"/>
      <c r="C412" s="104"/>
      <c r="D412" s="104"/>
    </row>
    <row r="413" spans="1:4" ht="15.75" x14ac:dyDescent="0.25">
      <c r="A413" s="104"/>
      <c r="B413" s="104"/>
      <c r="C413" s="104"/>
      <c r="D413" s="104"/>
    </row>
    <row r="414" spans="1:4" ht="15.75" x14ac:dyDescent="0.25">
      <c r="A414" s="104"/>
      <c r="B414" s="104"/>
      <c r="C414" s="104"/>
      <c r="D414" s="104"/>
    </row>
    <row r="415" spans="1:4" ht="15.75" x14ac:dyDescent="0.25">
      <c r="A415" s="104"/>
      <c r="B415" s="104"/>
      <c r="C415" s="104"/>
      <c r="D415" s="104"/>
    </row>
    <row r="416" spans="1:4" ht="15.75" x14ac:dyDescent="0.25">
      <c r="A416" s="104"/>
      <c r="B416" s="104"/>
      <c r="C416" s="104"/>
      <c r="D416" s="104"/>
    </row>
    <row r="417" spans="1:4" ht="15.75" x14ac:dyDescent="0.25">
      <c r="A417" s="104"/>
      <c r="B417" s="104"/>
      <c r="C417" s="104"/>
      <c r="D417" s="104"/>
    </row>
    <row r="418" spans="1:4" ht="15.75" x14ac:dyDescent="0.25">
      <c r="A418" s="104"/>
      <c r="B418" s="104"/>
      <c r="C418" s="104"/>
      <c r="D418" s="104"/>
    </row>
    <row r="419" spans="1:4" ht="15.75" x14ac:dyDescent="0.25">
      <c r="A419" s="104"/>
      <c r="B419" s="104"/>
      <c r="C419" s="104"/>
      <c r="D419" s="104"/>
    </row>
    <row r="420" spans="1:4" ht="15.75" x14ac:dyDescent="0.25">
      <c r="A420" s="104"/>
      <c r="B420" s="104"/>
      <c r="C420" s="104"/>
      <c r="D420" s="104"/>
    </row>
    <row r="421" spans="1:4" ht="15.75" x14ac:dyDescent="0.25">
      <c r="A421" s="104"/>
      <c r="B421" s="104"/>
      <c r="C421" s="104"/>
      <c r="D421" s="104"/>
    </row>
    <row r="422" spans="1:4" ht="15.75" x14ac:dyDescent="0.25">
      <c r="A422" s="104"/>
      <c r="B422" s="104"/>
      <c r="C422" s="104"/>
      <c r="D422" s="104"/>
    </row>
    <row r="423" spans="1:4" ht="15.75" x14ac:dyDescent="0.25">
      <c r="A423" s="104"/>
      <c r="B423" s="104"/>
      <c r="C423" s="104"/>
      <c r="D423" s="104"/>
    </row>
    <row r="424" spans="1:4" ht="15.75" x14ac:dyDescent="0.25">
      <c r="A424" s="104"/>
      <c r="B424" s="104"/>
      <c r="C424" s="104"/>
      <c r="D424" s="104"/>
    </row>
    <row r="425" spans="1:4" ht="15.75" x14ac:dyDescent="0.25">
      <c r="A425" s="104"/>
      <c r="B425" s="104"/>
      <c r="C425" s="104"/>
      <c r="D425" s="104"/>
    </row>
    <row r="426" spans="1:4" ht="15.75" x14ac:dyDescent="0.25">
      <c r="A426" s="104"/>
      <c r="B426" s="104"/>
      <c r="C426" s="104"/>
      <c r="D426" s="104"/>
    </row>
    <row r="427" spans="1:4" ht="15.75" x14ac:dyDescent="0.25">
      <c r="A427" s="104"/>
      <c r="B427" s="104"/>
      <c r="C427" s="104"/>
      <c r="D427" s="104"/>
    </row>
    <row r="428" spans="1:4" ht="15.75" x14ac:dyDescent="0.25">
      <c r="A428" s="104"/>
      <c r="B428" s="104"/>
      <c r="C428" s="104"/>
      <c r="D428" s="104"/>
    </row>
    <row r="429" spans="1:4" ht="15.75" x14ac:dyDescent="0.25">
      <c r="A429" s="104"/>
      <c r="B429" s="104"/>
      <c r="C429" s="104"/>
      <c r="D429" s="104"/>
    </row>
    <row r="430" spans="1:4" ht="15.75" x14ac:dyDescent="0.25">
      <c r="A430" s="104"/>
      <c r="B430" s="104"/>
      <c r="C430" s="104"/>
      <c r="D430" s="104"/>
    </row>
    <row r="431" spans="1:4" ht="15.75" x14ac:dyDescent="0.25">
      <c r="A431" s="104"/>
      <c r="B431" s="104"/>
      <c r="C431" s="104"/>
      <c r="D431" s="104"/>
    </row>
    <row r="432" spans="1:4" ht="15.75" x14ac:dyDescent="0.25">
      <c r="A432" s="104"/>
      <c r="B432" s="104"/>
      <c r="C432" s="104"/>
      <c r="D432" s="104"/>
    </row>
    <row r="433" spans="1:4" ht="15.75" x14ac:dyDescent="0.25">
      <c r="A433" s="104"/>
      <c r="B433" s="104"/>
      <c r="C433" s="104"/>
      <c r="D433" s="104"/>
    </row>
    <row r="434" spans="1:4" ht="15.75" x14ac:dyDescent="0.25">
      <c r="A434" s="104"/>
      <c r="B434" s="104"/>
      <c r="C434" s="104"/>
      <c r="D434" s="104"/>
    </row>
    <row r="435" spans="1:4" ht="15.75" x14ac:dyDescent="0.25">
      <c r="A435" s="104"/>
      <c r="B435" s="104"/>
      <c r="C435" s="104"/>
      <c r="D435" s="104"/>
    </row>
    <row r="436" spans="1:4" ht="15.75" x14ac:dyDescent="0.25">
      <c r="A436" s="104"/>
      <c r="B436" s="104"/>
      <c r="C436" s="104"/>
      <c r="D436" s="104"/>
    </row>
    <row r="437" spans="1:4" ht="15.75" x14ac:dyDescent="0.25">
      <c r="A437" s="104"/>
      <c r="B437" s="104"/>
      <c r="C437" s="104"/>
      <c r="D437" s="104"/>
    </row>
    <row r="438" spans="1:4" ht="15.75" x14ac:dyDescent="0.25">
      <c r="A438" s="104"/>
      <c r="B438" s="104"/>
      <c r="C438" s="104"/>
      <c r="D438" s="104"/>
    </row>
    <row r="439" spans="1:4" ht="15.75" x14ac:dyDescent="0.25">
      <c r="A439" s="104"/>
      <c r="B439" s="104"/>
      <c r="C439" s="104"/>
      <c r="D439" s="104"/>
    </row>
    <row r="440" spans="1:4" ht="15.75" x14ac:dyDescent="0.25">
      <c r="A440" s="104"/>
      <c r="B440" s="104"/>
      <c r="C440" s="104"/>
      <c r="D440" s="104"/>
    </row>
    <row r="441" spans="1:4" ht="15.75" x14ac:dyDescent="0.25">
      <c r="A441" s="104"/>
      <c r="B441" s="104"/>
      <c r="C441" s="104"/>
      <c r="D441" s="104"/>
    </row>
    <row r="442" spans="1:4" ht="15.75" x14ac:dyDescent="0.25">
      <c r="A442" s="104"/>
      <c r="B442" s="104"/>
      <c r="C442" s="104"/>
      <c r="D442" s="104"/>
    </row>
    <row r="443" spans="1:4" ht="15.75" x14ac:dyDescent="0.25">
      <c r="A443" s="104"/>
      <c r="B443" s="104"/>
      <c r="C443" s="104"/>
      <c r="D443" s="104"/>
    </row>
    <row r="444" spans="1:4" ht="15.75" x14ac:dyDescent="0.25">
      <c r="A444" s="104"/>
      <c r="B444" s="104"/>
      <c r="C444" s="104"/>
      <c r="D444" s="104"/>
    </row>
    <row r="445" spans="1:4" ht="15.75" x14ac:dyDescent="0.25">
      <c r="A445" s="104"/>
      <c r="B445" s="104"/>
      <c r="C445" s="104"/>
      <c r="D445" s="104"/>
    </row>
    <row r="446" spans="1:4" ht="15.75" x14ac:dyDescent="0.25">
      <c r="A446" s="104"/>
      <c r="B446" s="104"/>
      <c r="C446" s="104"/>
      <c r="D446" s="104"/>
    </row>
    <row r="447" spans="1:4" ht="15.75" x14ac:dyDescent="0.25">
      <c r="A447" s="104"/>
      <c r="B447" s="104"/>
      <c r="C447" s="104"/>
      <c r="D447" s="104"/>
    </row>
    <row r="448" spans="1:4" ht="15.75" x14ac:dyDescent="0.25">
      <c r="A448" s="104"/>
      <c r="B448" s="104"/>
      <c r="C448" s="104"/>
      <c r="D448" s="104"/>
    </row>
    <row r="449" spans="1:4" ht="15.75" x14ac:dyDescent="0.25">
      <c r="A449" s="104"/>
      <c r="B449" s="104"/>
      <c r="C449" s="104"/>
      <c r="D449" s="104"/>
    </row>
    <row r="450" spans="1:4" ht="15.75" x14ac:dyDescent="0.25">
      <c r="A450" s="104"/>
      <c r="B450" s="104"/>
      <c r="C450" s="104"/>
      <c r="D450" s="104"/>
    </row>
    <row r="451" spans="1:4" ht="15.75" x14ac:dyDescent="0.25">
      <c r="A451" s="104"/>
      <c r="B451" s="104"/>
      <c r="C451" s="104"/>
      <c r="D451" s="104"/>
    </row>
    <row r="452" spans="1:4" ht="15.75" x14ac:dyDescent="0.25">
      <c r="A452" s="104"/>
      <c r="B452" s="104"/>
      <c r="C452" s="104"/>
      <c r="D452" s="104"/>
    </row>
    <row r="453" spans="1:4" ht="15.75" x14ac:dyDescent="0.25">
      <c r="A453" s="104"/>
      <c r="B453" s="104"/>
      <c r="C453" s="104"/>
      <c r="D453" s="104"/>
    </row>
    <row r="454" spans="1:4" ht="15.75" x14ac:dyDescent="0.25">
      <c r="A454" s="104"/>
      <c r="B454" s="104"/>
      <c r="C454" s="104"/>
      <c r="D454" s="104"/>
    </row>
    <row r="455" spans="1:4" ht="15.75" x14ac:dyDescent="0.25">
      <c r="A455" s="104"/>
      <c r="B455" s="104"/>
      <c r="C455" s="104"/>
      <c r="D455" s="104"/>
    </row>
    <row r="456" spans="1:4" ht="15.75" x14ac:dyDescent="0.25">
      <c r="A456" s="104"/>
      <c r="B456" s="104"/>
      <c r="C456" s="104"/>
      <c r="D456" s="104"/>
    </row>
    <row r="457" spans="1:4" ht="15.75" x14ac:dyDescent="0.25">
      <c r="A457" s="104"/>
      <c r="B457" s="104"/>
      <c r="C457" s="104"/>
      <c r="D457" s="104"/>
    </row>
    <row r="458" spans="1:4" ht="15.75" x14ac:dyDescent="0.25">
      <c r="A458" s="104"/>
      <c r="B458" s="104"/>
      <c r="C458" s="104"/>
      <c r="D458" s="104"/>
    </row>
    <row r="459" spans="1:4" ht="15.75" x14ac:dyDescent="0.25">
      <c r="A459" s="104"/>
      <c r="B459" s="104"/>
      <c r="C459" s="104"/>
      <c r="D459" s="104"/>
    </row>
    <row r="460" spans="1:4" ht="15.75" x14ac:dyDescent="0.25">
      <c r="A460" s="104"/>
      <c r="B460" s="104"/>
      <c r="C460" s="104"/>
      <c r="D460" s="104"/>
    </row>
    <row r="461" spans="1:4" ht="15.75" x14ac:dyDescent="0.25">
      <c r="A461" s="104"/>
      <c r="B461" s="104"/>
      <c r="C461" s="104"/>
      <c r="D461" s="104"/>
    </row>
    <row r="462" spans="1:4" ht="15.75" x14ac:dyDescent="0.25">
      <c r="A462" s="104"/>
      <c r="B462" s="104"/>
      <c r="C462" s="104"/>
      <c r="D462" s="104"/>
    </row>
    <row r="463" spans="1:4" ht="15.75" x14ac:dyDescent="0.25">
      <c r="A463" s="104"/>
      <c r="B463" s="104"/>
      <c r="C463" s="104"/>
      <c r="D463" s="104"/>
    </row>
    <row r="464" spans="1:4" ht="15.75" x14ac:dyDescent="0.25">
      <c r="A464" s="104"/>
      <c r="B464" s="104"/>
      <c r="C464" s="104"/>
      <c r="D464" s="104"/>
    </row>
    <row r="465" spans="1:4" ht="15.75" x14ac:dyDescent="0.25">
      <c r="A465" s="104"/>
      <c r="B465" s="104"/>
      <c r="C465" s="104"/>
      <c r="D465" s="104"/>
    </row>
    <row r="466" spans="1:4" ht="15.75" x14ac:dyDescent="0.25">
      <c r="A466" s="104"/>
      <c r="B466" s="104"/>
      <c r="C466" s="104"/>
      <c r="D466" s="104"/>
    </row>
    <row r="467" spans="1:4" ht="15.75" x14ac:dyDescent="0.25">
      <c r="A467" s="104"/>
      <c r="B467" s="104"/>
      <c r="C467" s="104"/>
      <c r="D467" s="104"/>
    </row>
    <row r="468" spans="1:4" ht="15.75" x14ac:dyDescent="0.25">
      <c r="A468" s="104"/>
      <c r="B468" s="104"/>
      <c r="C468" s="104"/>
      <c r="D468" s="104"/>
    </row>
    <row r="469" spans="1:4" ht="15.75" x14ac:dyDescent="0.25">
      <c r="A469" s="104"/>
      <c r="B469" s="104"/>
      <c r="C469" s="104"/>
      <c r="D469" s="104"/>
    </row>
    <row r="470" spans="1:4" ht="15.75" x14ac:dyDescent="0.25">
      <c r="A470" s="104"/>
      <c r="B470" s="104"/>
      <c r="C470" s="104"/>
      <c r="D470" s="104"/>
    </row>
    <row r="471" spans="1:4" ht="15.75" x14ac:dyDescent="0.25">
      <c r="A471" s="104"/>
      <c r="B471" s="104"/>
      <c r="C471" s="104"/>
      <c r="D471" s="104"/>
    </row>
    <row r="472" spans="1:4" ht="15.75" x14ac:dyDescent="0.25">
      <c r="A472" s="104"/>
      <c r="B472" s="104"/>
      <c r="C472" s="104"/>
      <c r="D472" s="104"/>
    </row>
    <row r="473" spans="1:4" ht="15.75" x14ac:dyDescent="0.25">
      <c r="A473" s="104"/>
      <c r="B473" s="104"/>
      <c r="C473" s="104"/>
      <c r="D473" s="104"/>
    </row>
    <row r="474" spans="1:4" ht="15.75" x14ac:dyDescent="0.25">
      <c r="A474" s="104"/>
      <c r="B474" s="104"/>
      <c r="C474" s="104"/>
      <c r="D474" s="104"/>
    </row>
    <row r="475" spans="1:4" ht="15.75" x14ac:dyDescent="0.25">
      <c r="A475" s="104"/>
      <c r="B475" s="104"/>
      <c r="C475" s="104"/>
      <c r="D475" s="104"/>
    </row>
    <row r="476" spans="1:4" ht="15.75" x14ac:dyDescent="0.25">
      <c r="A476" s="104"/>
      <c r="B476" s="104"/>
      <c r="C476" s="104"/>
      <c r="D476" s="104"/>
    </row>
    <row r="477" spans="1:4" ht="15.75" x14ac:dyDescent="0.25">
      <c r="A477" s="104"/>
      <c r="B477" s="104"/>
      <c r="C477" s="104"/>
      <c r="D477" s="104"/>
    </row>
    <row r="478" spans="1:4" ht="15.75" x14ac:dyDescent="0.25">
      <c r="A478" s="104"/>
      <c r="B478" s="104"/>
      <c r="C478" s="104"/>
      <c r="D478" s="104"/>
    </row>
    <row r="479" spans="1:4" ht="15.75" x14ac:dyDescent="0.25">
      <c r="A479" s="104"/>
      <c r="B479" s="104"/>
      <c r="C479" s="104"/>
      <c r="D479" s="104"/>
    </row>
    <row r="480" spans="1:4" ht="15.75" x14ac:dyDescent="0.25">
      <c r="A480" s="104"/>
      <c r="B480" s="104"/>
      <c r="C480" s="104"/>
      <c r="D480" s="104"/>
    </row>
    <row r="481" spans="1:4" ht="15.75" x14ac:dyDescent="0.25">
      <c r="A481" s="104"/>
      <c r="B481" s="104"/>
      <c r="C481" s="104"/>
      <c r="D481" s="104"/>
    </row>
    <row r="482" spans="1:4" ht="15.75" x14ac:dyDescent="0.25">
      <c r="A482" s="104"/>
      <c r="B482" s="104"/>
      <c r="C482" s="104"/>
      <c r="D482" s="104"/>
    </row>
    <row r="483" spans="1:4" ht="15.75" x14ac:dyDescent="0.25">
      <c r="A483" s="104"/>
      <c r="B483" s="104"/>
      <c r="C483" s="104"/>
      <c r="D483" s="104"/>
    </row>
    <row r="484" spans="1:4" ht="15.75" x14ac:dyDescent="0.25">
      <c r="A484" s="104"/>
      <c r="B484" s="104"/>
      <c r="C484" s="104"/>
      <c r="D484" s="104"/>
    </row>
    <row r="485" spans="1:4" ht="15.75" x14ac:dyDescent="0.25">
      <c r="A485" s="104"/>
      <c r="B485" s="104"/>
      <c r="C485" s="104"/>
      <c r="D485" s="104"/>
    </row>
    <row r="486" spans="1:4" ht="15.75" x14ac:dyDescent="0.25">
      <c r="A486" s="104"/>
      <c r="B486" s="104"/>
      <c r="C486" s="104"/>
      <c r="D486" s="104"/>
    </row>
    <row r="487" spans="1:4" ht="15.75" x14ac:dyDescent="0.25">
      <c r="A487" s="104"/>
      <c r="B487" s="104"/>
      <c r="C487" s="104"/>
      <c r="D487" s="104"/>
    </row>
    <row r="488" spans="1:4" ht="15.75" x14ac:dyDescent="0.25">
      <c r="A488" s="104"/>
      <c r="B488" s="104"/>
      <c r="C488" s="104"/>
      <c r="D488" s="104"/>
    </row>
    <row r="489" spans="1:4" ht="15.75" x14ac:dyDescent="0.25">
      <c r="A489" s="104"/>
      <c r="B489" s="104"/>
      <c r="C489" s="104"/>
      <c r="D489" s="104"/>
    </row>
    <row r="490" spans="1:4" ht="15.75" x14ac:dyDescent="0.25">
      <c r="A490" s="104"/>
      <c r="B490" s="104"/>
      <c r="C490" s="104"/>
      <c r="D490" s="104"/>
    </row>
    <row r="491" spans="1:4" ht="15.75" x14ac:dyDescent="0.25">
      <c r="A491" s="104"/>
      <c r="B491" s="104"/>
      <c r="C491" s="104"/>
      <c r="D491" s="104"/>
    </row>
    <row r="492" spans="1:4" ht="15.75" x14ac:dyDescent="0.25">
      <c r="A492" s="104"/>
      <c r="B492" s="104"/>
      <c r="C492" s="104"/>
      <c r="D492" s="104"/>
    </row>
    <row r="493" spans="1:4" ht="15.75" x14ac:dyDescent="0.25">
      <c r="A493" s="104"/>
      <c r="B493" s="104"/>
      <c r="C493" s="104"/>
      <c r="D493" s="104"/>
    </row>
    <row r="494" spans="1:4" ht="15.75" x14ac:dyDescent="0.25">
      <c r="A494" s="104"/>
      <c r="B494" s="104"/>
      <c r="C494" s="104"/>
      <c r="D494" s="104"/>
    </row>
    <row r="495" spans="1:4" ht="15.75" x14ac:dyDescent="0.25">
      <c r="A495" s="104"/>
      <c r="B495" s="104"/>
      <c r="C495" s="104"/>
      <c r="D495" s="104"/>
    </row>
    <row r="496" spans="1:4" ht="15.75" x14ac:dyDescent="0.25">
      <c r="A496" s="104"/>
      <c r="B496" s="104"/>
      <c r="C496" s="104"/>
      <c r="D496" s="104"/>
    </row>
    <row r="497" spans="1:4" ht="15.75" x14ac:dyDescent="0.25">
      <c r="A497" s="104"/>
      <c r="B497" s="104"/>
      <c r="C497" s="104"/>
      <c r="D497" s="104"/>
    </row>
    <row r="498" spans="1:4" ht="15.75" x14ac:dyDescent="0.25">
      <c r="A498" s="104"/>
      <c r="B498" s="104"/>
      <c r="C498" s="104"/>
      <c r="D498" s="104"/>
    </row>
    <row r="499" spans="1:4" ht="15.75" x14ac:dyDescent="0.25">
      <c r="A499" s="104"/>
      <c r="B499" s="104"/>
      <c r="C499" s="104"/>
      <c r="D499" s="104"/>
    </row>
    <row r="500" spans="1:4" ht="15.75" x14ac:dyDescent="0.25">
      <c r="A500" s="104"/>
      <c r="B500" s="104"/>
      <c r="C500" s="104"/>
      <c r="D500" s="104"/>
    </row>
  </sheetData>
  <mergeCells count="3">
    <mergeCell ref="A1:B1"/>
    <mergeCell ref="C1:D1"/>
    <mergeCell ref="H2:L2"/>
  </mergeCells>
  <conditionalFormatting sqref="A11:D500">
    <cfRule type="notContainsBlanks" dxfId="2" priority="3">
      <formula>LEN(TRIM(A11))&gt;0</formula>
    </cfRule>
  </conditionalFormatting>
  <conditionalFormatting sqref="A10:D10">
    <cfRule type="notContainsBlanks" dxfId="1" priority="1">
      <formula>LEN(TRIM(A10))&gt;0</formula>
    </cfRule>
  </conditionalFormatting>
  <conditionalFormatting sqref="A3:D9">
    <cfRule type="notContainsBlanks" dxfId="0" priority="2">
      <formula>LEN(TRIM(A3))&gt;0</formula>
    </cfRule>
  </conditionalFormatting>
  <dataValidations count="2">
    <dataValidation type="list" allowBlank="1" showInputMessage="1" showErrorMessage="1" sqref="C1:D1">
      <formula1>LstMois</formula1>
    </dataValidation>
    <dataValidation type="list" allowBlank="1" showInputMessage="1" showErrorMessage="1" sqref="A1:B1">
      <formula1>LstAtelier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RECHERCHE</vt:lpstr>
      <vt:lpstr>NE</vt:lpstr>
      <vt:lpstr>ATELIER</vt:lpstr>
      <vt:lpstr>IMPRESSION</vt:lpstr>
      <vt:lpstr>Original</vt:lpstr>
      <vt:lpstr>Crit</vt:lpstr>
      <vt:lpstr>ATELIER!Criteres</vt:lpstr>
      <vt:lpstr>ATELIER!Extraire</vt:lpstr>
      <vt:lpstr>LstAtelier</vt:lpstr>
      <vt:lpstr>LstMois</vt:lpstr>
      <vt:lpstr>IMPRESSION!Zone_d_impression</vt:lpstr>
      <vt:lpstr>Original!Zone_d_impression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Vanherzele</dc:creator>
  <cp:lastModifiedBy>gmb</cp:lastModifiedBy>
  <dcterms:created xsi:type="dcterms:W3CDTF">2016-12-02T13:08:16Z</dcterms:created>
  <dcterms:modified xsi:type="dcterms:W3CDTF">2017-01-03T00:11:35Z</dcterms:modified>
</cp:coreProperties>
</file>