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70" windowHeight="7755"/>
  </bookViews>
  <sheets>
    <sheet name="GRILLE VIERGE" sheetId="1" r:id="rId1"/>
    <sheet name="Données listes" sheetId="4" r:id="rId2"/>
    <sheet name="RESULTATS" sheetId="5" r:id="rId3"/>
  </sheets>
  <definedNames>
    <definedName name="aliments">#REF!</definedName>
    <definedName name="ATELIERCONDI">#REF!</definedName>
    <definedName name="ATELIERDESINF">#REF!</definedName>
    <definedName name="ATELIERFAB">#REF!</definedName>
    <definedName name="bijoux">#REF!</definedName>
    <definedName name="controlesa">#REF!</definedName>
    <definedName name="corpsetrangers">#REF!</definedName>
    <definedName name="DONNEES_FEUILLE">RESULTATS!$B$5:$AZ$7</definedName>
    <definedName name="DONNEES_TABLEAU_DONNEES">#REF!</definedName>
    <definedName name="EXISTEDEJA?">'Données listes'!#REF!</definedName>
    <definedName name="existeounon">'Données listes'!#REF!</definedName>
    <definedName name="FAB.1">#REF!</definedName>
    <definedName name="FAB.2">#REF!</definedName>
    <definedName name="FAB.3">#REF!</definedName>
    <definedName name="FAB.4">#REF!</definedName>
    <definedName name="FAB.FRUIT">#REF!</definedName>
    <definedName name="GRILLEAUDIT">'GRILLE VIERGE'!$C$3:$R$49</definedName>
    <definedName name="KOmoisjanvierl1">#REF!</definedName>
    <definedName name="kopossibles">#REF!</definedName>
    <definedName name="kopossibles1">#REF!</definedName>
    <definedName name="LIGNE1">#REF!</definedName>
    <definedName name="LIGNE10">#REF!</definedName>
    <definedName name="LIGNE2">#REF!</definedName>
    <definedName name="LIGNE3">#REF!</definedName>
    <definedName name="LIGNE4">#REF!</definedName>
    <definedName name="LIGNE6">#REF!</definedName>
    <definedName name="LIGNE7">#REF!</definedName>
    <definedName name="LIGNE8">#REF!</definedName>
    <definedName name="LIGNE9">#REF!</definedName>
    <definedName name="LISTEKOPOSSIBLES">#REF!</definedName>
    <definedName name="LISTELIEUX">'Données listes'!$B$2:$B$20</definedName>
    <definedName name="LISTEZONES">OFFSET('Données listes'!$B$2,,,COUNTA('Données listes'!$B:$B))</definedName>
    <definedName name="nomlieux">'GRILLE VIERGE'!$N$2</definedName>
    <definedName name="nonrealise">#REF!</definedName>
    <definedName name="pdtchimique">#REF!</definedName>
    <definedName name="pediluve">#REF!</definedName>
    <definedName name="pédiluve">#REF!</definedName>
    <definedName name="portdelatenue">#REF!</definedName>
    <definedName name="portesfermees">#REF!</definedName>
    <definedName name="procedurehygiene">#REF!</definedName>
    <definedName name="RANG_LIEUX">'GRILLE VIERGE'!$M$4:$M$49</definedName>
    <definedName name="RANG_NC">'GRILLE VIERGE'!$R$4:$R$49</definedName>
    <definedName name="SECTEURS">'Données listes'!$E$2:$E$4</definedName>
    <definedName name="SIROP">#REF!</definedName>
    <definedName name="stdcouleur">#REF!</definedName>
    <definedName name="TABLEAU_DONNEES">#REF!</definedName>
    <definedName name="TABLEAURESULTATS">RESULTATS!#REF!</definedName>
    <definedName name="VERIFLIGNE">'Données listes'!#REF!</definedName>
    <definedName name="VERIFNA">'Données listes'!#REF!</definedName>
    <definedName name="VF.1">#REF!</definedName>
    <definedName name="VF.2">#REF!</definedName>
    <definedName name="VF.3">#REF!</definedName>
    <definedName name="VF.4">#REF!</definedName>
    <definedName name="vide">#REF!</definedName>
  </definedNames>
  <calcPr calcId="152511"/>
</workbook>
</file>

<file path=xl/calcChain.xml><?xml version="1.0" encoding="utf-8"?>
<calcChain xmlns="http://schemas.openxmlformats.org/spreadsheetml/2006/main">
  <c r="L5" i="1" l="1"/>
  <c r="AZ8" i="5" l="1"/>
  <c r="AY8" i="5"/>
  <c r="AX8" i="5"/>
  <c r="AW8" i="5"/>
  <c r="AV8" i="5"/>
  <c r="AU8" i="5"/>
  <c r="AT8" i="5"/>
  <c r="AS8" i="5"/>
  <c r="AR8" i="5"/>
  <c r="AQ8" i="5"/>
  <c r="AP8" i="5"/>
  <c r="AO8" i="5"/>
  <c r="AN8" i="5"/>
  <c r="AM8" i="5"/>
  <c r="AL8" i="5"/>
  <c r="AK8" i="5"/>
  <c r="AJ8" i="5"/>
  <c r="AI8" i="5"/>
  <c r="AH8" i="5"/>
  <c r="AG8" i="5"/>
  <c r="AF8" i="5"/>
  <c r="AE8" i="5"/>
  <c r="AD8" i="5"/>
  <c r="AC8" i="5"/>
  <c r="AB8" i="5"/>
  <c r="AA8" i="5"/>
  <c r="Z8" i="5"/>
  <c r="Y8" i="5"/>
  <c r="X8" i="5"/>
  <c r="W8" i="5"/>
  <c r="V8" i="5"/>
  <c r="U8" i="5"/>
  <c r="T8" i="5"/>
  <c r="S8" i="5"/>
  <c r="R8" i="5"/>
  <c r="Q8" i="5"/>
  <c r="P8" i="5"/>
  <c r="O8" i="5"/>
  <c r="N8" i="5"/>
  <c r="M8" i="5"/>
  <c r="L8" i="5"/>
  <c r="K8" i="5"/>
  <c r="J8" i="5"/>
  <c r="I8" i="5"/>
  <c r="H8" i="5"/>
  <c r="G8" i="5"/>
  <c r="AZ6" i="5"/>
  <c r="AZ7" i="5" s="1"/>
  <c r="AY6" i="5"/>
  <c r="AY7" i="5" s="1"/>
  <c r="AX6" i="5"/>
  <c r="AX7" i="5" s="1"/>
  <c r="AW6" i="5"/>
  <c r="AW7" i="5" s="1"/>
  <c r="AV6" i="5"/>
  <c r="AV7" i="5" s="1"/>
  <c r="AU6" i="5"/>
  <c r="AU7" i="5" s="1"/>
  <c r="AT6" i="5"/>
  <c r="AT7" i="5" s="1"/>
  <c r="AS6" i="5"/>
  <c r="AS7" i="5" s="1"/>
  <c r="AR6" i="5"/>
  <c r="AR7" i="5" s="1"/>
  <c r="AQ6" i="5"/>
  <c r="AQ7" i="5" s="1"/>
  <c r="AP6" i="5"/>
  <c r="AP7" i="5" s="1"/>
  <c r="AO6" i="5"/>
  <c r="AO7" i="5" s="1"/>
  <c r="AN6" i="5"/>
  <c r="AN7" i="5" s="1"/>
  <c r="AM6" i="5"/>
  <c r="AM7" i="5" s="1"/>
  <c r="AL6" i="5"/>
  <c r="AL7" i="5" s="1"/>
  <c r="AK6" i="5"/>
  <c r="AK7" i="5" s="1"/>
  <c r="AJ6" i="5"/>
  <c r="AJ7" i="5" s="1"/>
  <c r="AI6" i="5"/>
  <c r="AI7" i="5" s="1"/>
  <c r="AH6" i="5"/>
  <c r="AH7" i="5" s="1"/>
  <c r="AG6" i="5"/>
  <c r="AG7" i="5" s="1"/>
  <c r="AF6" i="5"/>
  <c r="AF7" i="5" s="1"/>
  <c r="AE6" i="5"/>
  <c r="AE7" i="5" s="1"/>
  <c r="AD6" i="5"/>
  <c r="AD7" i="5" s="1"/>
  <c r="AC6" i="5"/>
  <c r="AC7" i="5" s="1"/>
  <c r="AB6" i="5"/>
  <c r="AB7" i="5" s="1"/>
  <c r="AA6" i="5"/>
  <c r="AA7" i="5" s="1"/>
  <c r="Z6" i="5"/>
  <c r="Z7" i="5" s="1"/>
  <c r="Y6" i="5"/>
  <c r="Y7" i="5" s="1"/>
  <c r="X6" i="5"/>
  <c r="X7" i="5" s="1"/>
  <c r="W6" i="5"/>
  <c r="W7" i="5" s="1"/>
  <c r="V6" i="5"/>
  <c r="V7" i="5" s="1"/>
  <c r="U6" i="5"/>
  <c r="U7" i="5" s="1"/>
  <c r="T6" i="5"/>
  <c r="T7" i="5" s="1"/>
  <c r="S6" i="5"/>
  <c r="S7" i="5" s="1"/>
  <c r="R6" i="5"/>
  <c r="R7" i="5" s="1"/>
  <c r="Q6" i="5"/>
  <c r="Q7" i="5" s="1"/>
  <c r="P6" i="5"/>
  <c r="P7" i="5" s="1"/>
  <c r="O6" i="5"/>
  <c r="O7" i="5" s="1"/>
  <c r="N6" i="5"/>
  <c r="N7" i="5" s="1"/>
  <c r="M6" i="5"/>
  <c r="M7" i="5" s="1"/>
  <c r="L6" i="5"/>
  <c r="L7" i="5" s="1"/>
  <c r="K6" i="5"/>
  <c r="K7" i="5" s="1"/>
  <c r="J6" i="5"/>
  <c r="J7" i="5" s="1"/>
  <c r="I6" i="5"/>
  <c r="I7" i="5" s="1"/>
  <c r="H6" i="5"/>
  <c r="H7" i="5" s="1"/>
  <c r="G6" i="5"/>
  <c r="G7" i="5" s="1"/>
  <c r="F5" i="5"/>
  <c r="E5" i="5"/>
  <c r="D5" i="5"/>
  <c r="C5" i="5"/>
  <c r="B5" i="5"/>
  <c r="L99" i="1"/>
  <c r="L98" i="1"/>
  <c r="L97" i="1"/>
  <c r="L96" i="1"/>
  <c r="L95" i="1"/>
  <c r="L94" i="1"/>
  <c r="L93" i="1"/>
  <c r="L92" i="1"/>
  <c r="L91" i="1"/>
  <c r="L90" i="1"/>
  <c r="L89" i="1"/>
  <c r="L88" i="1"/>
  <c r="L87" i="1"/>
  <c r="L86" i="1"/>
  <c r="L85" i="1"/>
  <c r="L84" i="1"/>
  <c r="L83" i="1"/>
  <c r="L82" i="1"/>
  <c r="L81" i="1"/>
  <c r="L80" i="1"/>
  <c r="L79" i="1"/>
  <c r="L78" i="1"/>
  <c r="L77" i="1"/>
  <c r="L76" i="1"/>
  <c r="L75" i="1"/>
  <c r="L74" i="1"/>
  <c r="L73" i="1"/>
  <c r="L72" i="1"/>
  <c r="L71" i="1"/>
  <c r="L70" i="1"/>
  <c r="L69" i="1"/>
  <c r="L68" i="1"/>
  <c r="L67" i="1"/>
  <c r="L66" i="1"/>
  <c r="L65" i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1" i="1"/>
  <c r="L49" i="1"/>
  <c r="O49" i="1" s="1"/>
  <c r="Q49" i="1" s="1"/>
  <c r="AZ5" i="5" s="1"/>
  <c r="L48" i="1"/>
  <c r="O48" i="1" s="1"/>
  <c r="Q48" i="1" s="1"/>
  <c r="AY5" i="5" s="1"/>
  <c r="L47" i="1"/>
  <c r="O47" i="1" s="1"/>
  <c r="Q47" i="1" s="1"/>
  <c r="AX5" i="5" s="1"/>
  <c r="L46" i="1"/>
  <c r="O46" i="1" s="1"/>
  <c r="Q46" i="1" s="1"/>
  <c r="AW5" i="5" s="1"/>
  <c r="L45" i="1"/>
  <c r="O45" i="1" s="1"/>
  <c r="Q45" i="1" s="1"/>
  <c r="AV5" i="5" s="1"/>
  <c r="L44" i="1"/>
  <c r="O44" i="1" s="1"/>
  <c r="Q44" i="1" s="1"/>
  <c r="AU5" i="5" s="1"/>
  <c r="L43" i="1"/>
  <c r="O43" i="1" s="1"/>
  <c r="Q43" i="1" s="1"/>
  <c r="AT5" i="5" s="1"/>
  <c r="L42" i="1"/>
  <c r="O42" i="1" s="1"/>
  <c r="Q42" i="1" s="1"/>
  <c r="AS5" i="5" s="1"/>
  <c r="L41" i="1"/>
  <c r="O41" i="1" s="1"/>
  <c r="Q41" i="1" s="1"/>
  <c r="AR5" i="5" s="1"/>
  <c r="L40" i="1"/>
  <c r="O40" i="1" s="1"/>
  <c r="Q40" i="1" s="1"/>
  <c r="AQ5" i="5" s="1"/>
  <c r="L39" i="1"/>
  <c r="O39" i="1" s="1"/>
  <c r="Q39" i="1" s="1"/>
  <c r="AP5" i="5" s="1"/>
  <c r="L38" i="1"/>
  <c r="O38" i="1" s="1"/>
  <c r="Q38" i="1" s="1"/>
  <c r="AO5" i="5" s="1"/>
  <c r="L37" i="1"/>
  <c r="O37" i="1" s="1"/>
  <c r="Q37" i="1" s="1"/>
  <c r="AN5" i="5" s="1"/>
  <c r="L36" i="1"/>
  <c r="O36" i="1" s="1"/>
  <c r="Q36" i="1" s="1"/>
  <c r="AM5" i="5" s="1"/>
  <c r="L35" i="1"/>
  <c r="O35" i="1" s="1"/>
  <c r="Q35" i="1" s="1"/>
  <c r="AL5" i="5" s="1"/>
  <c r="L34" i="1"/>
  <c r="O34" i="1" s="1"/>
  <c r="Q34" i="1" s="1"/>
  <c r="AK5" i="5" s="1"/>
  <c r="L33" i="1"/>
  <c r="O33" i="1" s="1"/>
  <c r="Q33" i="1" s="1"/>
  <c r="AJ5" i="5" s="1"/>
  <c r="L32" i="1"/>
  <c r="O32" i="1" s="1"/>
  <c r="Q32" i="1" s="1"/>
  <c r="AI5" i="5" s="1"/>
  <c r="L31" i="1"/>
  <c r="O31" i="1" s="1"/>
  <c r="Q31" i="1" s="1"/>
  <c r="AH5" i="5" s="1"/>
  <c r="L30" i="1"/>
  <c r="O30" i="1" s="1"/>
  <c r="Q30" i="1" s="1"/>
  <c r="AG5" i="5" s="1"/>
  <c r="L29" i="1"/>
  <c r="O29" i="1" s="1"/>
  <c r="Q29" i="1" s="1"/>
  <c r="AF5" i="5" s="1"/>
  <c r="L28" i="1"/>
  <c r="O28" i="1" s="1"/>
  <c r="Q28" i="1" s="1"/>
  <c r="AE5" i="5" s="1"/>
  <c r="L27" i="1"/>
  <c r="O27" i="1" s="1"/>
  <c r="Q27" i="1" s="1"/>
  <c r="AD5" i="5" s="1"/>
  <c r="L26" i="1"/>
  <c r="O26" i="1" s="1"/>
  <c r="Q26" i="1" s="1"/>
  <c r="AC5" i="5" s="1"/>
  <c r="L25" i="1"/>
  <c r="O25" i="1" s="1"/>
  <c r="Q25" i="1" s="1"/>
  <c r="AB5" i="5" s="1"/>
  <c r="L24" i="1"/>
  <c r="O24" i="1" s="1"/>
  <c r="Q24" i="1" s="1"/>
  <c r="AA5" i="5" s="1"/>
  <c r="L23" i="1"/>
  <c r="O23" i="1" s="1"/>
  <c r="Q23" i="1" s="1"/>
  <c r="Z5" i="5" s="1"/>
  <c r="L22" i="1"/>
  <c r="O22" i="1" s="1"/>
  <c r="Q22" i="1" s="1"/>
  <c r="Y5" i="5" s="1"/>
  <c r="L21" i="1"/>
  <c r="O21" i="1" s="1"/>
  <c r="Q21" i="1" s="1"/>
  <c r="X5" i="5" s="1"/>
  <c r="L20" i="1"/>
  <c r="O20" i="1" s="1"/>
  <c r="Q20" i="1" s="1"/>
  <c r="W5" i="5" s="1"/>
  <c r="L19" i="1"/>
  <c r="O19" i="1" s="1"/>
  <c r="Q19" i="1" s="1"/>
  <c r="V5" i="5" s="1"/>
  <c r="L18" i="1"/>
  <c r="O18" i="1" s="1"/>
  <c r="Q18" i="1" s="1"/>
  <c r="U5" i="5" s="1"/>
  <c r="L17" i="1"/>
  <c r="O17" i="1" s="1"/>
  <c r="Q17" i="1" s="1"/>
  <c r="T5" i="5" s="1"/>
  <c r="L16" i="1"/>
  <c r="O16" i="1" s="1"/>
  <c r="Q16" i="1" s="1"/>
  <c r="S5" i="5" s="1"/>
  <c r="L15" i="1"/>
  <c r="O15" i="1" s="1"/>
  <c r="Q15" i="1" s="1"/>
  <c r="L14" i="1"/>
  <c r="O14" i="1" s="1"/>
  <c r="Q14" i="1" s="1"/>
  <c r="Q5" i="5" s="1"/>
  <c r="L13" i="1"/>
  <c r="O13" i="1" s="1"/>
  <c r="Q13" i="1" s="1"/>
  <c r="P5" i="5" s="1"/>
  <c r="L12" i="1"/>
  <c r="O12" i="1" s="1"/>
  <c r="Q12" i="1" s="1"/>
  <c r="O5" i="5" s="1"/>
  <c r="L11" i="1"/>
  <c r="O11" i="1" s="1"/>
  <c r="Q11" i="1" s="1"/>
  <c r="N5" i="5" s="1"/>
  <c r="L10" i="1"/>
  <c r="O10" i="1" s="1"/>
  <c r="Q10" i="1" s="1"/>
  <c r="M5" i="5" s="1"/>
  <c r="L9" i="1"/>
  <c r="O9" i="1" s="1"/>
  <c r="Q9" i="1" s="1"/>
  <c r="L5" i="5" s="1"/>
  <c r="L8" i="1"/>
  <c r="O8" i="1" s="1"/>
  <c r="Q8" i="1" s="1"/>
  <c r="K5" i="5" s="1"/>
  <c r="L7" i="1"/>
  <c r="O7" i="1" s="1"/>
  <c r="Q7" i="1" s="1"/>
  <c r="J5" i="5" s="1"/>
  <c r="L6" i="1"/>
  <c r="O6" i="1" s="1"/>
  <c r="Q6" i="1" s="1"/>
  <c r="I5" i="5" s="1"/>
  <c r="O5" i="1"/>
  <c r="Q5" i="1" s="1"/>
  <c r="H5" i="5" s="1"/>
  <c r="L4" i="1"/>
  <c r="O4" i="1" s="1"/>
  <c r="Q4" i="1" s="1"/>
  <c r="G5" i="5" l="1"/>
  <c r="R5" i="5"/>
</calcChain>
</file>

<file path=xl/sharedStrings.xml><?xml version="1.0" encoding="utf-8"?>
<sst xmlns="http://schemas.openxmlformats.org/spreadsheetml/2006/main" count="165" uniqueCount="95">
  <si>
    <t>NA</t>
  </si>
  <si>
    <t>C</t>
  </si>
  <si>
    <t>NC</t>
  </si>
  <si>
    <t>A quel endroit le point est-il observé?</t>
  </si>
  <si>
    <t>KO?</t>
  </si>
  <si>
    <t>SCORE</t>
  </si>
  <si>
    <t>COMMENTAIRES</t>
  </si>
  <si>
    <t>N°</t>
  </si>
  <si>
    <t>note NC</t>
  </si>
  <si>
    <t>NB</t>
  </si>
  <si>
    <t>gravité</t>
  </si>
  <si>
    <t>De quelle zone s'agit-il  pour ce point?</t>
  </si>
  <si>
    <t>OUI</t>
  </si>
  <si>
    <t>Est-ce un KO en zone sensible?</t>
  </si>
  <si>
    <t>Est-ce un KO en zone très sensible?</t>
  </si>
  <si>
    <t>Est-ce un KO en zone moyennement sensible?</t>
  </si>
  <si>
    <t>zone</t>
  </si>
  <si>
    <t>N° endroit</t>
  </si>
  <si>
    <t>Secteur :</t>
  </si>
  <si>
    <t>SECTEURS</t>
  </si>
  <si>
    <t>KO</t>
  </si>
  <si>
    <t>ZONE</t>
  </si>
  <si>
    <t>DATE</t>
  </si>
  <si>
    <t>AUDITEUR</t>
  </si>
  <si>
    <t>POINT</t>
  </si>
  <si>
    <t>SECTEUR</t>
  </si>
  <si>
    <t>type NC</t>
  </si>
  <si>
    <t>Ncmin</t>
  </si>
  <si>
    <t>Ncmaj</t>
  </si>
  <si>
    <t>numéro zone</t>
  </si>
  <si>
    <t>LIEUX</t>
  </si>
  <si>
    <t>MOIS</t>
  </si>
  <si>
    <t>MOIS :</t>
  </si>
  <si>
    <t xml:space="preserve">Auditeurs : </t>
  </si>
  <si>
    <t xml:space="preserve">Date :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</si>
  <si>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</si>
  <si>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</si>
  <si>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</si>
  <si>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</si>
  <si>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</si>
  <si>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</si>
  <si>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</si>
  <si>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</si>
  <si>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</si>
  <si>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</si>
  <si>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</si>
  <si>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</si>
  <si>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COMMENTAIRE</t>
  </si>
  <si>
    <t>LIEU :</t>
  </si>
  <si>
    <t>XxxxxxxxxxxxxxxxxxxxxxxxxxxxxxxxxxxxxxxxxxxxxxxxxxxxxxxxxxxxxxxxxxxxxxxxxxxxxxxxxxxxxxxxxxxxxxxxxxxxxxxxxxxxxxxxxxxxxxxxxxxxxxxxxxxxxxxxxxxxxxxxxxxxxxxxxxxxxxxxxxxxxxxxxxxxxxxxxxxxxxxxxxxxxxxxxxxxxxxxxxxxxxxxxxxxxxX</t>
  </si>
  <si>
    <t>ZONE 1</t>
  </si>
  <si>
    <t>ZONE 2</t>
  </si>
  <si>
    <t>ZONE 3</t>
  </si>
  <si>
    <t>ZONE 4</t>
  </si>
  <si>
    <t>ZONE 5</t>
  </si>
  <si>
    <t>ZONE 6</t>
  </si>
  <si>
    <t>ZONE 7</t>
  </si>
  <si>
    <t>ZONE 8</t>
  </si>
  <si>
    <t>ZONE 9</t>
  </si>
  <si>
    <t>ZONE 10</t>
  </si>
  <si>
    <t>ZONE 11</t>
  </si>
  <si>
    <t>ZONE 12</t>
  </si>
  <si>
    <t>ZONE 13</t>
  </si>
  <si>
    <t>ZONE 14</t>
  </si>
  <si>
    <t>ZONE 15</t>
  </si>
  <si>
    <t>ZONE 16</t>
  </si>
  <si>
    <t>ZONE 17</t>
  </si>
  <si>
    <t>ZONE 18</t>
  </si>
  <si>
    <t xml:space="preserve">LIEUX SECTEUR 1 </t>
  </si>
  <si>
    <t>LIEUX SECTEUR 2</t>
  </si>
  <si>
    <t>LIEUX SECTEUR 3</t>
  </si>
  <si>
    <t>LIEU 11</t>
  </si>
  <si>
    <t>LIEU 12</t>
  </si>
  <si>
    <t>LIEU 13</t>
  </si>
  <si>
    <t>LIEU 14</t>
  </si>
  <si>
    <t>LIEU 15</t>
  </si>
  <si>
    <t>LIEU 16</t>
  </si>
  <si>
    <t>LIEU 17</t>
  </si>
  <si>
    <t>LIEU 18</t>
  </si>
  <si>
    <t>LIEU 19</t>
  </si>
  <si>
    <t>LIEU 20</t>
  </si>
  <si>
    <t>LIEU 21</t>
  </si>
  <si>
    <t>LIEU 22</t>
  </si>
  <si>
    <t>LIEU 23</t>
  </si>
  <si>
    <t>LIEU 24</t>
  </si>
  <si>
    <t>LIEU 25</t>
  </si>
  <si>
    <t>LIEU 26</t>
  </si>
  <si>
    <t>LIEU 27</t>
  </si>
  <si>
    <t>LIEU 31</t>
  </si>
  <si>
    <t>LIEU 32</t>
  </si>
  <si>
    <t>LIEU 33</t>
  </si>
  <si>
    <t>LIEU 34</t>
  </si>
  <si>
    <t>LIEU 35</t>
  </si>
  <si>
    <t>zexfaze</t>
  </si>
  <si>
    <t>http://forum.excel-pratique.com/post413864.html#p413864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</si>
</sst>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rgb="FF00000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i/>
      <sz val="11"/>
      <color rgb="FFFF0000"/>
      <name val="Calibri"/>
      <family val="2"/>
    </font>
    <font>
      <u/>
      <sz val="11"/>
      <color theme="1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 tint="0.39997558519241921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8" fillId="0" borderId="0" applyNumberFormat="0" applyFill="0" applyBorder="0" applyAlignment="0" applyProtection="0"/>
  </cellStyleXfs>
  <cellXfs count="115">
    <xf numFmtId="0" fontId="0" fillId="0" borderId="0" xfId="0"/>
    <xf numFmtId="0" fontId="5" fillId="5" borderId="0" xfId="0" applyFont="1" applyFill="1"/>
    <xf numFmtId="14" fontId="6" fillId="6" borderId="4" xfId="0" applyNumberFormat="1" applyFont="1" applyFill="1" applyBorder="1" applyAlignment="1" applyProtection="1">
      <alignment horizontal="left"/>
      <protection locked="0"/>
    </xf>
    <xf numFmtId="0" fontId="7" fillId="4" borderId="5" xfId="0" applyFont="1" applyFill="1" applyBorder="1" applyAlignment="1">
      <alignment vertical="top" wrapText="1"/>
    </xf>
    <xf numFmtId="0" fontId="7" fillId="4" borderId="6" xfId="0" applyFont="1" applyFill="1" applyBorder="1" applyAlignment="1">
      <alignment vertical="top" wrapText="1"/>
    </xf>
    <xf numFmtId="0" fontId="8" fillId="4" borderId="6" xfId="0" applyFont="1" applyFill="1" applyBorder="1" applyAlignment="1">
      <alignment vertical="top" wrapText="1"/>
    </xf>
    <xf numFmtId="0" fontId="8" fillId="4" borderId="6" xfId="0" applyFont="1" applyFill="1" applyBorder="1" applyAlignment="1">
      <alignment vertical="top"/>
    </xf>
    <xf numFmtId="0" fontId="8" fillId="4" borderId="8" xfId="0" applyFont="1" applyFill="1" applyBorder="1" applyAlignment="1">
      <alignment vertical="top" wrapText="1"/>
    </xf>
    <xf numFmtId="0" fontId="8" fillId="0" borderId="9" xfId="0" applyFont="1" applyFill="1" applyBorder="1" applyAlignment="1">
      <alignment vertical="top" wrapText="1"/>
    </xf>
    <xf numFmtId="0" fontId="8" fillId="7" borderId="5" xfId="0" applyFont="1" applyFill="1" applyBorder="1" applyAlignment="1">
      <alignment vertical="top"/>
    </xf>
    <xf numFmtId="0" fontId="8" fillId="7" borderId="6" xfId="0" applyFont="1" applyFill="1" applyBorder="1" applyAlignment="1">
      <alignment vertical="top"/>
    </xf>
    <xf numFmtId="0" fontId="8" fillId="7" borderId="6" xfId="0" applyFont="1" applyFill="1" applyBorder="1" applyAlignment="1">
      <alignment vertical="top" wrapText="1"/>
    </xf>
    <xf numFmtId="0" fontId="7" fillId="7" borderId="6" xfId="0" applyFont="1" applyFill="1" applyBorder="1" applyAlignment="1">
      <alignment vertical="top" wrapText="1"/>
    </xf>
    <xf numFmtId="0" fontId="7" fillId="7" borderId="6" xfId="0" applyFont="1" applyFill="1" applyBorder="1" applyAlignment="1">
      <alignment vertical="top"/>
    </xf>
    <xf numFmtId="0" fontId="8" fillId="7" borderId="10" xfId="0" applyFont="1" applyFill="1" applyBorder="1" applyAlignment="1">
      <alignment vertical="top"/>
    </xf>
    <xf numFmtId="0" fontId="7" fillId="7" borderId="11" xfId="0" applyFont="1" applyFill="1" applyBorder="1" applyAlignment="1">
      <alignment vertical="top"/>
    </xf>
    <xf numFmtId="0" fontId="8" fillId="8" borderId="11" xfId="0" applyFont="1" applyFill="1" applyBorder="1" applyAlignment="1">
      <alignment vertical="top"/>
    </xf>
    <xf numFmtId="0" fontId="8" fillId="8" borderId="8" xfId="0" applyFont="1" applyFill="1" applyBorder="1" applyAlignment="1">
      <alignment vertical="top" wrapText="1"/>
    </xf>
    <xf numFmtId="0" fontId="7" fillId="9" borderId="5" xfId="0" applyFont="1" applyFill="1" applyBorder="1" applyAlignment="1">
      <alignment vertical="top" wrapText="1"/>
    </xf>
    <xf numFmtId="0" fontId="8" fillId="9" borderId="6" xfId="0" applyFont="1" applyFill="1" applyBorder="1" applyAlignment="1">
      <alignment vertical="top" wrapText="1"/>
    </xf>
    <xf numFmtId="0" fontId="8" fillId="9" borderId="6" xfId="0" applyFont="1" applyFill="1" applyBorder="1" applyAlignment="1">
      <alignment vertical="top"/>
    </xf>
    <xf numFmtId="0" fontId="7" fillId="9" borderId="6" xfId="0" applyFont="1" applyFill="1" applyBorder="1" applyAlignment="1">
      <alignment vertical="top" wrapText="1"/>
    </xf>
    <xf numFmtId="0" fontId="9" fillId="9" borderId="6" xfId="0" applyFont="1" applyFill="1" applyBorder="1" applyAlignment="1">
      <alignment vertical="top" wrapText="1"/>
    </xf>
    <xf numFmtId="0" fontId="7" fillId="9" borderId="6" xfId="0" applyFont="1" applyFill="1" applyBorder="1" applyAlignment="1">
      <alignment vertical="top"/>
    </xf>
    <xf numFmtId="0" fontId="8" fillId="9" borderId="11" xfId="0" applyFont="1" applyFill="1" applyBorder="1" applyAlignment="1">
      <alignment vertical="top" wrapText="1"/>
    </xf>
    <xf numFmtId="0" fontId="8" fillId="0" borderId="9" xfId="0" applyFont="1" applyFill="1" applyBorder="1" applyAlignment="1">
      <alignment vertical="top"/>
    </xf>
    <xf numFmtId="0" fontId="8" fillId="0" borderId="0" xfId="0" applyFont="1"/>
    <xf numFmtId="0" fontId="10" fillId="10" borderId="13" xfId="0" applyFont="1" applyFill="1" applyBorder="1" applyAlignment="1">
      <alignment horizontal="center" vertical="center" wrapText="1"/>
    </xf>
    <xf numFmtId="0" fontId="10" fillId="11" borderId="14" xfId="0" applyFont="1" applyFill="1" applyBorder="1" applyAlignment="1">
      <alignment horizontal="center" vertical="center"/>
    </xf>
    <xf numFmtId="0" fontId="10" fillId="0" borderId="14" xfId="0" applyFont="1" applyBorder="1" applyAlignment="1" applyProtection="1">
      <alignment wrapText="1"/>
      <protection locked="0"/>
    </xf>
    <xf numFmtId="0" fontId="10" fillId="12" borderId="14" xfId="0" applyFont="1" applyFill="1" applyBorder="1" applyAlignment="1" applyProtection="1">
      <alignment wrapText="1"/>
      <protection locked="0"/>
    </xf>
    <xf numFmtId="0" fontId="10" fillId="0" borderId="14" xfId="0" applyFont="1" applyFill="1" applyBorder="1" applyAlignment="1" applyProtection="1">
      <alignment wrapText="1"/>
      <protection locked="0"/>
    </xf>
    <xf numFmtId="0" fontId="2" fillId="0" borderId="8" xfId="0" applyFont="1" applyBorder="1" applyAlignment="1" applyProtection="1">
      <alignment wrapText="1"/>
      <protection locked="0"/>
    </xf>
    <xf numFmtId="0" fontId="10" fillId="0" borderId="1" xfId="0" applyFont="1" applyBorder="1" applyAlignment="1">
      <alignment horizontal="center" vertical="center" wrapText="1"/>
    </xf>
    <xf numFmtId="9" fontId="11" fillId="0" borderId="3" xfId="1" applyFont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 wrapText="1"/>
    </xf>
    <xf numFmtId="0" fontId="4" fillId="3" borderId="19" xfId="0" applyFont="1" applyFill="1" applyBorder="1" applyAlignment="1">
      <alignment horizontal="center" vertical="center" wrapText="1"/>
    </xf>
    <xf numFmtId="0" fontId="8" fillId="4" borderId="20" xfId="0" applyFont="1" applyFill="1" applyBorder="1" applyAlignment="1">
      <alignment horizontal="left" vertical="top" wrapText="1"/>
    </xf>
    <xf numFmtId="0" fontId="4" fillId="3" borderId="12" xfId="0" applyFont="1" applyFill="1" applyBorder="1" applyAlignment="1">
      <alignment horizontal="center" vertical="center" wrapText="1"/>
    </xf>
    <xf numFmtId="0" fontId="13" fillId="13" borderId="21" xfId="0" applyFont="1" applyFill="1" applyBorder="1" applyAlignment="1">
      <alignment horizontal="center" vertical="center" wrapText="1"/>
    </xf>
    <xf numFmtId="0" fontId="13" fillId="13" borderId="12" xfId="0" applyFont="1" applyFill="1" applyBorder="1" applyAlignment="1">
      <alignment horizontal="center" vertical="center" wrapText="1"/>
    </xf>
    <xf numFmtId="0" fontId="13" fillId="13" borderId="22" xfId="0" applyFont="1" applyFill="1" applyBorder="1" applyAlignment="1">
      <alignment horizontal="center" vertical="center" wrapText="1"/>
    </xf>
    <xf numFmtId="0" fontId="11" fillId="0" borderId="24" xfId="0" applyFont="1" applyFill="1" applyBorder="1" applyAlignment="1">
      <alignment horizontal="left" vertical="top" wrapText="1"/>
    </xf>
    <xf numFmtId="0" fontId="10" fillId="0" borderId="14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 wrapText="1"/>
    </xf>
    <xf numFmtId="0" fontId="10" fillId="0" borderId="14" xfId="0" applyFont="1" applyFill="1" applyBorder="1" applyAlignment="1">
      <alignment horizontal="center" vertical="center"/>
    </xf>
    <xf numFmtId="0" fontId="10" fillId="0" borderId="14" xfId="0" applyFont="1" applyFill="1" applyBorder="1" applyAlignment="1">
      <alignment horizontal="center" vertical="center" wrapText="1"/>
    </xf>
    <xf numFmtId="0" fontId="11" fillId="12" borderId="24" xfId="0" applyFont="1" applyFill="1" applyBorder="1" applyAlignment="1">
      <alignment horizontal="left" vertical="top" wrapText="1"/>
    </xf>
    <xf numFmtId="0" fontId="10" fillId="12" borderId="14" xfId="0" applyFont="1" applyFill="1" applyBorder="1" applyAlignment="1">
      <alignment horizontal="center" vertical="center"/>
    </xf>
    <xf numFmtId="0" fontId="11" fillId="0" borderId="0" xfId="0" applyFont="1"/>
    <xf numFmtId="0" fontId="10" fillId="0" borderId="0" xfId="0" applyFont="1" applyAlignment="1">
      <alignment horizontal="center" vertical="center"/>
    </xf>
    <xf numFmtId="0" fontId="10" fillId="0" borderId="17" xfId="0" applyFont="1" applyBorder="1" applyAlignment="1">
      <alignment horizontal="center" vertical="center" wrapText="1"/>
    </xf>
    <xf numFmtId="0" fontId="11" fillId="0" borderId="0" xfId="0" applyFont="1" applyFill="1" applyAlignment="1">
      <alignment horizontal="left" vertical="top" wrapText="1"/>
    </xf>
    <xf numFmtId="0" fontId="10" fillId="0" borderId="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2" fillId="0" borderId="0" xfId="0" applyFont="1" applyBorder="1" applyAlignment="1" applyProtection="1">
      <alignment wrapText="1"/>
      <protection locked="0"/>
    </xf>
    <xf numFmtId="0" fontId="10" fillId="0" borderId="24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0" fontId="3" fillId="0" borderId="0" xfId="0" applyFont="1" applyAlignment="1"/>
    <xf numFmtId="0" fontId="0" fillId="0" borderId="0" xfId="0" applyAlignment="1"/>
    <xf numFmtId="0" fontId="0" fillId="4" borderId="0" xfId="0" applyFill="1"/>
    <xf numFmtId="0" fontId="0" fillId="14" borderId="0" xfId="0" applyFill="1"/>
    <xf numFmtId="0" fontId="0" fillId="14" borderId="0" xfId="0" applyFill="1" applyAlignment="1"/>
    <xf numFmtId="0" fontId="0" fillId="0" borderId="0" xfId="0" applyAlignment="1">
      <alignment wrapText="1"/>
    </xf>
    <xf numFmtId="16" fontId="0" fillId="0" borderId="0" xfId="0" applyNumberFormat="1" applyAlignment="1">
      <alignment wrapText="1"/>
    </xf>
    <xf numFmtId="0" fontId="0" fillId="6" borderId="0" xfId="0" applyFill="1" applyAlignment="1">
      <alignment vertical="center" wrapText="1"/>
    </xf>
    <xf numFmtId="14" fontId="0" fillId="6" borderId="0" xfId="0" applyNumberFormat="1" applyFill="1" applyAlignment="1">
      <alignment vertical="center" wrapText="1"/>
    </xf>
    <xf numFmtId="0" fontId="0" fillId="14" borderId="0" xfId="0" applyFill="1" applyAlignment="1">
      <alignment horizontal="center" vertical="center"/>
    </xf>
    <xf numFmtId="0" fontId="0" fillId="0" borderId="1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3" xfId="0" applyBorder="1"/>
    <xf numFmtId="0" fontId="0" fillId="0" borderId="7" xfId="0" applyBorder="1"/>
    <xf numFmtId="0" fontId="0" fillId="0" borderId="28" xfId="0" applyBorder="1"/>
    <xf numFmtId="0" fontId="0" fillId="0" borderId="29" xfId="0" applyBorder="1"/>
    <xf numFmtId="0" fontId="0" fillId="0" borderId="12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14" fillId="0" borderId="27" xfId="0" applyFont="1" applyBorder="1" applyAlignment="1">
      <alignment horizontal="center" vertical="center"/>
    </xf>
    <xf numFmtId="0" fontId="10" fillId="2" borderId="13" xfId="0" applyFont="1" applyFill="1" applyBorder="1" applyAlignment="1">
      <alignment horizontal="center" vertical="center" wrapText="1"/>
    </xf>
    <xf numFmtId="0" fontId="5" fillId="5" borderId="0" xfId="0" applyFont="1" applyFill="1" applyAlignment="1">
      <alignment horizontal="right"/>
    </xf>
    <xf numFmtId="0" fontId="16" fillId="0" borderId="4" xfId="0" applyFont="1" applyFill="1" applyBorder="1" applyAlignment="1">
      <alignment horizontal="center" vertical="center" wrapText="1"/>
    </xf>
    <xf numFmtId="0" fontId="3" fillId="0" borderId="0" xfId="0" applyFont="1" applyAlignment="1" applyProtection="1">
      <alignment horizontal="center"/>
      <protection locked="0"/>
    </xf>
    <xf numFmtId="0" fontId="3" fillId="0" borderId="8" xfId="0" applyFont="1" applyBorder="1" applyAlignment="1" applyProtection="1">
      <protection locked="0"/>
    </xf>
    <xf numFmtId="0" fontId="18" fillId="0" borderId="0" xfId="2"/>
    <xf numFmtId="0" fontId="8" fillId="4" borderId="33" xfId="0" applyFont="1" applyFill="1" applyBorder="1" applyAlignment="1">
      <alignment horizontal="left" vertical="top" wrapText="1"/>
    </xf>
    <xf numFmtId="0" fontId="10" fillId="10" borderId="34" xfId="0" applyFont="1" applyFill="1" applyBorder="1" applyAlignment="1">
      <alignment horizontal="center" vertical="center" wrapText="1"/>
    </xf>
    <xf numFmtId="0" fontId="11" fillId="6" borderId="35" xfId="0" applyFont="1" applyFill="1" applyBorder="1" applyAlignment="1" applyProtection="1">
      <alignment horizontal="center" vertical="center"/>
      <protection locked="0"/>
    </xf>
    <xf numFmtId="0" fontId="11" fillId="6" borderId="36" xfId="0" applyFont="1" applyFill="1" applyBorder="1" applyAlignment="1" applyProtection="1">
      <alignment horizontal="center" vertical="center"/>
      <protection locked="0"/>
    </xf>
    <xf numFmtId="0" fontId="11" fillId="6" borderId="24" xfId="0" applyFont="1" applyFill="1" applyBorder="1" applyAlignment="1" applyProtection="1">
      <alignment horizontal="center" vertical="center"/>
      <protection locked="0"/>
    </xf>
    <xf numFmtId="0" fontId="12" fillId="0" borderId="24" xfId="0" applyFont="1" applyBorder="1" applyAlignment="1" applyProtection="1">
      <alignment horizontal="center" vertical="center" wrapText="1"/>
      <protection locked="0"/>
    </xf>
    <xf numFmtId="0" fontId="3" fillId="0" borderId="0" xfId="0" applyFont="1" applyAlignment="1">
      <alignment horizontal="center"/>
    </xf>
    <xf numFmtId="0" fontId="15" fillId="5" borderId="8" xfId="0" applyFont="1" applyFill="1" applyBorder="1" applyAlignment="1">
      <alignment horizontal="right"/>
    </xf>
    <xf numFmtId="0" fontId="15" fillId="5" borderId="0" xfId="0" applyFont="1" applyFill="1" applyBorder="1" applyAlignment="1">
      <alignment horizontal="right"/>
    </xf>
    <xf numFmtId="0" fontId="15" fillId="5" borderId="15" xfId="0" applyFont="1" applyFill="1" applyBorder="1" applyAlignment="1">
      <alignment horizontal="right"/>
    </xf>
    <xf numFmtId="0" fontId="4" fillId="8" borderId="1" xfId="0" applyFont="1" applyFill="1" applyBorder="1" applyAlignment="1">
      <alignment horizontal="center" vertical="center" textRotation="90" wrapText="1"/>
    </xf>
    <xf numFmtId="0" fontId="4" fillId="8" borderId="3" xfId="0" applyFont="1" applyFill="1" applyBorder="1" applyAlignment="1">
      <alignment horizontal="center" vertical="center" textRotation="90" wrapText="1"/>
    </xf>
    <xf numFmtId="0" fontId="2" fillId="9" borderId="1" xfId="0" applyFont="1" applyFill="1" applyBorder="1" applyAlignment="1">
      <alignment horizontal="center" vertical="center" textRotation="90"/>
    </xf>
    <xf numFmtId="0" fontId="2" fillId="9" borderId="2" xfId="0" applyFont="1" applyFill="1" applyBorder="1" applyAlignment="1">
      <alignment horizontal="center" vertical="center" textRotation="90"/>
    </xf>
    <xf numFmtId="0" fontId="2" fillId="9" borderId="3" xfId="0" applyFont="1" applyFill="1" applyBorder="1" applyAlignment="1">
      <alignment horizontal="center" vertical="center" textRotation="90"/>
    </xf>
    <xf numFmtId="0" fontId="5" fillId="5" borderId="0" xfId="0" applyFont="1" applyFill="1" applyAlignment="1">
      <alignment horizontal="right"/>
    </xf>
    <xf numFmtId="0" fontId="5" fillId="5" borderId="15" xfId="0" applyFont="1" applyFill="1" applyBorder="1" applyAlignment="1">
      <alignment horizontal="right"/>
    </xf>
    <xf numFmtId="0" fontId="0" fillId="0" borderId="0" xfId="0" applyAlignment="1">
      <alignment horizontal="center"/>
    </xf>
    <xf numFmtId="0" fontId="0" fillId="0" borderId="16" xfId="0" applyBorder="1" applyAlignment="1">
      <alignment horizontal="center"/>
    </xf>
    <xf numFmtId="0" fontId="2" fillId="4" borderId="1" xfId="0" applyFont="1" applyFill="1" applyBorder="1" applyAlignment="1">
      <alignment horizontal="center" vertical="center" textRotation="90"/>
    </xf>
    <xf numFmtId="0" fontId="2" fillId="4" borderId="2" xfId="0" applyFont="1" applyFill="1" applyBorder="1" applyAlignment="1">
      <alignment horizontal="center" vertical="center" textRotation="90"/>
    </xf>
    <xf numFmtId="0" fontId="2" fillId="4" borderId="3" xfId="0" applyFont="1" applyFill="1" applyBorder="1" applyAlignment="1">
      <alignment horizontal="center" vertical="center" textRotation="90"/>
    </xf>
    <xf numFmtId="0" fontId="2" fillId="7" borderId="1" xfId="0" applyFont="1" applyFill="1" applyBorder="1" applyAlignment="1">
      <alignment horizontal="center" vertical="center" textRotation="90"/>
    </xf>
    <xf numFmtId="0" fontId="2" fillId="7" borderId="2" xfId="0" applyFont="1" applyFill="1" applyBorder="1" applyAlignment="1">
      <alignment horizontal="center" vertical="center" textRotation="90"/>
    </xf>
    <xf numFmtId="0" fontId="2" fillId="7" borderId="3" xfId="0" applyFont="1" applyFill="1" applyBorder="1" applyAlignment="1">
      <alignment horizontal="center" vertical="center" textRotation="90"/>
    </xf>
    <xf numFmtId="0" fontId="5" fillId="5" borderId="8" xfId="0" applyFont="1" applyFill="1" applyBorder="1" applyAlignment="1">
      <alignment horizontal="right"/>
    </xf>
    <xf numFmtId="0" fontId="5" fillId="5" borderId="0" xfId="0" applyFont="1" applyFill="1" applyBorder="1" applyAlignment="1">
      <alignment horizontal="right"/>
    </xf>
    <xf numFmtId="0" fontId="0" fillId="14" borderId="0" xfId="0" applyFill="1" applyAlignment="1">
      <alignment horizontal="center"/>
    </xf>
  </cellXfs>
  <cellStyles count="3">
    <cellStyle name="Lien hypertexte" xfId="2" builtinId="8"/>
    <cellStyle name="Normal" xfId="0" builtinId="0"/>
    <cellStyle name="Pourcentage" xfId="1" builtinId="5"/>
  </cellStyles>
  <dxfs count="35">
    <dxf>
      <font>
        <b/>
        <i val="0"/>
        <color rgb="FFCCCC00"/>
      </font>
    </dxf>
    <dxf>
      <font>
        <b/>
        <i val="0"/>
        <color rgb="FFD64B0C"/>
      </font>
    </dxf>
    <dxf>
      <font>
        <b/>
        <i val="0"/>
        <color rgb="FFFF0000"/>
      </font>
    </dxf>
    <dxf>
      <font>
        <b/>
        <i val="0"/>
        <color rgb="FF0066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FFFF00"/>
      </font>
    </dxf>
    <dxf>
      <font>
        <b/>
        <i val="0"/>
        <color rgb="FFFFFF00"/>
      </font>
    </dxf>
    <dxf>
      <font>
        <b/>
        <i val="0"/>
        <color auto="1"/>
      </font>
      <fill>
        <patternFill>
          <bgColor rgb="FF0066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rgb="FF0066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FFFF00"/>
      </font>
    </dxf>
    <dxf>
      <font>
        <b/>
        <i val="0"/>
        <color rgb="FFFFFF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0066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FFFF00"/>
      </font>
    </dxf>
    <dxf>
      <font>
        <b/>
        <i val="0"/>
        <color rgb="FFFFFF00"/>
      </font>
    </dxf>
  </dxfs>
  <tableStyles count="0" defaultTableStyle="TableStyleMedium2" defaultPivotStyle="PivotStyleLight16"/>
  <colors>
    <mruColors>
      <color rgb="FF1DE330"/>
      <color rgb="FF04AC24"/>
      <color rgb="FFFFFF66"/>
      <color rgb="FFFF0000"/>
      <color rgb="FFCCFF99"/>
      <color rgb="FFFF9966"/>
      <color rgb="FFCCCC00"/>
      <color rgb="FFD64B0C"/>
      <color rgb="FF9E301A"/>
      <color rgb="FFE55D1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295275</xdr:colOff>
          <xdr:row>2</xdr:row>
          <xdr:rowOff>66675</xdr:rowOff>
        </xdr:from>
        <xdr:to>
          <xdr:col>3</xdr:col>
          <xdr:colOff>4314825</xdr:colOff>
          <xdr:row>2</xdr:row>
          <xdr:rowOff>257175</xdr:rowOff>
        </xdr:to>
        <xdr:sp macro="" textlink="">
          <xdr:nvSpPr>
            <xdr:cNvPr id="1362" name="Button 338" hidden="1">
              <a:extLst>
                <a:ext uri="{63B3BB69-23CF-44E3-9099-C40C66FF867C}">
                  <a14:compatExt spid="_x0000_s1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FF0000"/>
                  </a:solidFill>
                  <a:latin typeface="Calibri"/>
                </a:rPr>
                <a:t>VALIDATION DE LA FEUILLE D'AUDIT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post41386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4AC24"/>
  </sheetPr>
  <dimension ref="A1:S99"/>
  <sheetViews>
    <sheetView tabSelected="1" zoomScale="90" zoomScaleNormal="90" workbookViewId="0">
      <selection activeCell="N6" sqref="N6"/>
    </sheetView>
  </sheetViews>
  <sheetFormatPr baseColWidth="10" defaultRowHeight="15" x14ac:dyDescent="0.25"/>
  <cols>
    <col min="1" max="1" width="4.7109375" customWidth="1"/>
    <col min="2" max="2" width="10.42578125" customWidth="1"/>
    <col min="3" max="3" width="2.7109375" bestFit="1" customWidth="1"/>
    <col min="4" max="4" width="72.28515625" customWidth="1"/>
    <col min="5" max="7" width="4.28515625" customWidth="1"/>
    <col min="8" max="8" width="5.5703125" style="52" customWidth="1"/>
    <col min="9" max="9" width="13.42578125" style="50" customWidth="1"/>
    <col min="10" max="10" width="13.7109375" style="50" customWidth="1"/>
    <col min="11" max="11" width="19.42578125" style="50" customWidth="1"/>
    <col min="12" max="12" width="14.85546875" style="54" customWidth="1"/>
    <col min="13" max="13" width="6.85546875" style="54" customWidth="1"/>
    <col min="14" max="14" width="28.28515625" customWidth="1"/>
    <col min="15" max="15" width="5.28515625" bestFit="1" customWidth="1"/>
    <col min="16" max="16" width="5.42578125" customWidth="1"/>
    <col min="17" max="17" width="5.42578125" bestFit="1" customWidth="1"/>
    <col min="18" max="18" width="4" customWidth="1"/>
    <col min="19" max="19" width="15.85546875" bestFit="1" customWidth="1"/>
  </cols>
  <sheetData>
    <row r="1" spans="1:19" ht="21.75" thickBot="1" x14ac:dyDescent="0.4">
      <c r="A1" s="93"/>
      <c r="B1" s="93"/>
      <c r="C1" s="93"/>
      <c r="D1" s="93"/>
      <c r="E1" s="94" t="s">
        <v>18</v>
      </c>
      <c r="F1" s="95"/>
      <c r="G1" s="96"/>
      <c r="H1" s="58"/>
      <c r="K1" s="58"/>
      <c r="L1" s="58"/>
      <c r="M1" s="58"/>
      <c r="N1" s="84">
        <v>2</v>
      </c>
      <c r="O1" s="102" t="s">
        <v>32</v>
      </c>
      <c r="P1" s="102"/>
      <c r="Q1" s="102"/>
      <c r="R1" s="58"/>
      <c r="S1" s="85" t="s">
        <v>37</v>
      </c>
    </row>
    <row r="2" spans="1:19" ht="15.75" customHeight="1" thickBot="1" x14ac:dyDescent="0.3">
      <c r="A2" s="104"/>
      <c r="B2" s="82" t="s">
        <v>34</v>
      </c>
      <c r="C2" s="1"/>
      <c r="D2" s="2"/>
      <c r="E2" s="112" t="s">
        <v>48</v>
      </c>
      <c r="F2" s="113"/>
      <c r="G2" s="103"/>
      <c r="I2" s="55"/>
      <c r="J2" s="55"/>
      <c r="K2" s="55"/>
      <c r="L2" s="55"/>
      <c r="M2" s="55"/>
      <c r="N2" s="32" t="s">
        <v>88</v>
      </c>
      <c r="O2" s="102" t="s">
        <v>33</v>
      </c>
      <c r="P2" s="102"/>
      <c r="Q2" s="102"/>
      <c r="R2" s="103"/>
      <c r="S2" s="32" t="s">
        <v>93</v>
      </c>
    </row>
    <row r="3" spans="1:19" s="26" customFormat="1" ht="23.25" thickBot="1" x14ac:dyDescent="0.25">
      <c r="A3" s="105"/>
      <c r="B3" s="35"/>
      <c r="C3" s="38" t="s">
        <v>7</v>
      </c>
      <c r="D3" s="36"/>
      <c r="E3" s="88" t="s">
        <v>0</v>
      </c>
      <c r="F3" s="88" t="s">
        <v>1</v>
      </c>
      <c r="G3" s="88" t="s">
        <v>2</v>
      </c>
      <c r="H3" s="81" t="s">
        <v>10</v>
      </c>
      <c r="I3" s="81" t="s">
        <v>14</v>
      </c>
      <c r="J3" s="81" t="s">
        <v>13</v>
      </c>
      <c r="K3" s="81" t="s">
        <v>15</v>
      </c>
      <c r="L3" s="81" t="s">
        <v>11</v>
      </c>
      <c r="M3" s="81" t="s">
        <v>17</v>
      </c>
      <c r="N3" s="27" t="s">
        <v>3</v>
      </c>
      <c r="O3" s="27" t="s">
        <v>4</v>
      </c>
      <c r="P3" s="81" t="s">
        <v>8</v>
      </c>
      <c r="Q3" s="27" t="s">
        <v>5</v>
      </c>
      <c r="R3" s="81" t="s">
        <v>9</v>
      </c>
      <c r="S3" s="27" t="s">
        <v>6</v>
      </c>
    </row>
    <row r="4" spans="1:19" ht="36.75" thickBot="1" x14ac:dyDescent="0.3">
      <c r="A4" s="106"/>
      <c r="B4" s="3"/>
      <c r="C4" s="39">
        <v>1</v>
      </c>
      <c r="D4" s="87" t="s">
        <v>49</v>
      </c>
      <c r="E4" s="89"/>
      <c r="F4" s="90"/>
      <c r="G4" s="91"/>
      <c r="H4" s="42">
        <v>4</v>
      </c>
      <c r="I4" s="43" t="s">
        <v>12</v>
      </c>
      <c r="J4" s="43"/>
      <c r="K4" s="43"/>
      <c r="L4" s="44" t="str">
        <f t="shared" ref="L4:L49" si="0">IF(OR(M:M=1,M:M=2,M:M=3,M:M=7),"zone très sensible",IF(OR(M:M=4,M:M=5,M:M=6,M:M=8),"zone sensible",IF(OR(M:M=12,M:M=13,M:M=14,M:M=15,M:M=16,M:M=17,M:M=11,M:M=18,M:M=9),"zone moyennement sensible",IF(M:M=10, "zone non sensible",""))))</f>
        <v>zone très sensible</v>
      </c>
      <c r="M4" s="56">
        <v>7</v>
      </c>
      <c r="N4" s="92"/>
      <c r="O4" s="28" t="str">
        <f t="shared" ref="O4:O49" si="1">IF(AND(L4="zone très sensible",I4="oui",R4=3),"OUI",IF(AND(L4="zone sensible",K4="oui",R4=3),"OUI",IF(AND(L4="zone moyennement sensible",J4="oui",R4=3),"OUI","")))</f>
        <v/>
      </c>
      <c r="P4" s="28">
        <v>1</v>
      </c>
      <c r="Q4" s="28" t="str">
        <f t="shared" ref="Q4:Q49" si="2">IF(O4="oui",0,IF(R4=1,"",IF(R4=2,20,IF(R4=3,IF(H4=4,1,IF(H4=3,5,IF(H4=2,10,15))),""))))</f>
        <v/>
      </c>
      <c r="R4" s="28">
        <v>1</v>
      </c>
      <c r="S4" s="29"/>
    </row>
    <row r="5" spans="1:19" ht="36.75" thickBot="1" x14ac:dyDescent="0.3">
      <c r="A5" s="107"/>
      <c r="B5" s="4"/>
      <c r="C5" s="39">
        <v>2</v>
      </c>
      <c r="D5" s="37" t="s">
        <v>49</v>
      </c>
      <c r="E5" s="89"/>
      <c r="F5" s="90"/>
      <c r="G5" s="91"/>
      <c r="H5" s="42">
        <v>3</v>
      </c>
      <c r="I5" s="43" t="s">
        <v>12</v>
      </c>
      <c r="J5" s="43"/>
      <c r="K5" s="43"/>
      <c r="L5" s="44" t="str">
        <f>IF(OR(M:M=1,M:M=2,M:M=3,M:M=7),"zone très sensible",IF(OR(M:M=4,M:M=5,M:M=6,M:M=8),"zone sensible",IF(OR(M:M=12,M:M=13,M:M=14,M:M=15,M:M=16,M:M=17,M:M=11,M:M=18,M:M=9),"zone moyennement sensible",IF(M:M=10, "zone non sensible",""))))</f>
        <v>zone très sensible</v>
      </c>
      <c r="M5" s="56">
        <v>3</v>
      </c>
      <c r="N5" s="92"/>
      <c r="O5" s="28" t="str">
        <f t="shared" si="1"/>
        <v/>
      </c>
      <c r="P5" s="28">
        <v>5</v>
      </c>
      <c r="Q5" s="28" t="str">
        <f t="shared" si="2"/>
        <v/>
      </c>
      <c r="R5" s="28">
        <v>1</v>
      </c>
      <c r="S5" s="29"/>
    </row>
    <row r="6" spans="1:19" ht="36.75" thickBot="1" x14ac:dyDescent="0.3">
      <c r="A6" s="107"/>
      <c r="B6" s="5"/>
      <c r="C6" s="39">
        <v>3</v>
      </c>
      <c r="D6" s="37" t="s">
        <v>49</v>
      </c>
      <c r="E6" s="89"/>
      <c r="F6" s="90"/>
      <c r="G6" s="91"/>
      <c r="H6" s="42">
        <v>1</v>
      </c>
      <c r="I6" s="43"/>
      <c r="J6" s="43"/>
      <c r="K6" s="43"/>
      <c r="L6" s="44" t="str">
        <f t="shared" si="0"/>
        <v>zone très sensible</v>
      </c>
      <c r="M6" s="56">
        <v>2</v>
      </c>
      <c r="N6" s="92"/>
      <c r="O6" s="28" t="str">
        <f t="shared" si="1"/>
        <v/>
      </c>
      <c r="P6" s="28">
        <v>15</v>
      </c>
      <c r="Q6" s="28" t="str">
        <f t="shared" si="2"/>
        <v/>
      </c>
      <c r="R6" s="28">
        <v>1</v>
      </c>
      <c r="S6" s="29"/>
    </row>
    <row r="7" spans="1:19" ht="36.75" thickBot="1" x14ac:dyDescent="0.3">
      <c r="A7" s="107"/>
      <c r="B7" s="4"/>
      <c r="C7" s="39">
        <v>4</v>
      </c>
      <c r="D7" s="37" t="s">
        <v>49</v>
      </c>
      <c r="E7" s="89"/>
      <c r="F7" s="90"/>
      <c r="G7" s="91"/>
      <c r="H7" s="42">
        <v>4</v>
      </c>
      <c r="I7" s="43" t="s">
        <v>12</v>
      </c>
      <c r="J7" s="43"/>
      <c r="K7" s="43"/>
      <c r="L7" s="44" t="str">
        <f t="shared" si="0"/>
        <v/>
      </c>
      <c r="M7" s="56">
        <v>19</v>
      </c>
      <c r="N7" s="92"/>
      <c r="O7" s="28" t="str">
        <f t="shared" si="1"/>
        <v/>
      </c>
      <c r="P7" s="28">
        <v>1</v>
      </c>
      <c r="Q7" s="28" t="str">
        <f t="shared" si="2"/>
        <v/>
      </c>
      <c r="R7" s="28">
        <v>1</v>
      </c>
      <c r="S7" s="29"/>
    </row>
    <row r="8" spans="1:19" ht="36.75" thickBot="1" x14ac:dyDescent="0.3">
      <c r="A8" s="107"/>
      <c r="B8" s="5"/>
      <c r="C8" s="39">
        <v>5</v>
      </c>
      <c r="D8" s="37" t="s">
        <v>49</v>
      </c>
      <c r="E8" s="89"/>
      <c r="F8" s="90"/>
      <c r="G8" s="91"/>
      <c r="H8" s="42">
        <v>4</v>
      </c>
      <c r="I8" s="43"/>
      <c r="J8" s="43"/>
      <c r="K8" s="43"/>
      <c r="L8" s="44" t="str">
        <f t="shared" si="0"/>
        <v/>
      </c>
      <c r="M8" s="56">
        <v>19</v>
      </c>
      <c r="N8" s="92"/>
      <c r="O8" s="28" t="str">
        <f t="shared" si="1"/>
        <v/>
      </c>
      <c r="P8" s="28"/>
      <c r="Q8" s="28" t="str">
        <f t="shared" si="2"/>
        <v/>
      </c>
      <c r="R8" s="28">
        <v>1</v>
      </c>
      <c r="S8" s="29"/>
    </row>
    <row r="9" spans="1:19" ht="36.75" thickBot="1" x14ac:dyDescent="0.3">
      <c r="A9" s="107"/>
      <c r="B9" s="6"/>
      <c r="C9" s="39">
        <v>6</v>
      </c>
      <c r="D9" s="37" t="s">
        <v>49</v>
      </c>
      <c r="E9" s="89"/>
      <c r="F9" s="90"/>
      <c r="G9" s="91"/>
      <c r="H9" s="42">
        <v>2</v>
      </c>
      <c r="I9" s="43"/>
      <c r="J9" s="43"/>
      <c r="K9" s="43"/>
      <c r="L9" s="44" t="str">
        <f t="shared" si="0"/>
        <v>zone moyennement sensible</v>
      </c>
      <c r="M9" s="56">
        <v>12</v>
      </c>
      <c r="N9" s="92"/>
      <c r="O9" s="28" t="str">
        <f t="shared" si="1"/>
        <v/>
      </c>
      <c r="P9" s="28">
        <v>10</v>
      </c>
      <c r="Q9" s="28" t="str">
        <f t="shared" si="2"/>
        <v/>
      </c>
      <c r="R9" s="28">
        <v>1</v>
      </c>
      <c r="S9" s="29"/>
    </row>
    <row r="10" spans="1:19" ht="36.75" thickBot="1" x14ac:dyDescent="0.3">
      <c r="A10" s="107"/>
      <c r="B10" s="6"/>
      <c r="C10" s="39">
        <v>7</v>
      </c>
      <c r="D10" s="37" t="s">
        <v>49</v>
      </c>
      <c r="E10" s="89"/>
      <c r="F10" s="90"/>
      <c r="G10" s="91"/>
      <c r="H10" s="42">
        <v>3</v>
      </c>
      <c r="I10" s="43"/>
      <c r="J10" s="43"/>
      <c r="K10" s="43"/>
      <c r="L10" s="44" t="str">
        <f t="shared" si="0"/>
        <v/>
      </c>
      <c r="M10" s="56">
        <v>19</v>
      </c>
      <c r="N10" s="92"/>
      <c r="O10" s="28" t="str">
        <f t="shared" si="1"/>
        <v/>
      </c>
      <c r="P10" s="28">
        <v>5</v>
      </c>
      <c r="Q10" s="28" t="str">
        <f t="shared" si="2"/>
        <v/>
      </c>
      <c r="R10" s="28">
        <v>1</v>
      </c>
      <c r="S10" s="29"/>
    </row>
    <row r="11" spans="1:19" ht="20.25" customHeight="1" thickBot="1" x14ac:dyDescent="0.3">
      <c r="A11" s="107"/>
      <c r="B11" s="5"/>
      <c r="C11" s="39">
        <v>8</v>
      </c>
      <c r="D11" s="37" t="s">
        <v>49</v>
      </c>
      <c r="E11" s="89"/>
      <c r="F11" s="90"/>
      <c r="G11" s="91"/>
      <c r="H11" s="42">
        <v>4</v>
      </c>
      <c r="I11" s="43"/>
      <c r="J11" s="43"/>
      <c r="K11" s="43"/>
      <c r="L11" s="44" t="str">
        <f t="shared" si="0"/>
        <v/>
      </c>
      <c r="M11" s="56">
        <v>19</v>
      </c>
      <c r="N11" s="92"/>
      <c r="O11" s="28" t="str">
        <f t="shared" si="1"/>
        <v/>
      </c>
      <c r="P11" s="28">
        <v>1</v>
      </c>
      <c r="Q11" s="28" t="str">
        <f t="shared" si="2"/>
        <v/>
      </c>
      <c r="R11" s="28">
        <v>1</v>
      </c>
      <c r="S11" s="30"/>
    </row>
    <row r="12" spans="1:19" ht="26.25" customHeight="1" thickBot="1" x14ac:dyDescent="0.3">
      <c r="A12" s="108"/>
      <c r="B12" s="7"/>
      <c r="C12" s="40">
        <v>9</v>
      </c>
      <c r="D12" s="37" t="s">
        <v>49</v>
      </c>
      <c r="E12" s="89"/>
      <c r="F12" s="90"/>
      <c r="G12" s="91"/>
      <c r="H12" s="42">
        <v>4</v>
      </c>
      <c r="I12" s="43" t="s">
        <v>12</v>
      </c>
      <c r="J12" s="43"/>
      <c r="K12" s="43"/>
      <c r="L12" s="44" t="str">
        <f t="shared" si="0"/>
        <v/>
      </c>
      <c r="M12" s="56">
        <v>19</v>
      </c>
      <c r="N12" s="92"/>
      <c r="O12" s="28" t="str">
        <f t="shared" si="1"/>
        <v/>
      </c>
      <c r="P12" s="28">
        <v>1</v>
      </c>
      <c r="Q12" s="28" t="str">
        <f t="shared" si="2"/>
        <v/>
      </c>
      <c r="R12" s="28">
        <v>1</v>
      </c>
      <c r="S12" s="29"/>
    </row>
    <row r="13" spans="1:19" ht="36.75" thickBot="1" x14ac:dyDescent="0.3">
      <c r="A13" s="83"/>
      <c r="B13" s="8"/>
      <c r="C13" s="41">
        <v>10</v>
      </c>
      <c r="D13" s="37" t="s">
        <v>49</v>
      </c>
      <c r="E13" s="89"/>
      <c r="F13" s="90"/>
      <c r="G13" s="91"/>
      <c r="H13" s="42">
        <v>4</v>
      </c>
      <c r="I13" s="43"/>
      <c r="J13" s="43" t="s">
        <v>12</v>
      </c>
      <c r="K13" s="45"/>
      <c r="L13" s="44" t="str">
        <f t="shared" si="0"/>
        <v/>
      </c>
      <c r="M13" s="56">
        <v>19</v>
      </c>
      <c r="N13" s="92"/>
      <c r="O13" s="28" t="str">
        <f t="shared" si="1"/>
        <v/>
      </c>
      <c r="P13" s="28">
        <v>1</v>
      </c>
      <c r="Q13" s="28" t="str">
        <f t="shared" si="2"/>
        <v/>
      </c>
      <c r="R13" s="28">
        <v>1</v>
      </c>
      <c r="S13" s="29"/>
    </row>
    <row r="14" spans="1:19" ht="27.75" customHeight="1" thickBot="1" x14ac:dyDescent="0.3">
      <c r="A14" s="109"/>
      <c r="B14" s="9"/>
      <c r="C14" s="39">
        <v>11</v>
      </c>
      <c r="D14" s="37" t="s">
        <v>49</v>
      </c>
      <c r="E14" s="89"/>
      <c r="F14" s="90"/>
      <c r="G14" s="91"/>
      <c r="H14" s="42">
        <v>3</v>
      </c>
      <c r="I14" s="43"/>
      <c r="J14" s="43"/>
      <c r="K14" s="43"/>
      <c r="L14" s="44" t="str">
        <f t="shared" si="0"/>
        <v/>
      </c>
      <c r="M14" s="56">
        <v>19</v>
      </c>
      <c r="N14" s="92"/>
      <c r="O14" s="28" t="str">
        <f t="shared" si="1"/>
        <v/>
      </c>
      <c r="P14" s="28">
        <v>5</v>
      </c>
      <c r="Q14" s="28" t="str">
        <f t="shared" si="2"/>
        <v/>
      </c>
      <c r="R14" s="28">
        <v>1</v>
      </c>
      <c r="S14" s="29"/>
    </row>
    <row r="15" spans="1:19" ht="20.25" customHeight="1" thickBot="1" x14ac:dyDescent="0.3">
      <c r="A15" s="110"/>
      <c r="B15" s="10"/>
      <c r="C15" s="39">
        <v>12</v>
      </c>
      <c r="D15" s="37" t="s">
        <v>49</v>
      </c>
      <c r="E15" s="89"/>
      <c r="F15" s="90"/>
      <c r="G15" s="91"/>
      <c r="H15" s="42">
        <v>1</v>
      </c>
      <c r="I15" s="43"/>
      <c r="J15" s="43"/>
      <c r="K15" s="43"/>
      <c r="L15" s="44" t="str">
        <f t="shared" si="0"/>
        <v/>
      </c>
      <c r="M15" s="56">
        <v>19</v>
      </c>
      <c r="N15" s="92"/>
      <c r="O15" s="28" t="str">
        <f t="shared" si="1"/>
        <v/>
      </c>
      <c r="P15" s="28">
        <v>15</v>
      </c>
      <c r="Q15" s="28" t="str">
        <f t="shared" si="2"/>
        <v/>
      </c>
      <c r="R15" s="28">
        <v>1</v>
      </c>
      <c r="S15" s="29"/>
    </row>
    <row r="16" spans="1:19" ht="20.25" customHeight="1" thickBot="1" x14ac:dyDescent="0.3">
      <c r="A16" s="110"/>
      <c r="B16" s="10"/>
      <c r="C16" s="39">
        <v>13</v>
      </c>
      <c r="D16" s="37" t="s">
        <v>49</v>
      </c>
      <c r="E16" s="89"/>
      <c r="F16" s="90"/>
      <c r="G16" s="91"/>
      <c r="H16" s="42">
        <v>2</v>
      </c>
      <c r="I16" s="43"/>
      <c r="J16" s="43"/>
      <c r="K16" s="43"/>
      <c r="L16" s="44" t="str">
        <f t="shared" si="0"/>
        <v/>
      </c>
      <c r="M16" s="56">
        <v>19</v>
      </c>
      <c r="N16" s="92"/>
      <c r="O16" s="28" t="str">
        <f t="shared" si="1"/>
        <v/>
      </c>
      <c r="P16" s="28">
        <v>10</v>
      </c>
      <c r="Q16" s="28" t="str">
        <f t="shared" si="2"/>
        <v/>
      </c>
      <c r="R16" s="28">
        <v>1</v>
      </c>
      <c r="S16" s="29"/>
    </row>
    <row r="17" spans="1:19" ht="36.75" thickBot="1" x14ac:dyDescent="0.3">
      <c r="A17" s="110"/>
      <c r="B17" s="11"/>
      <c r="C17" s="39">
        <v>14</v>
      </c>
      <c r="D17" s="37" t="s">
        <v>49</v>
      </c>
      <c r="E17" s="89"/>
      <c r="F17" s="90"/>
      <c r="G17" s="91"/>
      <c r="H17" s="42">
        <v>1</v>
      </c>
      <c r="I17" s="43"/>
      <c r="J17" s="43"/>
      <c r="K17" s="43"/>
      <c r="L17" s="44" t="str">
        <f t="shared" si="0"/>
        <v/>
      </c>
      <c r="M17" s="56">
        <v>19</v>
      </c>
      <c r="N17" s="92"/>
      <c r="O17" s="28" t="str">
        <f t="shared" si="1"/>
        <v/>
      </c>
      <c r="P17" s="28">
        <v>15</v>
      </c>
      <c r="Q17" s="28" t="str">
        <f t="shared" si="2"/>
        <v/>
      </c>
      <c r="R17" s="28">
        <v>1</v>
      </c>
      <c r="S17" s="29"/>
    </row>
    <row r="18" spans="1:19" ht="36.75" thickBot="1" x14ac:dyDescent="0.3">
      <c r="A18" s="110"/>
      <c r="B18" s="11"/>
      <c r="C18" s="39">
        <v>15</v>
      </c>
      <c r="D18" s="37" t="s">
        <v>49</v>
      </c>
      <c r="E18" s="89"/>
      <c r="F18" s="90"/>
      <c r="G18" s="91"/>
      <c r="H18" s="42">
        <v>2</v>
      </c>
      <c r="I18" s="43"/>
      <c r="J18" s="43"/>
      <c r="K18" s="43"/>
      <c r="L18" s="44" t="str">
        <f t="shared" si="0"/>
        <v/>
      </c>
      <c r="M18" s="56">
        <v>19</v>
      </c>
      <c r="N18" s="92"/>
      <c r="O18" s="28" t="str">
        <f t="shared" si="1"/>
        <v/>
      </c>
      <c r="P18" s="28">
        <v>10</v>
      </c>
      <c r="Q18" s="28" t="str">
        <f t="shared" si="2"/>
        <v/>
      </c>
      <c r="R18" s="28">
        <v>1</v>
      </c>
      <c r="S18" s="31"/>
    </row>
    <row r="19" spans="1:19" ht="36.75" thickBot="1" x14ac:dyDescent="0.3">
      <c r="A19" s="110"/>
      <c r="B19" s="10"/>
      <c r="C19" s="39">
        <v>16</v>
      </c>
      <c r="D19" s="37" t="s">
        <v>49</v>
      </c>
      <c r="E19" s="89"/>
      <c r="F19" s="90"/>
      <c r="G19" s="91"/>
      <c r="H19" s="42">
        <v>3</v>
      </c>
      <c r="I19" s="43"/>
      <c r="J19" s="43"/>
      <c r="K19" s="43"/>
      <c r="L19" s="44" t="str">
        <f t="shared" si="0"/>
        <v/>
      </c>
      <c r="M19" s="56">
        <v>19</v>
      </c>
      <c r="N19" s="92"/>
      <c r="O19" s="28" t="str">
        <f t="shared" si="1"/>
        <v/>
      </c>
      <c r="P19" s="28">
        <v>5</v>
      </c>
      <c r="Q19" s="28" t="str">
        <f t="shared" si="2"/>
        <v/>
      </c>
      <c r="R19" s="28">
        <v>1</v>
      </c>
      <c r="S19" s="29"/>
    </row>
    <row r="20" spans="1:19" ht="36.75" thickBot="1" x14ac:dyDescent="0.3">
      <c r="A20" s="110"/>
      <c r="B20" s="11"/>
      <c r="C20" s="39">
        <v>17</v>
      </c>
      <c r="D20" s="37" t="s">
        <v>49</v>
      </c>
      <c r="E20" s="89"/>
      <c r="F20" s="90"/>
      <c r="G20" s="91"/>
      <c r="H20" s="42">
        <v>1</v>
      </c>
      <c r="I20" s="43"/>
      <c r="J20" s="45"/>
      <c r="K20" s="45"/>
      <c r="L20" s="44" t="str">
        <f t="shared" si="0"/>
        <v/>
      </c>
      <c r="M20" s="56">
        <v>19</v>
      </c>
      <c r="N20" s="92"/>
      <c r="O20" s="28" t="str">
        <f t="shared" si="1"/>
        <v/>
      </c>
      <c r="P20" s="28">
        <v>15</v>
      </c>
      <c r="Q20" s="28" t="str">
        <f t="shared" si="2"/>
        <v/>
      </c>
      <c r="R20" s="28">
        <v>1</v>
      </c>
      <c r="S20" s="29"/>
    </row>
    <row r="21" spans="1:19" ht="38.25" customHeight="1" thickBot="1" x14ac:dyDescent="0.3">
      <c r="A21" s="110"/>
      <c r="B21" s="11"/>
      <c r="C21" s="39">
        <v>18</v>
      </c>
      <c r="D21" s="37" t="s">
        <v>49</v>
      </c>
      <c r="E21" s="89"/>
      <c r="F21" s="90"/>
      <c r="G21" s="91"/>
      <c r="H21" s="42">
        <v>1</v>
      </c>
      <c r="I21" s="43"/>
      <c r="J21" s="43"/>
      <c r="K21" s="43"/>
      <c r="L21" s="44" t="str">
        <f t="shared" si="0"/>
        <v/>
      </c>
      <c r="M21" s="56">
        <v>19</v>
      </c>
      <c r="N21" s="92"/>
      <c r="O21" s="28" t="str">
        <f t="shared" si="1"/>
        <v/>
      </c>
      <c r="P21" s="28">
        <v>15</v>
      </c>
      <c r="Q21" s="28" t="str">
        <f t="shared" si="2"/>
        <v/>
      </c>
      <c r="R21" s="28">
        <v>1</v>
      </c>
      <c r="S21" s="31"/>
    </row>
    <row r="22" spans="1:19" ht="20.25" customHeight="1" thickBot="1" x14ac:dyDescent="0.3">
      <c r="A22" s="110"/>
      <c r="B22" s="10"/>
      <c r="C22" s="39">
        <v>19</v>
      </c>
      <c r="D22" s="37" t="s">
        <v>49</v>
      </c>
      <c r="E22" s="89"/>
      <c r="F22" s="90"/>
      <c r="G22" s="91"/>
      <c r="H22" s="42">
        <v>3</v>
      </c>
      <c r="I22" s="43"/>
      <c r="J22" s="45"/>
      <c r="K22" s="45"/>
      <c r="L22" s="44" t="str">
        <f t="shared" si="0"/>
        <v/>
      </c>
      <c r="M22" s="56">
        <v>19</v>
      </c>
      <c r="N22" s="92"/>
      <c r="O22" s="28" t="str">
        <f t="shared" si="1"/>
        <v/>
      </c>
      <c r="P22" s="28">
        <v>5</v>
      </c>
      <c r="Q22" s="28" t="str">
        <f t="shared" si="2"/>
        <v/>
      </c>
      <c r="R22" s="28">
        <v>1</v>
      </c>
      <c r="S22" s="29"/>
    </row>
    <row r="23" spans="1:19" ht="36.75" thickBot="1" x14ac:dyDescent="0.3">
      <c r="A23" s="110"/>
      <c r="B23" s="10"/>
      <c r="C23" s="39">
        <v>20</v>
      </c>
      <c r="D23" s="37" t="s">
        <v>49</v>
      </c>
      <c r="E23" s="89"/>
      <c r="F23" s="90"/>
      <c r="G23" s="91"/>
      <c r="H23" s="42">
        <v>1</v>
      </c>
      <c r="I23" s="43"/>
      <c r="J23" s="45"/>
      <c r="K23" s="45"/>
      <c r="L23" s="44" t="str">
        <f t="shared" si="0"/>
        <v/>
      </c>
      <c r="M23" s="56">
        <v>19</v>
      </c>
      <c r="N23" s="92"/>
      <c r="O23" s="28" t="str">
        <f t="shared" si="1"/>
        <v/>
      </c>
      <c r="P23" s="28">
        <v>15</v>
      </c>
      <c r="Q23" s="28" t="str">
        <f t="shared" si="2"/>
        <v/>
      </c>
      <c r="R23" s="28">
        <v>1</v>
      </c>
      <c r="S23" s="31"/>
    </row>
    <row r="24" spans="1:19" ht="20.25" customHeight="1" thickBot="1" x14ac:dyDescent="0.3">
      <c r="A24" s="110"/>
      <c r="B24" s="11"/>
      <c r="C24" s="39">
        <v>21</v>
      </c>
      <c r="D24" s="37" t="s">
        <v>49</v>
      </c>
      <c r="E24" s="89"/>
      <c r="F24" s="90"/>
      <c r="G24" s="91"/>
      <c r="H24" s="42">
        <v>1</v>
      </c>
      <c r="I24" s="43"/>
      <c r="J24" s="43"/>
      <c r="K24" s="43"/>
      <c r="L24" s="44" t="str">
        <f t="shared" si="0"/>
        <v/>
      </c>
      <c r="M24" s="56">
        <v>19</v>
      </c>
      <c r="N24" s="92"/>
      <c r="O24" s="28" t="str">
        <f t="shared" si="1"/>
        <v/>
      </c>
      <c r="P24" s="28">
        <v>15</v>
      </c>
      <c r="Q24" s="28" t="str">
        <f t="shared" si="2"/>
        <v/>
      </c>
      <c r="R24" s="28">
        <v>1</v>
      </c>
      <c r="S24" s="29"/>
    </row>
    <row r="25" spans="1:19" ht="25.5" customHeight="1" thickBot="1" x14ac:dyDescent="0.3">
      <c r="A25" s="110"/>
      <c r="B25" s="11"/>
      <c r="C25" s="39">
        <v>22</v>
      </c>
      <c r="D25" s="37" t="s">
        <v>49</v>
      </c>
      <c r="E25" s="89"/>
      <c r="F25" s="90"/>
      <c r="G25" s="91"/>
      <c r="H25" s="42">
        <v>3</v>
      </c>
      <c r="I25" s="43"/>
      <c r="J25" s="46"/>
      <c r="K25" s="46"/>
      <c r="L25" s="44" t="str">
        <f t="shared" si="0"/>
        <v/>
      </c>
      <c r="M25" s="56">
        <v>19</v>
      </c>
      <c r="N25" s="92"/>
      <c r="O25" s="28" t="str">
        <f t="shared" si="1"/>
        <v/>
      </c>
      <c r="P25" s="28">
        <v>5</v>
      </c>
      <c r="Q25" s="28" t="str">
        <f t="shared" si="2"/>
        <v/>
      </c>
      <c r="R25" s="28">
        <v>1</v>
      </c>
      <c r="S25" s="29"/>
    </row>
    <row r="26" spans="1:19" ht="28.5" customHeight="1" thickBot="1" x14ac:dyDescent="0.3">
      <c r="A26" s="110"/>
      <c r="B26" s="10"/>
      <c r="C26" s="39">
        <v>23</v>
      </c>
      <c r="D26" s="37" t="s">
        <v>49</v>
      </c>
      <c r="E26" s="89"/>
      <c r="F26" s="90"/>
      <c r="G26" s="91"/>
      <c r="H26" s="42">
        <v>2</v>
      </c>
      <c r="I26" s="43"/>
      <c r="J26" s="43"/>
      <c r="K26" s="43"/>
      <c r="L26" s="44" t="str">
        <f t="shared" si="0"/>
        <v/>
      </c>
      <c r="M26" s="56">
        <v>19</v>
      </c>
      <c r="N26" s="92"/>
      <c r="O26" s="28" t="str">
        <f t="shared" si="1"/>
        <v/>
      </c>
      <c r="P26" s="28">
        <v>10</v>
      </c>
      <c r="Q26" s="28" t="str">
        <f t="shared" si="2"/>
        <v/>
      </c>
      <c r="R26" s="28">
        <v>1</v>
      </c>
      <c r="S26" s="31"/>
    </row>
    <row r="27" spans="1:19" ht="36.75" thickBot="1" x14ac:dyDescent="0.3">
      <c r="A27" s="110"/>
      <c r="B27" s="11"/>
      <c r="C27" s="39">
        <v>24</v>
      </c>
      <c r="D27" s="37" t="s">
        <v>49</v>
      </c>
      <c r="E27" s="89"/>
      <c r="F27" s="90"/>
      <c r="G27" s="91"/>
      <c r="H27" s="42">
        <v>1</v>
      </c>
      <c r="I27" s="43"/>
      <c r="J27" s="43"/>
      <c r="K27" s="43"/>
      <c r="L27" s="44" t="str">
        <f t="shared" si="0"/>
        <v/>
      </c>
      <c r="M27" s="56">
        <v>19</v>
      </c>
      <c r="N27" s="92"/>
      <c r="O27" s="28" t="str">
        <f t="shared" si="1"/>
        <v/>
      </c>
      <c r="P27" s="28">
        <v>15</v>
      </c>
      <c r="Q27" s="28" t="str">
        <f t="shared" si="2"/>
        <v/>
      </c>
      <c r="R27" s="28">
        <v>1</v>
      </c>
      <c r="S27" s="29"/>
    </row>
    <row r="28" spans="1:19" ht="36.75" thickBot="1" x14ac:dyDescent="0.3">
      <c r="A28" s="110"/>
      <c r="B28" s="11"/>
      <c r="C28" s="39">
        <v>25</v>
      </c>
      <c r="D28" s="37" t="s">
        <v>49</v>
      </c>
      <c r="E28" s="89"/>
      <c r="F28" s="90"/>
      <c r="G28" s="91"/>
      <c r="H28" s="42">
        <v>2</v>
      </c>
      <c r="I28" s="45"/>
      <c r="J28" s="45"/>
      <c r="K28" s="45"/>
      <c r="L28" s="44" t="str">
        <f t="shared" si="0"/>
        <v/>
      </c>
      <c r="M28" s="56">
        <v>19</v>
      </c>
      <c r="N28" s="92"/>
      <c r="O28" s="28" t="str">
        <f t="shared" si="1"/>
        <v/>
      </c>
      <c r="P28" s="28">
        <v>10</v>
      </c>
      <c r="Q28" s="28" t="str">
        <f t="shared" si="2"/>
        <v/>
      </c>
      <c r="R28" s="28">
        <v>1</v>
      </c>
      <c r="S28" s="29"/>
    </row>
    <row r="29" spans="1:19" ht="36.75" thickBot="1" x14ac:dyDescent="0.3">
      <c r="A29" s="110"/>
      <c r="B29" s="12"/>
      <c r="C29" s="39">
        <v>26</v>
      </c>
      <c r="D29" s="37" t="s">
        <v>49</v>
      </c>
      <c r="E29" s="89"/>
      <c r="F29" s="90"/>
      <c r="G29" s="91"/>
      <c r="H29" s="42">
        <v>4</v>
      </c>
      <c r="I29" s="43" t="s">
        <v>12</v>
      </c>
      <c r="J29" s="43" t="s">
        <v>12</v>
      </c>
      <c r="K29" s="43" t="s">
        <v>12</v>
      </c>
      <c r="L29" s="44" t="str">
        <f t="shared" si="0"/>
        <v/>
      </c>
      <c r="M29" s="56">
        <v>19</v>
      </c>
      <c r="N29" s="92"/>
      <c r="O29" s="28" t="str">
        <f t="shared" si="1"/>
        <v/>
      </c>
      <c r="P29" s="28">
        <v>1</v>
      </c>
      <c r="Q29" s="28" t="str">
        <f t="shared" si="2"/>
        <v/>
      </c>
      <c r="R29" s="28">
        <v>1</v>
      </c>
      <c r="S29" s="29"/>
    </row>
    <row r="30" spans="1:19" ht="36.75" thickBot="1" x14ac:dyDescent="0.3">
      <c r="A30" s="110"/>
      <c r="B30" s="13"/>
      <c r="C30" s="39">
        <v>27</v>
      </c>
      <c r="D30" s="37" t="s">
        <v>49</v>
      </c>
      <c r="E30" s="89"/>
      <c r="F30" s="90"/>
      <c r="G30" s="91"/>
      <c r="H30" s="42">
        <v>3</v>
      </c>
      <c r="I30" s="43" t="s">
        <v>12</v>
      </c>
      <c r="J30" s="46" t="s">
        <v>12</v>
      </c>
      <c r="K30" s="46"/>
      <c r="L30" s="44" t="str">
        <f t="shared" si="0"/>
        <v/>
      </c>
      <c r="M30" s="56">
        <v>19</v>
      </c>
      <c r="N30" s="92"/>
      <c r="O30" s="28" t="str">
        <f t="shared" si="1"/>
        <v/>
      </c>
      <c r="P30" s="28">
        <v>5</v>
      </c>
      <c r="Q30" s="28" t="str">
        <f t="shared" si="2"/>
        <v/>
      </c>
      <c r="R30" s="28">
        <v>1</v>
      </c>
      <c r="S30" s="29"/>
    </row>
    <row r="31" spans="1:19" ht="20.25" customHeight="1" thickBot="1" x14ac:dyDescent="0.3">
      <c r="A31" s="110"/>
      <c r="B31" s="10"/>
      <c r="C31" s="39">
        <v>28</v>
      </c>
      <c r="D31" s="37" t="s">
        <v>49</v>
      </c>
      <c r="E31" s="89"/>
      <c r="F31" s="90"/>
      <c r="G31" s="91"/>
      <c r="H31" s="42">
        <v>2</v>
      </c>
      <c r="I31" s="43"/>
      <c r="J31" s="43"/>
      <c r="K31" s="43"/>
      <c r="L31" s="44" t="str">
        <f t="shared" si="0"/>
        <v/>
      </c>
      <c r="M31" s="56">
        <v>19</v>
      </c>
      <c r="N31" s="92"/>
      <c r="O31" s="28" t="str">
        <f t="shared" si="1"/>
        <v/>
      </c>
      <c r="P31" s="28">
        <v>10</v>
      </c>
      <c r="Q31" s="28" t="str">
        <f t="shared" si="2"/>
        <v/>
      </c>
      <c r="R31" s="28">
        <v>1</v>
      </c>
      <c r="S31" s="29"/>
    </row>
    <row r="32" spans="1:19" ht="36" customHeight="1" thickBot="1" x14ac:dyDescent="0.3">
      <c r="A32" s="110"/>
      <c r="B32" s="11"/>
      <c r="C32" s="39">
        <v>29</v>
      </c>
      <c r="D32" s="37" t="s">
        <v>49</v>
      </c>
      <c r="E32" s="89"/>
      <c r="F32" s="90"/>
      <c r="G32" s="91"/>
      <c r="H32" s="42">
        <v>3</v>
      </c>
      <c r="I32" s="43"/>
      <c r="J32" s="43"/>
      <c r="K32" s="43"/>
      <c r="L32" s="44" t="str">
        <f t="shared" si="0"/>
        <v/>
      </c>
      <c r="M32" s="56">
        <v>19</v>
      </c>
      <c r="N32" s="92"/>
      <c r="O32" s="28" t="str">
        <f t="shared" si="1"/>
        <v/>
      </c>
      <c r="P32" s="28">
        <v>5</v>
      </c>
      <c r="Q32" s="28" t="str">
        <f t="shared" si="2"/>
        <v/>
      </c>
      <c r="R32" s="28">
        <v>1</v>
      </c>
      <c r="S32" s="29"/>
    </row>
    <row r="33" spans="1:19" ht="36.75" thickBot="1" x14ac:dyDescent="0.3">
      <c r="A33" s="110"/>
      <c r="B33" s="14"/>
      <c r="C33" s="39">
        <v>30</v>
      </c>
      <c r="D33" s="37" t="s">
        <v>49</v>
      </c>
      <c r="E33" s="89"/>
      <c r="F33" s="90"/>
      <c r="G33" s="91"/>
      <c r="H33" s="42">
        <v>1</v>
      </c>
      <c r="I33" s="43"/>
      <c r="J33" s="43"/>
      <c r="K33" s="43"/>
      <c r="L33" s="44" t="str">
        <f t="shared" si="0"/>
        <v/>
      </c>
      <c r="M33" s="56">
        <v>19</v>
      </c>
      <c r="N33" s="92"/>
      <c r="O33" s="28" t="str">
        <f t="shared" si="1"/>
        <v/>
      </c>
      <c r="P33" s="28">
        <v>15</v>
      </c>
      <c r="Q33" s="28" t="str">
        <f t="shared" si="2"/>
        <v/>
      </c>
      <c r="R33" s="28">
        <v>1</v>
      </c>
      <c r="S33" s="29"/>
    </row>
    <row r="34" spans="1:19" ht="36.75" thickBot="1" x14ac:dyDescent="0.3">
      <c r="A34" s="111"/>
      <c r="B34" s="15"/>
      <c r="C34" s="40">
        <v>31</v>
      </c>
      <c r="D34" s="37" t="s">
        <v>49</v>
      </c>
      <c r="E34" s="89"/>
      <c r="F34" s="90"/>
      <c r="G34" s="91"/>
      <c r="H34" s="42">
        <v>4</v>
      </c>
      <c r="I34" s="43" t="s">
        <v>12</v>
      </c>
      <c r="J34" s="46" t="s">
        <v>12</v>
      </c>
      <c r="K34" s="46"/>
      <c r="L34" s="44" t="str">
        <f t="shared" si="0"/>
        <v/>
      </c>
      <c r="M34" s="56">
        <v>19</v>
      </c>
      <c r="N34" s="92"/>
      <c r="O34" s="28" t="str">
        <f t="shared" si="1"/>
        <v/>
      </c>
      <c r="P34" s="28">
        <v>1</v>
      </c>
      <c r="Q34" s="28" t="str">
        <f t="shared" si="2"/>
        <v/>
      </c>
      <c r="R34" s="28">
        <v>1</v>
      </c>
      <c r="S34" s="29"/>
    </row>
    <row r="35" spans="1:19" ht="36.75" thickBot="1" x14ac:dyDescent="0.3">
      <c r="A35" s="97"/>
      <c r="B35" s="16"/>
      <c r="C35" s="41">
        <v>32</v>
      </c>
      <c r="D35" s="37" t="s">
        <v>49</v>
      </c>
      <c r="E35" s="89"/>
      <c r="F35" s="90"/>
      <c r="G35" s="91"/>
      <c r="H35" s="42">
        <v>3</v>
      </c>
      <c r="I35" s="43"/>
      <c r="J35" s="43"/>
      <c r="K35" s="43"/>
      <c r="L35" s="44" t="str">
        <f t="shared" si="0"/>
        <v/>
      </c>
      <c r="M35" s="56">
        <v>19</v>
      </c>
      <c r="N35" s="92"/>
      <c r="O35" s="28" t="str">
        <f t="shared" si="1"/>
        <v/>
      </c>
      <c r="P35" s="28">
        <v>5</v>
      </c>
      <c r="Q35" s="28" t="str">
        <f t="shared" si="2"/>
        <v/>
      </c>
      <c r="R35" s="28">
        <v>1</v>
      </c>
      <c r="S35" s="29"/>
    </row>
    <row r="36" spans="1:19" ht="27.75" customHeight="1" thickBot="1" x14ac:dyDescent="0.3">
      <c r="A36" s="98"/>
      <c r="B36" s="17"/>
      <c r="C36" s="41">
        <v>33</v>
      </c>
      <c r="D36" s="37" t="s">
        <v>49</v>
      </c>
      <c r="E36" s="89"/>
      <c r="F36" s="90"/>
      <c r="G36" s="91"/>
      <c r="H36" s="42">
        <v>4</v>
      </c>
      <c r="I36" s="43"/>
      <c r="J36" s="43" t="s">
        <v>12</v>
      </c>
      <c r="K36" s="43"/>
      <c r="L36" s="44" t="str">
        <f t="shared" si="0"/>
        <v/>
      </c>
      <c r="M36" s="56">
        <v>19</v>
      </c>
      <c r="N36" s="92"/>
      <c r="O36" s="28" t="str">
        <f t="shared" si="1"/>
        <v/>
      </c>
      <c r="P36" s="28">
        <v>1</v>
      </c>
      <c r="Q36" s="28" t="str">
        <f t="shared" si="2"/>
        <v/>
      </c>
      <c r="R36" s="28">
        <v>1</v>
      </c>
      <c r="S36" s="29"/>
    </row>
    <row r="37" spans="1:19" ht="36.75" thickBot="1" x14ac:dyDescent="0.3">
      <c r="A37" s="99"/>
      <c r="B37" s="18"/>
      <c r="C37" s="39">
        <v>34</v>
      </c>
      <c r="D37" s="37" t="s">
        <v>49</v>
      </c>
      <c r="E37" s="89"/>
      <c r="F37" s="90"/>
      <c r="G37" s="91"/>
      <c r="H37" s="42">
        <v>3</v>
      </c>
      <c r="I37" s="43" t="s">
        <v>12</v>
      </c>
      <c r="J37" s="46" t="s">
        <v>12</v>
      </c>
      <c r="K37" s="46" t="s">
        <v>12</v>
      </c>
      <c r="L37" s="44" t="str">
        <f t="shared" si="0"/>
        <v/>
      </c>
      <c r="M37" s="56">
        <v>19</v>
      </c>
      <c r="N37" s="92"/>
      <c r="O37" s="28" t="str">
        <f t="shared" si="1"/>
        <v/>
      </c>
      <c r="P37" s="28">
        <v>5</v>
      </c>
      <c r="Q37" s="28" t="str">
        <f t="shared" si="2"/>
        <v/>
      </c>
      <c r="R37" s="28">
        <v>1</v>
      </c>
      <c r="S37" s="29"/>
    </row>
    <row r="38" spans="1:19" ht="36.75" thickBot="1" x14ac:dyDescent="0.3">
      <c r="A38" s="100"/>
      <c r="B38" s="19"/>
      <c r="C38" s="39">
        <v>35</v>
      </c>
      <c r="D38" s="37" t="s">
        <v>49</v>
      </c>
      <c r="E38" s="89"/>
      <c r="F38" s="90"/>
      <c r="G38" s="91"/>
      <c r="H38" s="42">
        <v>1</v>
      </c>
      <c r="I38" s="43"/>
      <c r="J38" s="43"/>
      <c r="K38" s="43"/>
      <c r="L38" s="44" t="str">
        <f t="shared" si="0"/>
        <v/>
      </c>
      <c r="M38" s="56">
        <v>19</v>
      </c>
      <c r="N38" s="92"/>
      <c r="O38" s="28" t="str">
        <f t="shared" si="1"/>
        <v/>
      </c>
      <c r="P38" s="28">
        <v>15</v>
      </c>
      <c r="Q38" s="28" t="str">
        <f t="shared" si="2"/>
        <v/>
      </c>
      <c r="R38" s="28">
        <v>1</v>
      </c>
      <c r="S38" s="31"/>
    </row>
    <row r="39" spans="1:19" ht="20.25" customHeight="1" thickBot="1" x14ac:dyDescent="0.3">
      <c r="A39" s="100"/>
      <c r="B39" s="20"/>
      <c r="C39" s="39">
        <v>36</v>
      </c>
      <c r="D39" s="37" t="s">
        <v>49</v>
      </c>
      <c r="E39" s="89"/>
      <c r="F39" s="90"/>
      <c r="G39" s="91"/>
      <c r="H39" s="42">
        <v>2</v>
      </c>
      <c r="I39" s="43"/>
      <c r="J39" s="43"/>
      <c r="K39" s="43"/>
      <c r="L39" s="44" t="str">
        <f t="shared" si="0"/>
        <v/>
      </c>
      <c r="M39" s="56">
        <v>19</v>
      </c>
      <c r="N39" s="92"/>
      <c r="O39" s="28" t="str">
        <f t="shared" si="1"/>
        <v/>
      </c>
      <c r="P39" s="28">
        <v>10</v>
      </c>
      <c r="Q39" s="28" t="str">
        <f t="shared" si="2"/>
        <v/>
      </c>
      <c r="R39" s="28">
        <v>1</v>
      </c>
      <c r="S39" s="29"/>
    </row>
    <row r="40" spans="1:19" ht="36.75" thickBot="1" x14ac:dyDescent="0.3">
      <c r="A40" s="100"/>
      <c r="B40" s="21"/>
      <c r="C40" s="39">
        <v>37</v>
      </c>
      <c r="D40" s="37" t="s">
        <v>49</v>
      </c>
      <c r="E40" s="89"/>
      <c r="F40" s="90"/>
      <c r="G40" s="91"/>
      <c r="H40" s="42">
        <v>3</v>
      </c>
      <c r="I40" s="43" t="s">
        <v>12</v>
      </c>
      <c r="J40" s="46" t="s">
        <v>12</v>
      </c>
      <c r="K40" s="46"/>
      <c r="L40" s="44" t="str">
        <f t="shared" si="0"/>
        <v/>
      </c>
      <c r="M40" s="56">
        <v>19</v>
      </c>
      <c r="N40" s="92"/>
      <c r="O40" s="28" t="str">
        <f t="shared" si="1"/>
        <v/>
      </c>
      <c r="P40" s="28">
        <v>5</v>
      </c>
      <c r="Q40" s="28" t="str">
        <f t="shared" si="2"/>
        <v/>
      </c>
      <c r="R40" s="28">
        <v>1</v>
      </c>
      <c r="S40" s="29"/>
    </row>
    <row r="41" spans="1:19" ht="36.75" thickBot="1" x14ac:dyDescent="0.3">
      <c r="A41" s="100"/>
      <c r="B41" s="22"/>
      <c r="C41" s="39">
        <v>38</v>
      </c>
      <c r="D41" s="37" t="s">
        <v>49</v>
      </c>
      <c r="E41" s="89"/>
      <c r="F41" s="90"/>
      <c r="G41" s="91"/>
      <c r="H41" s="42">
        <v>3</v>
      </c>
      <c r="I41" s="43"/>
      <c r="J41" s="46"/>
      <c r="K41" s="46"/>
      <c r="L41" s="44" t="str">
        <f t="shared" si="0"/>
        <v/>
      </c>
      <c r="M41" s="56">
        <v>19</v>
      </c>
      <c r="N41" s="92"/>
      <c r="O41" s="28" t="str">
        <f t="shared" si="1"/>
        <v/>
      </c>
      <c r="P41" s="28">
        <v>5</v>
      </c>
      <c r="Q41" s="28" t="str">
        <f t="shared" si="2"/>
        <v/>
      </c>
      <c r="R41" s="28">
        <v>1</v>
      </c>
      <c r="S41" s="29"/>
    </row>
    <row r="42" spans="1:19" ht="36.75" thickBot="1" x14ac:dyDescent="0.3">
      <c r="A42" s="100"/>
      <c r="B42" s="20"/>
      <c r="C42" s="39">
        <v>39</v>
      </c>
      <c r="D42" s="37" t="s">
        <v>49</v>
      </c>
      <c r="E42" s="89"/>
      <c r="F42" s="90"/>
      <c r="G42" s="91"/>
      <c r="H42" s="42">
        <v>2</v>
      </c>
      <c r="I42" s="43"/>
      <c r="J42" s="46"/>
      <c r="K42" s="46"/>
      <c r="L42" s="44" t="str">
        <f t="shared" si="0"/>
        <v/>
      </c>
      <c r="M42" s="56">
        <v>19</v>
      </c>
      <c r="N42" s="92"/>
      <c r="O42" s="28" t="str">
        <f t="shared" si="1"/>
        <v/>
      </c>
      <c r="P42" s="28">
        <v>10</v>
      </c>
      <c r="Q42" s="28" t="str">
        <f t="shared" si="2"/>
        <v/>
      </c>
      <c r="R42" s="28">
        <v>1</v>
      </c>
      <c r="S42" s="29"/>
    </row>
    <row r="43" spans="1:19" ht="36.75" thickBot="1" x14ac:dyDescent="0.3">
      <c r="A43" s="100"/>
      <c r="B43" s="23"/>
      <c r="C43" s="39">
        <v>40</v>
      </c>
      <c r="D43" s="37" t="s">
        <v>49</v>
      </c>
      <c r="E43" s="89"/>
      <c r="F43" s="90"/>
      <c r="G43" s="91"/>
      <c r="H43" s="42">
        <v>4</v>
      </c>
      <c r="I43" s="43" t="s">
        <v>12</v>
      </c>
      <c r="J43" s="46" t="s">
        <v>12</v>
      </c>
      <c r="K43" s="46"/>
      <c r="L43" s="44" t="str">
        <f t="shared" si="0"/>
        <v/>
      </c>
      <c r="M43" s="56">
        <v>19</v>
      </c>
      <c r="N43" s="92"/>
      <c r="O43" s="28" t="str">
        <f t="shared" si="1"/>
        <v/>
      </c>
      <c r="P43" s="28">
        <v>1</v>
      </c>
      <c r="Q43" s="28" t="str">
        <f t="shared" si="2"/>
        <v/>
      </c>
      <c r="R43" s="28">
        <v>1</v>
      </c>
      <c r="S43" s="30"/>
    </row>
    <row r="44" spans="1:19" ht="36.75" thickBot="1" x14ac:dyDescent="0.3">
      <c r="A44" s="100"/>
      <c r="B44" s="19"/>
      <c r="C44" s="39">
        <v>41</v>
      </c>
      <c r="D44" s="37" t="s">
        <v>49</v>
      </c>
      <c r="E44" s="89"/>
      <c r="F44" s="90"/>
      <c r="G44" s="91"/>
      <c r="H44" s="42">
        <v>4</v>
      </c>
      <c r="I44" s="43"/>
      <c r="J44" s="43"/>
      <c r="K44" s="43"/>
      <c r="L44" s="44" t="str">
        <f t="shared" si="0"/>
        <v/>
      </c>
      <c r="M44" s="56">
        <v>19</v>
      </c>
      <c r="N44" s="92"/>
      <c r="O44" s="28" t="str">
        <f t="shared" si="1"/>
        <v/>
      </c>
      <c r="P44" s="28">
        <v>1</v>
      </c>
      <c r="Q44" s="28" t="str">
        <f t="shared" si="2"/>
        <v/>
      </c>
      <c r="R44" s="28">
        <v>1</v>
      </c>
      <c r="S44" s="29"/>
    </row>
    <row r="45" spans="1:19" ht="36.75" thickBot="1" x14ac:dyDescent="0.3">
      <c r="A45" s="100"/>
      <c r="B45" s="23"/>
      <c r="C45" s="39">
        <v>42</v>
      </c>
      <c r="D45" s="37" t="s">
        <v>49</v>
      </c>
      <c r="E45" s="89"/>
      <c r="F45" s="90"/>
      <c r="G45" s="91"/>
      <c r="H45" s="42">
        <v>3</v>
      </c>
      <c r="I45" s="43" t="s">
        <v>12</v>
      </c>
      <c r="J45" s="46" t="s">
        <v>12</v>
      </c>
      <c r="K45" s="46"/>
      <c r="L45" s="44" t="str">
        <f t="shared" si="0"/>
        <v/>
      </c>
      <c r="M45" s="56">
        <v>19</v>
      </c>
      <c r="N45" s="92"/>
      <c r="O45" s="28" t="str">
        <f t="shared" si="1"/>
        <v/>
      </c>
      <c r="P45" s="28">
        <v>5</v>
      </c>
      <c r="Q45" s="28" t="str">
        <f t="shared" si="2"/>
        <v/>
      </c>
      <c r="R45" s="28">
        <v>1</v>
      </c>
      <c r="S45" s="29"/>
    </row>
    <row r="46" spans="1:19" ht="36.75" thickBot="1" x14ac:dyDescent="0.3">
      <c r="A46" s="100"/>
      <c r="B46" s="19"/>
      <c r="C46" s="39">
        <v>43</v>
      </c>
      <c r="D46" s="37" t="s">
        <v>49</v>
      </c>
      <c r="E46" s="89"/>
      <c r="F46" s="90"/>
      <c r="G46" s="91"/>
      <c r="H46" s="47">
        <v>2</v>
      </c>
      <c r="I46" s="43"/>
      <c r="J46" s="48"/>
      <c r="K46" s="48"/>
      <c r="L46" s="44" t="str">
        <f t="shared" si="0"/>
        <v/>
      </c>
      <c r="M46" s="56">
        <v>19</v>
      </c>
      <c r="N46" s="92"/>
      <c r="O46" s="28" t="str">
        <f t="shared" si="1"/>
        <v/>
      </c>
      <c r="P46" s="28">
        <v>10</v>
      </c>
      <c r="Q46" s="28" t="str">
        <f t="shared" si="2"/>
        <v/>
      </c>
      <c r="R46" s="28">
        <v>1</v>
      </c>
      <c r="S46" s="29"/>
    </row>
    <row r="47" spans="1:19" ht="36.75" thickBot="1" x14ac:dyDescent="0.3">
      <c r="A47" s="100"/>
      <c r="B47" s="19"/>
      <c r="C47" s="39">
        <v>44</v>
      </c>
      <c r="D47" s="37" t="s">
        <v>49</v>
      </c>
      <c r="E47" s="89"/>
      <c r="F47" s="90"/>
      <c r="G47" s="91"/>
      <c r="H47" s="42">
        <v>3</v>
      </c>
      <c r="I47" s="43"/>
      <c r="J47" s="43"/>
      <c r="K47" s="43"/>
      <c r="L47" s="44" t="str">
        <f t="shared" si="0"/>
        <v/>
      </c>
      <c r="M47" s="56">
        <v>19</v>
      </c>
      <c r="N47" s="92"/>
      <c r="O47" s="28" t="str">
        <f t="shared" si="1"/>
        <v/>
      </c>
      <c r="P47" s="28">
        <v>5</v>
      </c>
      <c r="Q47" s="28" t="str">
        <f t="shared" si="2"/>
        <v/>
      </c>
      <c r="R47" s="28">
        <v>1</v>
      </c>
      <c r="S47" s="29"/>
    </row>
    <row r="48" spans="1:19" ht="36.75" thickBot="1" x14ac:dyDescent="0.3">
      <c r="A48" s="101"/>
      <c r="B48" s="24"/>
      <c r="C48" s="40">
        <v>45</v>
      </c>
      <c r="D48" s="37" t="s">
        <v>49</v>
      </c>
      <c r="E48" s="89"/>
      <c r="F48" s="90"/>
      <c r="G48" s="91"/>
      <c r="H48" s="42">
        <v>3</v>
      </c>
      <c r="I48" s="43"/>
      <c r="J48" s="43"/>
      <c r="K48" s="43"/>
      <c r="L48" s="44" t="str">
        <f t="shared" si="0"/>
        <v/>
      </c>
      <c r="M48" s="56">
        <v>19</v>
      </c>
      <c r="N48" s="92"/>
      <c r="O48" s="28" t="str">
        <f t="shared" si="1"/>
        <v/>
      </c>
      <c r="P48" s="28">
        <v>5</v>
      </c>
      <c r="Q48" s="28" t="str">
        <f t="shared" si="2"/>
        <v/>
      </c>
      <c r="R48" s="28">
        <v>1</v>
      </c>
      <c r="S48" s="29"/>
    </row>
    <row r="49" spans="1:19" ht="28.5" customHeight="1" thickBot="1" x14ac:dyDescent="0.3">
      <c r="A49" s="57"/>
      <c r="B49" s="25"/>
      <c r="C49" s="41">
        <v>46</v>
      </c>
      <c r="D49" s="37" t="s">
        <v>49</v>
      </c>
      <c r="E49" s="89"/>
      <c r="F49" s="90"/>
      <c r="G49" s="91"/>
      <c r="H49" s="42">
        <v>2</v>
      </c>
      <c r="I49" s="43"/>
      <c r="J49" s="43"/>
      <c r="K49" s="43"/>
      <c r="L49" s="44" t="str">
        <f t="shared" si="0"/>
        <v/>
      </c>
      <c r="M49" s="56">
        <v>19</v>
      </c>
      <c r="N49" s="92"/>
      <c r="O49" s="28" t="str">
        <f t="shared" si="1"/>
        <v/>
      </c>
      <c r="P49" s="28">
        <v>10</v>
      </c>
      <c r="Q49" s="28" t="str">
        <f t="shared" si="2"/>
        <v/>
      </c>
      <c r="R49" s="28">
        <v>1</v>
      </c>
      <c r="S49" s="29"/>
    </row>
    <row r="50" spans="1:19" x14ac:dyDescent="0.25">
      <c r="S50" s="33"/>
    </row>
    <row r="51" spans="1:19" ht="15.75" thickBot="1" x14ac:dyDescent="0.3">
      <c r="H51" s="49"/>
      <c r="L51" s="51" t="str">
        <f t="shared" ref="L51:L82" si="3">IF(OR(P:P="Salle embouteillage + SAS d'acces",P:P="Zone process",P:P="Local désinfection"),"zone très sensible",IF(OR(P:P="Local Injection",P:P="Local soufflage",P:P="Siroperie",P:P="Local Basculeur préformes bouchons/Basculeur bouchons",P:P="Basculeur préformes",P:P="Atelier maintenance"),"zone sensible",IF(OR(P:P="Conditionnement",P:P="Stockage produits finis",P:P="Magasin matières premières",P:P="Vestiaires",P:P="Réfectoire",P:P="Extérieur",P:P="Emergences (hors intervention)"),"zone moyennement sensible","")))</f>
        <v/>
      </c>
      <c r="M51" s="53"/>
      <c r="S51" s="34"/>
    </row>
    <row r="52" spans="1:19" x14ac:dyDescent="0.25">
      <c r="L52" s="53" t="str">
        <f t="shared" si="3"/>
        <v/>
      </c>
      <c r="M52" s="53"/>
    </row>
    <row r="53" spans="1:19" x14ac:dyDescent="0.25">
      <c r="L53" s="53" t="str">
        <f t="shared" si="3"/>
        <v/>
      </c>
      <c r="M53" s="53"/>
    </row>
    <row r="54" spans="1:19" x14ac:dyDescent="0.25">
      <c r="L54" s="53" t="str">
        <f t="shared" si="3"/>
        <v/>
      </c>
      <c r="M54" s="53"/>
    </row>
    <row r="55" spans="1:19" x14ac:dyDescent="0.25">
      <c r="L55" s="53" t="str">
        <f t="shared" si="3"/>
        <v/>
      </c>
      <c r="M55" s="53"/>
    </row>
    <row r="56" spans="1:19" x14ac:dyDescent="0.25">
      <c r="L56" s="53" t="str">
        <f t="shared" si="3"/>
        <v/>
      </c>
      <c r="M56" s="53"/>
    </row>
    <row r="57" spans="1:19" x14ac:dyDescent="0.25">
      <c r="L57" s="53" t="str">
        <f t="shared" si="3"/>
        <v/>
      </c>
      <c r="M57" s="53"/>
    </row>
    <row r="58" spans="1:19" x14ac:dyDescent="0.25">
      <c r="L58" s="53" t="str">
        <f t="shared" si="3"/>
        <v/>
      </c>
      <c r="M58" s="53"/>
    </row>
    <row r="59" spans="1:19" x14ac:dyDescent="0.25">
      <c r="L59" s="53" t="str">
        <f t="shared" si="3"/>
        <v/>
      </c>
      <c r="M59" s="53"/>
    </row>
    <row r="60" spans="1:19" x14ac:dyDescent="0.25">
      <c r="L60" s="53" t="str">
        <f t="shared" si="3"/>
        <v/>
      </c>
      <c r="M60" s="53"/>
    </row>
    <row r="61" spans="1:19" x14ac:dyDescent="0.25">
      <c r="L61" s="53" t="str">
        <f t="shared" si="3"/>
        <v/>
      </c>
      <c r="M61" s="53"/>
    </row>
    <row r="62" spans="1:19" x14ac:dyDescent="0.25">
      <c r="L62" s="53" t="str">
        <f t="shared" si="3"/>
        <v/>
      </c>
      <c r="M62" s="53"/>
    </row>
    <row r="63" spans="1:19" x14ac:dyDescent="0.25">
      <c r="L63" s="53" t="str">
        <f t="shared" si="3"/>
        <v/>
      </c>
      <c r="M63" s="53"/>
    </row>
    <row r="64" spans="1:19" x14ac:dyDescent="0.25">
      <c r="L64" s="53" t="str">
        <f t="shared" si="3"/>
        <v/>
      </c>
      <c r="M64" s="53"/>
    </row>
    <row r="65" spans="12:13" x14ac:dyDescent="0.25">
      <c r="L65" s="53" t="str">
        <f t="shared" si="3"/>
        <v/>
      </c>
      <c r="M65" s="53"/>
    </row>
    <row r="66" spans="12:13" x14ac:dyDescent="0.25">
      <c r="L66" s="53" t="str">
        <f t="shared" si="3"/>
        <v/>
      </c>
      <c r="M66" s="53"/>
    </row>
    <row r="67" spans="12:13" x14ac:dyDescent="0.25">
      <c r="L67" s="53" t="str">
        <f t="shared" si="3"/>
        <v/>
      </c>
      <c r="M67" s="53"/>
    </row>
    <row r="68" spans="12:13" x14ac:dyDescent="0.25">
      <c r="L68" s="53" t="str">
        <f t="shared" si="3"/>
        <v/>
      </c>
      <c r="M68" s="53"/>
    </row>
    <row r="69" spans="12:13" x14ac:dyDescent="0.25">
      <c r="L69" s="53" t="str">
        <f t="shared" si="3"/>
        <v/>
      </c>
      <c r="M69" s="53"/>
    </row>
    <row r="70" spans="12:13" x14ac:dyDescent="0.25">
      <c r="L70" s="53" t="str">
        <f t="shared" si="3"/>
        <v/>
      </c>
      <c r="M70" s="53"/>
    </row>
    <row r="71" spans="12:13" x14ac:dyDescent="0.25">
      <c r="L71" s="53" t="str">
        <f t="shared" si="3"/>
        <v/>
      </c>
      <c r="M71" s="53"/>
    </row>
    <row r="72" spans="12:13" x14ac:dyDescent="0.25">
      <c r="L72" s="53" t="str">
        <f t="shared" si="3"/>
        <v/>
      </c>
      <c r="M72" s="53"/>
    </row>
    <row r="73" spans="12:13" x14ac:dyDescent="0.25">
      <c r="L73" s="53" t="str">
        <f t="shared" si="3"/>
        <v/>
      </c>
      <c r="M73" s="53"/>
    </row>
    <row r="74" spans="12:13" x14ac:dyDescent="0.25">
      <c r="L74" s="53" t="str">
        <f t="shared" si="3"/>
        <v/>
      </c>
      <c r="M74" s="53"/>
    </row>
    <row r="75" spans="12:13" x14ac:dyDescent="0.25">
      <c r="L75" s="53" t="str">
        <f t="shared" si="3"/>
        <v/>
      </c>
      <c r="M75" s="53"/>
    </row>
    <row r="76" spans="12:13" x14ac:dyDescent="0.25">
      <c r="L76" s="53" t="str">
        <f t="shared" si="3"/>
        <v/>
      </c>
      <c r="M76" s="53"/>
    </row>
    <row r="77" spans="12:13" x14ac:dyDescent="0.25">
      <c r="L77" s="53" t="str">
        <f t="shared" si="3"/>
        <v/>
      </c>
      <c r="M77" s="53"/>
    </row>
    <row r="78" spans="12:13" x14ac:dyDescent="0.25">
      <c r="L78" s="53" t="str">
        <f t="shared" si="3"/>
        <v/>
      </c>
      <c r="M78" s="53"/>
    </row>
    <row r="79" spans="12:13" x14ac:dyDescent="0.25">
      <c r="L79" s="53" t="str">
        <f t="shared" si="3"/>
        <v/>
      </c>
      <c r="M79" s="53"/>
    </row>
    <row r="80" spans="12:13" x14ac:dyDescent="0.25">
      <c r="L80" s="53" t="str">
        <f t="shared" si="3"/>
        <v/>
      </c>
      <c r="M80" s="53"/>
    </row>
    <row r="81" spans="12:13" x14ac:dyDescent="0.25">
      <c r="L81" s="53" t="str">
        <f t="shared" si="3"/>
        <v/>
      </c>
      <c r="M81" s="53"/>
    </row>
    <row r="82" spans="12:13" x14ac:dyDescent="0.25">
      <c r="L82" s="53" t="str">
        <f t="shared" si="3"/>
        <v/>
      </c>
      <c r="M82" s="53"/>
    </row>
    <row r="83" spans="12:13" x14ac:dyDescent="0.25">
      <c r="L83" s="53" t="str">
        <f t="shared" ref="L83:L99" si="4">IF(OR(P:P="Salle embouteillage + SAS d'acces",P:P="Zone process",P:P="Local désinfection"),"zone très sensible",IF(OR(P:P="Local Injection",P:P="Local soufflage",P:P="Siroperie",P:P="Local Basculeur préformes bouchons/Basculeur bouchons",P:P="Basculeur préformes",P:P="Atelier maintenance"),"zone sensible",IF(OR(P:P="Conditionnement",P:P="Stockage produits finis",P:P="Magasin matières premières",P:P="Vestiaires",P:P="Réfectoire",P:P="Extérieur",P:P="Emergences (hors intervention)"),"zone moyennement sensible","")))</f>
        <v/>
      </c>
      <c r="M83" s="53"/>
    </row>
    <row r="84" spans="12:13" x14ac:dyDescent="0.25">
      <c r="L84" s="53" t="str">
        <f t="shared" si="4"/>
        <v/>
      </c>
      <c r="M84" s="53"/>
    </row>
    <row r="85" spans="12:13" x14ac:dyDescent="0.25">
      <c r="L85" s="53" t="str">
        <f t="shared" si="4"/>
        <v/>
      </c>
      <c r="M85" s="53"/>
    </row>
    <row r="86" spans="12:13" x14ac:dyDescent="0.25">
      <c r="L86" s="53" t="str">
        <f t="shared" si="4"/>
        <v/>
      </c>
      <c r="M86" s="53"/>
    </row>
    <row r="87" spans="12:13" x14ac:dyDescent="0.25">
      <c r="L87" s="53" t="str">
        <f t="shared" si="4"/>
        <v/>
      </c>
      <c r="M87" s="53"/>
    </row>
    <row r="88" spans="12:13" x14ac:dyDescent="0.25">
      <c r="L88" s="53" t="str">
        <f t="shared" si="4"/>
        <v/>
      </c>
      <c r="M88" s="53"/>
    </row>
    <row r="89" spans="12:13" x14ac:dyDescent="0.25">
      <c r="L89" s="53" t="str">
        <f t="shared" si="4"/>
        <v/>
      </c>
      <c r="M89" s="53"/>
    </row>
    <row r="90" spans="12:13" x14ac:dyDescent="0.25">
      <c r="L90" s="53" t="str">
        <f t="shared" si="4"/>
        <v/>
      </c>
      <c r="M90" s="53"/>
    </row>
    <row r="91" spans="12:13" x14ac:dyDescent="0.25">
      <c r="L91" s="53" t="str">
        <f t="shared" si="4"/>
        <v/>
      </c>
      <c r="M91" s="53"/>
    </row>
    <row r="92" spans="12:13" x14ac:dyDescent="0.25">
      <c r="L92" s="53" t="str">
        <f t="shared" si="4"/>
        <v/>
      </c>
      <c r="M92" s="53"/>
    </row>
    <row r="93" spans="12:13" x14ac:dyDescent="0.25">
      <c r="L93" s="53" t="str">
        <f t="shared" si="4"/>
        <v/>
      </c>
      <c r="M93" s="53"/>
    </row>
    <row r="94" spans="12:13" x14ac:dyDescent="0.25">
      <c r="L94" s="53" t="str">
        <f t="shared" si="4"/>
        <v/>
      </c>
      <c r="M94" s="53"/>
    </row>
    <row r="95" spans="12:13" x14ac:dyDescent="0.25">
      <c r="L95" s="53" t="str">
        <f t="shared" si="4"/>
        <v/>
      </c>
      <c r="M95" s="53"/>
    </row>
    <row r="96" spans="12:13" x14ac:dyDescent="0.25">
      <c r="L96" s="53" t="str">
        <f t="shared" si="4"/>
        <v/>
      </c>
      <c r="M96" s="53"/>
    </row>
    <row r="97" spans="12:13" x14ac:dyDescent="0.25">
      <c r="L97" s="53" t="str">
        <f t="shared" si="4"/>
        <v/>
      </c>
      <c r="M97" s="53"/>
    </row>
    <row r="98" spans="12:13" x14ac:dyDescent="0.25">
      <c r="L98" s="53" t="str">
        <f t="shared" si="4"/>
        <v/>
      </c>
      <c r="M98" s="53"/>
    </row>
    <row r="99" spans="12:13" x14ac:dyDescent="0.25">
      <c r="L99" s="53" t="str">
        <f t="shared" si="4"/>
        <v/>
      </c>
      <c r="M99" s="53"/>
    </row>
  </sheetData>
  <mergeCells count="10">
    <mergeCell ref="A1:D1"/>
    <mergeCell ref="E1:G1"/>
    <mergeCell ref="A35:A36"/>
    <mergeCell ref="A37:A48"/>
    <mergeCell ref="O2:R2"/>
    <mergeCell ref="A2:A3"/>
    <mergeCell ref="A4:A12"/>
    <mergeCell ref="A14:A34"/>
    <mergeCell ref="E2:G2"/>
    <mergeCell ref="O1:Q1"/>
  </mergeCells>
  <conditionalFormatting sqref="O2:Q2">
    <cfRule type="cellIs" dxfId="34" priority="44" operator="equal">
      <formula>1</formula>
    </cfRule>
    <cfRule type="cellIs" dxfId="33" priority="45" operator="equal">
      <formula>5</formula>
    </cfRule>
    <cfRule type="cellIs" dxfId="32" priority="46" operator="equal">
      <formula>15</formula>
    </cfRule>
    <cfRule type="cellIs" dxfId="31" priority="47" operator="equal">
      <formula>10</formula>
    </cfRule>
    <cfRule type="cellIs" dxfId="30" priority="48" operator="equal">
      <formula>0</formula>
    </cfRule>
    <cfRule type="cellIs" dxfId="29" priority="49" operator="equal">
      <formula>20</formula>
    </cfRule>
  </conditionalFormatting>
  <conditionalFormatting sqref="P27:P29 P31:P32 O4:P4 Q4:Q49 P5:P25 P34:P49 O5:O49">
    <cfRule type="containsText" dxfId="28" priority="43" operator="containsText" text="OUI">
      <formula>NOT(ISERROR(SEARCH("OUI",O4)))</formula>
    </cfRule>
  </conditionalFormatting>
  <conditionalFormatting sqref="P26">
    <cfRule type="containsText" dxfId="27" priority="42" operator="containsText" text="OUI">
      <formula>NOT(ISERROR(SEARCH("OUI",P26)))</formula>
    </cfRule>
  </conditionalFormatting>
  <conditionalFormatting sqref="P33">
    <cfRule type="containsText" dxfId="26" priority="41" operator="containsText" text="OUI">
      <formula>NOT(ISERROR(SEARCH("OUI",P33)))</formula>
    </cfRule>
  </conditionalFormatting>
  <conditionalFormatting sqref="P30">
    <cfRule type="containsText" dxfId="25" priority="34" operator="containsText" text="OUI">
      <formula>NOT(ISERROR(SEARCH("OUI",P30)))</formula>
    </cfRule>
  </conditionalFormatting>
  <conditionalFormatting sqref="O3:P3">
    <cfRule type="containsText" dxfId="24" priority="24" operator="containsText" text="OUI">
      <formula>NOT(ISERROR(SEARCH("OUI",O3)))</formula>
    </cfRule>
  </conditionalFormatting>
  <conditionalFormatting sqref="I3 I4:K31 I51:K1048576 I37:K49">
    <cfRule type="containsText" dxfId="23" priority="14" operator="containsText" text="OUI">
      <formula>NOT(ISERROR(SEARCH("OUI",I3)))</formula>
    </cfRule>
  </conditionalFormatting>
  <conditionalFormatting sqref="J3">
    <cfRule type="containsText" dxfId="22" priority="13" operator="containsText" text="OUI">
      <formula>NOT(ISERROR(SEARCH("OUI",J3)))</formula>
    </cfRule>
  </conditionalFormatting>
  <conditionalFormatting sqref="K3:M3">
    <cfRule type="containsText" dxfId="21" priority="12" operator="containsText" text="OUI">
      <formula>NOT(ISERROR(SEARCH("OUI",K3)))</formula>
    </cfRule>
  </conditionalFormatting>
  <conditionalFormatting sqref="J3:K3">
    <cfRule type="containsText" dxfId="20" priority="11" operator="containsText" text="OUI">
      <formula>NOT(ISERROR(SEARCH("OUI",J3)))</formula>
    </cfRule>
  </conditionalFormatting>
  <conditionalFormatting sqref="I32:K32">
    <cfRule type="containsText" dxfId="19" priority="8" operator="containsText" text="OUI">
      <formula>NOT(ISERROR(SEARCH("OUI",I32)))</formula>
    </cfRule>
  </conditionalFormatting>
  <conditionalFormatting sqref="I33:K34">
    <cfRule type="containsText" dxfId="18" priority="10" operator="containsText" text="OUI">
      <formula>NOT(ISERROR(SEARCH("OUI",I33)))</formula>
    </cfRule>
  </conditionalFormatting>
  <conditionalFormatting sqref="I35:K36">
    <cfRule type="containsText" dxfId="17" priority="9" operator="containsText" text="OUI">
      <formula>NOT(ISERROR(SEARCH("OUI",I35)))</formula>
    </cfRule>
  </conditionalFormatting>
  <conditionalFormatting sqref="O1:Q1">
    <cfRule type="cellIs" dxfId="16" priority="1" operator="equal">
      <formula>1</formula>
    </cfRule>
    <cfRule type="cellIs" dxfId="15" priority="2" operator="equal">
      <formula>5</formula>
    </cfRule>
    <cfRule type="cellIs" dxfId="14" priority="3" operator="equal">
      <formula>15</formula>
    </cfRule>
    <cfRule type="cellIs" dxfId="13" priority="4" operator="equal">
      <formula>10</formula>
    </cfRule>
    <cfRule type="cellIs" dxfId="12" priority="5" operator="equal">
      <formula>0</formula>
    </cfRule>
    <cfRule type="cellIs" dxfId="11" priority="6" operator="equal">
      <formula>20</formula>
    </cfRule>
  </conditionalFormatting>
  <conditionalFormatting sqref="S51">
    <cfRule type="cellIs" dxfId="10" priority="106" operator="lessThan">
      <formula>0.9</formula>
    </cfRule>
    <cfRule type="expression" dxfId="9" priority="107" stopIfTrue="1">
      <formula>OR(#REF!&gt;0.9,#REF!=0.9)</formula>
    </cfRule>
  </conditionalFormatting>
  <conditionalFormatting sqref="Q4:Q49">
    <cfRule type="cellIs" dxfId="8" priority="35" operator="equal">
      <formula>15</formula>
    </cfRule>
    <cfRule type="cellIs" dxfId="7" priority="36" operator="equal">
      <formula>10</formula>
    </cfRule>
    <cfRule type="cellIs" dxfId="6" priority="37" operator="equal">
      <formula>1</formula>
    </cfRule>
    <cfRule type="cellIs" dxfId="5" priority="38" operator="equal">
      <formula>5</formula>
    </cfRule>
    <cfRule type="cellIs" dxfId="4" priority="39" operator="equal">
      <formula>0</formula>
    </cfRule>
    <cfRule type="cellIs" dxfId="3" priority="40" operator="equal">
      <formula>20</formula>
    </cfRule>
  </conditionalFormatting>
  <dataValidations count="3">
    <dataValidation type="list" allowBlank="1" showInputMessage="1" showErrorMessage="1" sqref="N1">
      <formula1>SECTEURS</formula1>
    </dataValidation>
    <dataValidation type="date" showInputMessage="1" showErrorMessage="1" errorTitle="Date requise" error="Vous devez saisir une date comprise dans l'année 2016" promptTitle="date de l'audit" prompt="Saisir la date de l'audit (en 2016)" sqref="D2">
      <formula1>42370</formula1>
      <formula2>42735</formula2>
    </dataValidation>
    <dataValidation allowBlank="1" showInputMessage="1" showErrorMessage="1" prompt="Une fois votre nom saisi,_x000a_appuyez sur la touche ENTREE" sqref="S2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62" r:id="rId4" name="Button 338">
              <controlPr defaultSize="0" print="0" autoFill="0" autoPict="0" macro="[0]!VALIDFEUILLE">
                <anchor moveWithCells="1" sizeWithCells="1">
                  <from>
                    <xdr:col>3</xdr:col>
                    <xdr:colOff>295275</xdr:colOff>
                    <xdr:row>2</xdr:row>
                    <xdr:rowOff>66675</xdr:rowOff>
                  </from>
                  <to>
                    <xdr:col>3</xdr:col>
                    <xdr:colOff>4314825</xdr:colOff>
                    <xdr:row>2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IF($N$1="nature",'Données listes'!$I$2:$I$11,IF($N$1="fruit",'Données listes'!$J$2:$J$8,'Données listes'!$K$2:$K$6))</xm:f>
          </x14:formula1>
          <xm:sqref>N2</xm:sqref>
        </x14:dataValidation>
        <x14:dataValidation type="list" allowBlank="1" showInputMessage="1" showErrorMessage="1">
          <x14:formula1>
            <xm:f>'Données listes'!$E$10:$E$21</xm:f>
          </x14:formula1>
          <xm:sqref>S1</xm:sqref>
        </x14:dataValidation>
        <x14:dataValidation type="custom" showInputMessage="1" showErrorMessage="1">
          <x14:formula1>
            <xm:f>IF(R4=3,'Données listes'!A2:A19,'Données listes'!A20)</xm:f>
          </x14:formula1>
          <xm:sqref>M4:M49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K21"/>
  <sheetViews>
    <sheetView workbookViewId="0">
      <selection activeCell="C4" sqref="C4"/>
    </sheetView>
  </sheetViews>
  <sheetFormatPr baseColWidth="10" defaultRowHeight="15" x14ac:dyDescent="0.25"/>
  <cols>
    <col min="1" max="1" width="12.7109375" bestFit="1" customWidth="1"/>
    <col min="2" max="2" width="38" customWidth="1"/>
    <col min="3" max="3" width="12.7109375" bestFit="1" customWidth="1"/>
    <col min="5" max="5" width="15.5703125" bestFit="1" customWidth="1"/>
    <col min="9" max="9" width="21.42578125" bestFit="1" customWidth="1"/>
    <col min="10" max="10" width="12.85546875" customWidth="1"/>
    <col min="11" max="11" width="21.42578125" bestFit="1" customWidth="1"/>
  </cols>
  <sheetData>
    <row r="1" spans="1:11" ht="18.75" x14ac:dyDescent="0.25">
      <c r="A1" s="69" t="s">
        <v>29</v>
      </c>
      <c r="B1" s="80" t="s">
        <v>16</v>
      </c>
      <c r="E1" s="77" t="s">
        <v>19</v>
      </c>
      <c r="G1" s="77" t="s">
        <v>26</v>
      </c>
      <c r="I1" s="69" t="s">
        <v>68</v>
      </c>
      <c r="J1" s="70" t="s">
        <v>69</v>
      </c>
      <c r="K1" s="71" t="s">
        <v>70</v>
      </c>
    </row>
    <row r="2" spans="1:11" x14ac:dyDescent="0.25">
      <c r="A2" s="72">
        <v>1</v>
      </c>
      <c r="B2" s="73" t="s">
        <v>50</v>
      </c>
      <c r="E2" s="78">
        <v>1</v>
      </c>
      <c r="G2" s="78" t="s">
        <v>27</v>
      </c>
      <c r="I2" s="72" t="s">
        <v>71</v>
      </c>
      <c r="J2" s="68" t="s">
        <v>81</v>
      </c>
      <c r="K2" s="73" t="s">
        <v>88</v>
      </c>
    </row>
    <row r="3" spans="1:11" x14ac:dyDescent="0.25">
      <c r="A3" s="72">
        <v>2</v>
      </c>
      <c r="B3" s="73" t="s">
        <v>51</v>
      </c>
      <c r="E3" s="78">
        <v>2</v>
      </c>
      <c r="G3" s="78" t="s">
        <v>28</v>
      </c>
      <c r="I3" s="72" t="s">
        <v>72</v>
      </c>
      <c r="J3" s="68" t="s">
        <v>82</v>
      </c>
      <c r="K3" s="73" t="s">
        <v>89</v>
      </c>
    </row>
    <row r="4" spans="1:11" ht="15.75" thickBot="1" x14ac:dyDescent="0.3">
      <c r="A4" s="72">
        <v>3</v>
      </c>
      <c r="B4" s="73" t="s">
        <v>52</v>
      </c>
      <c r="E4" s="79">
        <v>3</v>
      </c>
      <c r="G4" s="79" t="s">
        <v>20</v>
      </c>
      <c r="I4" s="72" t="s">
        <v>73</v>
      </c>
      <c r="J4" s="68" t="s">
        <v>83</v>
      </c>
      <c r="K4" s="73" t="s">
        <v>90</v>
      </c>
    </row>
    <row r="5" spans="1:11" x14ac:dyDescent="0.25">
      <c r="A5" s="72">
        <v>4</v>
      </c>
      <c r="B5" s="73" t="s">
        <v>53</v>
      </c>
      <c r="I5" s="72" t="s">
        <v>74</v>
      </c>
      <c r="J5" s="68" t="s">
        <v>84</v>
      </c>
      <c r="K5" s="73" t="s">
        <v>91</v>
      </c>
    </row>
    <row r="6" spans="1:11" x14ac:dyDescent="0.25">
      <c r="A6" s="72">
        <v>5</v>
      </c>
      <c r="B6" s="73" t="s">
        <v>54</v>
      </c>
      <c r="C6" s="86" t="s">
        <v>94</v>
      </c>
      <c r="I6" s="72" t="s">
        <v>75</v>
      </c>
      <c r="J6" s="68" t="s">
        <v>85</v>
      </c>
      <c r="K6" s="73" t="s">
        <v>92</v>
      </c>
    </row>
    <row r="7" spans="1:11" x14ac:dyDescent="0.25">
      <c r="A7" s="72">
        <v>6</v>
      </c>
      <c r="B7" s="73" t="s">
        <v>55</v>
      </c>
      <c r="I7" s="72" t="s">
        <v>76</v>
      </c>
      <c r="J7" s="68" t="s">
        <v>86</v>
      </c>
      <c r="K7" s="73"/>
    </row>
    <row r="8" spans="1:11" ht="15.75" thickBot="1" x14ac:dyDescent="0.3">
      <c r="A8" s="72">
        <v>7</v>
      </c>
      <c r="B8" s="73" t="s">
        <v>56</v>
      </c>
      <c r="I8" s="72" t="s">
        <v>77</v>
      </c>
      <c r="J8" s="68" t="s">
        <v>87</v>
      </c>
      <c r="K8" s="73"/>
    </row>
    <row r="9" spans="1:11" x14ac:dyDescent="0.25">
      <c r="A9" s="72">
        <v>8</v>
      </c>
      <c r="B9" s="73" t="s">
        <v>57</v>
      </c>
      <c r="E9" s="77" t="s">
        <v>31</v>
      </c>
      <c r="I9" s="72" t="s">
        <v>78</v>
      </c>
      <c r="J9" s="68"/>
      <c r="K9" s="73"/>
    </row>
    <row r="10" spans="1:11" x14ac:dyDescent="0.25">
      <c r="A10" s="72">
        <v>9</v>
      </c>
      <c r="B10" s="73" t="s">
        <v>58</v>
      </c>
      <c r="E10" s="78" t="s">
        <v>35</v>
      </c>
      <c r="I10" s="72" t="s">
        <v>79</v>
      </c>
      <c r="J10" s="68"/>
      <c r="K10" s="73"/>
    </row>
    <row r="11" spans="1:11" ht="15.75" thickBot="1" x14ac:dyDescent="0.3">
      <c r="A11" s="72">
        <v>10</v>
      </c>
      <c r="B11" s="73" t="s">
        <v>59</v>
      </c>
      <c r="E11" s="78" t="s">
        <v>36</v>
      </c>
      <c r="I11" s="72" t="s">
        <v>80</v>
      </c>
      <c r="J11" s="75"/>
      <c r="K11" s="76"/>
    </row>
    <row r="12" spans="1:11" x14ac:dyDescent="0.25">
      <c r="A12" s="72">
        <v>11</v>
      </c>
      <c r="B12" s="73" t="s">
        <v>60</v>
      </c>
      <c r="E12" s="78" t="s">
        <v>37</v>
      </c>
    </row>
    <row r="13" spans="1:11" x14ac:dyDescent="0.25">
      <c r="A13" s="72">
        <v>12</v>
      </c>
      <c r="B13" s="73" t="s">
        <v>61</v>
      </c>
      <c r="E13" s="78" t="s">
        <v>38</v>
      </c>
    </row>
    <row r="14" spans="1:11" x14ac:dyDescent="0.25">
      <c r="A14" s="72">
        <v>13</v>
      </c>
      <c r="B14" s="73" t="s">
        <v>62</v>
      </c>
      <c r="E14" s="78" t="s">
        <v>39</v>
      </c>
    </row>
    <row r="15" spans="1:11" x14ac:dyDescent="0.25">
      <c r="A15" s="72">
        <v>14</v>
      </c>
      <c r="B15" s="73" t="s">
        <v>63</v>
      </c>
      <c r="E15" s="78" t="s">
        <v>40</v>
      </c>
    </row>
    <row r="16" spans="1:11" x14ac:dyDescent="0.25">
      <c r="A16" s="72">
        <v>15</v>
      </c>
      <c r="B16" s="73" t="s">
        <v>64</v>
      </c>
      <c r="E16" s="78" t="s">
        <v>41</v>
      </c>
    </row>
    <row r="17" spans="1:5" x14ac:dyDescent="0.25">
      <c r="A17" s="72">
        <v>16</v>
      </c>
      <c r="B17" s="73" t="s">
        <v>65</v>
      </c>
      <c r="E17" s="78" t="s">
        <v>42</v>
      </c>
    </row>
    <row r="18" spans="1:5" x14ac:dyDescent="0.25">
      <c r="A18" s="72">
        <v>17</v>
      </c>
      <c r="B18" s="73" t="s">
        <v>66</v>
      </c>
      <c r="E18" s="78" t="s">
        <v>43</v>
      </c>
    </row>
    <row r="19" spans="1:5" x14ac:dyDescent="0.25">
      <c r="A19" s="72">
        <v>18</v>
      </c>
      <c r="B19" s="73" t="s">
        <v>67</v>
      </c>
      <c r="E19" s="78" t="s">
        <v>44</v>
      </c>
    </row>
    <row r="20" spans="1:5" ht="15.75" thickBot="1" x14ac:dyDescent="0.3">
      <c r="A20" s="74">
        <v>19</v>
      </c>
      <c r="B20" s="76"/>
      <c r="E20" s="78" t="s">
        <v>45</v>
      </c>
    </row>
    <row r="21" spans="1:5" ht="15.75" thickBot="1" x14ac:dyDescent="0.3">
      <c r="E21" s="79" t="s">
        <v>46</v>
      </c>
    </row>
  </sheetData>
  <hyperlinks>
    <hyperlink ref="C6" r:id="rId1" location="p413864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3:BB8"/>
  <sheetViews>
    <sheetView topLeftCell="A4" workbookViewId="0">
      <selection activeCell="G5" sqref="G5"/>
    </sheetView>
  </sheetViews>
  <sheetFormatPr baseColWidth="10" defaultRowHeight="15" x14ac:dyDescent="0.25"/>
  <cols>
    <col min="1" max="1" width="14.28515625" customWidth="1"/>
    <col min="2" max="2" width="14.140625" customWidth="1"/>
    <col min="3" max="5" width="13.7109375" customWidth="1"/>
    <col min="6" max="6" width="15.42578125" customWidth="1"/>
    <col min="7" max="52" width="14.7109375" customWidth="1"/>
    <col min="53" max="54" width="4.7109375" customWidth="1"/>
  </cols>
  <sheetData>
    <row r="3" spans="1:54" x14ac:dyDescent="0.25">
      <c r="B3" s="61"/>
      <c r="C3" s="61"/>
      <c r="D3" s="61"/>
      <c r="E3" s="61"/>
      <c r="F3" s="61"/>
      <c r="G3" s="114" t="s">
        <v>24</v>
      </c>
      <c r="H3" s="114"/>
      <c r="I3" s="114"/>
      <c r="J3" s="114"/>
      <c r="K3" s="114"/>
      <c r="L3" s="114"/>
      <c r="M3" s="114"/>
      <c r="N3" s="114"/>
      <c r="O3" s="114"/>
      <c r="P3" s="114"/>
      <c r="Q3" s="114"/>
      <c r="R3" s="114"/>
      <c r="S3" s="114"/>
      <c r="T3" s="114"/>
      <c r="U3" s="114"/>
      <c r="V3" s="114"/>
      <c r="W3" s="114"/>
      <c r="X3" s="114"/>
      <c r="Y3" s="114"/>
      <c r="Z3" s="114"/>
      <c r="AA3" s="114"/>
      <c r="AB3" s="114"/>
      <c r="AC3" s="114"/>
      <c r="AD3" s="114"/>
      <c r="AE3" s="114"/>
      <c r="AF3" s="114"/>
      <c r="AG3" s="114"/>
      <c r="AH3" s="114"/>
      <c r="AI3" s="114"/>
      <c r="AJ3" s="114"/>
      <c r="AK3" s="114"/>
      <c r="AL3" s="114"/>
      <c r="AM3" s="114"/>
      <c r="AN3" s="114"/>
      <c r="AO3" s="114"/>
      <c r="AP3" s="114"/>
      <c r="AQ3" s="114"/>
      <c r="AR3" s="114"/>
      <c r="AS3" s="114"/>
      <c r="AT3" s="114"/>
      <c r="AU3" s="114"/>
      <c r="AV3" s="114"/>
      <c r="AW3" s="114"/>
      <c r="AX3" s="114"/>
      <c r="AY3" s="114"/>
      <c r="AZ3" s="114"/>
    </row>
    <row r="4" spans="1:54" x14ac:dyDescent="0.25">
      <c r="B4" s="61" t="s">
        <v>23</v>
      </c>
      <c r="C4" s="61" t="s">
        <v>25</v>
      </c>
      <c r="D4" s="61" t="s">
        <v>31</v>
      </c>
      <c r="E4" s="61" t="s">
        <v>30</v>
      </c>
      <c r="F4" s="61" t="s">
        <v>22</v>
      </c>
      <c r="G4" s="61">
        <v>1</v>
      </c>
      <c r="H4" s="61">
        <v>2</v>
      </c>
      <c r="I4" s="61">
        <v>3</v>
      </c>
      <c r="J4" s="61">
        <v>4</v>
      </c>
      <c r="K4" s="61">
        <v>5</v>
      </c>
      <c r="L4" s="61">
        <v>6</v>
      </c>
      <c r="M4" s="61">
        <v>7</v>
      </c>
      <c r="N4" s="61">
        <v>8</v>
      </c>
      <c r="O4" s="61">
        <v>9</v>
      </c>
      <c r="P4" s="61">
        <v>10</v>
      </c>
      <c r="Q4" s="61">
        <v>11</v>
      </c>
      <c r="R4" s="61">
        <v>12</v>
      </c>
      <c r="S4" s="61">
        <v>13</v>
      </c>
      <c r="T4" s="61">
        <v>14</v>
      </c>
      <c r="U4" s="61">
        <v>15</v>
      </c>
      <c r="V4" s="61">
        <v>16</v>
      </c>
      <c r="W4" s="61">
        <v>17</v>
      </c>
      <c r="X4" s="61">
        <v>18</v>
      </c>
      <c r="Y4" s="61">
        <v>19</v>
      </c>
      <c r="Z4" s="61">
        <v>20</v>
      </c>
      <c r="AA4" s="61">
        <v>21</v>
      </c>
      <c r="AB4" s="61">
        <v>22</v>
      </c>
      <c r="AC4" s="61">
        <v>23</v>
      </c>
      <c r="AD4" s="61">
        <v>24</v>
      </c>
      <c r="AE4" s="61">
        <v>25</v>
      </c>
      <c r="AF4" s="61">
        <v>26</v>
      </c>
      <c r="AG4" s="61">
        <v>27</v>
      </c>
      <c r="AH4" s="61">
        <v>28</v>
      </c>
      <c r="AI4" s="61">
        <v>29</v>
      </c>
      <c r="AJ4" s="61">
        <v>30</v>
      </c>
      <c r="AK4" s="61">
        <v>31</v>
      </c>
      <c r="AL4" s="61">
        <v>32</v>
      </c>
      <c r="AM4" s="61">
        <v>33</v>
      </c>
      <c r="AN4" s="61">
        <v>34</v>
      </c>
      <c r="AO4" s="61">
        <v>35</v>
      </c>
      <c r="AP4" s="61">
        <v>36</v>
      </c>
      <c r="AQ4" s="61">
        <v>37</v>
      </c>
      <c r="AR4" s="61">
        <v>38</v>
      </c>
      <c r="AS4" s="61">
        <v>39</v>
      </c>
      <c r="AT4" s="61">
        <v>40</v>
      </c>
      <c r="AU4" s="61">
        <v>41</v>
      </c>
      <c r="AV4" s="61">
        <v>42</v>
      </c>
      <c r="AW4" s="61">
        <v>43</v>
      </c>
      <c r="AX4" s="61">
        <v>44</v>
      </c>
      <c r="AY4" s="61">
        <v>45</v>
      </c>
      <c r="AZ4" s="61">
        <v>46</v>
      </c>
    </row>
    <row r="5" spans="1:54" x14ac:dyDescent="0.25">
      <c r="A5" t="s">
        <v>26</v>
      </c>
      <c r="B5" s="65" t="str">
        <f>'GRILLE VIERGE'!S2</f>
        <v>zexfaze</v>
      </c>
      <c r="C5" s="65">
        <f>'GRILLE VIERGE'!N1</f>
        <v>2</v>
      </c>
      <c r="D5" s="65" t="str">
        <f>'GRILLE VIERGE'!S1</f>
        <v>mars</v>
      </c>
      <c r="E5" s="65" t="str">
        <f>'GRILLE VIERGE'!N2</f>
        <v>LIEU 31</v>
      </c>
      <c r="F5" s="66">
        <f>+'GRILLE VIERGE'!D2</f>
        <v>0</v>
      </c>
      <c r="G5" s="60" t="str">
        <f>IF(VLOOKUP(G4,'GRILLE VIERGE'!$C$4:$S$49,15,FALSE)=20,"",IF(OR(VLOOKUP(G4,'GRILLE VIERGE'!$C$4:$S$49,15,FALSE)=15,VLOOKUP(G4,'GRILLE VIERGE'!$C$4:$S$49,15,FALSE)=10)=TRUE,'Données listes'!$G$2,IF(OR(VLOOKUP(G4,'GRILLE VIERGE'!$C$4:$S$49,15,FALSE)=5,VLOOKUP(G4,'GRILLE VIERGE'!$C$4:$S$49,15,FALSE)=1)=TRUE,'Données listes'!$G$3,IF(VLOOKUP(G4,'GRILLE VIERGE'!$C$4:$S$49,15,FALSE)="","",'Données listes'!$G$4))))</f>
        <v/>
      </c>
      <c r="H5" s="60" t="str">
        <f>IF(VLOOKUP(H4,'GRILLE VIERGE'!$C$4:$S$49,15,FALSE)=20,"",IF(OR(VLOOKUP(H4,'GRILLE VIERGE'!$C$4:$S$49,15,FALSE)=15,VLOOKUP(H4,'GRILLE VIERGE'!$C$4:$S$49,15,FALSE)=10)=TRUE,'Données listes'!$G$2,IF(OR(VLOOKUP(H4,'GRILLE VIERGE'!$C$4:$S$49,15,FALSE)=5,VLOOKUP(H4,'GRILLE VIERGE'!$C$4:$S$49,15,FALSE)=1)=TRUE,'Données listes'!$G$3,IF(VLOOKUP(H4,'GRILLE VIERGE'!$C$4:$S$49,15,FALSE)="","",'Données listes'!$G$4))))</f>
        <v/>
      </c>
      <c r="I5" s="60" t="str">
        <f>IF(VLOOKUP(I4,'GRILLE VIERGE'!$C$4:$S$49,15,FALSE)=20,"",IF(OR(VLOOKUP(I4,'GRILLE VIERGE'!$C$4:$S$49,15,FALSE)=15,VLOOKUP(I4,'GRILLE VIERGE'!$C$4:$S$49,15,FALSE)=10)=TRUE,'Données listes'!$G$2,IF(OR(VLOOKUP(I4,'GRILLE VIERGE'!$C$4:$S$49,15,FALSE)=5,VLOOKUP(I4,'GRILLE VIERGE'!$C$4:$S$49,15,FALSE)=1)=TRUE,'Données listes'!$G$3,IF(VLOOKUP(I4,'GRILLE VIERGE'!$C$4:$S$49,15,FALSE)="","",'Données listes'!$G$4))))</f>
        <v/>
      </c>
      <c r="J5" s="60" t="str">
        <f>IF(VLOOKUP(J4,'GRILLE VIERGE'!$C$4:$S$49,15,FALSE)=20,"",IF(OR(VLOOKUP(J4,'GRILLE VIERGE'!$C$4:$S$49,15,FALSE)=15,VLOOKUP(J4,'GRILLE VIERGE'!$C$4:$S$49,15,FALSE)=10)=TRUE,'Données listes'!$G$2,IF(OR(VLOOKUP(J4,'GRILLE VIERGE'!$C$4:$S$49,15,FALSE)=5,VLOOKUP(J4,'GRILLE VIERGE'!$C$4:$S$49,15,FALSE)=1)=TRUE,'Données listes'!$G$3,IF(VLOOKUP(J4,'GRILLE VIERGE'!$C$4:$S$49,15,FALSE)="","",'Données listes'!$G$4))))</f>
        <v/>
      </c>
      <c r="K5" s="60" t="str">
        <f>IF(VLOOKUP(K4,'GRILLE VIERGE'!$C$4:$S$49,15,FALSE)=20,"",IF(OR(VLOOKUP(K4,'GRILLE VIERGE'!$C$4:$S$49,15,FALSE)=15,VLOOKUP(K4,'GRILLE VIERGE'!$C$4:$S$49,15,FALSE)=10)=TRUE,'Données listes'!$G$2,IF(OR(VLOOKUP(K4,'GRILLE VIERGE'!$C$4:$S$49,15,FALSE)=5,VLOOKUP(K4,'GRILLE VIERGE'!$C$4:$S$49,15,FALSE)=1)=TRUE,'Données listes'!$G$3,IF(VLOOKUP(K4,'GRILLE VIERGE'!$C$4:$S$49,15,FALSE)="","",'Données listes'!$G$4))))</f>
        <v/>
      </c>
      <c r="L5" s="60" t="str">
        <f>IF(VLOOKUP(L4,'GRILLE VIERGE'!$C$4:$S$49,15,FALSE)=20,"",IF(OR(VLOOKUP(L4,'GRILLE VIERGE'!$C$4:$S$49,15,FALSE)=15,VLOOKUP(L4,'GRILLE VIERGE'!$C$4:$S$49,15,FALSE)=10)=TRUE,'Données listes'!$G$2,IF(OR(VLOOKUP(L4,'GRILLE VIERGE'!$C$4:$S$49,15,FALSE)=5,VLOOKUP(L4,'GRILLE VIERGE'!$C$4:$S$49,15,FALSE)=1)=TRUE,'Données listes'!$G$3,IF(VLOOKUP(L4,'GRILLE VIERGE'!$C$4:$S$49,15,FALSE)="","",'Données listes'!$G$4))))</f>
        <v/>
      </c>
      <c r="M5" s="60" t="str">
        <f>IF(VLOOKUP(M4,'GRILLE VIERGE'!$C$4:$S$49,15,FALSE)=20,"",IF(OR(VLOOKUP(M4,'GRILLE VIERGE'!$C$4:$S$49,15,FALSE)=15,VLOOKUP(M4,'GRILLE VIERGE'!$C$4:$S$49,15,FALSE)=10)=TRUE,'Données listes'!$G$2,IF(OR(VLOOKUP(M4,'GRILLE VIERGE'!$C$4:$S$49,15,FALSE)=5,VLOOKUP(M4,'GRILLE VIERGE'!$C$4:$S$49,15,FALSE)=1)=TRUE,'Données listes'!$G$3,IF(VLOOKUP(M4,'GRILLE VIERGE'!$C$4:$S$49,15,FALSE)="","",'Données listes'!$G$4))))</f>
        <v/>
      </c>
      <c r="N5" s="60" t="str">
        <f>IF(VLOOKUP(N4,'GRILLE VIERGE'!$C$4:$S$49,15,FALSE)=20,"",IF(OR(VLOOKUP(N4,'GRILLE VIERGE'!$C$4:$S$49,15,FALSE)=15,VLOOKUP(N4,'GRILLE VIERGE'!$C$4:$S$49,15,FALSE)=10)=TRUE,'Données listes'!$G$2,IF(OR(VLOOKUP(N4,'GRILLE VIERGE'!$C$4:$S$49,15,FALSE)=5,VLOOKUP(N4,'GRILLE VIERGE'!$C$4:$S$49,15,FALSE)=1)=TRUE,'Données listes'!$G$3,IF(VLOOKUP(N4,'GRILLE VIERGE'!$C$4:$S$49,15,FALSE)="","",'Données listes'!$G$4))))</f>
        <v/>
      </c>
      <c r="O5" s="60" t="str">
        <f>IF(VLOOKUP(O4,'GRILLE VIERGE'!$C$4:$S$49,15,FALSE)=20,"",IF(OR(VLOOKUP(O4,'GRILLE VIERGE'!$C$4:$S$49,15,FALSE)=15,VLOOKUP(O4,'GRILLE VIERGE'!$C$4:$S$49,15,FALSE)=10)=TRUE,'Données listes'!$G$2,IF(OR(VLOOKUP(O4,'GRILLE VIERGE'!$C$4:$S$49,15,FALSE)=5,VLOOKUP(O4,'GRILLE VIERGE'!$C$4:$S$49,15,FALSE)=1)=TRUE,'Données listes'!$G$3,IF(VLOOKUP(O4,'GRILLE VIERGE'!$C$4:$S$49,15,FALSE)="","",'Données listes'!$G$4))))</f>
        <v/>
      </c>
      <c r="P5" s="60" t="str">
        <f>IF(VLOOKUP(P4,'GRILLE VIERGE'!$C$4:$S$49,15,FALSE)=20,"",IF(OR(VLOOKUP(P4,'GRILLE VIERGE'!$C$4:$S$49,15,FALSE)=15,VLOOKUP(P4,'GRILLE VIERGE'!$C$4:$S$49,15,FALSE)=10)=TRUE,'Données listes'!$G$2,IF(OR(VLOOKUP(P4,'GRILLE VIERGE'!$C$4:$S$49,15,FALSE)=5,VLOOKUP(P4,'GRILLE VIERGE'!$C$4:$S$49,15,FALSE)=1)=TRUE,'Données listes'!$G$3,IF(VLOOKUP(P4,'GRILLE VIERGE'!$C$4:$S$49,15,FALSE)="","",'Données listes'!$G$4))))</f>
        <v/>
      </c>
      <c r="Q5" s="60" t="str">
        <f>IF(VLOOKUP(Q4,'GRILLE VIERGE'!$C$4:$S$49,15,FALSE)=20,"",IF(OR(VLOOKUP(Q4,'GRILLE VIERGE'!$C$4:$S$49,15,FALSE)=15,VLOOKUP(Q4,'GRILLE VIERGE'!$C$4:$S$49,15,FALSE)=10)=TRUE,'Données listes'!$G$2,IF(OR(VLOOKUP(Q4,'GRILLE VIERGE'!$C$4:$S$49,15,FALSE)=5,VLOOKUP(Q4,'GRILLE VIERGE'!$C$4:$S$49,15,FALSE)=1)=TRUE,'Données listes'!$G$3,IF(VLOOKUP(Q4,'GRILLE VIERGE'!$C$4:$S$49,15,FALSE)="","",'Données listes'!$G$4))))</f>
        <v/>
      </c>
      <c r="R5" s="60" t="str">
        <f>IF(VLOOKUP(R4,'GRILLE VIERGE'!$C$4:$S$49,15,FALSE)=20,"",IF(OR(VLOOKUP(R4,'GRILLE VIERGE'!$C$4:$S$49,15,FALSE)=15,VLOOKUP(R4,'GRILLE VIERGE'!$C$4:$S$49,15,FALSE)=10)=TRUE,'Données listes'!$G$2,IF(OR(VLOOKUP(R4,'GRILLE VIERGE'!$C$4:$S$49,15,FALSE)=5,VLOOKUP(R4,'GRILLE VIERGE'!$C$4:$S$49,15,FALSE)=1)=TRUE,'Données listes'!$G$3,IF(VLOOKUP(R4,'GRILLE VIERGE'!$C$4:$S$49,15,FALSE)="","",'Données listes'!$G$4))))</f>
        <v/>
      </c>
      <c r="S5" s="60" t="str">
        <f>IF(VLOOKUP(S4,'GRILLE VIERGE'!$C$4:$S$49,15,FALSE)=20,"",IF(OR(VLOOKUP(S4,'GRILLE VIERGE'!$C$4:$S$49,15,FALSE)=15,VLOOKUP(S4,'GRILLE VIERGE'!$C$4:$S$49,15,FALSE)=10)=TRUE,'Données listes'!$G$2,IF(OR(VLOOKUP(S4,'GRILLE VIERGE'!$C$4:$S$49,15,FALSE)=5,VLOOKUP(S4,'GRILLE VIERGE'!$C$4:$S$49,15,FALSE)=1)=TRUE,'Données listes'!$G$3,IF(VLOOKUP(S4,'GRILLE VIERGE'!$C$4:$S$49,15,FALSE)="","",'Données listes'!$G$4))))</f>
        <v/>
      </c>
      <c r="T5" s="60" t="str">
        <f>IF(VLOOKUP(T4,'GRILLE VIERGE'!$C$4:$S$49,15,FALSE)=20,"",IF(OR(VLOOKUP(T4,'GRILLE VIERGE'!$C$4:$S$49,15,FALSE)=15,VLOOKUP(T4,'GRILLE VIERGE'!$C$4:$S$49,15,FALSE)=10)=TRUE,'Données listes'!$G$2,IF(OR(VLOOKUP(T4,'GRILLE VIERGE'!$C$4:$S$49,15,FALSE)=5,VLOOKUP(T4,'GRILLE VIERGE'!$C$4:$S$49,15,FALSE)=1)=TRUE,'Données listes'!$G$3,IF(VLOOKUP(T4,'GRILLE VIERGE'!$C$4:$S$49,15,FALSE)="","",'Données listes'!$G$4))))</f>
        <v/>
      </c>
      <c r="U5" s="60" t="str">
        <f>IF(VLOOKUP(U4,'GRILLE VIERGE'!$C$4:$S$49,15,FALSE)=20,"",IF(OR(VLOOKUP(U4,'GRILLE VIERGE'!$C$4:$S$49,15,FALSE)=15,VLOOKUP(U4,'GRILLE VIERGE'!$C$4:$S$49,15,FALSE)=10)=TRUE,'Données listes'!$G$2,IF(OR(VLOOKUP(U4,'GRILLE VIERGE'!$C$4:$S$49,15,FALSE)=5,VLOOKUP(U4,'GRILLE VIERGE'!$C$4:$S$49,15,FALSE)=1)=TRUE,'Données listes'!$G$3,IF(VLOOKUP(U4,'GRILLE VIERGE'!$C$4:$S$49,15,FALSE)="","",'Données listes'!$G$4))))</f>
        <v/>
      </c>
      <c r="V5" s="60" t="str">
        <f>IF(VLOOKUP(V4,'GRILLE VIERGE'!$C$4:$S$49,15,FALSE)=20,"",IF(OR(VLOOKUP(V4,'GRILLE VIERGE'!$C$4:$S$49,15,FALSE)=15,VLOOKUP(V4,'GRILLE VIERGE'!$C$4:$S$49,15,FALSE)=10)=TRUE,'Données listes'!$G$2,IF(OR(VLOOKUP(V4,'GRILLE VIERGE'!$C$4:$S$49,15,FALSE)=5,VLOOKUP(V4,'GRILLE VIERGE'!$C$4:$S$49,15,FALSE)=1)=TRUE,'Données listes'!$G$3,IF(VLOOKUP(V4,'GRILLE VIERGE'!$C$4:$S$49,15,FALSE)="","",'Données listes'!$G$4))))</f>
        <v/>
      </c>
      <c r="W5" s="60" t="str">
        <f>IF(VLOOKUP(W4,'GRILLE VIERGE'!$C$4:$S$49,15,FALSE)=20,"",IF(OR(VLOOKUP(W4,'GRILLE VIERGE'!$C$4:$S$49,15,FALSE)=15,VLOOKUP(W4,'GRILLE VIERGE'!$C$4:$S$49,15,FALSE)=10)=TRUE,'Données listes'!$G$2,IF(OR(VLOOKUP(W4,'GRILLE VIERGE'!$C$4:$S$49,15,FALSE)=5,VLOOKUP(W4,'GRILLE VIERGE'!$C$4:$S$49,15,FALSE)=1)=TRUE,'Données listes'!$G$3,IF(VLOOKUP(W4,'GRILLE VIERGE'!$C$4:$S$49,15,FALSE)="","",'Données listes'!$G$4))))</f>
        <v/>
      </c>
      <c r="X5" s="60" t="str">
        <f>IF(VLOOKUP(X4,'GRILLE VIERGE'!$C$4:$S$49,15,FALSE)=20,"",IF(OR(VLOOKUP(X4,'GRILLE VIERGE'!$C$4:$S$49,15,FALSE)=15,VLOOKUP(X4,'GRILLE VIERGE'!$C$4:$S$49,15,FALSE)=10)=TRUE,'Données listes'!$G$2,IF(OR(VLOOKUP(X4,'GRILLE VIERGE'!$C$4:$S$49,15,FALSE)=5,VLOOKUP(X4,'GRILLE VIERGE'!$C$4:$S$49,15,FALSE)=1)=TRUE,'Données listes'!$G$3,IF(VLOOKUP(X4,'GRILLE VIERGE'!$C$4:$S$49,15,FALSE)="","",'Données listes'!$G$4))))</f>
        <v/>
      </c>
      <c r="Y5" s="60" t="str">
        <f>IF(VLOOKUP(Y4,'GRILLE VIERGE'!$C$4:$S$49,15,FALSE)=20,"",IF(OR(VLOOKUP(Y4,'GRILLE VIERGE'!$C$4:$S$49,15,FALSE)=15,VLOOKUP(Y4,'GRILLE VIERGE'!$C$4:$S$49,15,FALSE)=10)=TRUE,'Données listes'!$G$2,IF(OR(VLOOKUP(Y4,'GRILLE VIERGE'!$C$4:$S$49,15,FALSE)=5,VLOOKUP(Y4,'GRILLE VIERGE'!$C$4:$S$49,15,FALSE)=1)=TRUE,'Données listes'!$G$3,IF(VLOOKUP(Y4,'GRILLE VIERGE'!$C$4:$S$49,15,FALSE)="","",'Données listes'!$G$4))))</f>
        <v/>
      </c>
      <c r="Z5" s="60" t="str">
        <f>IF(VLOOKUP(Z4,'GRILLE VIERGE'!$C$4:$S$49,15,FALSE)=20,"",IF(OR(VLOOKUP(Z4,'GRILLE VIERGE'!$C$4:$S$49,15,FALSE)=15,VLOOKUP(Z4,'GRILLE VIERGE'!$C$4:$S$49,15,FALSE)=10)=TRUE,'Données listes'!$G$2,IF(OR(VLOOKUP(Z4,'GRILLE VIERGE'!$C$4:$S$49,15,FALSE)=5,VLOOKUP(Z4,'GRILLE VIERGE'!$C$4:$S$49,15,FALSE)=1)=TRUE,'Données listes'!$G$3,IF(VLOOKUP(Z4,'GRILLE VIERGE'!$C$4:$S$49,15,FALSE)="","",'Données listes'!$G$4))))</f>
        <v/>
      </c>
      <c r="AA5" s="60" t="str">
        <f>IF(VLOOKUP(AA4,'GRILLE VIERGE'!$C$4:$S$49,15,FALSE)=20,"",IF(OR(VLOOKUP(AA4,'GRILLE VIERGE'!$C$4:$S$49,15,FALSE)=15,VLOOKUP(AA4,'GRILLE VIERGE'!$C$4:$S$49,15,FALSE)=10)=TRUE,'Données listes'!$G$2,IF(OR(VLOOKUP(AA4,'GRILLE VIERGE'!$C$4:$S$49,15,FALSE)=5,VLOOKUP(AA4,'GRILLE VIERGE'!$C$4:$S$49,15,FALSE)=1)=TRUE,'Données listes'!$G$3,IF(VLOOKUP(AA4,'GRILLE VIERGE'!$C$4:$S$49,15,FALSE)="","",'Données listes'!$G$4))))</f>
        <v/>
      </c>
      <c r="AB5" s="60" t="str">
        <f>IF(VLOOKUP(AB4,'GRILLE VIERGE'!$C$4:$S$49,15,FALSE)=20,"",IF(OR(VLOOKUP(AB4,'GRILLE VIERGE'!$C$4:$S$49,15,FALSE)=15,VLOOKUP(AB4,'GRILLE VIERGE'!$C$4:$S$49,15,FALSE)=10)=TRUE,'Données listes'!$G$2,IF(OR(VLOOKUP(AB4,'GRILLE VIERGE'!$C$4:$S$49,15,FALSE)=5,VLOOKUP(AB4,'GRILLE VIERGE'!$C$4:$S$49,15,FALSE)=1)=TRUE,'Données listes'!$G$3,IF(VLOOKUP(AB4,'GRILLE VIERGE'!$C$4:$S$49,15,FALSE)="","",'Données listes'!$G$4))))</f>
        <v/>
      </c>
      <c r="AC5" s="60" t="str">
        <f>IF(VLOOKUP(AC4,'GRILLE VIERGE'!$C$4:$S$49,15,FALSE)=20,"",IF(OR(VLOOKUP(AC4,'GRILLE VIERGE'!$C$4:$S$49,15,FALSE)=15,VLOOKUP(AC4,'GRILLE VIERGE'!$C$4:$S$49,15,FALSE)=10)=TRUE,'Données listes'!$G$2,IF(OR(VLOOKUP(AC4,'GRILLE VIERGE'!$C$4:$S$49,15,FALSE)=5,VLOOKUP(AC4,'GRILLE VIERGE'!$C$4:$S$49,15,FALSE)=1)=TRUE,'Données listes'!$G$3,IF(VLOOKUP(AC4,'GRILLE VIERGE'!$C$4:$S$49,15,FALSE)="","",'Données listes'!$G$4))))</f>
        <v/>
      </c>
      <c r="AD5" s="60" t="str">
        <f>IF(VLOOKUP(AD4,'GRILLE VIERGE'!$C$4:$S$49,15,FALSE)=20,"",IF(OR(VLOOKUP(AD4,'GRILLE VIERGE'!$C$4:$S$49,15,FALSE)=15,VLOOKUP(AD4,'GRILLE VIERGE'!$C$4:$S$49,15,FALSE)=10)=TRUE,'Données listes'!$G$2,IF(OR(VLOOKUP(AD4,'GRILLE VIERGE'!$C$4:$S$49,15,FALSE)=5,VLOOKUP(AD4,'GRILLE VIERGE'!$C$4:$S$49,15,FALSE)=1)=TRUE,'Données listes'!$G$3,IF(VLOOKUP(AD4,'GRILLE VIERGE'!$C$4:$S$49,15,FALSE)="","",'Données listes'!$G$4))))</f>
        <v/>
      </c>
      <c r="AE5" s="60" t="str">
        <f>IF(VLOOKUP(AE4,'GRILLE VIERGE'!$C$4:$S$49,15,FALSE)=20,"",IF(OR(VLOOKUP(AE4,'GRILLE VIERGE'!$C$4:$S$49,15,FALSE)=15,VLOOKUP(AE4,'GRILLE VIERGE'!$C$4:$S$49,15,FALSE)=10)=TRUE,'Données listes'!$G$2,IF(OR(VLOOKUP(AE4,'GRILLE VIERGE'!$C$4:$S$49,15,FALSE)=5,VLOOKUP(AE4,'GRILLE VIERGE'!$C$4:$S$49,15,FALSE)=1)=TRUE,'Données listes'!$G$3,IF(VLOOKUP(AE4,'GRILLE VIERGE'!$C$4:$S$49,15,FALSE)="","",'Données listes'!$G$4))))</f>
        <v/>
      </c>
      <c r="AF5" s="60" t="str">
        <f>IF(VLOOKUP(AF4,'GRILLE VIERGE'!$C$4:$S$49,15,FALSE)=20,"",IF(OR(VLOOKUP(AF4,'GRILLE VIERGE'!$C$4:$S$49,15,FALSE)=15,VLOOKUP(AF4,'GRILLE VIERGE'!$C$4:$S$49,15,FALSE)=10)=TRUE,'Données listes'!$G$2,IF(OR(VLOOKUP(AF4,'GRILLE VIERGE'!$C$4:$S$49,15,FALSE)=5,VLOOKUP(AF4,'GRILLE VIERGE'!$C$4:$S$49,15,FALSE)=1)=TRUE,'Données listes'!$G$3,IF(VLOOKUP(AF4,'GRILLE VIERGE'!$C$4:$S$49,15,FALSE)="","",'Données listes'!$G$4))))</f>
        <v/>
      </c>
      <c r="AG5" s="60" t="str">
        <f>IF(VLOOKUP(AG4,'GRILLE VIERGE'!$C$4:$S$49,15,FALSE)=20,"",IF(OR(VLOOKUP(AG4,'GRILLE VIERGE'!$C$4:$S$49,15,FALSE)=15,VLOOKUP(AG4,'GRILLE VIERGE'!$C$4:$S$49,15,FALSE)=10)=TRUE,'Données listes'!$G$2,IF(OR(VLOOKUP(AG4,'GRILLE VIERGE'!$C$4:$S$49,15,FALSE)=5,VLOOKUP(AG4,'GRILLE VIERGE'!$C$4:$S$49,15,FALSE)=1)=TRUE,'Données listes'!$G$3,IF(VLOOKUP(AG4,'GRILLE VIERGE'!$C$4:$S$49,15,FALSE)="","",'Données listes'!$G$4))))</f>
        <v/>
      </c>
      <c r="AH5" s="60" t="str">
        <f>IF(VLOOKUP(AH4,'GRILLE VIERGE'!$C$4:$S$49,15,FALSE)=20,"",IF(OR(VLOOKUP(AH4,'GRILLE VIERGE'!$C$4:$S$49,15,FALSE)=15,VLOOKUP(AH4,'GRILLE VIERGE'!$C$4:$S$49,15,FALSE)=10)=TRUE,'Données listes'!$G$2,IF(OR(VLOOKUP(AH4,'GRILLE VIERGE'!$C$4:$S$49,15,FALSE)=5,VLOOKUP(AH4,'GRILLE VIERGE'!$C$4:$S$49,15,FALSE)=1)=TRUE,'Données listes'!$G$3,IF(VLOOKUP(AH4,'GRILLE VIERGE'!$C$4:$S$49,15,FALSE)="","",'Données listes'!$G$4))))</f>
        <v/>
      </c>
      <c r="AI5" s="60" t="str">
        <f>IF(VLOOKUP(AI4,'GRILLE VIERGE'!$C$4:$S$49,15,FALSE)=20,"",IF(OR(VLOOKUP(AI4,'GRILLE VIERGE'!$C$4:$S$49,15,FALSE)=15,VLOOKUP(AI4,'GRILLE VIERGE'!$C$4:$S$49,15,FALSE)=10)=TRUE,'Données listes'!$G$2,IF(OR(VLOOKUP(AI4,'GRILLE VIERGE'!$C$4:$S$49,15,FALSE)=5,VLOOKUP(AI4,'GRILLE VIERGE'!$C$4:$S$49,15,FALSE)=1)=TRUE,'Données listes'!$G$3,IF(VLOOKUP(AI4,'GRILLE VIERGE'!$C$4:$S$49,15,FALSE)="","",'Données listes'!$G$4))))</f>
        <v/>
      </c>
      <c r="AJ5" s="60" t="str">
        <f>IF(VLOOKUP(AJ4,'GRILLE VIERGE'!$C$4:$S$49,15,FALSE)=20,"",IF(OR(VLOOKUP(AJ4,'GRILLE VIERGE'!$C$4:$S$49,15,FALSE)=15,VLOOKUP(AJ4,'GRILLE VIERGE'!$C$4:$S$49,15,FALSE)=10)=TRUE,'Données listes'!$G$2,IF(OR(VLOOKUP(AJ4,'GRILLE VIERGE'!$C$4:$S$49,15,FALSE)=5,VLOOKUP(AJ4,'GRILLE VIERGE'!$C$4:$S$49,15,FALSE)=1)=TRUE,'Données listes'!$G$3,IF(VLOOKUP(AJ4,'GRILLE VIERGE'!$C$4:$S$49,15,FALSE)="","",'Données listes'!$G$4))))</f>
        <v/>
      </c>
      <c r="AK5" s="60" t="str">
        <f>IF(VLOOKUP(AK4,'GRILLE VIERGE'!$C$4:$S$49,15,FALSE)=20,"",IF(OR(VLOOKUP(AK4,'GRILLE VIERGE'!$C$4:$S$49,15,FALSE)=15,VLOOKUP(AK4,'GRILLE VIERGE'!$C$4:$S$49,15,FALSE)=10)=TRUE,'Données listes'!$G$2,IF(OR(VLOOKUP(AK4,'GRILLE VIERGE'!$C$4:$S$49,15,FALSE)=5,VLOOKUP(AK4,'GRILLE VIERGE'!$C$4:$S$49,15,FALSE)=1)=TRUE,'Données listes'!$G$3,IF(VLOOKUP(AK4,'GRILLE VIERGE'!$C$4:$S$49,15,FALSE)="","",'Données listes'!$G$4))))</f>
        <v/>
      </c>
      <c r="AL5" s="60" t="str">
        <f>IF(VLOOKUP(AL4,'GRILLE VIERGE'!$C$4:$S$49,15,FALSE)=20,"",IF(OR(VLOOKUP(AL4,'GRILLE VIERGE'!$C$4:$S$49,15,FALSE)=15,VLOOKUP(AL4,'GRILLE VIERGE'!$C$4:$S$49,15,FALSE)=10)=TRUE,'Données listes'!$G$2,IF(OR(VLOOKUP(AL4,'GRILLE VIERGE'!$C$4:$S$49,15,FALSE)=5,VLOOKUP(AL4,'GRILLE VIERGE'!$C$4:$S$49,15,FALSE)=1)=TRUE,'Données listes'!$G$3,IF(VLOOKUP(AL4,'GRILLE VIERGE'!$C$4:$S$49,15,FALSE)="","",'Données listes'!$G$4))))</f>
        <v/>
      </c>
      <c r="AM5" s="60" t="str">
        <f>IF(VLOOKUP(AM4,'GRILLE VIERGE'!$C$4:$S$49,15,FALSE)=20,"",IF(OR(VLOOKUP(AM4,'GRILLE VIERGE'!$C$4:$S$49,15,FALSE)=15,VLOOKUP(AM4,'GRILLE VIERGE'!$C$4:$S$49,15,FALSE)=10)=TRUE,'Données listes'!$G$2,IF(OR(VLOOKUP(AM4,'GRILLE VIERGE'!$C$4:$S$49,15,FALSE)=5,VLOOKUP(AM4,'GRILLE VIERGE'!$C$4:$S$49,15,FALSE)=1)=TRUE,'Données listes'!$G$3,IF(VLOOKUP(AM4,'GRILLE VIERGE'!$C$4:$S$49,15,FALSE)="","",'Données listes'!$G$4))))</f>
        <v/>
      </c>
      <c r="AN5" s="60" t="str">
        <f>IF(VLOOKUP(AN4,'GRILLE VIERGE'!$C$4:$S$49,15,FALSE)=20,"",IF(OR(VLOOKUP(AN4,'GRILLE VIERGE'!$C$4:$S$49,15,FALSE)=15,VLOOKUP(AN4,'GRILLE VIERGE'!$C$4:$S$49,15,FALSE)=10)=TRUE,'Données listes'!$G$2,IF(OR(VLOOKUP(AN4,'GRILLE VIERGE'!$C$4:$S$49,15,FALSE)=5,VLOOKUP(AN4,'GRILLE VIERGE'!$C$4:$S$49,15,FALSE)=1)=TRUE,'Données listes'!$G$3,IF(VLOOKUP(AN4,'GRILLE VIERGE'!$C$4:$S$49,15,FALSE)="","",'Données listes'!$G$4))))</f>
        <v/>
      </c>
      <c r="AO5" s="60" t="str">
        <f>IF(VLOOKUP(AO4,'GRILLE VIERGE'!$C$4:$S$49,15,FALSE)=20,"",IF(OR(VLOOKUP(AO4,'GRILLE VIERGE'!$C$4:$S$49,15,FALSE)=15,VLOOKUP(AO4,'GRILLE VIERGE'!$C$4:$S$49,15,FALSE)=10)=TRUE,'Données listes'!$G$2,IF(OR(VLOOKUP(AO4,'GRILLE VIERGE'!$C$4:$S$49,15,FALSE)=5,VLOOKUP(AO4,'GRILLE VIERGE'!$C$4:$S$49,15,FALSE)=1)=TRUE,'Données listes'!$G$3,IF(VLOOKUP(AO4,'GRILLE VIERGE'!$C$4:$S$49,15,FALSE)="","",'Données listes'!$G$4))))</f>
        <v/>
      </c>
      <c r="AP5" s="60" t="str">
        <f>IF(VLOOKUP(AP4,'GRILLE VIERGE'!$C$4:$S$49,15,FALSE)=20,"",IF(OR(VLOOKUP(AP4,'GRILLE VIERGE'!$C$4:$S$49,15,FALSE)=15,VLOOKUP(AP4,'GRILLE VIERGE'!$C$4:$S$49,15,FALSE)=10)=TRUE,'Données listes'!$G$2,IF(OR(VLOOKUP(AP4,'GRILLE VIERGE'!$C$4:$S$49,15,FALSE)=5,VLOOKUP(AP4,'GRILLE VIERGE'!$C$4:$S$49,15,FALSE)=1)=TRUE,'Données listes'!$G$3,IF(VLOOKUP(AP4,'GRILLE VIERGE'!$C$4:$S$49,15,FALSE)="","",'Données listes'!$G$4))))</f>
        <v/>
      </c>
      <c r="AQ5" s="60" t="str">
        <f>IF(VLOOKUP(AQ4,'GRILLE VIERGE'!$C$4:$S$49,15,FALSE)=20,"",IF(OR(VLOOKUP(AQ4,'GRILLE VIERGE'!$C$4:$S$49,15,FALSE)=15,VLOOKUP(AQ4,'GRILLE VIERGE'!$C$4:$S$49,15,FALSE)=10)=TRUE,'Données listes'!$G$2,IF(OR(VLOOKUP(AQ4,'GRILLE VIERGE'!$C$4:$S$49,15,FALSE)=5,VLOOKUP(AQ4,'GRILLE VIERGE'!$C$4:$S$49,15,FALSE)=1)=TRUE,'Données listes'!$G$3,IF(VLOOKUP(AQ4,'GRILLE VIERGE'!$C$4:$S$49,15,FALSE)="","",'Données listes'!$G$4))))</f>
        <v/>
      </c>
      <c r="AR5" s="60" t="str">
        <f>IF(VLOOKUP(AR4,'GRILLE VIERGE'!$C$4:$S$49,15,FALSE)=20,"",IF(OR(VLOOKUP(AR4,'GRILLE VIERGE'!$C$4:$S$49,15,FALSE)=15,VLOOKUP(AR4,'GRILLE VIERGE'!$C$4:$S$49,15,FALSE)=10)=TRUE,'Données listes'!$G$2,IF(OR(VLOOKUP(AR4,'GRILLE VIERGE'!$C$4:$S$49,15,FALSE)=5,VLOOKUP(AR4,'GRILLE VIERGE'!$C$4:$S$49,15,FALSE)=1)=TRUE,'Données listes'!$G$3,IF(VLOOKUP(AR4,'GRILLE VIERGE'!$C$4:$S$49,15,FALSE)="","",'Données listes'!$G$4))))</f>
        <v/>
      </c>
      <c r="AS5" s="60" t="str">
        <f>IF(VLOOKUP(AS4,'GRILLE VIERGE'!$C$4:$S$49,15,FALSE)=20,"",IF(OR(VLOOKUP(AS4,'GRILLE VIERGE'!$C$4:$S$49,15,FALSE)=15,VLOOKUP(AS4,'GRILLE VIERGE'!$C$4:$S$49,15,FALSE)=10)=TRUE,'Données listes'!$G$2,IF(OR(VLOOKUP(AS4,'GRILLE VIERGE'!$C$4:$S$49,15,FALSE)=5,VLOOKUP(AS4,'GRILLE VIERGE'!$C$4:$S$49,15,FALSE)=1)=TRUE,'Données listes'!$G$3,IF(VLOOKUP(AS4,'GRILLE VIERGE'!$C$4:$S$49,15,FALSE)="","",'Données listes'!$G$4))))</f>
        <v/>
      </c>
      <c r="AT5" s="60" t="str">
        <f>IF(VLOOKUP(AT4,'GRILLE VIERGE'!$C$4:$S$49,15,FALSE)=20,"",IF(OR(VLOOKUP(AT4,'GRILLE VIERGE'!$C$4:$S$49,15,FALSE)=15,VLOOKUP(AT4,'GRILLE VIERGE'!$C$4:$S$49,15,FALSE)=10)=TRUE,'Données listes'!$G$2,IF(OR(VLOOKUP(AT4,'GRILLE VIERGE'!$C$4:$S$49,15,FALSE)=5,VLOOKUP(AT4,'GRILLE VIERGE'!$C$4:$S$49,15,FALSE)=1)=TRUE,'Données listes'!$G$3,IF(VLOOKUP(AT4,'GRILLE VIERGE'!$C$4:$S$49,15,FALSE)="","",'Données listes'!$G$4))))</f>
        <v/>
      </c>
      <c r="AU5" s="60" t="str">
        <f>IF(VLOOKUP(AU4,'GRILLE VIERGE'!$C$4:$S$49,15,FALSE)=20,"",IF(OR(VLOOKUP(AU4,'GRILLE VIERGE'!$C$4:$S$49,15,FALSE)=15,VLOOKUP(AU4,'GRILLE VIERGE'!$C$4:$S$49,15,FALSE)=10)=TRUE,'Données listes'!$G$2,IF(OR(VLOOKUP(AU4,'GRILLE VIERGE'!$C$4:$S$49,15,FALSE)=5,VLOOKUP(AU4,'GRILLE VIERGE'!$C$4:$S$49,15,FALSE)=1)=TRUE,'Données listes'!$G$3,IF(VLOOKUP(AU4,'GRILLE VIERGE'!$C$4:$S$49,15,FALSE)="","",'Données listes'!$G$4))))</f>
        <v/>
      </c>
      <c r="AV5" s="60" t="str">
        <f>IF(VLOOKUP(AV4,'GRILLE VIERGE'!$C$4:$S$49,15,FALSE)=20,"",IF(OR(VLOOKUP(AV4,'GRILLE VIERGE'!$C$4:$S$49,15,FALSE)=15,VLOOKUP(AV4,'GRILLE VIERGE'!$C$4:$S$49,15,FALSE)=10)=TRUE,'Données listes'!$G$2,IF(OR(VLOOKUP(AV4,'GRILLE VIERGE'!$C$4:$S$49,15,FALSE)=5,VLOOKUP(AV4,'GRILLE VIERGE'!$C$4:$S$49,15,FALSE)=1)=TRUE,'Données listes'!$G$3,IF(VLOOKUP(AV4,'GRILLE VIERGE'!$C$4:$S$49,15,FALSE)="","",'Données listes'!$G$4))))</f>
        <v/>
      </c>
      <c r="AW5" s="60" t="str">
        <f>IF(VLOOKUP(AW4,'GRILLE VIERGE'!$C$4:$S$49,15,FALSE)=20,"",IF(OR(VLOOKUP(AW4,'GRILLE VIERGE'!$C$4:$S$49,15,FALSE)=15,VLOOKUP(AW4,'GRILLE VIERGE'!$C$4:$S$49,15,FALSE)=10)=TRUE,'Données listes'!$G$2,IF(OR(VLOOKUP(AW4,'GRILLE VIERGE'!$C$4:$S$49,15,FALSE)=5,VLOOKUP(AW4,'GRILLE VIERGE'!$C$4:$S$49,15,FALSE)=1)=TRUE,'Données listes'!$G$3,IF(VLOOKUP(AW4,'GRILLE VIERGE'!$C$4:$S$49,15,FALSE)="","",'Données listes'!$G$4))))</f>
        <v/>
      </c>
      <c r="AX5" s="60" t="str">
        <f>IF(VLOOKUP(AX4,'GRILLE VIERGE'!$C$4:$S$49,15,FALSE)=20,"",IF(OR(VLOOKUP(AX4,'GRILLE VIERGE'!$C$4:$S$49,15,FALSE)=15,VLOOKUP(AX4,'GRILLE VIERGE'!$C$4:$S$49,15,FALSE)=10)=TRUE,'Données listes'!$G$2,IF(OR(VLOOKUP(AX4,'GRILLE VIERGE'!$C$4:$S$49,15,FALSE)=5,VLOOKUP(AX4,'GRILLE VIERGE'!$C$4:$S$49,15,FALSE)=1)=TRUE,'Données listes'!$G$3,IF(VLOOKUP(AX4,'GRILLE VIERGE'!$C$4:$S$49,15,FALSE)="","",'Données listes'!$G$4))))</f>
        <v/>
      </c>
      <c r="AY5" s="60" t="str">
        <f>IF(VLOOKUP(AY4,'GRILLE VIERGE'!$C$4:$S$49,15,FALSE)=20,"",IF(OR(VLOOKUP(AY4,'GRILLE VIERGE'!$C$4:$S$49,15,FALSE)=15,VLOOKUP(AY4,'GRILLE VIERGE'!$C$4:$S$49,15,FALSE)=10)=TRUE,'Données listes'!$G$2,IF(OR(VLOOKUP(AY4,'GRILLE VIERGE'!$C$4:$S$49,15,FALSE)=5,VLOOKUP(AY4,'GRILLE VIERGE'!$C$4:$S$49,15,FALSE)=1)=TRUE,'Données listes'!$G$3,IF(VLOOKUP(AY4,'GRILLE VIERGE'!$C$4:$S$49,15,FALSE)="","",'Données listes'!$G$4))))</f>
        <v/>
      </c>
      <c r="AZ5" s="60" t="str">
        <f>IF(VLOOKUP(AZ4,'GRILLE VIERGE'!$C$4:$S$49,15,FALSE)=20,"",IF(OR(VLOOKUP(AZ4,'GRILLE VIERGE'!$C$4:$S$49,15,FALSE)=15,VLOOKUP(AZ4,'GRILLE VIERGE'!$C$4:$S$49,15,FALSE)=10)=TRUE,'Données listes'!$G$2,IF(OR(VLOOKUP(AZ4,'GRILLE VIERGE'!$C$4:$S$49,15,FALSE)=5,VLOOKUP(AZ4,'GRILLE VIERGE'!$C$4:$S$49,15,FALSE)=1)=TRUE,'Données listes'!$G$3,IF(VLOOKUP(AZ4,'GRILLE VIERGE'!$C$4:$S$49,15,FALSE)="","",'Données listes'!$G$4))))</f>
        <v/>
      </c>
    </row>
    <row r="6" spans="1:54" ht="15" hidden="1" customHeight="1" x14ac:dyDescent="0.25">
      <c r="A6" s="62"/>
      <c r="B6" s="65"/>
      <c r="C6" s="65"/>
      <c r="D6" s="65"/>
      <c r="E6" s="65"/>
      <c r="F6" s="66"/>
      <c r="G6">
        <f>VLOOKUP(G4,GRILLEAUDIT,11,FALSE)</f>
        <v>7</v>
      </c>
      <c r="H6">
        <f t="shared" ref="H6:AZ6" si="0">VLOOKUP(H4,GRILLEAUDIT,11,FALSE)</f>
        <v>3</v>
      </c>
      <c r="I6">
        <f t="shared" si="0"/>
        <v>2</v>
      </c>
      <c r="J6">
        <f t="shared" si="0"/>
        <v>19</v>
      </c>
      <c r="K6">
        <f t="shared" si="0"/>
        <v>19</v>
      </c>
      <c r="L6">
        <f t="shared" si="0"/>
        <v>12</v>
      </c>
      <c r="M6">
        <f t="shared" si="0"/>
        <v>19</v>
      </c>
      <c r="N6">
        <f t="shared" si="0"/>
        <v>19</v>
      </c>
      <c r="O6">
        <f t="shared" si="0"/>
        <v>19</v>
      </c>
      <c r="P6">
        <f t="shared" si="0"/>
        <v>19</v>
      </c>
      <c r="Q6">
        <f t="shared" si="0"/>
        <v>19</v>
      </c>
      <c r="R6">
        <f t="shared" si="0"/>
        <v>19</v>
      </c>
      <c r="S6">
        <f t="shared" si="0"/>
        <v>19</v>
      </c>
      <c r="T6">
        <f t="shared" si="0"/>
        <v>19</v>
      </c>
      <c r="U6">
        <f t="shared" si="0"/>
        <v>19</v>
      </c>
      <c r="V6">
        <f t="shared" si="0"/>
        <v>19</v>
      </c>
      <c r="W6">
        <f t="shared" si="0"/>
        <v>19</v>
      </c>
      <c r="X6">
        <f t="shared" si="0"/>
        <v>19</v>
      </c>
      <c r="Y6">
        <f t="shared" si="0"/>
        <v>19</v>
      </c>
      <c r="Z6">
        <f t="shared" si="0"/>
        <v>19</v>
      </c>
      <c r="AA6">
        <f t="shared" si="0"/>
        <v>19</v>
      </c>
      <c r="AB6">
        <f t="shared" si="0"/>
        <v>19</v>
      </c>
      <c r="AC6">
        <f t="shared" si="0"/>
        <v>19</v>
      </c>
      <c r="AD6">
        <f t="shared" si="0"/>
        <v>19</v>
      </c>
      <c r="AE6">
        <f t="shared" si="0"/>
        <v>19</v>
      </c>
      <c r="AF6">
        <f t="shared" si="0"/>
        <v>19</v>
      </c>
      <c r="AG6">
        <f t="shared" si="0"/>
        <v>19</v>
      </c>
      <c r="AH6">
        <f t="shared" si="0"/>
        <v>19</v>
      </c>
      <c r="AI6">
        <f t="shared" si="0"/>
        <v>19</v>
      </c>
      <c r="AJ6">
        <f t="shared" si="0"/>
        <v>19</v>
      </c>
      <c r="AK6">
        <f t="shared" si="0"/>
        <v>19</v>
      </c>
      <c r="AL6">
        <f t="shared" si="0"/>
        <v>19</v>
      </c>
      <c r="AM6">
        <f t="shared" si="0"/>
        <v>19</v>
      </c>
      <c r="AN6">
        <f t="shared" si="0"/>
        <v>19</v>
      </c>
      <c r="AO6">
        <f t="shared" si="0"/>
        <v>19</v>
      </c>
      <c r="AP6">
        <f t="shared" si="0"/>
        <v>19</v>
      </c>
      <c r="AQ6">
        <f t="shared" si="0"/>
        <v>19</v>
      </c>
      <c r="AR6">
        <f t="shared" si="0"/>
        <v>19</v>
      </c>
      <c r="AS6">
        <f t="shared" si="0"/>
        <v>19</v>
      </c>
      <c r="AT6">
        <f t="shared" si="0"/>
        <v>19</v>
      </c>
      <c r="AU6">
        <f t="shared" si="0"/>
        <v>19</v>
      </c>
      <c r="AV6">
        <f t="shared" si="0"/>
        <v>19</v>
      </c>
      <c r="AW6">
        <f t="shared" si="0"/>
        <v>19</v>
      </c>
      <c r="AX6">
        <f t="shared" si="0"/>
        <v>19</v>
      </c>
      <c r="AY6">
        <f t="shared" si="0"/>
        <v>19</v>
      </c>
      <c r="AZ6">
        <f t="shared" si="0"/>
        <v>19</v>
      </c>
      <c r="BA6" s="59"/>
      <c r="BB6" s="59"/>
    </row>
    <row r="7" spans="1:54" s="63" customFormat="1" x14ac:dyDescent="0.25">
      <c r="A7" s="67" t="s">
        <v>21</v>
      </c>
      <c r="B7" s="65"/>
      <c r="C7" s="65"/>
      <c r="D7" s="65"/>
      <c r="E7" s="65"/>
      <c r="F7" s="66"/>
      <c r="G7" s="64" t="str">
        <f>IF(G6=19,"",VLOOKUP(G6,'Données listes'!$A$2:$B$20,2,FALSE))</f>
        <v>ZONE 7</v>
      </c>
      <c r="H7" s="64" t="str">
        <f>IF(H6=19,"",VLOOKUP(H6,'Données listes'!$A$2:$B$20,2,FALSE))</f>
        <v>ZONE 3</v>
      </c>
      <c r="I7" s="64" t="str">
        <f>IF(I6=19,"",VLOOKUP(I6,'Données listes'!$A$2:$B$20,2,FALSE))</f>
        <v>ZONE 2</v>
      </c>
      <c r="J7" s="64" t="str">
        <f>IF(J6=19,"",VLOOKUP(J6,'Données listes'!$A$2:$B$20,2,FALSE))</f>
        <v/>
      </c>
      <c r="K7" s="64" t="str">
        <f>IF(K6=19,"",VLOOKUP(K6,'Données listes'!$A$2:$B$20,2,FALSE))</f>
        <v/>
      </c>
      <c r="L7" s="64" t="str">
        <f>IF(L6=19,"",VLOOKUP(L6,'Données listes'!$A$2:$B$20,2,FALSE))</f>
        <v>ZONE 12</v>
      </c>
      <c r="M7" s="64" t="str">
        <f>IF(M6=19,"",VLOOKUP(M6,'Données listes'!$A$2:$B$20,2,FALSE))</f>
        <v/>
      </c>
      <c r="N7" s="64" t="str">
        <f>IF(N6=19,"",VLOOKUP(N6,'Données listes'!$A$2:$B$20,2,FALSE))</f>
        <v/>
      </c>
      <c r="O7" s="64" t="str">
        <f>IF(O6=19,"",VLOOKUP(O6,'Données listes'!$A$2:$B$20,2,FALSE))</f>
        <v/>
      </c>
      <c r="P7" s="64" t="str">
        <f>IF(P6=19,"",VLOOKUP(P6,'Données listes'!$A$2:$B$20,2,FALSE))</f>
        <v/>
      </c>
      <c r="Q7" s="64" t="str">
        <f>IF(Q6=19,"",VLOOKUP(Q6,'Données listes'!$A$2:$B$20,2,FALSE))</f>
        <v/>
      </c>
      <c r="R7" s="64" t="str">
        <f>IF(R6=19,"",VLOOKUP(R6,'Données listes'!$A$2:$B$20,2,FALSE))</f>
        <v/>
      </c>
      <c r="S7" s="64" t="str">
        <f>IF(S6=19,"",VLOOKUP(S6,'Données listes'!$A$2:$B$20,2,FALSE))</f>
        <v/>
      </c>
      <c r="T7" s="64" t="str">
        <f>IF(T6=19,"",VLOOKUP(T6,'Données listes'!$A$2:$B$20,2,FALSE))</f>
        <v/>
      </c>
      <c r="U7" s="64" t="str">
        <f>IF(U6=19,"",VLOOKUP(U6,'Données listes'!$A$2:$B$20,2,FALSE))</f>
        <v/>
      </c>
      <c r="V7" s="64" t="str">
        <f>IF(V6=19,"",VLOOKUP(V6,'Données listes'!$A$2:$B$20,2,FALSE))</f>
        <v/>
      </c>
      <c r="W7" s="64" t="str">
        <f>IF(W6=19,"",VLOOKUP(W6,'Données listes'!$A$2:$B$20,2,FALSE))</f>
        <v/>
      </c>
      <c r="X7" s="64" t="str">
        <f>IF(X6=19,"",VLOOKUP(X6,'Données listes'!$A$2:$B$20,2,FALSE))</f>
        <v/>
      </c>
      <c r="Y7" s="64" t="str">
        <f>IF(Y6=19,"",VLOOKUP(Y6,'Données listes'!$A$2:$B$20,2,FALSE))</f>
        <v/>
      </c>
      <c r="Z7" s="64" t="str">
        <f>IF(Z6=19,"",VLOOKUP(Z6,'Données listes'!$A$2:$B$20,2,FALSE))</f>
        <v/>
      </c>
      <c r="AA7" s="64" t="str">
        <f>IF(AA6=19,"",VLOOKUP(AA6,'Données listes'!$A$2:$B$20,2,FALSE))</f>
        <v/>
      </c>
      <c r="AB7" s="64" t="str">
        <f>IF(AB6=19,"",VLOOKUP(AB6,'Données listes'!$A$2:$B$20,2,FALSE))</f>
        <v/>
      </c>
      <c r="AC7" s="64" t="str">
        <f>IF(AC6=19,"",VLOOKUP(AC6,'Données listes'!$A$2:$B$20,2,FALSE))</f>
        <v/>
      </c>
      <c r="AD7" s="64" t="str">
        <f>IF(AD6=19,"",VLOOKUP(AD6,'Données listes'!$A$2:$B$20,2,FALSE))</f>
        <v/>
      </c>
      <c r="AE7" s="64" t="str">
        <f>IF(AE6=19,"",VLOOKUP(AE6,'Données listes'!$A$2:$B$20,2,FALSE))</f>
        <v/>
      </c>
      <c r="AF7" s="64" t="str">
        <f>IF(AF6=19,"",VLOOKUP(AF6,'Données listes'!$A$2:$B$20,2,FALSE))</f>
        <v/>
      </c>
      <c r="AG7" s="64" t="str">
        <f>IF(AG6=19,"",VLOOKUP(AG6,'Données listes'!$A$2:$B$20,2,FALSE))</f>
        <v/>
      </c>
      <c r="AH7" s="64" t="str">
        <f>IF(AH6=19,"",VLOOKUP(AH6,'Données listes'!$A$2:$B$20,2,FALSE))</f>
        <v/>
      </c>
      <c r="AI7" s="64" t="str">
        <f>IF(AI6=19,"",VLOOKUP(AI6,'Données listes'!$A$2:$B$20,2,FALSE))</f>
        <v/>
      </c>
      <c r="AJ7" s="64" t="str">
        <f>IF(AJ6=19,"",VLOOKUP(AJ6,'Données listes'!$A$2:$B$20,2,FALSE))</f>
        <v/>
      </c>
      <c r="AK7" s="64" t="str">
        <f>IF(AK6=19,"",VLOOKUP(AK6,'Données listes'!$A$2:$B$20,2,FALSE))</f>
        <v/>
      </c>
      <c r="AL7" s="64" t="str">
        <f>IF(AL6=19,"",VLOOKUP(AL6,'Données listes'!$A$2:$B$20,2,FALSE))</f>
        <v/>
      </c>
      <c r="AM7" s="64" t="str">
        <f>IF(AM6=19,"",VLOOKUP(AM6,'Données listes'!$A$2:$B$20,2,FALSE))</f>
        <v/>
      </c>
      <c r="AN7" s="64" t="str">
        <f>IF(AN6=19,"",VLOOKUP(AN6,'Données listes'!$A$2:$B$20,2,FALSE))</f>
        <v/>
      </c>
      <c r="AO7" s="64" t="str">
        <f>IF(AO6=19,"",VLOOKUP(AO6,'Données listes'!$A$2:$B$20,2,FALSE))</f>
        <v/>
      </c>
      <c r="AP7" s="64" t="str">
        <f>IF(AP6=19,"",VLOOKUP(AP6,'Données listes'!$A$2:$B$20,2,FALSE))</f>
        <v/>
      </c>
      <c r="AQ7" s="64" t="str">
        <f>IF(AQ6=19,"",VLOOKUP(AQ6,'Données listes'!$A$2:$B$20,2,FALSE))</f>
        <v/>
      </c>
      <c r="AR7" s="64" t="str">
        <f>IF(AR6=19,"",VLOOKUP(AR6,'Données listes'!$A$2:$B$20,2,FALSE))</f>
        <v/>
      </c>
      <c r="AS7" s="64" t="str">
        <f>IF(AS6=19,"",VLOOKUP(AS6,'Données listes'!$A$2:$B$20,2,FALSE))</f>
        <v/>
      </c>
      <c r="AT7" s="64" t="str">
        <f>IF(AT6=19,"",VLOOKUP(AT6,'Données listes'!$A$2:$B$20,2,FALSE))</f>
        <v/>
      </c>
      <c r="AU7" s="64" t="str">
        <f>IF(AU6=19,"",VLOOKUP(AU6,'Données listes'!$A$2:$B$20,2,FALSE))</f>
        <v/>
      </c>
      <c r="AV7" s="64" t="str">
        <f>IF(AV6=19,"",VLOOKUP(AV6,'Données listes'!$A$2:$B$20,2,FALSE))</f>
        <v/>
      </c>
      <c r="AW7" s="64" t="str">
        <f>IF(AW6=19,"",VLOOKUP(AW6,'Données listes'!$A$2:$B$20,2,FALSE))</f>
        <v/>
      </c>
      <c r="AX7" s="64" t="str">
        <f>IF(AX6=19,"",VLOOKUP(AX6,'Données listes'!$A$2:$B$20,2,FALSE))</f>
        <v/>
      </c>
      <c r="AY7" s="64" t="str">
        <f>IF(AY6=19,"",VLOOKUP(AY6,'Données listes'!$A$2:$B$20,2,FALSE))</f>
        <v/>
      </c>
      <c r="AZ7" s="64" t="str">
        <f>IF(AZ6=19,"",VLOOKUP(AZ6,'Données listes'!$A$2:$B$20,2,FALSE))</f>
        <v/>
      </c>
    </row>
    <row r="8" spans="1:54" s="63" customFormat="1" x14ac:dyDescent="0.25">
      <c r="A8" s="67" t="s">
        <v>47</v>
      </c>
      <c r="B8" s="65"/>
      <c r="C8" s="65"/>
      <c r="D8" s="65"/>
      <c r="E8" s="65"/>
      <c r="F8" s="66"/>
      <c r="G8" s="64" t="str">
        <f>IF(VLOOKUP(G4,'GRILLE VIERGE'!$C$4:$S$49,17,FALSE)="","",VLOOKUP(G4,'GRILLE VIERGE'!$C$4:$S$49,17,FALSE))</f>
        <v/>
      </c>
      <c r="H8" s="64" t="str">
        <f>IF(VLOOKUP(H4,'GRILLE VIERGE'!$C$4:$S$49,17,FALSE)="","",VLOOKUP(H4,'GRILLE VIERGE'!$C$4:$S$49,17,FALSE))</f>
        <v/>
      </c>
      <c r="I8" s="64" t="str">
        <f>IF(VLOOKUP(I4,'GRILLE VIERGE'!$C$4:$S$49,17,FALSE)="","",VLOOKUP(I4,'GRILLE VIERGE'!$C$4:$S$49,17,FALSE))</f>
        <v/>
      </c>
      <c r="J8" s="64" t="str">
        <f>IF(VLOOKUP(J4,'GRILLE VIERGE'!$C$4:$S$49,17,FALSE)="","",VLOOKUP(J4,'GRILLE VIERGE'!$C$4:$S$49,17,FALSE))</f>
        <v/>
      </c>
      <c r="K8" s="64" t="str">
        <f>IF(VLOOKUP(K4,'GRILLE VIERGE'!$C$4:$S$49,17,FALSE)="","",VLOOKUP(K4,'GRILLE VIERGE'!$C$4:$S$49,17,FALSE))</f>
        <v/>
      </c>
      <c r="L8" s="64" t="str">
        <f>IF(VLOOKUP(L4,'GRILLE VIERGE'!$C$4:$S$49,17,FALSE)="","",VLOOKUP(L4,'GRILLE VIERGE'!$C$4:$S$49,17,FALSE))</f>
        <v/>
      </c>
      <c r="M8" s="64" t="str">
        <f>IF(VLOOKUP(M4,'GRILLE VIERGE'!$C$4:$S$49,17,FALSE)="","",VLOOKUP(M4,'GRILLE VIERGE'!$C$4:$S$49,17,FALSE))</f>
        <v/>
      </c>
      <c r="N8" s="64" t="str">
        <f>IF(VLOOKUP(N4,'GRILLE VIERGE'!$C$4:$S$49,17,FALSE)="","",VLOOKUP(N4,'GRILLE VIERGE'!$C$4:$S$49,17,FALSE))</f>
        <v/>
      </c>
      <c r="O8" s="64" t="str">
        <f>IF(VLOOKUP(O4,'GRILLE VIERGE'!$C$4:$S$49,17,FALSE)="","",VLOOKUP(O4,'GRILLE VIERGE'!$C$4:$S$49,17,FALSE))</f>
        <v/>
      </c>
      <c r="P8" s="64" t="str">
        <f>IF(VLOOKUP(P4,'GRILLE VIERGE'!$C$4:$S$49,17,FALSE)="","",VLOOKUP(P4,'GRILLE VIERGE'!$C$4:$S$49,17,FALSE))</f>
        <v/>
      </c>
      <c r="Q8" s="64" t="str">
        <f>IF(VLOOKUP(Q4,'GRILLE VIERGE'!$C$4:$S$49,17,FALSE)="","",VLOOKUP(Q4,'GRILLE VIERGE'!$C$4:$S$49,17,FALSE))</f>
        <v/>
      </c>
      <c r="R8" s="64" t="str">
        <f>IF(VLOOKUP(R4,'GRILLE VIERGE'!$C$4:$S$49,17,FALSE)="","",VLOOKUP(R4,'GRILLE VIERGE'!$C$4:$S$49,17,FALSE))</f>
        <v/>
      </c>
      <c r="S8" s="64" t="str">
        <f>IF(VLOOKUP(S4,'GRILLE VIERGE'!$C$4:$S$49,17,FALSE)="","",VLOOKUP(S4,'GRILLE VIERGE'!$C$4:$S$49,17,FALSE))</f>
        <v/>
      </c>
      <c r="T8" s="64" t="str">
        <f>IF(VLOOKUP(T4,'GRILLE VIERGE'!$C$4:$S$49,17,FALSE)="","",VLOOKUP(T4,'GRILLE VIERGE'!$C$4:$S$49,17,FALSE))</f>
        <v/>
      </c>
      <c r="U8" s="64" t="str">
        <f>IF(VLOOKUP(U4,'GRILLE VIERGE'!$C$4:$S$49,17,FALSE)="","",VLOOKUP(U4,'GRILLE VIERGE'!$C$4:$S$49,17,FALSE))</f>
        <v/>
      </c>
      <c r="V8" s="64" t="str">
        <f>IF(VLOOKUP(V4,'GRILLE VIERGE'!$C$4:$S$49,17,FALSE)="","",VLOOKUP(V4,'GRILLE VIERGE'!$C$4:$S$49,17,FALSE))</f>
        <v/>
      </c>
      <c r="W8" s="64" t="str">
        <f>IF(VLOOKUP(W4,'GRILLE VIERGE'!$C$4:$S$49,17,FALSE)="","",VLOOKUP(W4,'GRILLE VIERGE'!$C$4:$S$49,17,FALSE))</f>
        <v/>
      </c>
      <c r="X8" s="64" t="str">
        <f>IF(VLOOKUP(X4,'GRILLE VIERGE'!$C$4:$S$49,17,FALSE)="","",VLOOKUP(X4,'GRILLE VIERGE'!$C$4:$S$49,17,FALSE))</f>
        <v/>
      </c>
      <c r="Y8" s="64" t="str">
        <f>IF(VLOOKUP(Y4,'GRILLE VIERGE'!$C$4:$S$49,17,FALSE)="","",VLOOKUP(Y4,'GRILLE VIERGE'!$C$4:$S$49,17,FALSE))</f>
        <v/>
      </c>
      <c r="Z8" s="64" t="str">
        <f>IF(VLOOKUP(Z4,'GRILLE VIERGE'!$C$4:$S$49,17,FALSE)="","",VLOOKUP(Z4,'GRILLE VIERGE'!$C$4:$S$49,17,FALSE))</f>
        <v/>
      </c>
      <c r="AA8" s="64" t="str">
        <f>IF(VLOOKUP(AA4,'GRILLE VIERGE'!$C$4:$S$49,17,FALSE)="","",VLOOKUP(AA4,'GRILLE VIERGE'!$C$4:$S$49,17,FALSE))</f>
        <v/>
      </c>
      <c r="AB8" s="64" t="str">
        <f>IF(VLOOKUP(AB4,'GRILLE VIERGE'!$C$4:$S$49,17,FALSE)="","",VLOOKUP(AB4,'GRILLE VIERGE'!$C$4:$S$49,17,FALSE))</f>
        <v/>
      </c>
      <c r="AC8" s="64" t="str">
        <f>IF(VLOOKUP(AC4,'GRILLE VIERGE'!$C$4:$S$49,17,FALSE)="","",VLOOKUP(AC4,'GRILLE VIERGE'!$C$4:$S$49,17,FALSE))</f>
        <v/>
      </c>
      <c r="AD8" s="64" t="str">
        <f>IF(VLOOKUP(AD4,'GRILLE VIERGE'!$C$4:$S$49,17,FALSE)="","",VLOOKUP(AD4,'GRILLE VIERGE'!$C$4:$S$49,17,FALSE))</f>
        <v/>
      </c>
      <c r="AE8" s="64" t="str">
        <f>IF(VLOOKUP(AE4,'GRILLE VIERGE'!$C$4:$S$49,17,FALSE)="","",VLOOKUP(AE4,'GRILLE VIERGE'!$C$4:$S$49,17,FALSE))</f>
        <v/>
      </c>
      <c r="AF8" s="64" t="str">
        <f>IF(VLOOKUP(AF4,'GRILLE VIERGE'!$C$4:$S$49,17,FALSE)="","",VLOOKUP(AF4,'GRILLE VIERGE'!$C$4:$S$49,17,FALSE))</f>
        <v/>
      </c>
      <c r="AG8" s="64" t="str">
        <f>IF(VLOOKUP(AG4,'GRILLE VIERGE'!$C$4:$S$49,17,FALSE)="","",VLOOKUP(AG4,'GRILLE VIERGE'!$C$4:$S$49,17,FALSE))</f>
        <v/>
      </c>
      <c r="AH8" s="64" t="str">
        <f>IF(VLOOKUP(AH4,'GRILLE VIERGE'!$C$4:$S$49,17,FALSE)="","",VLOOKUP(AH4,'GRILLE VIERGE'!$C$4:$S$49,17,FALSE))</f>
        <v/>
      </c>
      <c r="AI8" s="64" t="str">
        <f>IF(VLOOKUP(AI4,'GRILLE VIERGE'!$C$4:$S$49,17,FALSE)="","",VLOOKUP(AI4,'GRILLE VIERGE'!$C$4:$S$49,17,FALSE))</f>
        <v/>
      </c>
      <c r="AJ8" s="64" t="str">
        <f>IF(VLOOKUP(AJ4,'GRILLE VIERGE'!$C$4:$S$49,17,FALSE)="","",VLOOKUP(AJ4,'GRILLE VIERGE'!$C$4:$S$49,17,FALSE))</f>
        <v/>
      </c>
      <c r="AK8" s="64" t="str">
        <f>IF(VLOOKUP(AK4,'GRILLE VIERGE'!$C$4:$S$49,17,FALSE)="","",VLOOKUP(AK4,'GRILLE VIERGE'!$C$4:$S$49,17,FALSE))</f>
        <v/>
      </c>
      <c r="AL8" s="64" t="str">
        <f>IF(VLOOKUP(AL4,'GRILLE VIERGE'!$C$4:$S$49,17,FALSE)="","",VLOOKUP(AL4,'GRILLE VIERGE'!$C$4:$S$49,17,FALSE))</f>
        <v/>
      </c>
      <c r="AM8" s="64" t="str">
        <f>IF(VLOOKUP(AM4,'GRILLE VIERGE'!$C$4:$S$49,17,FALSE)="","",VLOOKUP(AM4,'GRILLE VIERGE'!$C$4:$S$49,17,FALSE))</f>
        <v/>
      </c>
      <c r="AN8" s="64" t="str">
        <f>IF(VLOOKUP(AN4,'GRILLE VIERGE'!$C$4:$S$49,17,FALSE)="","",VLOOKUP(AN4,'GRILLE VIERGE'!$C$4:$S$49,17,FALSE))</f>
        <v/>
      </c>
      <c r="AO8" s="64" t="str">
        <f>IF(VLOOKUP(AO4,'GRILLE VIERGE'!$C$4:$S$49,17,FALSE)="","",VLOOKUP(AO4,'GRILLE VIERGE'!$C$4:$S$49,17,FALSE))</f>
        <v/>
      </c>
      <c r="AP8" s="64" t="str">
        <f>IF(VLOOKUP(AP4,'GRILLE VIERGE'!$C$4:$S$49,17,FALSE)="","",VLOOKUP(AP4,'GRILLE VIERGE'!$C$4:$S$49,17,FALSE))</f>
        <v/>
      </c>
      <c r="AQ8" s="64" t="str">
        <f>IF(VLOOKUP(AQ4,'GRILLE VIERGE'!$C$4:$S$49,17,FALSE)="","",VLOOKUP(AQ4,'GRILLE VIERGE'!$C$4:$S$49,17,FALSE))</f>
        <v/>
      </c>
      <c r="AR8" s="64" t="str">
        <f>IF(VLOOKUP(AR4,'GRILLE VIERGE'!$C$4:$S$49,17,FALSE)="","",VLOOKUP(AR4,'GRILLE VIERGE'!$C$4:$S$49,17,FALSE))</f>
        <v/>
      </c>
      <c r="AS8" s="64" t="str">
        <f>IF(VLOOKUP(AS4,'GRILLE VIERGE'!$C$4:$S$49,17,FALSE)="","",VLOOKUP(AS4,'GRILLE VIERGE'!$C$4:$S$49,17,FALSE))</f>
        <v/>
      </c>
      <c r="AT8" s="64" t="str">
        <f>IF(VLOOKUP(AT4,'GRILLE VIERGE'!$C$4:$S$49,17,FALSE)="","",VLOOKUP(AT4,'GRILLE VIERGE'!$C$4:$S$49,17,FALSE))</f>
        <v/>
      </c>
      <c r="AU8" s="64" t="str">
        <f>IF(VLOOKUP(AU4,'GRILLE VIERGE'!$C$4:$S$49,17,FALSE)="","",VLOOKUP(AU4,'GRILLE VIERGE'!$C$4:$S$49,17,FALSE))</f>
        <v/>
      </c>
      <c r="AV8" s="64" t="str">
        <f>IF(VLOOKUP(AV4,'GRILLE VIERGE'!$C$4:$S$49,17,FALSE)="","",VLOOKUP(AV4,'GRILLE VIERGE'!$C$4:$S$49,17,FALSE))</f>
        <v/>
      </c>
      <c r="AW8" s="64" t="str">
        <f>IF(VLOOKUP(AW4,'GRILLE VIERGE'!$C$4:$S$49,17,FALSE)="","",VLOOKUP(AW4,'GRILLE VIERGE'!$C$4:$S$49,17,FALSE))</f>
        <v/>
      </c>
      <c r="AX8" s="64" t="str">
        <f>IF(VLOOKUP(AX4,'GRILLE VIERGE'!$C$4:$S$49,17,FALSE)="","",VLOOKUP(AX4,'GRILLE VIERGE'!$C$4:$S$49,17,FALSE))</f>
        <v/>
      </c>
      <c r="AY8" s="64" t="str">
        <f>IF(VLOOKUP(AY4,'GRILLE VIERGE'!$C$4:$S$49,17,FALSE)="","",VLOOKUP(AY4,'GRILLE VIERGE'!$C$4:$S$49,17,FALSE))</f>
        <v/>
      </c>
      <c r="AZ8" s="64" t="str">
        <f>IF(VLOOKUP(AZ4,'GRILLE VIERGE'!$C$4:$S$49,17,FALSE)="","",VLOOKUP(AZ4,'GRILLE VIERGE'!$C$4:$S$49,17,FALSE))</f>
        <v/>
      </c>
    </row>
  </sheetData>
  <sheetProtection sheet="1" objects="1" scenarios="1" autoFilter="0"/>
  <mergeCells count="1">
    <mergeCell ref="G3:AZ3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70" operator="equal" id="{24B24468-EB3B-4ADD-A198-06FCBB0E1D3E}">
            <xm:f>'Données listes'!$G$4</xm:f>
            <x14:dxf>
              <font>
                <b/>
                <i val="0"/>
                <color rgb="FFFF0000"/>
              </font>
            </x14:dxf>
          </x14:cfRule>
          <x14:cfRule type="cellIs" priority="71" operator="equal" id="{094AD202-9B23-4B78-A261-DCCA12E56E4C}">
            <xm:f>'Données listes'!$G$3</xm:f>
            <x14:dxf>
              <font>
                <b/>
                <i val="0"/>
                <color rgb="FFD64B0C"/>
              </font>
            </x14:dxf>
          </x14:cfRule>
          <x14:cfRule type="cellIs" priority="72" operator="equal" id="{C70745B3-3C66-4386-B725-FCB653866BF3}">
            <xm:f>'Données listes'!$G$2</xm:f>
            <x14:dxf>
              <font>
                <b/>
                <i val="0"/>
                <color rgb="FFCCCC00"/>
              </font>
            </x14:dxf>
          </x14:cfRule>
          <xm:sqref>G5:AZ5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GRILLE VIERGE</vt:lpstr>
      <vt:lpstr>Données listes</vt:lpstr>
      <vt:lpstr>RESULTATS</vt:lpstr>
      <vt:lpstr>DONNEES_FEUILLE</vt:lpstr>
      <vt:lpstr>GRILLEAUDIT</vt:lpstr>
      <vt:lpstr>LISTELIEUX</vt:lpstr>
      <vt:lpstr>nomlieux</vt:lpstr>
      <vt:lpstr>RANG_LIEUX</vt:lpstr>
      <vt:lpstr>RANG_NC</vt:lpstr>
      <vt:lpstr>SECTEURS</vt:lpstr>
    </vt:vector>
  </TitlesOfParts>
  <Company>Danone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BOUDES Pascal</dc:creator>
  <cp:lastModifiedBy>gmb</cp:lastModifiedBy>
  <cp:lastPrinted>2016-01-05T08:22:59Z</cp:lastPrinted>
  <dcterms:created xsi:type="dcterms:W3CDTF">2015-12-14T07:49:58Z</dcterms:created>
  <dcterms:modified xsi:type="dcterms:W3CDTF">2016-01-08T08:15:02Z</dcterms:modified>
</cp:coreProperties>
</file>