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035" windowHeight="9045"/>
  </bookViews>
  <sheets>
    <sheet name="Feuil1" sheetId="1" r:id="rId1"/>
    <sheet name="Feuil2" sheetId="2" r:id="rId2"/>
    <sheet name="Feuil3" sheetId="3" r:id="rId3"/>
  </sheets>
  <definedNames>
    <definedName name="Zones">OFFSET(Feuil1!$I$20,,,COUNTA(Feuil1!$I:$I))</definedName>
  </definedNames>
  <calcPr calcId="152511"/>
</workbook>
</file>

<file path=xl/calcChain.xml><?xml version="1.0" encoding="utf-8"?>
<calcChain xmlns="http://schemas.openxmlformats.org/spreadsheetml/2006/main">
  <c r="C17" i="1" l="1"/>
  <c r="C21" i="1"/>
  <c r="C15" i="1" l="1"/>
  <c r="C23" i="1"/>
  <c r="C27" i="1" s="1"/>
  <c r="C25" i="1" l="1"/>
  <c r="E30" i="1" l="1"/>
</calcChain>
</file>

<file path=xl/sharedStrings.xml><?xml version="1.0" encoding="utf-8"?>
<sst xmlns="http://schemas.openxmlformats.org/spreadsheetml/2006/main" count="69" uniqueCount="61">
  <si>
    <t>Prix d’acquisition</t>
  </si>
  <si>
    <t>Oui</t>
  </si>
  <si>
    <t>Région Wallonne</t>
  </si>
  <si>
    <t>Région Bruxelloise</t>
  </si>
  <si>
    <t>Abattement</t>
  </si>
  <si>
    <t xml:space="preserve">Montant droits d’enregistrement </t>
  </si>
  <si>
    <t>Région Flamande</t>
  </si>
  <si>
    <t>(Liste déroulante)</t>
  </si>
  <si>
    <t>Est-ce une habitation modeste</t>
  </si>
  <si>
    <t>(Même liste déroulante que E7)</t>
  </si>
  <si>
    <t>Région d'achat (exemple d'acquisition = 200.000</t>
  </si>
  <si>
    <t>http://forum.excel-pratique.com/excel/legislation-droits-d-enregistrements-t60430.html</t>
  </si>
  <si>
    <t>Revenu cadastral</t>
  </si>
  <si>
    <t>Nombre d'enfants</t>
  </si>
  <si>
    <t>Zone concernée</t>
  </si>
  <si>
    <t>Arlon</t>
  </si>
  <si>
    <t>Grez-Doiceau</t>
  </si>
  <si>
    <t>Zones</t>
  </si>
  <si>
    <t>Autre</t>
  </si>
  <si>
    <t>Taux spécial</t>
  </si>
  <si>
    <t>Taux normal</t>
  </si>
  <si>
    <t>Taux réduit</t>
  </si>
  <si>
    <t>Assiette du taux réduit :</t>
  </si>
  <si>
    <t>Zone de pression immobilière</t>
  </si>
  <si>
    <t>Assesse</t>
  </si>
  <si>
    <t>Aubel</t>
  </si>
  <si>
    <t>Beauvechain</t>
  </si>
  <si>
    <t>Braine-l’Alleud</t>
  </si>
  <si>
    <t>Braine-le-Château</t>
  </si>
  <si>
    <t>Chastre</t>
  </si>
  <si>
    <t>Chaumont-Gistoux</t>
  </si>
  <si>
    <t>Court-Saint-Etienne</t>
  </si>
  <si>
    <t>Donceel</t>
  </si>
  <si>
    <t>Eghezée</t>
  </si>
  <si>
    <t>Erezée</t>
  </si>
  <si>
    <t>Gembloux</t>
  </si>
  <si>
    <t>Genappe</t>
  </si>
  <si>
    <t>Hélécine</t>
  </si>
  <si>
    <t>Incourt</t>
  </si>
  <si>
    <t>Ittre</t>
  </si>
  <si>
    <t>Jalhay</t>
  </si>
  <si>
    <t>Jodoigne</t>
  </si>
  <si>
    <t>LaHulpe</t>
  </si>
  <si>
    <t>Lasne</t>
  </si>
  <si>
    <t>Mont-Saint-Guibert</t>
  </si>
  <si>
    <t>Namur</t>
  </si>
  <si>
    <t>Nivelles</t>
  </si>
  <si>
    <t>Orp-Jauche</t>
  </si>
  <si>
    <t>Ottignies-Louvain-la-Neuve</t>
  </si>
  <si>
    <t>Perwez</t>
  </si>
  <si>
    <t>Pofondville</t>
  </si>
  <si>
    <t>Ramillies</t>
  </si>
  <si>
    <t>Rixensart</t>
  </si>
  <si>
    <t>Sainte-Ode</t>
  </si>
  <si>
    <t>Silly</t>
  </si>
  <si>
    <t>Thimister-Clermont</t>
  </si>
  <si>
    <t>Villers-la-Ville</t>
  </si>
  <si>
    <t>Walhain</t>
  </si>
  <si>
    <t>WaterlooetWavre</t>
  </si>
  <si>
    <t>Assiette du reliquat :</t>
  </si>
  <si>
    <t>Taux du reliquat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</si>
</sst>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\ #,##0.00"/>
    <numFmt numFmtId="168" formatCode="0.0%"/>
    <numFmt numFmtId="169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3" fillId="0" borderId="0" xfId="0" applyFont="1"/>
    <xf numFmtId="164" fontId="0" fillId="0" borderId="1" xfId="0" applyNumberFormat="1" applyBorder="1"/>
    <xf numFmtId="0" fontId="5" fillId="0" borderId="0" xfId="2"/>
    <xf numFmtId="164" fontId="0" fillId="0" borderId="0" xfId="0" applyNumberFormat="1" applyBorder="1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164" fontId="0" fillId="0" borderId="0" xfId="0" applyNumberFormat="1" applyBorder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6" fillId="0" borderId="0" xfId="0" applyFont="1"/>
    <xf numFmtId="10" fontId="0" fillId="3" borderId="0" xfId="0" applyNumberFormat="1" applyFill="1" applyAlignment="1">
      <alignment horizontal="center"/>
    </xf>
    <xf numFmtId="169" fontId="0" fillId="0" borderId="0" xfId="0" applyNumberFormat="1"/>
    <xf numFmtId="164" fontId="6" fillId="0" borderId="1" xfId="0" applyNumberFormat="1" applyFont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egislation-droits-d-enregistrements-t604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8"/>
  <sheetViews>
    <sheetView tabSelected="1" workbookViewId="0">
      <selection activeCell="E19" sqref="E19"/>
    </sheetView>
  </sheetViews>
  <sheetFormatPr baseColWidth="10" defaultRowHeight="15" x14ac:dyDescent="0.25"/>
  <cols>
    <col min="3" max="3" width="22.5703125" customWidth="1"/>
    <col min="4" max="4" width="2.7109375" customWidth="1"/>
    <col min="5" max="5" width="23.85546875" customWidth="1"/>
    <col min="6" max="8" width="3.42578125" customWidth="1"/>
  </cols>
  <sheetData>
    <row r="1" spans="1:7" x14ac:dyDescent="0.25">
      <c r="A1" s="2" t="s">
        <v>10</v>
      </c>
      <c r="E1" s="7" t="s">
        <v>11</v>
      </c>
    </row>
    <row r="3" spans="1:7" x14ac:dyDescent="0.25">
      <c r="A3" s="3" t="s">
        <v>2</v>
      </c>
      <c r="E3" s="4"/>
    </row>
    <row r="5" spans="1:7" x14ac:dyDescent="0.25">
      <c r="A5" t="s">
        <v>0</v>
      </c>
      <c r="E5" s="18">
        <v>200000</v>
      </c>
    </row>
    <row r="6" spans="1:7" x14ac:dyDescent="0.25">
      <c r="E6" s="11"/>
    </row>
    <row r="7" spans="1:7" x14ac:dyDescent="0.25">
      <c r="A7" t="s">
        <v>12</v>
      </c>
      <c r="E7" s="18">
        <v>1040</v>
      </c>
    </row>
    <row r="8" spans="1:7" x14ac:dyDescent="0.25">
      <c r="E8" s="11"/>
    </row>
    <row r="9" spans="1:7" x14ac:dyDescent="0.25">
      <c r="A9" t="s">
        <v>13</v>
      </c>
      <c r="E9" s="18">
        <v>7</v>
      </c>
    </row>
    <row r="10" spans="1:7" x14ac:dyDescent="0.25">
      <c r="E10" s="11"/>
    </row>
    <row r="11" spans="1:7" x14ac:dyDescent="0.25">
      <c r="A11" t="s">
        <v>8</v>
      </c>
      <c r="E11" s="18" t="s">
        <v>1</v>
      </c>
      <c r="G11" s="5"/>
    </row>
    <row r="12" spans="1:7" x14ac:dyDescent="0.25">
      <c r="E12" s="11"/>
      <c r="G12" s="5"/>
    </row>
    <row r="13" spans="1:7" x14ac:dyDescent="0.25">
      <c r="A13" t="s">
        <v>14</v>
      </c>
      <c r="E13" s="18" t="s">
        <v>18</v>
      </c>
    </row>
    <row r="14" spans="1:7" x14ac:dyDescent="0.25">
      <c r="E14" s="8"/>
    </row>
    <row r="15" spans="1:7" x14ac:dyDescent="0.25">
      <c r="A15" t="s">
        <v>20</v>
      </c>
      <c r="C15" s="12">
        <f>12.5%</f>
        <v>0.125</v>
      </c>
      <c r="E15" s="8"/>
    </row>
    <row r="16" spans="1:7" x14ac:dyDescent="0.25">
      <c r="E16" s="8"/>
    </row>
    <row r="17" spans="1:9" x14ac:dyDescent="0.25">
      <c r="A17" t="s">
        <v>19</v>
      </c>
      <c r="C17" s="10" t="str">
        <f>IF(E7&lt;745,"Oui",IF(AND(E7&lt;845,OR(E9=3,E9=4)),"Oui",IF(AND(E7&lt;945,OR(E9=5,E9=6)),"Oui",IF(AND(E7&lt;1045,E9&gt;=7),"Oui","Non"))))</f>
        <v>Oui</v>
      </c>
    </row>
    <row r="18" spans="1:9" x14ac:dyDescent="0.25">
      <c r="E18" s="8"/>
    </row>
    <row r="19" spans="1:9" x14ac:dyDescent="0.25">
      <c r="A19" t="s">
        <v>23</v>
      </c>
      <c r="E19" s="18" t="s">
        <v>53</v>
      </c>
      <c r="I19" s="9" t="s">
        <v>17</v>
      </c>
    </row>
    <row r="20" spans="1:9" x14ac:dyDescent="0.25">
      <c r="I20" t="s">
        <v>15</v>
      </c>
    </row>
    <row r="21" spans="1:9" x14ac:dyDescent="0.25">
      <c r="A21" t="s">
        <v>21</v>
      </c>
      <c r="C21" s="12">
        <f>IF(C17="Oui", IF(AND(C17="Oui",E11="Oui",E19&lt;&gt;""),6%,12.5%),"")</f>
        <v>0.06</v>
      </c>
      <c r="I21" t="s">
        <v>24</v>
      </c>
    </row>
    <row r="22" spans="1:9" x14ac:dyDescent="0.25">
      <c r="E22" s="8"/>
      <c r="I22" t="s">
        <v>25</v>
      </c>
    </row>
    <row r="23" spans="1:9" x14ac:dyDescent="0.25">
      <c r="A23" t="s">
        <v>22</v>
      </c>
      <c r="C23" s="13">
        <f>IF(C17="Oui",MIN(E5,160431.53),"")</f>
        <v>160431.53</v>
      </c>
      <c r="E23" s="8"/>
      <c r="I23" t="s">
        <v>26</v>
      </c>
    </row>
    <row r="24" spans="1:9" x14ac:dyDescent="0.25">
      <c r="E24" s="8"/>
      <c r="I24" t="s">
        <v>27</v>
      </c>
    </row>
    <row r="25" spans="1:9" x14ac:dyDescent="0.25">
      <c r="A25" t="s">
        <v>60</v>
      </c>
      <c r="C25" s="15">
        <f>IF(C17= "Oui",12.5%,"")</f>
        <v>0.125</v>
      </c>
      <c r="I25" t="s">
        <v>28</v>
      </c>
    </row>
    <row r="26" spans="1:9" x14ac:dyDescent="0.25">
      <c r="I26" t="s">
        <v>29</v>
      </c>
    </row>
    <row r="27" spans="1:9" x14ac:dyDescent="0.25">
      <c r="A27" t="s">
        <v>59</v>
      </c>
      <c r="C27" s="15">
        <f>IF(C17="Oui",E5-C23,"")</f>
        <v>39568.47</v>
      </c>
      <c r="I27" t="s">
        <v>30</v>
      </c>
    </row>
    <row r="28" spans="1:9" x14ac:dyDescent="0.25">
      <c r="E28" s="8"/>
      <c r="I28" t="s">
        <v>31</v>
      </c>
    </row>
    <row r="29" spans="1:9" x14ac:dyDescent="0.25">
      <c r="I29" t="s">
        <v>32</v>
      </c>
    </row>
    <row r="30" spans="1:9" x14ac:dyDescent="0.25">
      <c r="A30" s="14" t="s">
        <v>5</v>
      </c>
      <c r="E30" s="17">
        <f>IF(C17="Oui",C21*C23+C25*C27,E5*C15)</f>
        <v>14571.95055</v>
      </c>
      <c r="I30" t="s">
        <v>33</v>
      </c>
    </row>
    <row r="31" spans="1:9" x14ac:dyDescent="0.25">
      <c r="E31" s="8"/>
      <c r="I31" t="s">
        <v>34</v>
      </c>
    </row>
    <row r="32" spans="1:9" x14ac:dyDescent="0.25">
      <c r="E32" s="16"/>
      <c r="I32" t="s">
        <v>35</v>
      </c>
    </row>
    <row r="33" spans="1:9" x14ac:dyDescent="0.25">
      <c r="I33" t="s">
        <v>36</v>
      </c>
    </row>
    <row r="34" spans="1:9" x14ac:dyDescent="0.25">
      <c r="I34" t="s">
        <v>16</v>
      </c>
    </row>
    <row r="35" spans="1:9" x14ac:dyDescent="0.25">
      <c r="I35" t="s">
        <v>37</v>
      </c>
    </row>
    <row r="36" spans="1:9" x14ac:dyDescent="0.25">
      <c r="I36" t="s">
        <v>38</v>
      </c>
    </row>
    <row r="37" spans="1:9" x14ac:dyDescent="0.25">
      <c r="I37" t="s">
        <v>39</v>
      </c>
    </row>
    <row r="38" spans="1:9" x14ac:dyDescent="0.25">
      <c r="I38" t="s">
        <v>40</v>
      </c>
    </row>
    <row r="39" spans="1:9" x14ac:dyDescent="0.25">
      <c r="A39" s="3" t="s">
        <v>3</v>
      </c>
      <c r="I39" t="s">
        <v>41</v>
      </c>
    </row>
    <row r="40" spans="1:9" x14ac:dyDescent="0.25">
      <c r="I40" t="s">
        <v>42</v>
      </c>
    </row>
    <row r="41" spans="1:9" x14ac:dyDescent="0.25">
      <c r="A41" t="s">
        <v>0</v>
      </c>
      <c r="E41" s="6">
        <v>200000</v>
      </c>
      <c r="I41" t="s">
        <v>43</v>
      </c>
    </row>
    <row r="42" spans="1:9" x14ac:dyDescent="0.25">
      <c r="I42" t="s">
        <v>44</v>
      </c>
    </row>
    <row r="43" spans="1:9" x14ac:dyDescent="0.25">
      <c r="A43" t="s">
        <v>4</v>
      </c>
      <c r="E43" s="6"/>
      <c r="F43" t="s">
        <v>7</v>
      </c>
      <c r="I43" t="s">
        <v>45</v>
      </c>
    </row>
    <row r="44" spans="1:9" x14ac:dyDescent="0.25">
      <c r="I44" t="s">
        <v>46</v>
      </c>
    </row>
    <row r="45" spans="1:9" x14ac:dyDescent="0.25">
      <c r="A45" t="s">
        <v>5</v>
      </c>
      <c r="E45" s="6"/>
      <c r="I45" t="s">
        <v>47</v>
      </c>
    </row>
    <row r="46" spans="1:9" x14ac:dyDescent="0.25">
      <c r="I46" t="s">
        <v>48</v>
      </c>
    </row>
    <row r="47" spans="1:9" x14ac:dyDescent="0.25">
      <c r="I47" t="s">
        <v>49</v>
      </c>
    </row>
    <row r="48" spans="1:9" x14ac:dyDescent="0.25">
      <c r="A48" s="3" t="s">
        <v>6</v>
      </c>
      <c r="I48" t="s">
        <v>50</v>
      </c>
    </row>
    <row r="49" spans="1:9" x14ac:dyDescent="0.25">
      <c r="I49" t="s">
        <v>51</v>
      </c>
    </row>
    <row r="50" spans="1:9" x14ac:dyDescent="0.25">
      <c r="A50" t="s">
        <v>0</v>
      </c>
      <c r="E50" s="6">
        <v>200000</v>
      </c>
      <c r="I50" t="s">
        <v>52</v>
      </c>
    </row>
    <row r="51" spans="1:9" x14ac:dyDescent="0.25">
      <c r="I51" t="s">
        <v>53</v>
      </c>
    </row>
    <row r="52" spans="1:9" x14ac:dyDescent="0.25">
      <c r="A52" t="s">
        <v>4</v>
      </c>
      <c r="E52" s="6"/>
      <c r="F52" t="s">
        <v>7</v>
      </c>
      <c r="I52" t="s">
        <v>54</v>
      </c>
    </row>
    <row r="53" spans="1:9" x14ac:dyDescent="0.25">
      <c r="I53" t="s">
        <v>55</v>
      </c>
    </row>
    <row r="54" spans="1:9" x14ac:dyDescent="0.25">
      <c r="I54" t="s">
        <v>56</v>
      </c>
    </row>
    <row r="55" spans="1:9" x14ac:dyDescent="0.25">
      <c r="I55" t="s">
        <v>57</v>
      </c>
    </row>
    <row r="56" spans="1:9" x14ac:dyDescent="0.25">
      <c r="A56" t="s">
        <v>8</v>
      </c>
      <c r="E56" s="1"/>
      <c r="F56" t="s">
        <v>9</v>
      </c>
      <c r="I56" t="s">
        <v>58</v>
      </c>
    </row>
    <row r="58" spans="1:9" x14ac:dyDescent="0.25">
      <c r="A58" t="s">
        <v>5</v>
      </c>
      <c r="E58" s="6"/>
    </row>
  </sheetData>
  <dataValidations count="5">
    <dataValidation type="list" allowBlank="1" showInputMessage="1" showErrorMessage="1" sqref="E52">
      <formula1>$I$45:$I$48</formula1>
    </dataValidation>
    <dataValidation type="list" allowBlank="1" showInputMessage="1" showErrorMessage="1" sqref="E43">
      <formula1>$I$36:$I$39</formula1>
    </dataValidation>
    <dataValidation type="list" allowBlank="1" showInputMessage="1" showErrorMessage="1" sqref="E56">
      <formula1>$I$25:$I$27</formula1>
    </dataValidation>
    <dataValidation type="list" allowBlank="1" showInputMessage="1" showErrorMessage="1" sqref="E13 E19">
      <formula1>Zones</formula1>
    </dataValidation>
    <dataValidation type="list" allowBlank="1" showInputMessage="1" showErrorMessage="1" sqref="E11">
      <formula1>"Oui,Non"</formula1>
    </dataValidation>
  </dataValidations>
  <hyperlinks>
    <hyperlink ref="E1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Guy Blancher</cp:lastModifiedBy>
  <dcterms:created xsi:type="dcterms:W3CDTF">2015-02-02T17:40:22Z</dcterms:created>
  <dcterms:modified xsi:type="dcterms:W3CDTF">2015-02-02T22:17:37Z</dcterms:modified>
</cp:coreProperties>
</file>