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9720" windowHeight="10005"/>
  </bookViews>
  <sheets>
    <sheet name="BASE" sheetId="1" r:id="rId1"/>
    <sheet name="Budget Financier" sheetId="2" r:id="rId2"/>
    <sheet name="Reporting Financier" sheetId="3" r:id="rId3"/>
    <sheet name="Budget Financier  (2)" sheetId="5" r:id="rId4"/>
    <sheet name="Reporting Financier (2)" sheetId="6" r:id="rId5"/>
    <sheet name="DRAFT ESTIMATION" sheetId="4" state="hidden" r:id="rId6"/>
  </sheets>
  <externalReferences>
    <externalReference r:id="rId7"/>
    <externalReference r:id="rId8"/>
  </externalReferences>
  <definedNames>
    <definedName name="_xlnm.Print_Area" localSheetId="1">'Budget Financier'!$A$1:$L$35</definedName>
    <definedName name="_xlnm.Print_Area" localSheetId="3">'Budget Financier  (2)'!$A$1:$L$36</definedName>
  </definedNames>
  <calcPr calcId="152511"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0" i="3" l="1"/>
  <c r="G10" i="3"/>
  <c r="E10" i="3"/>
  <c r="D10" i="3"/>
  <c r="C10" i="3"/>
  <c r="J9" i="2"/>
  <c r="K9" i="2" s="1"/>
  <c r="F9" i="2"/>
  <c r="F10" i="3" l="1"/>
  <c r="I10" i="3"/>
  <c r="L9" i="2"/>
  <c r="G9" i="2"/>
  <c r="D15" i="2"/>
  <c r="E15" i="2" s="1"/>
  <c r="F15" i="2"/>
  <c r="C32" i="6"/>
  <c r="J30" i="6"/>
  <c r="H30" i="6"/>
  <c r="H29" i="6" s="1"/>
  <c r="G30" i="6"/>
  <c r="I30" i="6" s="1"/>
  <c r="E30" i="6"/>
  <c r="D30" i="6"/>
  <c r="F30" i="6" s="1"/>
  <c r="C30" i="6"/>
  <c r="J29" i="6"/>
  <c r="E29" i="6"/>
  <c r="J28" i="6"/>
  <c r="H28" i="6"/>
  <c r="G28" i="6"/>
  <c r="I28" i="6" s="1"/>
  <c r="E28" i="6"/>
  <c r="D28" i="6"/>
  <c r="F28" i="6" s="1"/>
  <c r="C28" i="6"/>
  <c r="J27" i="6" s="1"/>
  <c r="H27" i="6"/>
  <c r="G27" i="6"/>
  <c r="I27" i="6" s="1"/>
  <c r="E27" i="6"/>
  <c r="D27" i="6"/>
  <c r="F27" i="6" s="1"/>
  <c r="C27" i="6"/>
  <c r="J26" i="6" s="1"/>
  <c r="H26" i="6"/>
  <c r="G26" i="6"/>
  <c r="I26" i="6" s="1"/>
  <c r="E26" i="6"/>
  <c r="E25" i="6" s="1"/>
  <c r="D26" i="6"/>
  <c r="F26" i="6" s="1"/>
  <c r="C26" i="6"/>
  <c r="J25" i="6" s="1"/>
  <c r="H25" i="6"/>
  <c r="D25" i="6"/>
  <c r="J24" i="6" s="1"/>
  <c r="H24" i="6"/>
  <c r="G24" i="6"/>
  <c r="I24" i="6" s="1"/>
  <c r="E24" i="6"/>
  <c r="D24" i="6"/>
  <c r="F24" i="6" s="1"/>
  <c r="C24" i="6"/>
  <c r="J23" i="6" s="1"/>
  <c r="H23" i="6"/>
  <c r="E23" i="6"/>
  <c r="H22" i="6"/>
  <c r="G22" i="6"/>
  <c r="I22" i="6" s="1"/>
  <c r="E22" i="6"/>
  <c r="D22" i="6"/>
  <c r="J22" i="6" s="1"/>
  <c r="C22" i="6"/>
  <c r="H21" i="6"/>
  <c r="G21" i="6"/>
  <c r="I21" i="6" s="1"/>
  <c r="E21" i="6"/>
  <c r="D21" i="6"/>
  <c r="J21" i="6" s="1"/>
  <c r="C21" i="6"/>
  <c r="H20" i="6"/>
  <c r="H19" i="6" s="1"/>
  <c r="G20" i="6"/>
  <c r="I20" i="6" s="1"/>
  <c r="E20" i="6"/>
  <c r="D20" i="6"/>
  <c r="D19" i="6" s="1"/>
  <c r="J19" i="6" s="1"/>
  <c r="C20" i="6"/>
  <c r="E19" i="6"/>
  <c r="H18" i="6"/>
  <c r="G18" i="6"/>
  <c r="I18" i="6" s="1"/>
  <c r="E18" i="6"/>
  <c r="D18" i="6"/>
  <c r="J18" i="6" s="1"/>
  <c r="C18" i="6"/>
  <c r="H17" i="6"/>
  <c r="H16" i="6" s="1"/>
  <c r="G17" i="6"/>
  <c r="I17" i="6" s="1"/>
  <c r="E17" i="6"/>
  <c r="D17" i="6"/>
  <c r="D16" i="6" s="1"/>
  <c r="J16" i="6" s="1"/>
  <c r="C17" i="6"/>
  <c r="E16" i="6"/>
  <c r="H15" i="6"/>
  <c r="G15" i="6"/>
  <c r="I15" i="6" s="1"/>
  <c r="E15" i="6"/>
  <c r="D15" i="6"/>
  <c r="J15" i="6" s="1"/>
  <c r="C15" i="6"/>
  <c r="H14" i="6"/>
  <c r="G14" i="6"/>
  <c r="I14" i="6" s="1"/>
  <c r="E14" i="6"/>
  <c r="D14" i="6"/>
  <c r="J14" i="6" s="1"/>
  <c r="C14" i="6"/>
  <c r="H13" i="6"/>
  <c r="G13" i="6"/>
  <c r="I13" i="6" s="1"/>
  <c r="E13" i="6"/>
  <c r="D13" i="6"/>
  <c r="J13" i="6" s="1"/>
  <c r="C13" i="6"/>
  <c r="H12" i="6"/>
  <c r="G12" i="6"/>
  <c r="I12" i="6" s="1"/>
  <c r="E12" i="6"/>
  <c r="D12" i="6"/>
  <c r="J12" i="6" s="1"/>
  <c r="C12" i="6"/>
  <c r="H11" i="6"/>
  <c r="H10" i="6" s="1"/>
  <c r="G11" i="6"/>
  <c r="I11" i="6" s="1"/>
  <c r="E11" i="6"/>
  <c r="D11" i="6"/>
  <c r="D10" i="6" s="1"/>
  <c r="J10" i="6" s="1"/>
  <c r="C11" i="6"/>
  <c r="E10" i="6"/>
  <c r="H9" i="6"/>
  <c r="G9" i="6"/>
  <c r="I9" i="6" s="1"/>
  <c r="E9" i="6"/>
  <c r="D9" i="6"/>
  <c r="J9" i="6" s="1"/>
  <c r="C9" i="6"/>
  <c r="H8" i="6"/>
  <c r="G8" i="6"/>
  <c r="I8" i="6" s="1"/>
  <c r="F8" i="6"/>
  <c r="E8" i="6"/>
  <c r="D8" i="6"/>
  <c r="J8" i="6" s="1"/>
  <c r="C8" i="6"/>
  <c r="H7" i="6"/>
  <c r="E7" i="6"/>
  <c r="D7" i="6"/>
  <c r="L30" i="5"/>
  <c r="K29" i="5"/>
  <c r="J29" i="5"/>
  <c r="G29" i="5"/>
  <c r="F29" i="5"/>
  <c r="L29" i="5" s="1"/>
  <c r="J28" i="5"/>
  <c r="F28" i="5"/>
  <c r="L28" i="5" s="1"/>
  <c r="K27" i="5"/>
  <c r="J27" i="5"/>
  <c r="G27" i="5"/>
  <c r="F27" i="5"/>
  <c r="L27" i="5" s="1"/>
  <c r="J26" i="5"/>
  <c r="K26" i="5" s="1"/>
  <c r="F26" i="5"/>
  <c r="G26" i="5" s="1"/>
  <c r="K25" i="5"/>
  <c r="J25" i="5"/>
  <c r="G25" i="5"/>
  <c r="F25" i="5"/>
  <c r="L25" i="5" s="1"/>
  <c r="F24" i="5"/>
  <c r="K23" i="5"/>
  <c r="J23" i="5"/>
  <c r="G23" i="5"/>
  <c r="F23" i="5"/>
  <c r="L23" i="5" s="1"/>
  <c r="J22" i="5"/>
  <c r="K22" i="5" s="1"/>
  <c r="F22" i="5"/>
  <c r="G22" i="5" s="1"/>
  <c r="K21" i="5"/>
  <c r="J21" i="5"/>
  <c r="G21" i="5"/>
  <c r="F21" i="5"/>
  <c r="L21" i="5" s="1"/>
  <c r="J20" i="5"/>
  <c r="K20" i="5" s="1"/>
  <c r="F20" i="5"/>
  <c r="G20" i="5" s="1"/>
  <c r="K19" i="5"/>
  <c r="J19" i="5"/>
  <c r="G19" i="5"/>
  <c r="F19" i="5"/>
  <c r="L19" i="5" s="1"/>
  <c r="F18" i="5"/>
  <c r="K17" i="5"/>
  <c r="J17" i="5"/>
  <c r="G17" i="5"/>
  <c r="F17" i="5"/>
  <c r="L17" i="5" s="1"/>
  <c r="J16" i="5"/>
  <c r="K16" i="5" s="1"/>
  <c r="F16" i="5"/>
  <c r="G16" i="5" s="1"/>
  <c r="J15" i="5"/>
  <c r="J14" i="5"/>
  <c r="K14" i="5" s="1"/>
  <c r="F14" i="5"/>
  <c r="G14" i="5" s="1"/>
  <c r="K13" i="5"/>
  <c r="J13" i="5"/>
  <c r="G13" i="5"/>
  <c r="F13" i="5"/>
  <c r="L13" i="5" s="1"/>
  <c r="J12" i="5"/>
  <c r="K12" i="5" s="1"/>
  <c r="F12" i="5"/>
  <c r="G12" i="5" s="1"/>
  <c r="K11" i="5"/>
  <c r="J11" i="5"/>
  <c r="G11" i="5"/>
  <c r="F11" i="5"/>
  <c r="L11" i="5" s="1"/>
  <c r="J10" i="5"/>
  <c r="K10" i="5" s="1"/>
  <c r="F10" i="5"/>
  <c r="G10" i="5" s="1"/>
  <c r="J9" i="5"/>
  <c r="J8" i="5"/>
  <c r="K8" i="5" s="1"/>
  <c r="F8" i="5"/>
  <c r="G8" i="5" s="1"/>
  <c r="K7" i="5"/>
  <c r="J7" i="5"/>
  <c r="G7" i="5"/>
  <c r="F7" i="5"/>
  <c r="L7" i="5" s="1"/>
  <c r="F6" i="5"/>
  <c r="J8" i="2"/>
  <c r="F9" i="6" l="1"/>
  <c r="F11" i="6"/>
  <c r="J11" i="6"/>
  <c r="F12" i="6"/>
  <c r="F13" i="6"/>
  <c r="F14" i="6"/>
  <c r="F15" i="6"/>
  <c r="F17" i="6"/>
  <c r="J17" i="6"/>
  <c r="F18" i="6"/>
  <c r="F20" i="6"/>
  <c r="J20" i="6"/>
  <c r="F21" i="6"/>
  <c r="F22" i="6"/>
  <c r="L24" i="5"/>
  <c r="L6" i="5"/>
  <c r="L8" i="5"/>
  <c r="L10" i="5"/>
  <c r="L12" i="5"/>
  <c r="L14" i="5"/>
  <c r="L16" i="5"/>
  <c r="L20" i="5"/>
  <c r="L22" i="5"/>
  <c r="L26" i="5"/>
  <c r="J6" i="5"/>
  <c r="F9" i="5"/>
  <c r="L9" i="5" s="1"/>
  <c r="F15" i="5"/>
  <c r="L15" i="5" s="1"/>
  <c r="J18" i="5"/>
  <c r="L18" i="5" s="1"/>
  <c r="J24" i="5"/>
  <c r="J7" i="2"/>
  <c r="K7" i="2" s="1"/>
  <c r="F7" i="2"/>
  <c r="F8" i="2"/>
  <c r="G7" i="2" l="1"/>
  <c r="F6" i="2"/>
  <c r="L7" i="2"/>
  <c r="J31" i="5"/>
  <c r="F31" i="5"/>
  <c r="L31" i="5" s="1"/>
  <c r="F8" i="3"/>
  <c r="E8" i="3"/>
  <c r="J30" i="2"/>
  <c r="J28" i="2"/>
  <c r="J27" i="2"/>
  <c r="J26" i="2"/>
  <c r="J24" i="2"/>
  <c r="J23" i="2"/>
  <c r="J22" i="2"/>
  <c r="J21" i="2"/>
  <c r="J20" i="2"/>
  <c r="J18" i="2"/>
  <c r="J17" i="2"/>
  <c r="J15" i="2"/>
  <c r="J14" i="2"/>
  <c r="J13" i="2"/>
  <c r="J12" i="2"/>
  <c r="J11" i="2"/>
  <c r="F30" i="2"/>
  <c r="F28" i="2"/>
  <c r="F27" i="2"/>
  <c r="F26" i="2"/>
  <c r="F24" i="2"/>
  <c r="F23" i="2"/>
  <c r="F22" i="2"/>
  <c r="F21" i="2"/>
  <c r="F20" i="2"/>
  <c r="F18" i="2"/>
  <c r="F17" i="2"/>
  <c r="F16" i="2" s="1"/>
  <c r="F14" i="2"/>
  <c r="F13" i="2"/>
  <c r="F12" i="2"/>
  <c r="F11" i="2"/>
  <c r="P156" i="4"/>
  <c r="J156" i="4"/>
  <c r="P155" i="4"/>
  <c r="J155" i="4"/>
  <c r="P154" i="4"/>
  <c r="J154" i="4"/>
  <c r="P153" i="4"/>
  <c r="J153" i="4"/>
  <c r="P152" i="4"/>
  <c r="J152" i="4"/>
  <c r="P151" i="4"/>
  <c r="J151" i="4"/>
  <c r="P150" i="4"/>
  <c r="J150" i="4"/>
  <c r="P149" i="4"/>
  <c r="J149" i="4"/>
  <c r="P148" i="4"/>
  <c r="J148" i="4"/>
  <c r="P147" i="4"/>
  <c r="J147" i="4"/>
  <c r="P146" i="4"/>
  <c r="J146" i="4"/>
  <c r="P145" i="4"/>
  <c r="J145" i="4"/>
  <c r="P144" i="4"/>
  <c r="J144" i="4"/>
  <c r="P143" i="4"/>
  <c r="J143" i="4"/>
  <c r="P142" i="4"/>
  <c r="J142" i="4"/>
  <c r="P141" i="4"/>
  <c r="J141" i="4"/>
  <c r="P140" i="4"/>
  <c r="J140" i="4"/>
  <c r="P139" i="4"/>
  <c r="J139" i="4"/>
  <c r="P138" i="4"/>
  <c r="J138" i="4"/>
  <c r="P137" i="4"/>
  <c r="J137" i="4"/>
  <c r="P136" i="4"/>
  <c r="J136" i="4"/>
  <c r="P135" i="4"/>
  <c r="J135" i="4"/>
  <c r="P134" i="4"/>
  <c r="J134" i="4"/>
  <c r="P133" i="4"/>
  <c r="J133" i="4"/>
  <c r="P132" i="4"/>
  <c r="J132" i="4"/>
  <c r="P131" i="4"/>
  <c r="J131" i="4"/>
  <c r="P130" i="4"/>
  <c r="J130" i="4"/>
  <c r="P129" i="4"/>
  <c r="J129" i="4"/>
  <c r="P128" i="4"/>
  <c r="J128" i="4"/>
  <c r="P127" i="4"/>
  <c r="J127" i="4"/>
  <c r="P126" i="4"/>
  <c r="J126" i="4"/>
  <c r="P125" i="4"/>
  <c r="J125" i="4"/>
  <c r="P124" i="4"/>
  <c r="J124" i="4"/>
  <c r="P123" i="4"/>
  <c r="J123" i="4"/>
  <c r="P122" i="4"/>
  <c r="J122" i="4"/>
  <c r="P121" i="4"/>
  <c r="J121" i="4"/>
  <c r="P120" i="4"/>
  <c r="J120" i="4"/>
  <c r="P119" i="4"/>
  <c r="J119" i="4"/>
  <c r="P118" i="4"/>
  <c r="J118" i="4"/>
  <c r="P117" i="4"/>
  <c r="J117" i="4"/>
  <c r="P116" i="4"/>
  <c r="J116" i="4"/>
  <c r="P115" i="4"/>
  <c r="J115" i="4"/>
  <c r="P114" i="4"/>
  <c r="J114" i="4"/>
  <c r="P113" i="4"/>
  <c r="J113" i="4"/>
  <c r="P112" i="4"/>
  <c r="J112" i="4"/>
  <c r="P111" i="4"/>
  <c r="J111" i="4"/>
  <c r="P110" i="4"/>
  <c r="J110" i="4"/>
  <c r="P109" i="4"/>
  <c r="J109" i="4"/>
  <c r="P108" i="4"/>
  <c r="J108" i="4"/>
  <c r="P107" i="4"/>
  <c r="J107" i="4"/>
  <c r="P106" i="4"/>
  <c r="J106" i="4"/>
  <c r="P105" i="4"/>
  <c r="J105" i="4"/>
  <c r="P104" i="4"/>
  <c r="J104" i="4"/>
  <c r="P103" i="4"/>
  <c r="J103" i="4"/>
  <c r="P102" i="4"/>
  <c r="J102" i="4"/>
  <c r="P101" i="4"/>
  <c r="J101" i="4"/>
  <c r="P100" i="4"/>
  <c r="J100" i="4"/>
  <c r="P99" i="4"/>
  <c r="J99" i="4"/>
  <c r="P98" i="4"/>
  <c r="J98" i="4"/>
  <c r="P97" i="4"/>
  <c r="J97" i="4"/>
  <c r="P96" i="4"/>
  <c r="J96" i="4"/>
  <c r="P95" i="4"/>
  <c r="J95" i="4"/>
  <c r="P94" i="4"/>
  <c r="J94" i="4"/>
  <c r="P93" i="4"/>
  <c r="J93" i="4"/>
  <c r="P92" i="4"/>
  <c r="J92" i="4"/>
  <c r="P91" i="4"/>
  <c r="J91" i="4"/>
  <c r="P90" i="4"/>
  <c r="J90" i="4"/>
  <c r="P89" i="4"/>
  <c r="J89" i="4"/>
  <c r="P88" i="4"/>
  <c r="J88" i="4"/>
  <c r="P87" i="4"/>
  <c r="J87" i="4"/>
  <c r="P86" i="4"/>
  <c r="J86" i="4"/>
  <c r="P85" i="4"/>
  <c r="J85" i="4"/>
  <c r="P84" i="4"/>
  <c r="J84" i="4"/>
  <c r="P83" i="4"/>
  <c r="J83" i="4"/>
  <c r="P82" i="4"/>
  <c r="J82" i="4"/>
  <c r="P81" i="4"/>
  <c r="J81" i="4"/>
  <c r="P80" i="4"/>
  <c r="J80" i="4"/>
  <c r="P79" i="4"/>
  <c r="J79" i="4"/>
  <c r="P78" i="4"/>
  <c r="J78" i="4"/>
  <c r="P77" i="4"/>
  <c r="J77" i="4"/>
  <c r="P76" i="4"/>
  <c r="J76" i="4"/>
  <c r="P75" i="4"/>
  <c r="J75" i="4"/>
  <c r="P74" i="4"/>
  <c r="J74" i="4"/>
  <c r="P73" i="4"/>
  <c r="J73" i="4"/>
  <c r="P72" i="4"/>
  <c r="J72" i="4"/>
  <c r="P71" i="4"/>
  <c r="J71" i="4"/>
  <c r="P70" i="4"/>
  <c r="J70" i="4"/>
  <c r="P69" i="4"/>
  <c r="J69" i="4"/>
  <c r="P68" i="4"/>
  <c r="J68" i="4"/>
  <c r="P67" i="4"/>
  <c r="J67" i="4"/>
  <c r="P66" i="4"/>
  <c r="J66" i="4"/>
  <c r="P65" i="4"/>
  <c r="J65" i="4"/>
  <c r="P64" i="4"/>
  <c r="J64" i="4"/>
  <c r="P63" i="4"/>
  <c r="J63" i="4"/>
  <c r="P62" i="4"/>
  <c r="J62" i="4"/>
  <c r="P61" i="4"/>
  <c r="J61" i="4"/>
  <c r="P60" i="4"/>
  <c r="J60" i="4"/>
  <c r="P59" i="4"/>
  <c r="J59" i="4"/>
  <c r="P58" i="4"/>
  <c r="J58" i="4"/>
  <c r="P57" i="4"/>
  <c r="J57" i="4"/>
  <c r="P56" i="4"/>
  <c r="J56" i="4"/>
  <c r="P55" i="4"/>
  <c r="J55" i="4"/>
  <c r="P54" i="4"/>
  <c r="J54" i="4"/>
  <c r="H54" i="4"/>
  <c r="P53" i="4"/>
  <c r="J53" i="4"/>
  <c r="H53" i="4"/>
  <c r="P52" i="4"/>
  <c r="J52" i="4"/>
  <c r="H52" i="4"/>
  <c r="P51" i="4"/>
  <c r="J51" i="4"/>
  <c r="H51" i="4"/>
  <c r="P50" i="4"/>
  <c r="J50" i="4"/>
  <c r="H50" i="4"/>
  <c r="P49" i="4"/>
  <c r="J49" i="4"/>
  <c r="H49" i="4"/>
  <c r="P48" i="4"/>
  <c r="J48" i="4"/>
  <c r="H48" i="4"/>
  <c r="P47" i="4"/>
  <c r="J47" i="4"/>
  <c r="H47" i="4"/>
  <c r="P46" i="4"/>
  <c r="J46" i="4"/>
  <c r="H46" i="4"/>
  <c r="P45" i="4"/>
  <c r="J45" i="4"/>
  <c r="H45" i="4"/>
  <c r="P44" i="4"/>
  <c r="J44" i="4"/>
  <c r="H44" i="4"/>
  <c r="P43" i="4"/>
  <c r="J43" i="4"/>
  <c r="H43" i="4"/>
  <c r="P42" i="4"/>
  <c r="J42" i="4"/>
  <c r="H42" i="4"/>
  <c r="P41" i="4"/>
  <c r="J41" i="4"/>
  <c r="H41" i="4"/>
  <c r="P40" i="4"/>
  <c r="J40" i="4"/>
  <c r="H40" i="4"/>
  <c r="P39" i="4"/>
  <c r="J39" i="4"/>
  <c r="H39" i="4"/>
  <c r="P38" i="4"/>
  <c r="J38" i="4"/>
  <c r="H38" i="4"/>
  <c r="P37" i="4"/>
  <c r="J37" i="4"/>
  <c r="H37" i="4"/>
  <c r="P36" i="4"/>
  <c r="J36" i="4"/>
  <c r="H36" i="4"/>
  <c r="P35" i="4"/>
  <c r="J35" i="4"/>
  <c r="H35" i="4"/>
  <c r="P34" i="4"/>
  <c r="J34" i="4"/>
  <c r="H34" i="4"/>
  <c r="P33" i="4"/>
  <c r="J33" i="4"/>
  <c r="H33" i="4"/>
  <c r="P32" i="4"/>
  <c r="J32" i="4"/>
  <c r="H32" i="4"/>
  <c r="P31" i="4"/>
  <c r="J31" i="4"/>
  <c r="H31" i="4"/>
  <c r="P30" i="4"/>
  <c r="J30" i="4"/>
  <c r="H30" i="4"/>
  <c r="P29" i="4"/>
  <c r="J29" i="4"/>
  <c r="H29" i="4"/>
  <c r="P28" i="4"/>
  <c r="J28" i="4"/>
  <c r="H28" i="4"/>
  <c r="P27" i="4"/>
  <c r="J27" i="4"/>
  <c r="H27" i="4"/>
  <c r="P26" i="4"/>
  <c r="J26" i="4"/>
  <c r="H26" i="4"/>
  <c r="P25" i="4"/>
  <c r="J25" i="4"/>
  <c r="H25" i="4"/>
  <c r="P24" i="4"/>
  <c r="J24" i="4"/>
  <c r="H24" i="4"/>
  <c r="P23" i="4"/>
  <c r="J23" i="4"/>
  <c r="H23" i="4"/>
  <c r="P22" i="4"/>
  <c r="J22" i="4"/>
  <c r="H22" i="4"/>
  <c r="P21" i="4"/>
  <c r="J21" i="4"/>
  <c r="H21" i="4"/>
  <c r="P20" i="4"/>
  <c r="J20" i="4"/>
  <c r="H20" i="4"/>
  <c r="P19" i="4"/>
  <c r="J19" i="4"/>
  <c r="H19" i="4"/>
  <c r="P18" i="4"/>
  <c r="J18" i="4"/>
  <c r="H18" i="4"/>
  <c r="P17" i="4"/>
  <c r="J17" i="4"/>
  <c r="H17" i="4"/>
  <c r="P16" i="4"/>
  <c r="J16" i="4"/>
  <c r="H16" i="4"/>
  <c r="P15" i="4"/>
  <c r="J15" i="4"/>
  <c r="H15" i="4"/>
  <c r="P14" i="4"/>
  <c r="J14" i="4"/>
  <c r="H14" i="4"/>
  <c r="P13" i="4"/>
  <c r="J13" i="4"/>
  <c r="H13" i="4"/>
  <c r="F10" i="2" l="1"/>
  <c r="J10" i="2"/>
  <c r="C33" i="3"/>
  <c r="J30" i="3"/>
  <c r="H31" i="3"/>
  <c r="H30" i="3" s="1"/>
  <c r="G31" i="3"/>
  <c r="E31" i="3"/>
  <c r="E30" i="3" s="1"/>
  <c r="D31" i="3"/>
  <c r="C31" i="3"/>
  <c r="J28" i="3"/>
  <c r="H29" i="3"/>
  <c r="G29" i="3"/>
  <c r="E29" i="3"/>
  <c r="D29" i="3"/>
  <c r="C29" i="3"/>
  <c r="H28" i="3"/>
  <c r="G28" i="3"/>
  <c r="E28" i="3"/>
  <c r="D28" i="3"/>
  <c r="C28" i="3"/>
  <c r="H27" i="3"/>
  <c r="G27" i="3"/>
  <c r="E27" i="3"/>
  <c r="D27" i="3"/>
  <c r="C27" i="3"/>
  <c r="H25" i="3"/>
  <c r="G25" i="3"/>
  <c r="E25" i="3"/>
  <c r="D25" i="3"/>
  <c r="C25" i="3"/>
  <c r="H24" i="3"/>
  <c r="E24" i="3"/>
  <c r="H23" i="3"/>
  <c r="G23" i="3"/>
  <c r="E23" i="3"/>
  <c r="D23" i="3"/>
  <c r="C23" i="3"/>
  <c r="H22" i="3"/>
  <c r="G22" i="3"/>
  <c r="E22" i="3"/>
  <c r="D22" i="3"/>
  <c r="C22" i="3"/>
  <c r="H21" i="3"/>
  <c r="G21" i="3"/>
  <c r="E21" i="3"/>
  <c r="D21" i="3"/>
  <c r="C21" i="3"/>
  <c r="H19" i="3"/>
  <c r="G19" i="3"/>
  <c r="E19" i="3"/>
  <c r="D19" i="3"/>
  <c r="C19" i="3"/>
  <c r="H18" i="3"/>
  <c r="G18" i="3"/>
  <c r="E18" i="3"/>
  <c r="D18" i="3"/>
  <c r="C18" i="3"/>
  <c r="H16" i="3"/>
  <c r="G16" i="3"/>
  <c r="E16" i="3"/>
  <c r="D16" i="3"/>
  <c r="C16" i="3"/>
  <c r="H15" i="3"/>
  <c r="G15" i="3"/>
  <c r="E15" i="3"/>
  <c r="D15" i="3"/>
  <c r="C15" i="3"/>
  <c r="H14" i="3"/>
  <c r="G14" i="3"/>
  <c r="E14" i="3"/>
  <c r="D14" i="3"/>
  <c r="C14" i="3"/>
  <c r="H13" i="3"/>
  <c r="G13" i="3"/>
  <c r="E13" i="3"/>
  <c r="D13" i="3"/>
  <c r="C13" i="3"/>
  <c r="H12" i="3"/>
  <c r="G12" i="3"/>
  <c r="E12" i="3"/>
  <c r="D12" i="3"/>
  <c r="C12" i="3"/>
  <c r="H9" i="3"/>
  <c r="G9" i="3"/>
  <c r="E9" i="3"/>
  <c r="E7" i="3" s="1"/>
  <c r="D9" i="3"/>
  <c r="C9" i="3"/>
  <c r="H8" i="3"/>
  <c r="G8" i="3"/>
  <c r="D8" i="3"/>
  <c r="C8" i="3"/>
  <c r="L31" i="2"/>
  <c r="K30" i="2"/>
  <c r="F29" i="2"/>
  <c r="K28" i="2"/>
  <c r="G28" i="2"/>
  <c r="G27" i="2"/>
  <c r="K26" i="2"/>
  <c r="G26" i="2"/>
  <c r="K24" i="2"/>
  <c r="G24" i="2"/>
  <c r="K23" i="2"/>
  <c r="G23" i="2"/>
  <c r="K22" i="2"/>
  <c r="G22" i="2"/>
  <c r="L21" i="2"/>
  <c r="K20" i="2"/>
  <c r="G20" i="2"/>
  <c r="K18" i="2"/>
  <c r="G18" i="2"/>
  <c r="K17" i="2"/>
  <c r="G17" i="2"/>
  <c r="K15" i="2"/>
  <c r="L15" i="2"/>
  <c r="K14" i="2"/>
  <c r="G14" i="2"/>
  <c r="L14" i="2"/>
  <c r="G13" i="2"/>
  <c r="G12" i="2"/>
  <c r="K11" i="2"/>
  <c r="L11" i="2"/>
  <c r="K8" i="2"/>
  <c r="I15" i="3" l="1"/>
  <c r="J15" i="3"/>
  <c r="J17" i="3"/>
  <c r="F21" i="3"/>
  <c r="J21" i="3"/>
  <c r="F22" i="3"/>
  <c r="F23" i="3"/>
  <c r="J23" i="3"/>
  <c r="D11" i="3"/>
  <c r="J10" i="3" s="1"/>
  <c r="J13" i="3"/>
  <c r="F14" i="3"/>
  <c r="J9" i="3"/>
  <c r="J11" i="3"/>
  <c r="F13" i="3"/>
  <c r="I19" i="3"/>
  <c r="E26" i="3"/>
  <c r="E11" i="3"/>
  <c r="F15" i="3"/>
  <c r="F16" i="3"/>
  <c r="D17" i="3"/>
  <c r="J16" i="3" s="1"/>
  <c r="J18" i="3"/>
  <c r="J22" i="3"/>
  <c r="F29" i="3"/>
  <c r="F9" i="3"/>
  <c r="F18" i="3"/>
  <c r="J29" i="3"/>
  <c r="J12" i="3"/>
  <c r="F12" i="3"/>
  <c r="J14" i="3"/>
  <c r="F19" i="3"/>
  <c r="J20" i="3"/>
  <c r="I22" i="3"/>
  <c r="F27" i="3"/>
  <c r="J26" i="3"/>
  <c r="I29" i="3"/>
  <c r="J8" i="3"/>
  <c r="J19" i="2"/>
  <c r="J16" i="2"/>
  <c r="L22" i="2"/>
  <c r="L27" i="2"/>
  <c r="L30" i="2"/>
  <c r="H7" i="3"/>
  <c r="E17" i="3"/>
  <c r="D20" i="3"/>
  <c r="J19" i="3" s="1"/>
  <c r="J25" i="3"/>
  <c r="J6" i="2"/>
  <c r="K12" i="2"/>
  <c r="G21" i="2"/>
  <c r="J25" i="2"/>
  <c r="F25" i="3"/>
  <c r="D26" i="3"/>
  <c r="J24" i="3" s="1"/>
  <c r="F28" i="3"/>
  <c r="J27" i="3"/>
  <c r="F31" i="3"/>
  <c r="L13" i="2"/>
  <c r="L28" i="2"/>
  <c r="J29" i="2"/>
  <c r="L29" i="2" s="1"/>
  <c r="D7" i="3"/>
  <c r="E20" i="3"/>
  <c r="I9" i="3"/>
  <c r="I14" i="3"/>
  <c r="I18" i="3"/>
  <c r="I21" i="3"/>
  <c r="I12" i="3"/>
  <c r="I16" i="3"/>
  <c r="I23" i="3"/>
  <c r="I25" i="3"/>
  <c r="H26" i="3"/>
  <c r="I28" i="3"/>
  <c r="H11" i="3"/>
  <c r="I8" i="3"/>
  <c r="I13" i="3"/>
  <c r="H17" i="3"/>
  <c r="H20" i="3"/>
  <c r="I27" i="3"/>
  <c r="I31" i="3"/>
  <c r="L8" i="2"/>
  <c r="L17" i="2"/>
  <c r="L23" i="2"/>
  <c r="G8" i="2"/>
  <c r="L10" i="2"/>
  <c r="G11" i="2"/>
  <c r="L12" i="2"/>
  <c r="G15" i="2"/>
  <c r="L18" i="2"/>
  <c r="L20" i="2"/>
  <c r="K21" i="2"/>
  <c r="L24" i="2"/>
  <c r="L26" i="2"/>
  <c r="K27" i="2"/>
  <c r="F19" i="2"/>
  <c r="L19" i="2" s="1"/>
  <c r="F25" i="2"/>
  <c r="L25" i="2" l="1"/>
  <c r="J32" i="2"/>
  <c r="L16" i="2"/>
  <c r="L6" i="2"/>
  <c r="F32" i="2"/>
  <c r="L32" i="2" l="1"/>
  <c r="G30" i="2"/>
  <c r="K13" i="2"/>
</calcChain>
</file>

<file path=xl/sharedStrings.xml><?xml version="1.0" encoding="utf-8"?>
<sst xmlns="http://schemas.openxmlformats.org/spreadsheetml/2006/main" count="382" uniqueCount="128">
  <si>
    <t>Etude et Conseils</t>
  </si>
  <si>
    <t>Gestion adminitratif</t>
  </si>
  <si>
    <t>Acquisition</t>
  </si>
  <si>
    <t>Matières premières</t>
  </si>
  <si>
    <t>Transport</t>
  </si>
  <si>
    <t xml:space="preserve">IT </t>
  </si>
  <si>
    <t>Autres</t>
  </si>
  <si>
    <t>Frais d'hotel</t>
  </si>
  <si>
    <t>Location hectare</t>
  </si>
  <si>
    <t>Plants</t>
  </si>
  <si>
    <t>Location voiture</t>
  </si>
  <si>
    <t>Hebergement Site/Serveur</t>
  </si>
  <si>
    <t>E</t>
  </si>
  <si>
    <t>Communication-Téléphone</t>
  </si>
  <si>
    <t>Acquisition hectare</t>
  </si>
  <si>
    <t>Graines</t>
  </si>
  <si>
    <t>Transport courant</t>
  </si>
  <si>
    <t>G</t>
  </si>
  <si>
    <t>Communication-Internet</t>
  </si>
  <si>
    <t>Engrais</t>
  </si>
  <si>
    <t>Voyage</t>
  </si>
  <si>
    <t>A</t>
  </si>
  <si>
    <t>Equipement de travail</t>
  </si>
  <si>
    <t>Main d'oeuvre</t>
  </si>
  <si>
    <t>MP</t>
  </si>
  <si>
    <t>Matière première</t>
  </si>
  <si>
    <t>Fourniture de bureau</t>
  </si>
  <si>
    <t>Produit Phytosanitaire</t>
  </si>
  <si>
    <t>T</t>
  </si>
  <si>
    <t>IT</t>
  </si>
  <si>
    <t>Information et Technologie</t>
  </si>
  <si>
    <t>Au</t>
  </si>
  <si>
    <t>Assistance Ing. Agronome</t>
  </si>
  <si>
    <t>Recherche Site</t>
  </si>
  <si>
    <t>Semestre 1</t>
  </si>
  <si>
    <t>Gamé</t>
  </si>
  <si>
    <t>Maïs</t>
  </si>
  <si>
    <t>Sag</t>
  </si>
  <si>
    <t>Janvier</t>
  </si>
  <si>
    <t>Semestre 2</t>
  </si>
  <si>
    <t>Azahoun</t>
  </si>
  <si>
    <t>Ltr</t>
  </si>
  <si>
    <t>Haricot</t>
  </si>
  <si>
    <t>Fbo</t>
  </si>
  <si>
    <t>Février</t>
  </si>
  <si>
    <t>Tovegan</t>
  </si>
  <si>
    <t>Piment</t>
  </si>
  <si>
    <t>Kam</t>
  </si>
  <si>
    <t>Mars</t>
  </si>
  <si>
    <t>FF</t>
  </si>
  <si>
    <t>l'ail</t>
  </si>
  <si>
    <t>Aak</t>
  </si>
  <si>
    <t>Avril</t>
  </si>
  <si>
    <t>Mo</t>
  </si>
  <si>
    <t>Oignon</t>
  </si>
  <si>
    <t>Mai</t>
  </si>
  <si>
    <t>Sac</t>
  </si>
  <si>
    <t>Anacarde</t>
  </si>
  <si>
    <t>Juin</t>
  </si>
  <si>
    <t>Juillet</t>
  </si>
  <si>
    <t>Août</t>
  </si>
  <si>
    <t>Septembre</t>
  </si>
  <si>
    <t>Période</t>
  </si>
  <si>
    <t>Lieu d'exploitation</t>
  </si>
  <si>
    <t>Unité</t>
  </si>
  <si>
    <t>Culture</t>
  </si>
  <si>
    <t>Hectare</t>
  </si>
  <si>
    <t>Rubriques dépenses</t>
  </si>
  <si>
    <t>Code Rubrique</t>
  </si>
  <si>
    <t>Responsible</t>
  </si>
  <si>
    <t>Mois</t>
  </si>
  <si>
    <t>Octobre</t>
  </si>
  <si>
    <t>Novembre</t>
  </si>
  <si>
    <t>Décembre</t>
  </si>
  <si>
    <t>BUDGET 2018</t>
  </si>
  <si>
    <t>SEMESTRE 1</t>
  </si>
  <si>
    <t>SEMESTRE 2</t>
  </si>
  <si>
    <t>Rubriques</t>
  </si>
  <si>
    <t>Quantité</t>
  </si>
  <si>
    <t>Cout Unitaire</t>
  </si>
  <si>
    <t>Cout Total</t>
  </si>
  <si>
    <t>%/Budget total</t>
  </si>
  <si>
    <t>Quantité2</t>
  </si>
  <si>
    <t>Cout Unitaire3</t>
  </si>
  <si>
    <t>Cout Total4</t>
  </si>
  <si>
    <t>%/Budget total5</t>
  </si>
  <si>
    <t>TOTAL</t>
  </si>
  <si>
    <t>Ing.</t>
  </si>
  <si>
    <t>Ha</t>
  </si>
  <si>
    <t>Plant</t>
  </si>
  <si>
    <t>Kg</t>
  </si>
  <si>
    <t>L</t>
  </si>
  <si>
    <t>Km</t>
  </si>
  <si>
    <t>An</t>
  </si>
  <si>
    <t>Total Général</t>
  </si>
  <si>
    <t>Total Budget</t>
  </si>
  <si>
    <t>Dépense prévues</t>
  </si>
  <si>
    <t xml:space="preserve">Dépenses cumulées </t>
  </si>
  <si>
    <t>Ecart</t>
  </si>
  <si>
    <t>Dépense prévues S2</t>
  </si>
  <si>
    <t>Dépenses cumulées  S2</t>
  </si>
  <si>
    <t>Ecart S2</t>
  </si>
  <si>
    <t>CTRL</t>
  </si>
  <si>
    <t>j'aimerais qu'à chaque fois que j'ajoute un élément
que cela se créer directement sur la feuill Budget dans la catégorie concernée et que cela soit dupliquer automaquement 
sur la feuille Reporting avec copie des formules automaquement</t>
  </si>
  <si>
    <t>ESTIMATION BUDGET 2018</t>
  </si>
  <si>
    <t>Fait par</t>
  </si>
  <si>
    <t>Serges AGBOZOH</t>
  </si>
  <si>
    <t>Participants</t>
  </si>
  <si>
    <t>Fidele BOZIKE</t>
  </si>
  <si>
    <t>Komi AMOUZOU</t>
  </si>
  <si>
    <t>Arnaud AKOH</t>
  </si>
  <si>
    <t>Prévision Technique</t>
  </si>
  <si>
    <t>Prévison Financière</t>
  </si>
  <si>
    <t>Planning annuel</t>
  </si>
  <si>
    <t>Type culture chosi</t>
  </si>
  <si>
    <t>Superficie</t>
  </si>
  <si>
    <t>Articles</t>
  </si>
  <si>
    <t>Total</t>
  </si>
  <si>
    <t>PU</t>
  </si>
  <si>
    <t>Tâches à Exécuter</t>
  </si>
  <si>
    <t xml:space="preserve">
Affection dépenses</t>
  </si>
  <si>
    <t>Besoins</t>
  </si>
  <si>
    <t>Date début</t>
  </si>
  <si>
    <t>Date fin</t>
  </si>
  <si>
    <t>Durée Jr</t>
  </si>
  <si>
    <t>Mois de 
réalisation Tâche</t>
  </si>
  <si>
    <t>Resp.</t>
  </si>
  <si>
    <t>https://forum.excel-pratique.com/excel/copier-creation-ligne-et-coller-avec-formule-macro-t99504.html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</si>
</sst>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43" formatCode="_-* #,##0.00\ _€_-;\-* #,##0.00\ _€_-;_-* &quot;-&quot;??\ _€_-;_-@_-"/>
    <numFmt numFmtId="164" formatCode="dd/mm/yy;@"/>
    <numFmt numFmtId="165" formatCode="d/m/yy;@"/>
  </numFmts>
  <fonts count="14">
    <font>
      <sz val="10"/>
      <name val="Arial"/>
      <family val="2"/>
    </font>
    <font>
      <sz val="10"/>
      <name val="Arial"/>
      <family val="2"/>
    </font>
    <font>
      <b/>
      <sz val="10"/>
      <name val="Arial"/>
      <family val="2"/>
    </font>
    <font>
      <b/>
      <u/>
      <sz val="20"/>
      <name val="Arial"/>
      <family val="2"/>
    </font>
    <font>
      <sz val="12"/>
      <name val="Arial"/>
      <family val="2"/>
    </font>
    <font>
      <b/>
      <sz val="12"/>
      <name val="Arial"/>
      <family val="2"/>
    </font>
    <font>
      <b/>
      <sz val="10"/>
      <color rgb="FF00B050"/>
      <name val="Arial"/>
      <family val="2"/>
    </font>
    <font>
      <b/>
      <sz val="8"/>
      <color indexed="9"/>
      <name val="Tahoma"/>
      <family val="2"/>
    </font>
    <font>
      <sz val="10"/>
      <name val="Arial"/>
      <family val="2"/>
    </font>
    <font>
      <b/>
      <sz val="10"/>
      <name val="Arial"/>
      <family val="2"/>
    </font>
    <font>
      <u/>
      <sz val="36"/>
      <name val="Showcard Gothic"/>
      <family val="5"/>
    </font>
    <font>
      <sz val="12"/>
      <name val="Arial Narrow"/>
      <family val="2"/>
    </font>
    <font>
      <b/>
      <sz val="12"/>
      <color theme="0"/>
      <name val="Arial"/>
      <family val="2"/>
    </font>
    <font>
      <u/>
      <sz val="10"/>
      <color theme="10"/>
      <name val="Arial"/>
      <family val="2"/>
    </font>
  </fonts>
  <fills count="14">
    <fill>
      <patternFill patternType="none"/>
    </fill>
    <fill>
      <patternFill patternType="gray125"/>
    </fill>
    <fill>
      <patternFill patternType="solid">
        <fgColor theme="3" tint="0.59999389629810485"/>
        <bgColor indexed="64"/>
      </patternFill>
    </fill>
    <fill>
      <patternFill patternType="solid">
        <fgColor theme="4"/>
        <bgColor indexed="64"/>
      </patternFill>
    </fill>
    <fill>
      <patternFill patternType="solid">
        <fgColor rgb="FF00B050"/>
        <bgColor indexed="64"/>
      </patternFill>
    </fill>
    <fill>
      <patternFill patternType="solid">
        <fgColor theme="3" tint="0.39997558519241921"/>
        <bgColor indexed="64"/>
      </patternFill>
    </fill>
    <fill>
      <patternFill patternType="solid">
        <fgColor rgb="FFFFFF00"/>
        <bgColor indexed="64"/>
      </patternFill>
    </fill>
    <fill>
      <patternFill patternType="solid">
        <fgColor rgb="FF548DD4"/>
        <bgColor indexed="64"/>
      </patternFill>
    </fill>
    <fill>
      <patternFill patternType="solid">
        <fgColor theme="9" tint="-0.249977111117893"/>
        <bgColor indexed="64"/>
      </patternFill>
    </fill>
    <fill>
      <patternFill patternType="solid">
        <fgColor rgb="FF92D050"/>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rgb="FF00B050"/>
        <bgColor theme="5"/>
      </patternFill>
    </fill>
    <fill>
      <patternFill patternType="solid">
        <fgColor rgb="FFFFFF99"/>
        <bgColor indexed="64"/>
      </patternFill>
    </fill>
  </fills>
  <borders count="9">
    <border>
      <left/>
      <right/>
      <top/>
      <bottom/>
      <diagonal/>
    </border>
    <border>
      <left/>
      <right style="medium">
        <color auto="1"/>
      </right>
      <top/>
      <bottom/>
      <diagonal/>
    </border>
    <border>
      <left/>
      <right style="thin">
        <color indexed="64"/>
      </right>
      <top/>
      <bottom/>
      <diagonal/>
    </border>
    <border>
      <left style="thin">
        <color indexed="64"/>
      </left>
      <right/>
      <top style="thin">
        <color indexed="64"/>
      </top>
      <bottom style="medium">
        <color theme="1"/>
      </bottom>
      <diagonal/>
    </border>
    <border>
      <left/>
      <right style="thin">
        <color indexed="64"/>
      </right>
      <top style="thin">
        <color indexed="64"/>
      </top>
      <bottom style="medium">
        <color theme="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theme="1"/>
      </top>
      <bottom/>
      <diagonal/>
    </border>
  </borders>
  <cellStyleXfs count="4">
    <xf numFmtId="0" fontId="0" fillId="0" borderId="0"/>
    <xf numFmtId="0" fontId="1" fillId="0" borderId="0"/>
    <xf numFmtId="43" fontId="1" fillId="0" borderId="0" applyFont="0" applyFill="0" applyBorder="0" applyAlignment="0" applyProtection="0"/>
    <xf numFmtId="0" fontId="13" fillId="0" borderId="0" applyNumberFormat="0" applyFill="0" applyBorder="0" applyAlignment="0" applyProtection="0"/>
  </cellStyleXfs>
  <cellXfs count="74">
    <xf numFmtId="0" fontId="0" fillId="0" borderId="0" xfId="0"/>
    <xf numFmtId="0" fontId="1" fillId="0" borderId="0" xfId="1" applyFont="1"/>
    <xf numFmtId="0" fontId="3" fillId="0" borderId="0" xfId="1" applyFont="1"/>
    <xf numFmtId="0" fontId="4" fillId="0" borderId="0" xfId="1" applyFont="1"/>
    <xf numFmtId="0" fontId="4" fillId="0" borderId="0" xfId="1" applyFont="1" applyBorder="1"/>
    <xf numFmtId="0" fontId="4" fillId="0" borderId="1" xfId="1" applyFont="1" applyBorder="1"/>
    <xf numFmtId="0" fontId="5" fillId="5" borderId="0" xfId="1" applyFont="1" applyFill="1"/>
    <xf numFmtId="0" fontId="4" fillId="5" borderId="0" xfId="1" applyFont="1" applyFill="1" applyBorder="1"/>
    <xf numFmtId="0" fontId="4" fillId="6" borderId="0" xfId="1" applyFont="1" applyFill="1" applyBorder="1"/>
    <xf numFmtId="0" fontId="4" fillId="7" borderId="1" xfId="1" applyNumberFormat="1" applyFont="1" applyFill="1" applyBorder="1"/>
    <xf numFmtId="0" fontId="4" fillId="4" borderId="0" xfId="1" applyFont="1" applyFill="1"/>
    <xf numFmtId="0" fontId="4" fillId="6" borderId="0" xfId="1" applyFont="1" applyFill="1"/>
    <xf numFmtId="0" fontId="4" fillId="4" borderId="0" xfId="1" applyNumberFormat="1" applyFont="1" applyFill="1"/>
    <xf numFmtId="0" fontId="4" fillId="8" borderId="0" xfId="1" applyFont="1" applyFill="1"/>
    <xf numFmtId="10" fontId="4" fillId="0" borderId="1" xfId="1" applyNumberFormat="1" applyFont="1" applyBorder="1"/>
    <xf numFmtId="10" fontId="4" fillId="0" borderId="0" xfId="1" applyNumberFormat="1" applyFont="1"/>
    <xf numFmtId="0" fontId="4" fillId="5" borderId="0" xfId="1" applyFont="1" applyFill="1"/>
    <xf numFmtId="9" fontId="4" fillId="0" borderId="0" xfId="2" applyNumberFormat="1" applyFont="1"/>
    <xf numFmtId="0" fontId="5" fillId="6" borderId="0" xfId="1" applyFont="1" applyFill="1"/>
    <xf numFmtId="0" fontId="5" fillId="5" borderId="1" xfId="1" applyNumberFormat="1" applyFont="1" applyFill="1" applyBorder="1"/>
    <xf numFmtId="0" fontId="4" fillId="0" borderId="0" xfId="1" applyNumberFormat="1" applyFont="1"/>
    <xf numFmtId="0" fontId="4" fillId="5" borderId="1" xfId="1" applyNumberFormat="1" applyFont="1" applyFill="1" applyBorder="1"/>
    <xf numFmtId="0" fontId="4" fillId="0" borderId="1" xfId="1" applyNumberFormat="1" applyFont="1" applyBorder="1"/>
    <xf numFmtId="0" fontId="5" fillId="0" borderId="0" xfId="1" applyFont="1"/>
    <xf numFmtId="0" fontId="5" fillId="8" borderId="0" xfId="1" applyFont="1" applyFill="1"/>
    <xf numFmtId="0" fontId="1" fillId="0" borderId="0" xfId="1"/>
    <xf numFmtId="41" fontId="0" fillId="0" borderId="0" xfId="2" applyNumberFormat="1" applyFont="1"/>
    <xf numFmtId="41" fontId="1" fillId="0" borderId="0" xfId="2" applyNumberFormat="1" applyFont="1"/>
    <xf numFmtId="41" fontId="1" fillId="0" borderId="1" xfId="2" applyNumberFormat="1" applyFont="1" applyBorder="1"/>
    <xf numFmtId="0" fontId="6" fillId="0" borderId="0" xfId="1" applyFont="1"/>
    <xf numFmtId="41" fontId="7" fillId="10" borderId="0" xfId="2" applyNumberFormat="1" applyFont="1" applyFill="1" applyAlignment="1">
      <alignment horizontal="center"/>
    </xf>
    <xf numFmtId="41" fontId="7" fillId="10" borderId="1" xfId="2" applyNumberFormat="1" applyFont="1" applyFill="1" applyBorder="1" applyAlignment="1">
      <alignment horizontal="center"/>
    </xf>
    <xf numFmtId="41" fontId="0" fillId="10" borderId="0" xfId="2" applyNumberFormat="1" applyFont="1" applyFill="1"/>
    <xf numFmtId="41" fontId="0" fillId="0" borderId="1" xfId="2" applyNumberFormat="1" applyFont="1" applyBorder="1"/>
    <xf numFmtId="41" fontId="0" fillId="10" borderId="1" xfId="2" applyNumberFormat="1" applyFont="1" applyFill="1" applyBorder="1"/>
    <xf numFmtId="0" fontId="8" fillId="0" borderId="0" xfId="0" applyFont="1"/>
    <xf numFmtId="0" fontId="8" fillId="11" borderId="0" xfId="0" applyFont="1" applyFill="1"/>
    <xf numFmtId="0" fontId="8" fillId="11" borderId="0" xfId="0" applyFont="1" applyFill="1" applyAlignment="1">
      <alignment vertical="center"/>
    </xf>
    <xf numFmtId="0" fontId="8" fillId="0" borderId="0" xfId="0" applyFont="1" applyAlignment="1">
      <alignment vertical="center"/>
    </xf>
    <xf numFmtId="0" fontId="9" fillId="0" borderId="0" xfId="0" applyFont="1" applyAlignment="1">
      <alignment vertical="center" wrapText="1"/>
    </xf>
    <xf numFmtId="0" fontId="8" fillId="0" borderId="0" xfId="0" applyFont="1" applyAlignment="1">
      <alignment horizontal="center" vertical="center"/>
    </xf>
    <xf numFmtId="0" fontId="9" fillId="2" borderId="0" xfId="0" applyFont="1" applyFill="1"/>
    <xf numFmtId="0" fontId="4" fillId="0" borderId="0" xfId="0" applyFont="1" applyAlignment="1"/>
    <xf numFmtId="164" fontId="4" fillId="0" borderId="0" xfId="0" applyNumberFormat="1" applyFont="1" applyAlignment="1"/>
    <xf numFmtId="0" fontId="11" fillId="0" borderId="0" xfId="0" applyFont="1" applyAlignment="1"/>
    <xf numFmtId="164" fontId="5" fillId="6" borderId="5" xfId="0" applyNumberFormat="1" applyFont="1" applyFill="1" applyBorder="1" applyAlignment="1"/>
    <xf numFmtId="164" fontId="5" fillId="6" borderId="6" xfId="0" applyNumberFormat="1" applyFont="1" applyFill="1" applyBorder="1" applyAlignment="1"/>
    <xf numFmtId="164" fontId="5" fillId="6" borderId="7" xfId="0" applyNumberFormat="1" applyFont="1" applyFill="1" applyBorder="1" applyAlignment="1"/>
    <xf numFmtId="0" fontId="12" fillId="12" borderId="8" xfId="0" applyFont="1" applyFill="1" applyBorder="1" applyAlignment="1">
      <alignment vertical="center"/>
    </xf>
    <xf numFmtId="0" fontId="12" fillId="12" borderId="8" xfId="0" applyFont="1" applyFill="1" applyBorder="1" applyAlignment="1" applyProtection="1">
      <alignment vertical="center"/>
    </xf>
    <xf numFmtId="0" fontId="12" fillId="12" borderId="8" xfId="0" applyFont="1" applyFill="1" applyBorder="1" applyAlignment="1" applyProtection="1">
      <alignment vertical="center"/>
      <protection locked="0"/>
    </xf>
    <xf numFmtId="0" fontId="12" fillId="12" borderId="8" xfId="0" applyFont="1" applyFill="1" applyBorder="1" applyAlignment="1" applyProtection="1">
      <alignment wrapText="1"/>
    </xf>
    <xf numFmtId="0" fontId="12" fillId="12" borderId="8" xfId="0" applyFont="1" applyFill="1" applyBorder="1" applyAlignment="1"/>
    <xf numFmtId="164" fontId="4" fillId="0" borderId="0" xfId="0" applyNumberFormat="1" applyFont="1" applyAlignment="1" applyProtection="1">
      <protection locked="0"/>
    </xf>
    <xf numFmtId="3" fontId="4" fillId="0" borderId="0" xfId="0" applyNumberFormat="1" applyFont="1" applyAlignment="1" applyProtection="1">
      <protection locked="0"/>
    </xf>
    <xf numFmtId="3" fontId="4" fillId="0" borderId="0" xfId="0" applyNumberFormat="1" applyFont="1" applyAlignment="1" applyProtection="1"/>
    <xf numFmtId="165" fontId="4" fillId="0" borderId="0" xfId="0" applyNumberFormat="1" applyFont="1" applyAlignment="1" applyProtection="1">
      <protection locked="0"/>
    </xf>
    <xf numFmtId="0" fontId="4" fillId="0" borderId="0" xfId="0" applyFont="1" applyAlignment="1" applyProtection="1"/>
    <xf numFmtId="0" fontId="4" fillId="0" borderId="0" xfId="0" applyFont="1" applyAlignment="1" applyProtection="1">
      <protection locked="0"/>
    </xf>
    <xf numFmtId="0" fontId="0" fillId="11" borderId="0" xfId="0" applyFont="1" applyFill="1" applyAlignment="1">
      <alignment vertical="center"/>
    </xf>
    <xf numFmtId="0" fontId="0" fillId="0" borderId="0" xfId="0" applyFont="1"/>
    <xf numFmtId="0" fontId="13" fillId="0" borderId="0" xfId="3"/>
    <xf numFmtId="0" fontId="0" fillId="13" borderId="0" xfId="0" applyFont="1" applyFill="1"/>
    <xf numFmtId="0" fontId="0" fillId="11" borderId="0" xfId="0" applyFont="1" applyFill="1"/>
    <xf numFmtId="0" fontId="2" fillId="0" borderId="0" xfId="0" applyFont="1" applyAlignment="1">
      <alignment horizontal="center"/>
    </xf>
    <xf numFmtId="0" fontId="4" fillId="3" borderId="0" xfId="1" applyFont="1" applyFill="1" applyBorder="1" applyAlignment="1">
      <alignment horizontal="center"/>
    </xf>
    <xf numFmtId="0" fontId="4" fillId="3" borderId="1" xfId="1" applyFont="1" applyFill="1" applyBorder="1" applyAlignment="1">
      <alignment horizontal="center"/>
    </xf>
    <xf numFmtId="0" fontId="4" fillId="4" borderId="0" xfId="1" applyFont="1" applyFill="1" applyAlignment="1">
      <alignment horizontal="center"/>
    </xf>
    <xf numFmtId="41" fontId="1" fillId="9" borderId="0" xfId="2" applyNumberFormat="1" applyFont="1" applyFill="1" applyAlignment="1">
      <alignment horizontal="center"/>
    </xf>
    <xf numFmtId="0" fontId="10" fillId="4" borderId="0" xfId="0" applyFont="1" applyFill="1" applyAlignment="1">
      <alignment horizontal="center"/>
    </xf>
    <xf numFmtId="0" fontId="4" fillId="0" borderId="0" xfId="0" applyFont="1" applyAlignment="1">
      <alignment horizontal="center"/>
    </xf>
    <xf numFmtId="0" fontId="4" fillId="0" borderId="2" xfId="0" applyFont="1" applyBorder="1" applyAlignment="1">
      <alignment horizontal="center"/>
    </xf>
    <xf numFmtId="0" fontId="5" fillId="6" borderId="3" xfId="0" applyFont="1" applyFill="1" applyBorder="1" applyAlignment="1">
      <alignment horizontal="center"/>
    </xf>
    <xf numFmtId="0" fontId="5" fillId="6" borderId="4" xfId="0" applyFont="1" applyFill="1" applyBorder="1" applyAlignment="1">
      <alignment horizontal="center"/>
    </xf>
  </cellXfs>
  <cellStyles count="4">
    <cellStyle name="Comma 2" xfId="2"/>
    <cellStyle name="Lien hypertexte" xfId="3" builtinId="8"/>
    <cellStyle name="Normal" xfId="0" builtinId="0"/>
    <cellStyle name="Normal 5" xfId="1"/>
  </cellStyles>
  <dxfs count="64">
    <dxf>
      <font>
        <b val="0"/>
        <i val="0"/>
        <strike val="0"/>
        <condense val="0"/>
        <extend val="0"/>
        <outline val="0"/>
        <shadow val="0"/>
        <u val="none"/>
        <vertAlign val="baseline"/>
        <sz val="12"/>
        <color auto="1"/>
        <name val="Arial"/>
        <scheme val="none"/>
      </font>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auto="1"/>
        <name val="Arial"/>
        <scheme val="none"/>
      </font>
      <alignment horizontal="general" vertical="bottom" textRotation="0" wrapText="0" indent="0" justifyLastLine="0" shrinkToFit="0" readingOrder="0"/>
      <protection locked="1" hidden="0"/>
    </dxf>
    <dxf>
      <font>
        <b val="0"/>
        <i val="0"/>
        <strike val="0"/>
        <condense val="0"/>
        <extend val="0"/>
        <outline val="0"/>
        <shadow val="0"/>
        <u val="none"/>
        <vertAlign val="baseline"/>
        <sz val="12"/>
        <color auto="1"/>
        <name val="Arial"/>
        <scheme val="none"/>
      </font>
      <alignment horizontal="general" vertical="bottom" textRotation="0" wrapText="0" indent="0" justifyLastLine="0" shrinkToFit="0" readingOrder="0"/>
      <protection locked="1" hidden="0"/>
    </dxf>
    <dxf>
      <font>
        <b val="0"/>
        <i val="0"/>
        <strike val="0"/>
        <condense val="0"/>
        <extend val="0"/>
        <outline val="0"/>
        <shadow val="0"/>
        <u val="none"/>
        <vertAlign val="baseline"/>
        <sz val="12"/>
        <color auto="1"/>
        <name val="Arial"/>
        <scheme val="none"/>
      </font>
      <numFmt numFmtId="165" formatCode="d/m/yy;@"/>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auto="1"/>
        <name val="Arial"/>
        <scheme val="none"/>
      </font>
      <numFmt numFmtId="165" formatCode="d/m/yy;@"/>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auto="1"/>
        <name val="Arial"/>
        <scheme val="none"/>
      </font>
      <numFmt numFmtId="164" formatCode="dd/mm/yy;@"/>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numFmt numFmtId="164" formatCode="dd/mm/yy;@"/>
      <alignment horizontal="general" vertical="bottom" textRotation="0" wrapText="0" indent="0" justifyLastLine="0" shrinkToFit="0" readingOrder="0"/>
      <protection locked="0" hidden="0"/>
    </dxf>
    <dxf>
      <font>
        <b/>
        <i val="0"/>
        <strike val="0"/>
        <condense val="0"/>
        <extend val="0"/>
        <outline val="0"/>
        <shadow val="0"/>
        <u val="none"/>
        <vertAlign val="baseline"/>
        <sz val="12"/>
        <color theme="0"/>
        <name val="Arial"/>
        <scheme val="none"/>
      </font>
      <numFmt numFmtId="3" formatCode="#,##0"/>
      <fill>
        <patternFill patternType="solid">
          <fgColor theme="5"/>
          <bgColor theme="3" tint="0.39997558519241921"/>
        </patternFill>
      </fill>
      <alignment horizontal="general" vertical="bottom" textRotation="0" wrapText="0" indent="0" justifyLastLine="0" shrinkToFit="0" readingOrder="0"/>
      <protection locked="1" hidden="0"/>
    </dxf>
    <dxf>
      <font>
        <b val="0"/>
        <i val="0"/>
        <strike val="0"/>
        <condense val="0"/>
        <extend val="0"/>
        <outline val="0"/>
        <shadow val="0"/>
        <u val="none"/>
        <vertAlign val="baseline"/>
        <sz val="12"/>
        <color theme="1"/>
        <name val="Arial"/>
        <scheme val="none"/>
      </font>
      <numFmt numFmtId="3" formatCode="#,##0"/>
      <fill>
        <patternFill patternType="solid">
          <fgColor indexed="64"/>
          <bgColor rgb="FFFFFF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numFmt numFmtId="3" formatCode="#,##0"/>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theme="1"/>
        <name val="Arial"/>
        <scheme val="none"/>
      </font>
      <numFmt numFmtId="3" formatCode="#,##0"/>
      <fill>
        <patternFill patternType="solid">
          <fgColor indexed="64"/>
          <bgColor rgb="FFFFFF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numFmt numFmtId="164" formatCode="dd/mm/yy;@"/>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numFmt numFmtId="164" formatCode="dd/mm/yy;@"/>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3" formatCode="#,##0"/>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1"/>
        <name val="Arial"/>
        <scheme val="none"/>
      </font>
      <numFmt numFmtId="3" formatCode="#,##0"/>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numFmt numFmtId="164" formatCode="dd/mm/yy;@"/>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numFmt numFmtId="164" formatCode="dd/mm/yy;@"/>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bottom" textRotation="0" wrapText="0" indent="0" justifyLastLine="0" shrinkToFit="0" readingOrder="0"/>
      <protection locked="0" hidden="0"/>
    </dxf>
    <dxf>
      <fill>
        <patternFill>
          <bgColor rgb="FF00B050"/>
        </patternFill>
      </fill>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border diagonalUp="0" diagonalDown="0">
        <left/>
        <right style="medium">
          <color auto="1"/>
        </right>
        <top/>
        <bottom/>
        <vertical/>
        <horizontal/>
      </border>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2"/>
        <color auto="1"/>
        <name val="Arial"/>
        <scheme val="none"/>
      </font>
      <numFmt numFmtId="0" formatCode="General"/>
    </dxf>
    <dxf>
      <font>
        <b val="0"/>
        <i val="0"/>
        <strike val="0"/>
        <condense val="0"/>
        <extend val="0"/>
        <outline val="0"/>
        <shadow val="0"/>
        <u val="none"/>
        <vertAlign val="baseline"/>
        <sz val="12"/>
        <color auto="1"/>
        <name val="Arial"/>
        <scheme val="none"/>
      </font>
      <numFmt numFmtId="14" formatCode="0.00%"/>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numFmt numFmtId="14" formatCode="0.00%"/>
      <border diagonalUp="0" diagonalDown="0" outline="0">
        <left/>
        <right style="medium">
          <color auto="1"/>
        </right>
        <top/>
        <bottom/>
      </border>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border diagonalUp="0" diagonalDown="0">
        <left/>
        <right style="medium">
          <color auto="1"/>
        </right>
        <top/>
        <bottom/>
        <vertical/>
        <horizontal/>
      </border>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2"/>
        <color auto="1"/>
        <name val="Arial"/>
        <scheme val="none"/>
      </font>
      <numFmt numFmtId="0" formatCode="General"/>
    </dxf>
    <dxf>
      <font>
        <b val="0"/>
        <i val="0"/>
        <strike val="0"/>
        <condense val="0"/>
        <extend val="0"/>
        <outline val="0"/>
        <shadow val="0"/>
        <u val="none"/>
        <vertAlign val="baseline"/>
        <sz val="12"/>
        <color auto="1"/>
        <name val="Arial"/>
        <scheme val="none"/>
      </font>
      <numFmt numFmtId="14" formatCode="0.00%"/>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numFmt numFmtId="14" formatCode="0.00%"/>
      <border diagonalUp="0" diagonalDown="0" outline="0">
        <left/>
        <right style="medium">
          <color auto="1"/>
        </right>
        <top/>
        <bottom/>
      </border>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numFmt numFmtId="0" formatCode="General"/>
    </dxf>
    <dxf>
      <font>
        <b val="0"/>
        <i val="0"/>
        <strike val="0"/>
        <condense val="0"/>
        <extend val="0"/>
        <outline val="0"/>
        <shadow val="0"/>
        <u val="none"/>
        <vertAlign val="baseline"/>
        <sz val="12"/>
        <color auto="1"/>
        <name val="Arial"/>
        <scheme val="none"/>
      </font>
      <numFmt numFmtId="0" formatCode="General"/>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1352550</xdr:colOff>
      <xdr:row>9</xdr:row>
      <xdr:rowOff>0</xdr:rowOff>
    </xdr:from>
    <xdr:to>
      <xdr:col>1</xdr:col>
      <xdr:colOff>790575</xdr:colOff>
      <xdr:row>16</xdr:row>
      <xdr:rowOff>85725</xdr:rowOff>
    </xdr:to>
    <xdr:cxnSp macro="">
      <xdr:nvCxnSpPr>
        <xdr:cNvPr id="3" name="Straight Arrow Connector 2">
          <a:extLst>
            <a:ext uri="{FF2B5EF4-FFF2-40B4-BE49-F238E27FC236}">
              <a16:creationId xmlns="" xmlns:a16="http://schemas.microsoft.com/office/drawing/2014/main" id="{00000000-0008-0000-0000-000003000000}"/>
            </a:ext>
          </a:extLst>
        </xdr:cNvPr>
        <xdr:cNvCxnSpPr/>
      </xdr:nvCxnSpPr>
      <xdr:spPr>
        <a:xfrm>
          <a:off x="1352550" y="1457325"/>
          <a:ext cx="990600" cy="12192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rges/Documents/DOSSIER%20WSA/2.Planning/2017/Planning%20Nov.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lanning%20No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ésumé"/>
      <sheetName val="ANALYSE PLANING 2017"/>
      <sheetName val="BUDGET CONSOLIDE"/>
      <sheetName val="Suivie Dépense S1"/>
      <sheetName val="BUDGET"/>
      <sheetName val="Suivie Dépense S2"/>
      <sheetName val="Reporting Financier"/>
      <sheetName val="Formules"/>
      <sheetName val="Budget Financier"/>
      <sheetName val="DRAFT ESTIMATION"/>
      <sheetName val="TABLEAU DE BORD"/>
      <sheetName val="BUDGET REPORTING SHEET"/>
      <sheetName val="Planning Nov"/>
    </sheetNames>
    <sheetDataSet>
      <sheetData sheetId="0" refreshError="1"/>
      <sheetData sheetId="1" refreshError="1"/>
      <sheetData sheetId="2" refreshError="1"/>
      <sheetData sheetId="3" refreshError="1"/>
      <sheetData sheetId="4" refreshError="1">
        <row r="4">
          <cell r="F4">
            <v>0</v>
          </cell>
        </row>
        <row r="5">
          <cell r="F5">
            <v>0</v>
          </cell>
        </row>
        <row r="6">
          <cell r="F6">
            <v>0</v>
          </cell>
        </row>
        <row r="7">
          <cell r="F7">
            <v>0</v>
          </cell>
        </row>
        <row r="8">
          <cell r="F8">
            <v>0</v>
          </cell>
        </row>
        <row r="9">
          <cell r="F9">
            <v>0</v>
          </cell>
        </row>
        <row r="10">
          <cell r="F10">
            <v>0</v>
          </cell>
        </row>
        <row r="11">
          <cell r="F11">
            <v>0</v>
          </cell>
        </row>
        <row r="12">
          <cell r="F12">
            <v>0</v>
          </cell>
        </row>
        <row r="13">
          <cell r="F13">
            <v>0</v>
          </cell>
        </row>
        <row r="14">
          <cell r="F14">
            <v>0</v>
          </cell>
        </row>
        <row r="15">
          <cell r="F15">
            <v>0</v>
          </cell>
        </row>
        <row r="16">
          <cell r="F16">
            <v>0</v>
          </cell>
        </row>
        <row r="17">
          <cell r="F17">
            <v>0</v>
          </cell>
        </row>
        <row r="18">
          <cell r="F18">
            <v>0</v>
          </cell>
        </row>
        <row r="19">
          <cell r="F19">
            <v>0</v>
          </cell>
        </row>
        <row r="20">
          <cell r="F20">
            <v>0</v>
          </cell>
        </row>
        <row r="21">
          <cell r="F21">
            <v>0</v>
          </cell>
        </row>
        <row r="22">
          <cell r="F22">
            <v>0</v>
          </cell>
        </row>
        <row r="23">
          <cell r="F23">
            <v>0</v>
          </cell>
        </row>
        <row r="24">
          <cell r="F24">
            <v>0</v>
          </cell>
        </row>
        <row r="25">
          <cell r="F25">
            <v>0</v>
          </cell>
        </row>
        <row r="26">
          <cell r="F26">
            <v>0</v>
          </cell>
        </row>
        <row r="27">
          <cell r="F27">
            <v>0</v>
          </cell>
        </row>
        <row r="28">
          <cell r="F28">
            <v>0</v>
          </cell>
        </row>
        <row r="29">
          <cell r="F29">
            <v>0</v>
          </cell>
        </row>
        <row r="30">
          <cell r="F30">
            <v>0</v>
          </cell>
        </row>
        <row r="31">
          <cell r="F31">
            <v>0</v>
          </cell>
        </row>
        <row r="32">
          <cell r="F32">
            <v>0</v>
          </cell>
        </row>
        <row r="33">
          <cell r="F33">
            <v>0</v>
          </cell>
        </row>
        <row r="34">
          <cell r="F34">
            <v>0</v>
          </cell>
        </row>
        <row r="35">
          <cell r="F35">
            <v>0</v>
          </cell>
        </row>
        <row r="36">
          <cell r="F36">
            <v>0</v>
          </cell>
        </row>
        <row r="37">
          <cell r="F37">
            <v>0</v>
          </cell>
        </row>
        <row r="38">
          <cell r="F38">
            <v>0</v>
          </cell>
        </row>
        <row r="39">
          <cell r="F39">
            <v>0</v>
          </cell>
        </row>
        <row r="40">
          <cell r="F40">
            <v>0</v>
          </cell>
        </row>
        <row r="41">
          <cell r="F41">
            <v>0</v>
          </cell>
        </row>
        <row r="42">
          <cell r="F42">
            <v>0</v>
          </cell>
        </row>
        <row r="43">
          <cell r="F43">
            <v>0</v>
          </cell>
        </row>
        <row r="44">
          <cell r="F44">
            <v>0</v>
          </cell>
        </row>
        <row r="45">
          <cell r="F45">
            <v>0</v>
          </cell>
        </row>
        <row r="46">
          <cell r="F46">
            <v>0</v>
          </cell>
        </row>
        <row r="47">
          <cell r="F47">
            <v>0</v>
          </cell>
        </row>
        <row r="48">
          <cell r="F48">
            <v>0</v>
          </cell>
        </row>
        <row r="49">
          <cell r="F49">
            <v>0</v>
          </cell>
        </row>
        <row r="50">
          <cell r="F50">
            <v>0</v>
          </cell>
        </row>
        <row r="51">
          <cell r="F51">
            <v>0</v>
          </cell>
        </row>
        <row r="52">
          <cell r="F52">
            <v>0</v>
          </cell>
        </row>
        <row r="53">
          <cell r="F53">
            <v>0</v>
          </cell>
        </row>
        <row r="54">
          <cell r="F54">
            <v>0</v>
          </cell>
        </row>
        <row r="55">
          <cell r="F55">
            <v>0</v>
          </cell>
        </row>
        <row r="56">
          <cell r="F56">
            <v>0</v>
          </cell>
        </row>
        <row r="57">
          <cell r="F57">
            <v>0</v>
          </cell>
        </row>
        <row r="58">
          <cell r="F58">
            <v>0</v>
          </cell>
        </row>
        <row r="59">
          <cell r="F59">
            <v>0</v>
          </cell>
        </row>
        <row r="60">
          <cell r="F60">
            <v>0</v>
          </cell>
        </row>
        <row r="61">
          <cell r="F61">
            <v>0</v>
          </cell>
        </row>
        <row r="62">
          <cell r="F62">
            <v>0</v>
          </cell>
        </row>
        <row r="63">
          <cell r="F63">
            <v>0</v>
          </cell>
        </row>
        <row r="64">
          <cell r="F64">
            <v>0</v>
          </cell>
        </row>
        <row r="65">
          <cell r="F65">
            <v>0</v>
          </cell>
        </row>
        <row r="66">
          <cell r="F66">
            <v>0</v>
          </cell>
        </row>
        <row r="67">
          <cell r="F67">
            <v>0</v>
          </cell>
        </row>
        <row r="68">
          <cell r="F68">
            <v>0</v>
          </cell>
        </row>
        <row r="69">
          <cell r="F69">
            <v>0</v>
          </cell>
        </row>
        <row r="70">
          <cell r="F70">
            <v>0</v>
          </cell>
        </row>
        <row r="71">
          <cell r="F71">
            <v>0</v>
          </cell>
        </row>
        <row r="72">
          <cell r="F72">
            <v>0</v>
          </cell>
        </row>
        <row r="73">
          <cell r="F73">
            <v>0</v>
          </cell>
        </row>
        <row r="74">
          <cell r="F74">
            <v>0</v>
          </cell>
        </row>
        <row r="75">
          <cell r="F75">
            <v>0</v>
          </cell>
        </row>
        <row r="76">
          <cell r="F76">
            <v>0</v>
          </cell>
        </row>
        <row r="77">
          <cell r="F77">
            <v>0</v>
          </cell>
        </row>
        <row r="78">
          <cell r="F78">
            <v>0</v>
          </cell>
        </row>
        <row r="79">
          <cell r="F79">
            <v>0</v>
          </cell>
        </row>
        <row r="80">
          <cell r="F80">
            <v>0</v>
          </cell>
        </row>
        <row r="81">
          <cell r="F81">
            <v>0</v>
          </cell>
        </row>
        <row r="82">
          <cell r="F82">
            <v>0</v>
          </cell>
        </row>
        <row r="83">
          <cell r="F83">
            <v>0</v>
          </cell>
        </row>
        <row r="84">
          <cell r="F84">
            <v>0</v>
          </cell>
        </row>
        <row r="85">
          <cell r="F85">
            <v>0</v>
          </cell>
        </row>
        <row r="86">
          <cell r="F86">
            <v>0</v>
          </cell>
        </row>
        <row r="87">
          <cell r="F87">
            <v>0</v>
          </cell>
        </row>
        <row r="88">
          <cell r="F88">
            <v>0</v>
          </cell>
        </row>
        <row r="89">
          <cell r="F89">
            <v>0</v>
          </cell>
        </row>
        <row r="90">
          <cell r="F90">
            <v>0</v>
          </cell>
        </row>
        <row r="91">
          <cell r="F91">
            <v>0</v>
          </cell>
        </row>
        <row r="92">
          <cell r="F92">
            <v>0</v>
          </cell>
        </row>
        <row r="93">
          <cell r="F93">
            <v>0</v>
          </cell>
        </row>
        <row r="94">
          <cell r="F94">
            <v>0</v>
          </cell>
        </row>
        <row r="95">
          <cell r="F95">
            <v>0</v>
          </cell>
        </row>
        <row r="96">
          <cell r="F96">
            <v>0</v>
          </cell>
        </row>
        <row r="97">
          <cell r="F97">
            <v>0</v>
          </cell>
        </row>
        <row r="98">
          <cell r="F98">
            <v>0</v>
          </cell>
        </row>
        <row r="99">
          <cell r="F99">
            <v>0</v>
          </cell>
        </row>
        <row r="100">
          <cell r="F100">
            <v>0</v>
          </cell>
        </row>
        <row r="101">
          <cell r="F101">
            <v>0</v>
          </cell>
        </row>
        <row r="102">
          <cell r="F102">
            <v>0</v>
          </cell>
        </row>
        <row r="103">
          <cell r="F103">
            <v>0</v>
          </cell>
        </row>
        <row r="104">
          <cell r="F104">
            <v>0</v>
          </cell>
        </row>
        <row r="105">
          <cell r="F105">
            <v>0</v>
          </cell>
        </row>
        <row r="106">
          <cell r="F106">
            <v>0</v>
          </cell>
        </row>
        <row r="107">
          <cell r="F107">
            <v>0</v>
          </cell>
        </row>
        <row r="108">
          <cell r="F108">
            <v>0</v>
          </cell>
        </row>
        <row r="109">
          <cell r="F109">
            <v>0</v>
          </cell>
        </row>
        <row r="110">
          <cell r="F110">
            <v>0</v>
          </cell>
        </row>
        <row r="111">
          <cell r="F111">
            <v>0</v>
          </cell>
        </row>
        <row r="112">
          <cell r="F112">
            <v>0</v>
          </cell>
        </row>
        <row r="113">
          <cell r="F113">
            <v>0</v>
          </cell>
        </row>
        <row r="114">
          <cell r="F114">
            <v>0</v>
          </cell>
        </row>
        <row r="115">
          <cell r="F115">
            <v>0</v>
          </cell>
        </row>
        <row r="116">
          <cell r="F116">
            <v>0</v>
          </cell>
        </row>
        <row r="117">
          <cell r="F117">
            <v>0</v>
          </cell>
        </row>
        <row r="118">
          <cell r="F118">
            <v>0</v>
          </cell>
        </row>
        <row r="119">
          <cell r="F119">
            <v>0</v>
          </cell>
        </row>
        <row r="120">
          <cell r="F120">
            <v>0</v>
          </cell>
        </row>
        <row r="121">
          <cell r="F121">
            <v>0</v>
          </cell>
        </row>
        <row r="122">
          <cell r="F122">
            <v>0</v>
          </cell>
        </row>
        <row r="123">
          <cell r="F123">
            <v>0</v>
          </cell>
        </row>
        <row r="124">
          <cell r="F124">
            <v>0</v>
          </cell>
        </row>
        <row r="125">
          <cell r="F125">
            <v>0</v>
          </cell>
        </row>
        <row r="126">
          <cell r="F126">
            <v>0</v>
          </cell>
        </row>
        <row r="127">
          <cell r="F127">
            <v>0</v>
          </cell>
        </row>
        <row r="128">
          <cell r="F128">
            <v>0</v>
          </cell>
        </row>
        <row r="129">
          <cell r="F129">
            <v>0</v>
          </cell>
        </row>
        <row r="130">
          <cell r="F130">
            <v>0</v>
          </cell>
        </row>
        <row r="131">
          <cell r="F131">
            <v>0</v>
          </cell>
        </row>
        <row r="132">
          <cell r="F132">
            <v>0</v>
          </cell>
        </row>
        <row r="133">
          <cell r="F133">
            <v>0</v>
          </cell>
        </row>
        <row r="134">
          <cell r="F134">
            <v>0</v>
          </cell>
        </row>
        <row r="135">
          <cell r="F135">
            <v>0</v>
          </cell>
        </row>
        <row r="136">
          <cell r="F136">
            <v>0</v>
          </cell>
        </row>
        <row r="137">
          <cell r="F137">
            <v>0</v>
          </cell>
        </row>
        <row r="138">
          <cell r="F138">
            <v>0</v>
          </cell>
        </row>
        <row r="139">
          <cell r="F139">
            <v>0</v>
          </cell>
        </row>
        <row r="140">
          <cell r="F140">
            <v>0</v>
          </cell>
        </row>
        <row r="141">
          <cell r="F141">
            <v>0</v>
          </cell>
        </row>
        <row r="142">
          <cell r="F142">
            <v>0</v>
          </cell>
        </row>
        <row r="143">
          <cell r="F143">
            <v>0</v>
          </cell>
        </row>
        <row r="144">
          <cell r="F144">
            <v>0</v>
          </cell>
        </row>
        <row r="145">
          <cell r="F145">
            <v>0</v>
          </cell>
        </row>
        <row r="146">
          <cell r="F146">
            <v>0</v>
          </cell>
        </row>
        <row r="147">
          <cell r="F147">
            <v>0</v>
          </cell>
        </row>
        <row r="148">
          <cell r="F148">
            <v>0</v>
          </cell>
        </row>
        <row r="149">
          <cell r="F149">
            <v>0</v>
          </cell>
        </row>
        <row r="150">
          <cell r="F150">
            <v>0</v>
          </cell>
        </row>
        <row r="151">
          <cell r="F151">
            <v>0</v>
          </cell>
        </row>
        <row r="152">
          <cell r="F152">
            <v>0</v>
          </cell>
        </row>
        <row r="153">
          <cell r="F153">
            <v>0</v>
          </cell>
        </row>
        <row r="154">
          <cell r="F154">
            <v>0</v>
          </cell>
        </row>
        <row r="155">
          <cell r="F155">
            <v>0</v>
          </cell>
        </row>
        <row r="156">
          <cell r="F156">
            <v>0</v>
          </cell>
        </row>
        <row r="157">
          <cell r="F157">
            <v>0</v>
          </cell>
        </row>
        <row r="158">
          <cell r="F158">
            <v>0</v>
          </cell>
        </row>
        <row r="159">
          <cell r="F159">
            <v>0</v>
          </cell>
        </row>
        <row r="160">
          <cell r="F160">
            <v>0</v>
          </cell>
        </row>
        <row r="161">
          <cell r="F161">
            <v>0</v>
          </cell>
        </row>
        <row r="162">
          <cell r="F162">
            <v>0</v>
          </cell>
        </row>
        <row r="163">
          <cell r="F163">
            <v>0</v>
          </cell>
        </row>
        <row r="164">
          <cell r="F164">
            <v>0</v>
          </cell>
        </row>
        <row r="165">
          <cell r="F165">
            <v>0</v>
          </cell>
        </row>
        <row r="166">
          <cell r="F166">
            <v>0</v>
          </cell>
        </row>
        <row r="167">
          <cell r="F167">
            <v>0</v>
          </cell>
        </row>
        <row r="168">
          <cell r="F168">
            <v>0</v>
          </cell>
        </row>
        <row r="169">
          <cell r="F169">
            <v>0</v>
          </cell>
        </row>
        <row r="170">
          <cell r="F170">
            <v>0</v>
          </cell>
        </row>
        <row r="171">
          <cell r="F171">
            <v>0</v>
          </cell>
        </row>
        <row r="172">
          <cell r="F172">
            <v>0</v>
          </cell>
        </row>
        <row r="173">
          <cell r="F173">
            <v>0</v>
          </cell>
        </row>
        <row r="174">
          <cell r="F174">
            <v>0</v>
          </cell>
        </row>
        <row r="175">
          <cell r="F175">
            <v>0</v>
          </cell>
        </row>
        <row r="176">
          <cell r="F176">
            <v>0</v>
          </cell>
        </row>
        <row r="177">
          <cell r="F177">
            <v>0</v>
          </cell>
        </row>
        <row r="178">
          <cell r="F178">
            <v>0</v>
          </cell>
        </row>
        <row r="179">
          <cell r="F179">
            <v>0</v>
          </cell>
        </row>
        <row r="180">
          <cell r="F180">
            <v>0</v>
          </cell>
        </row>
        <row r="181">
          <cell r="F181">
            <v>0</v>
          </cell>
        </row>
        <row r="182">
          <cell r="F182">
            <v>0</v>
          </cell>
        </row>
        <row r="183">
          <cell r="F183">
            <v>0</v>
          </cell>
        </row>
        <row r="184">
          <cell r="F184">
            <v>0</v>
          </cell>
        </row>
      </sheetData>
      <sheetData sheetId="5" refreshError="1"/>
      <sheetData sheetId="6" refreshError="1"/>
      <sheetData sheetId="7" refreshError="1"/>
      <sheetData sheetId="8" refreshError="1"/>
      <sheetData sheetId="9" refreshError="1">
        <row r="7">
          <cell r="F7">
            <v>0</v>
          </cell>
          <cell r="J7">
            <v>0</v>
          </cell>
          <cell r="L7">
            <v>0</v>
          </cell>
        </row>
        <row r="8">
          <cell r="F8">
            <v>0</v>
          </cell>
          <cell r="J8">
            <v>0</v>
          </cell>
          <cell r="L8">
            <v>0</v>
          </cell>
        </row>
        <row r="10">
          <cell r="F10">
            <v>0</v>
          </cell>
          <cell r="J10">
            <v>0</v>
          </cell>
          <cell r="L10">
            <v>0</v>
          </cell>
        </row>
        <row r="11">
          <cell r="F11">
            <v>0</v>
          </cell>
          <cell r="J11">
            <v>0</v>
          </cell>
          <cell r="L11">
            <v>0</v>
          </cell>
        </row>
        <row r="12">
          <cell r="F12">
            <v>0</v>
          </cell>
          <cell r="J12">
            <v>120000</v>
          </cell>
          <cell r="L12">
            <v>120000</v>
          </cell>
        </row>
        <row r="13">
          <cell r="F13">
            <v>0</v>
          </cell>
          <cell r="J13">
            <v>0</v>
          </cell>
          <cell r="L13">
            <v>0</v>
          </cell>
        </row>
        <row r="14">
          <cell r="F14">
            <v>0</v>
          </cell>
          <cell r="J14">
            <v>0</v>
          </cell>
          <cell r="L14">
            <v>0</v>
          </cell>
        </row>
        <row r="16">
          <cell r="F16">
            <v>0</v>
          </cell>
          <cell r="J16">
            <v>0</v>
          </cell>
          <cell r="L16">
            <v>0</v>
          </cell>
        </row>
        <row r="17">
          <cell r="F17">
            <v>0</v>
          </cell>
          <cell r="J17">
            <v>0</v>
          </cell>
          <cell r="L17">
            <v>0</v>
          </cell>
        </row>
        <row r="19">
          <cell r="F19">
            <v>0</v>
          </cell>
          <cell r="J19">
            <v>0</v>
          </cell>
          <cell r="L19">
            <v>0</v>
          </cell>
        </row>
        <row r="20">
          <cell r="F20">
            <v>0</v>
          </cell>
          <cell r="J20">
            <v>0</v>
          </cell>
          <cell r="L20">
            <v>0</v>
          </cell>
        </row>
        <row r="21">
          <cell r="F21">
            <v>0</v>
          </cell>
          <cell r="J21">
            <v>0</v>
          </cell>
          <cell r="L21">
            <v>0</v>
          </cell>
        </row>
        <row r="23">
          <cell r="F23">
            <v>0</v>
          </cell>
          <cell r="J23">
            <v>0</v>
          </cell>
          <cell r="L23">
            <v>0</v>
          </cell>
        </row>
        <row r="25">
          <cell r="F25">
            <v>0</v>
          </cell>
          <cell r="J25">
            <v>0</v>
          </cell>
          <cell r="L25">
            <v>0</v>
          </cell>
        </row>
        <row r="26">
          <cell r="F26">
            <v>0</v>
          </cell>
          <cell r="J26">
            <v>0</v>
          </cell>
          <cell r="L26">
            <v>0</v>
          </cell>
        </row>
        <row r="27">
          <cell r="F27">
            <v>0</v>
          </cell>
          <cell r="J27">
            <v>0</v>
          </cell>
          <cell r="L27">
            <v>0</v>
          </cell>
        </row>
        <row r="29">
          <cell r="F29">
            <v>5000</v>
          </cell>
          <cell r="J29">
            <v>0</v>
          </cell>
          <cell r="L29">
            <v>5000</v>
          </cell>
        </row>
        <row r="31">
          <cell r="L31">
            <v>125000</v>
          </cell>
        </row>
      </sheetData>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tables/table1.xml><?xml version="1.0" encoding="utf-8"?>
<table xmlns="http://schemas.openxmlformats.org/spreadsheetml/2006/main" id="1" name="Tableau10" displayName="Tableau10" ref="B5:L32" totalsRowShown="0" headerRowDxfId="63" dataDxfId="62">
  <autoFilter ref="B5:L32"/>
  <tableColumns count="11">
    <tableColumn id="1" name="Rubriques" dataDxfId="61"/>
    <tableColumn id="2" name="Unité" dataDxfId="60"/>
    <tableColumn id="3" name="Quantité" dataDxfId="59"/>
    <tableColumn id="4" name="Cout Unitaire" dataDxfId="58"/>
    <tableColumn id="5" name="Cout Total" dataDxfId="57"/>
    <tableColumn id="6" name="%/Budget total" dataDxfId="56">
      <calculatedColumnFormula>+IF(Tableau10[[#This Row],[Cout Total]]=0,0,Tableau10[[#This Row],[Cout Total]]/F$32)</calculatedColumnFormula>
    </tableColumn>
    <tableColumn id="7" name="Quantité2" dataDxfId="55"/>
    <tableColumn id="8" name="Cout Unitaire3" dataDxfId="54"/>
    <tableColumn id="9" name="Cout Total4" dataDxfId="53"/>
    <tableColumn id="10" name="%/Budget total5" dataDxfId="52">
      <calculatedColumnFormula>+IF(Tableau10[[#This Row],[Cout Total4]]=0,0,Tableau10[[#This Row],[Cout Total4]]/F$32)</calculatedColumnFormula>
    </tableColumn>
    <tableColumn id="11" name="TOTAL" dataDxfId="51">
      <calculatedColumnFormula>+Tableau10[[#This Row],[Cout Total]]+Tableau10[[#This Row],[Cout Total4]]</calculatedColumnFormula>
    </tableColumn>
  </tableColumns>
  <tableStyleInfo name="TableStyleLight16" showFirstColumn="0" showLastColumn="0" showRowStripes="1" showColumnStripes="0"/>
</table>
</file>

<file path=xl/tables/table2.xml><?xml version="1.0" encoding="utf-8"?>
<table xmlns="http://schemas.openxmlformats.org/spreadsheetml/2006/main" id="2" name="Table1111" displayName="Table1111" ref="B6:I33" totalsRowShown="0" headerRowDxfId="50" dataDxfId="49">
  <autoFilter ref="B6:I33"/>
  <tableColumns count="8">
    <tableColumn id="1" name="Rubriques"/>
    <tableColumn id="2" name="Total Budget" dataDxfId="48"/>
    <tableColumn id="3" name="Dépense prévues" dataDxfId="47"/>
    <tableColumn id="4" name="Dépenses cumulées " dataDxfId="46">
      <calculatedColumnFormula>+SUMIF('[1]Suivie Dépense S1'!G$4:G$184,[1]Formules!#REF!,'[1]Suivie Dépense S1'!E$4:E$184)</calculatedColumnFormula>
    </tableColumn>
    <tableColumn id="5" name="Ecart" dataDxfId="45"/>
    <tableColumn id="6" name="Dépense prévues S2" dataDxfId="44"/>
    <tableColumn id="7" name="Dépenses cumulées  S2" dataDxfId="43">
      <calculatedColumnFormula>+SUMIF([1]!Table1214[[#All],[Décaissement]],[1]Formules!#REF!,[1]!Table1214[Rubiques])</calculatedColumnFormula>
    </tableColumn>
    <tableColumn id="8" name="Ecart S2" dataDxfId="42"/>
  </tableColumns>
  <tableStyleInfo name="TableStyleLight11" showFirstColumn="0" showLastColumn="0" showRowStripes="1" showColumnStripes="0"/>
</table>
</file>

<file path=xl/tables/table3.xml><?xml version="1.0" encoding="utf-8"?>
<table xmlns="http://schemas.openxmlformats.org/spreadsheetml/2006/main" id="4" name="Tableau105" displayName="Tableau105" ref="B5:L31" totalsRowShown="0" headerRowDxfId="41" dataDxfId="40">
  <autoFilter ref="B5:L31"/>
  <tableColumns count="11">
    <tableColumn id="1" name="Rubriques" dataDxfId="39"/>
    <tableColumn id="2" name="Unité" dataDxfId="38"/>
    <tableColumn id="3" name="Quantité" dataDxfId="37"/>
    <tableColumn id="4" name="Cout Unitaire" dataDxfId="36"/>
    <tableColumn id="5" name="Cout Total" dataDxfId="35"/>
    <tableColumn id="6" name="%/Budget total" dataDxfId="34">
      <calculatedColumnFormula>+IF(Tableau105[[#This Row],[Cout Total]]=0,0,Tableau105[[#This Row],[Cout Total]]/F$31)</calculatedColumnFormula>
    </tableColumn>
    <tableColumn id="7" name="Quantité2" dataDxfId="33"/>
    <tableColumn id="8" name="Cout Unitaire3" dataDxfId="32"/>
    <tableColumn id="9" name="Cout Total4" dataDxfId="31"/>
    <tableColumn id="10" name="%/Budget total5" dataDxfId="30">
      <calculatedColumnFormula>+IF(Tableau105[[#This Row],[Cout Total4]]=0,0,Tableau105[[#This Row],[Cout Total4]]/F$31)</calculatedColumnFormula>
    </tableColumn>
    <tableColumn id="11" name="TOTAL" dataDxfId="29">
      <calculatedColumnFormula>+Tableau105[[#This Row],[Cout Total]]+Tableau105[[#This Row],[Cout Total4]]</calculatedColumnFormula>
    </tableColumn>
  </tableColumns>
  <tableStyleInfo name="TableStyleLight16" showFirstColumn="0" showLastColumn="0" showRowStripes="1" showColumnStripes="0"/>
</table>
</file>

<file path=xl/tables/table4.xml><?xml version="1.0" encoding="utf-8"?>
<table xmlns="http://schemas.openxmlformats.org/spreadsheetml/2006/main" id="5" name="Table11116" displayName="Table11116" ref="B6:I32" totalsRowShown="0" headerRowDxfId="28" dataDxfId="27">
  <autoFilter ref="B6:I32"/>
  <tableColumns count="8">
    <tableColumn id="1" name="Rubriques"/>
    <tableColumn id="2" name="Total Budget" dataDxfId="26"/>
    <tableColumn id="3" name="Dépense prévues" dataDxfId="25"/>
    <tableColumn id="4" name="Dépenses cumulées " dataDxfId="24">
      <calculatedColumnFormula>+SUMIF('[1]Suivie Dépense S1'!G$4:G$184,[1]Formules!#REF!,'[1]Suivie Dépense S1'!E$4:E$184)</calculatedColumnFormula>
    </tableColumn>
    <tableColumn id="5" name="Ecart" dataDxfId="23"/>
    <tableColumn id="6" name="Dépense prévues S2" dataDxfId="22"/>
    <tableColumn id="7" name="Dépenses cumulées  S2" dataDxfId="21">
      <calculatedColumnFormula>+SUMIF([1]!Table1214[[#All],[Décaissement]],[1]Formules!#REF!,[1]!Table1214[Rubiques])</calculatedColumnFormula>
    </tableColumn>
    <tableColumn id="8" name="Ecart S2" dataDxfId="20"/>
  </tableColumns>
  <tableStyleInfo name="TableStyleLight11" showFirstColumn="0" showLastColumn="0" showRowStripes="1" showColumnStripes="0"/>
</table>
</file>

<file path=xl/tables/table5.xml><?xml version="1.0" encoding="utf-8"?>
<table xmlns="http://schemas.openxmlformats.org/spreadsheetml/2006/main" id="3" name="Table1" displayName="Table1" ref="A12:R156" totalsRowShown="0" headerRowDxfId="19" dataDxfId="18">
  <autoFilter ref="A12:R156"/>
  <tableColumns count="18">
    <tableColumn id="1" name="Lieu d'exploitation" dataDxfId="17"/>
    <tableColumn id="2" name="Type culture chosi" dataDxfId="16"/>
    <tableColumn id="3" name="Superficie" dataDxfId="15"/>
    <tableColumn id="18" name="Articles" dataDxfId="14"/>
    <tableColumn id="4" name="Unité" dataDxfId="13"/>
    <tableColumn id="5" name="Période" dataDxfId="12"/>
    <tableColumn id="6" name="Quantité" dataDxfId="11"/>
    <tableColumn id="7" name="Total" dataDxfId="10"/>
    <tableColumn id="8" name="PU" dataDxfId="9"/>
    <tableColumn id="9" name="Cout Total" dataDxfId="8">
      <calculatedColumnFormula>+IF('DRAFT ESTIMATION'!$H13="","",'DRAFT ESTIMATION'!$I13*'DRAFT ESTIMATION'!$H13)</calculatedColumnFormula>
    </tableColumn>
    <tableColumn id="10" name="Tâches à Exécuter" dataDxfId="7"/>
    <tableColumn id="11" name="_x000a_Affection dépenses" dataDxfId="6"/>
    <tableColumn id="12" name="Besoins" dataDxfId="5"/>
    <tableColumn id="13" name="Date début" dataDxfId="4"/>
    <tableColumn id="14" name="Date fin" dataDxfId="3"/>
    <tableColumn id="15" name="Durée Jr" dataDxfId="2">
      <calculatedColumnFormula>+IF(AND(N13="",O13=""),"",O13-N13)</calculatedColumnFormula>
    </tableColumn>
    <tableColumn id="17" name="Mois de _x000a_réalisation Tâche" dataDxfId="1"/>
    <tableColumn id="16" name="Resp." dataDxfId="0"/>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forum.excel-pratique.com/excel/copier-creation-ligne-et-coller-avec-formule-macro-t99504.html" TargetMode="Externa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X56"/>
  <sheetViews>
    <sheetView tabSelected="1" workbookViewId="0"/>
  </sheetViews>
  <sheetFormatPr baseColWidth="10" defaultColWidth="9.140625" defaultRowHeight="12.75"/>
  <cols>
    <col min="1" max="1" width="23.28515625" style="35" bestFit="1" customWidth="1"/>
    <col min="2" max="2" width="33.28515625" style="35" customWidth="1"/>
    <col min="3" max="3" width="17" style="35" bestFit="1" customWidth="1"/>
    <col min="4" max="5" width="22.42578125" style="35" customWidth="1"/>
    <col min="6" max="6" width="23.28515625" style="35" bestFit="1" customWidth="1"/>
    <col min="7" max="7" width="9.28515625" style="35" customWidth="1"/>
    <col min="8" max="8" width="12.140625" style="35" bestFit="1" customWidth="1"/>
    <col min="9" max="9" width="10.5703125" style="35" bestFit="1" customWidth="1"/>
    <col min="10" max="10" width="9.140625" style="35"/>
    <col min="11" max="11" width="17.28515625" style="35" bestFit="1" customWidth="1"/>
    <col min="12" max="16384" width="9.140625" style="35"/>
  </cols>
  <sheetData>
    <row r="1" spans="1:14">
      <c r="A1" s="64" t="s">
        <v>0</v>
      </c>
      <c r="B1" s="64" t="s">
        <v>1</v>
      </c>
      <c r="C1" s="64" t="s">
        <v>2</v>
      </c>
      <c r="D1" s="64" t="s">
        <v>3</v>
      </c>
      <c r="E1" s="64" t="s">
        <v>4</v>
      </c>
      <c r="F1" s="64" t="s">
        <v>5</v>
      </c>
      <c r="G1" s="64" t="s">
        <v>6</v>
      </c>
    </row>
    <row r="2" spans="1:14">
      <c r="A2" s="59" t="s">
        <v>67</v>
      </c>
      <c r="B2" s="35" t="s">
        <v>7</v>
      </c>
      <c r="C2" s="35" t="s">
        <v>8</v>
      </c>
      <c r="D2" s="35" t="s">
        <v>9</v>
      </c>
      <c r="E2" s="35" t="s">
        <v>10</v>
      </c>
      <c r="F2" s="35" t="s">
        <v>11</v>
      </c>
      <c r="H2" s="61" t="s">
        <v>127</v>
      </c>
      <c r="M2" s="35" t="s">
        <v>12</v>
      </c>
      <c r="N2" s="35" t="s">
        <v>0</v>
      </c>
    </row>
    <row r="3" spans="1:14">
      <c r="A3" s="36" t="s">
        <v>32</v>
      </c>
      <c r="B3" s="35" t="s">
        <v>13</v>
      </c>
      <c r="C3" s="35" t="s">
        <v>14</v>
      </c>
      <c r="D3" s="35" t="s">
        <v>15</v>
      </c>
      <c r="E3" s="35" t="s">
        <v>16</v>
      </c>
      <c r="M3" s="35" t="s">
        <v>17</v>
      </c>
      <c r="N3" s="35" t="s">
        <v>1</v>
      </c>
    </row>
    <row r="4" spans="1:14">
      <c r="A4" s="63" t="s">
        <v>33</v>
      </c>
      <c r="B4" s="35" t="s">
        <v>18</v>
      </c>
      <c r="C4" s="62"/>
      <c r="D4" s="35" t="s">
        <v>19</v>
      </c>
      <c r="E4" s="35" t="s">
        <v>20</v>
      </c>
      <c r="F4" s="62"/>
      <c r="M4" s="35" t="s">
        <v>21</v>
      </c>
      <c r="N4" s="35" t="s">
        <v>2</v>
      </c>
    </row>
    <row r="5" spans="1:14">
      <c r="A5" s="59"/>
      <c r="B5" s="35" t="s">
        <v>22</v>
      </c>
      <c r="D5" s="35" t="s">
        <v>23</v>
      </c>
      <c r="M5" s="35" t="s">
        <v>24</v>
      </c>
      <c r="N5" s="35" t="s">
        <v>25</v>
      </c>
    </row>
    <row r="6" spans="1:14">
      <c r="A6" s="59"/>
      <c r="B6" s="60" t="s">
        <v>26</v>
      </c>
      <c r="D6" s="35" t="s">
        <v>27</v>
      </c>
      <c r="M6" s="35" t="s">
        <v>28</v>
      </c>
      <c r="N6" s="35" t="s">
        <v>4</v>
      </c>
    </row>
    <row r="7" spans="1:14">
      <c r="A7" s="37"/>
      <c r="B7" s="62"/>
      <c r="D7" s="62"/>
      <c r="E7" s="62"/>
      <c r="M7" s="35" t="s">
        <v>29</v>
      </c>
      <c r="N7" s="35" t="s">
        <v>30</v>
      </c>
    </row>
    <row r="8" spans="1:14">
      <c r="A8" s="37"/>
      <c r="M8" s="35" t="s">
        <v>31</v>
      </c>
      <c r="N8" s="35" t="s">
        <v>6</v>
      </c>
    </row>
    <row r="10" spans="1:14">
      <c r="A10" s="38"/>
    </row>
    <row r="11" spans="1:14">
      <c r="A11" s="38"/>
    </row>
    <row r="12" spans="1:14">
      <c r="A12" s="38"/>
    </row>
    <row r="13" spans="1:14">
      <c r="A13" s="38"/>
    </row>
    <row r="14" spans="1:14">
      <c r="A14" s="38"/>
    </row>
    <row r="15" spans="1:14">
      <c r="A15" s="38"/>
      <c r="N15" s="35" t="s">
        <v>32</v>
      </c>
    </row>
    <row r="16" spans="1:14">
      <c r="A16" s="38"/>
      <c r="N16" s="35" t="s">
        <v>33</v>
      </c>
    </row>
    <row r="17" spans="1:24" ht="102">
      <c r="A17" s="38"/>
      <c r="B17" s="39" t="s">
        <v>103</v>
      </c>
    </row>
    <row r="18" spans="1:24">
      <c r="A18" s="38"/>
    </row>
    <row r="19" spans="1:24">
      <c r="A19" s="38"/>
    </row>
    <row r="20" spans="1:24">
      <c r="A20" s="38"/>
    </row>
    <row r="21" spans="1:24">
      <c r="A21" s="38"/>
    </row>
    <row r="22" spans="1:24">
      <c r="A22" s="38"/>
    </row>
    <row r="23" spans="1:24">
      <c r="A23" s="38"/>
    </row>
    <row r="24" spans="1:24">
      <c r="A24" s="38"/>
    </row>
    <row r="25" spans="1:24">
      <c r="A25" s="38"/>
    </row>
    <row r="26" spans="1:24">
      <c r="A26" s="38"/>
    </row>
    <row r="27" spans="1:24">
      <c r="A27" s="38"/>
    </row>
    <row r="28" spans="1:24">
      <c r="A28" s="38"/>
    </row>
    <row r="29" spans="1:24">
      <c r="A29" s="40"/>
      <c r="Q29" s="35" t="s">
        <v>34</v>
      </c>
      <c r="R29" s="35" t="s">
        <v>35</v>
      </c>
      <c r="T29" s="35" t="s">
        <v>36</v>
      </c>
      <c r="U29" s="35">
        <v>1</v>
      </c>
      <c r="V29" s="35" t="s">
        <v>32</v>
      </c>
      <c r="W29" s="35" t="s">
        <v>37</v>
      </c>
      <c r="X29" s="35" t="s">
        <v>38</v>
      </c>
    </row>
    <row r="30" spans="1:24">
      <c r="A30" s="40"/>
      <c r="Q30" s="35" t="s">
        <v>39</v>
      </c>
      <c r="R30" s="35" t="s">
        <v>40</v>
      </c>
      <c r="S30" s="35" t="s">
        <v>41</v>
      </c>
      <c r="T30" s="35" t="s">
        <v>42</v>
      </c>
      <c r="U30" s="35">
        <v>2</v>
      </c>
      <c r="V30" s="35" t="s">
        <v>33</v>
      </c>
      <c r="W30" s="35" t="s">
        <v>43</v>
      </c>
      <c r="X30" s="35" t="s">
        <v>44</v>
      </c>
    </row>
    <row r="31" spans="1:24">
      <c r="A31" s="40"/>
      <c r="R31" s="35" t="s">
        <v>45</v>
      </c>
      <c r="S31" s="35" t="s">
        <v>28</v>
      </c>
      <c r="T31" s="35" t="s">
        <v>46</v>
      </c>
      <c r="U31" s="35">
        <v>3</v>
      </c>
      <c r="V31" s="35" t="s">
        <v>7</v>
      </c>
      <c r="W31" s="35" t="s">
        <v>47</v>
      </c>
      <c r="X31" s="35" t="s">
        <v>48</v>
      </c>
    </row>
    <row r="32" spans="1:24">
      <c r="A32" s="40"/>
      <c r="S32" s="35" t="s">
        <v>49</v>
      </c>
      <c r="T32" s="35" t="s">
        <v>50</v>
      </c>
      <c r="U32" s="35">
        <v>4</v>
      </c>
      <c r="V32" s="35" t="s">
        <v>13</v>
      </c>
      <c r="W32" s="35" t="s">
        <v>51</v>
      </c>
      <c r="X32" s="35" t="s">
        <v>52</v>
      </c>
    </row>
    <row r="33" spans="1:24">
      <c r="A33" s="40"/>
      <c r="S33" s="35" t="s">
        <v>53</v>
      </c>
      <c r="T33" s="35" t="s">
        <v>54</v>
      </c>
      <c r="U33" s="35">
        <v>5</v>
      </c>
      <c r="V33" s="35" t="s">
        <v>18</v>
      </c>
      <c r="X33" s="35" t="s">
        <v>55</v>
      </c>
    </row>
    <row r="34" spans="1:24">
      <c r="A34" s="40"/>
      <c r="S34" s="35" t="s">
        <v>56</v>
      </c>
      <c r="T34" s="35" t="s">
        <v>57</v>
      </c>
      <c r="V34" s="35" t="s">
        <v>22</v>
      </c>
      <c r="X34" s="35" t="s">
        <v>58</v>
      </c>
    </row>
    <row r="35" spans="1:24">
      <c r="A35" s="40"/>
      <c r="V35" s="35" t="s">
        <v>26</v>
      </c>
      <c r="X35" s="35" t="s">
        <v>59</v>
      </c>
    </row>
    <row r="36" spans="1:24">
      <c r="A36" s="40"/>
      <c r="V36" s="35" t="s">
        <v>8</v>
      </c>
      <c r="X36" s="35" t="s">
        <v>60</v>
      </c>
    </row>
    <row r="37" spans="1:24">
      <c r="N37" s="35" t="s">
        <v>32</v>
      </c>
      <c r="V37" s="35" t="s">
        <v>14</v>
      </c>
      <c r="X37" s="35" t="s">
        <v>61</v>
      </c>
    </row>
    <row r="38" spans="1:24">
      <c r="A38" s="41" t="s">
        <v>62</v>
      </c>
      <c r="B38" s="41" t="s">
        <v>63</v>
      </c>
      <c r="C38" s="41" t="s">
        <v>64</v>
      </c>
      <c r="D38" s="41" t="s">
        <v>65</v>
      </c>
      <c r="E38" s="41" t="s">
        <v>66</v>
      </c>
      <c r="F38" s="41" t="s">
        <v>67</v>
      </c>
      <c r="G38" s="41" t="s">
        <v>68</v>
      </c>
      <c r="H38" s="41" t="s">
        <v>69</v>
      </c>
      <c r="I38" s="41" t="s">
        <v>70</v>
      </c>
      <c r="N38" s="35" t="s">
        <v>33</v>
      </c>
      <c r="V38" s="35" t="s">
        <v>9</v>
      </c>
      <c r="X38" s="35" t="s">
        <v>71</v>
      </c>
    </row>
    <row r="39" spans="1:24">
      <c r="F39" s="35" t="s">
        <v>32</v>
      </c>
      <c r="G39" s="35" t="s">
        <v>12</v>
      </c>
      <c r="N39" s="35" t="s">
        <v>7</v>
      </c>
      <c r="V39" s="35" t="s">
        <v>15</v>
      </c>
      <c r="X39" s="35" t="s">
        <v>72</v>
      </c>
    </row>
    <row r="40" spans="1:24">
      <c r="F40" s="35" t="s">
        <v>33</v>
      </c>
      <c r="N40" s="35" t="s">
        <v>13</v>
      </c>
      <c r="V40" s="35" t="s">
        <v>19</v>
      </c>
      <c r="X40" s="35" t="s">
        <v>73</v>
      </c>
    </row>
    <row r="41" spans="1:24">
      <c r="F41" s="35" t="s">
        <v>7</v>
      </c>
      <c r="N41" s="35" t="s">
        <v>18</v>
      </c>
      <c r="V41" s="35" t="s">
        <v>23</v>
      </c>
    </row>
    <row r="42" spans="1:24">
      <c r="F42" s="35" t="s">
        <v>13</v>
      </c>
      <c r="N42" s="35" t="s">
        <v>22</v>
      </c>
      <c r="V42" s="35" t="s">
        <v>27</v>
      </c>
    </row>
    <row r="43" spans="1:24">
      <c r="F43" s="35" t="s">
        <v>18</v>
      </c>
      <c r="N43" s="35" t="s">
        <v>26</v>
      </c>
      <c r="V43" s="35" t="s">
        <v>10</v>
      </c>
    </row>
    <row r="44" spans="1:24">
      <c r="F44" s="35" t="s">
        <v>22</v>
      </c>
      <c r="N44" s="35" t="s">
        <v>8</v>
      </c>
      <c r="V44" s="35" t="s">
        <v>16</v>
      </c>
    </row>
    <row r="45" spans="1:24">
      <c r="F45" s="35" t="s">
        <v>26</v>
      </c>
      <c r="N45" s="35" t="s">
        <v>14</v>
      </c>
      <c r="V45" s="35" t="s">
        <v>20</v>
      </c>
    </row>
    <row r="46" spans="1:24">
      <c r="F46" s="35" t="s">
        <v>8</v>
      </c>
      <c r="N46" s="35" t="s">
        <v>9</v>
      </c>
      <c r="V46" s="35" t="s">
        <v>11</v>
      </c>
    </row>
    <row r="47" spans="1:24">
      <c r="F47" s="35" t="s">
        <v>14</v>
      </c>
      <c r="N47" s="35" t="s">
        <v>15</v>
      </c>
    </row>
    <row r="48" spans="1:24">
      <c r="F48" s="35" t="s">
        <v>9</v>
      </c>
      <c r="N48" s="35" t="s">
        <v>19</v>
      </c>
    </row>
    <row r="49" spans="6:14">
      <c r="F49" s="35" t="s">
        <v>15</v>
      </c>
      <c r="N49" s="35" t="s">
        <v>23</v>
      </c>
    </row>
    <row r="50" spans="6:14">
      <c r="F50" s="35" t="s">
        <v>19</v>
      </c>
      <c r="N50" s="35" t="s">
        <v>27</v>
      </c>
    </row>
    <row r="51" spans="6:14">
      <c r="F51" s="35" t="s">
        <v>23</v>
      </c>
      <c r="N51" s="35" t="s">
        <v>10</v>
      </c>
    </row>
    <row r="52" spans="6:14">
      <c r="F52" s="35" t="s">
        <v>27</v>
      </c>
      <c r="N52" s="35" t="s">
        <v>16</v>
      </c>
    </row>
    <row r="53" spans="6:14">
      <c r="F53" s="35" t="s">
        <v>10</v>
      </c>
      <c r="N53" s="35" t="s">
        <v>20</v>
      </c>
    </row>
    <row r="54" spans="6:14">
      <c r="F54" s="35" t="s">
        <v>16</v>
      </c>
      <c r="N54" s="35" t="s">
        <v>11</v>
      </c>
    </row>
    <row r="55" spans="6:14">
      <c r="F55" s="35" t="s">
        <v>20</v>
      </c>
    </row>
    <row r="56" spans="6:14">
      <c r="F56" s="35" t="s">
        <v>11</v>
      </c>
    </row>
  </sheetData>
  <hyperlinks>
    <hyperlink ref="H2"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N32"/>
  <sheetViews>
    <sheetView showZeros="0" zoomScale="85" zoomScaleNormal="85" workbookViewId="0">
      <selection activeCell="B16" sqref="B16:L16"/>
    </sheetView>
  </sheetViews>
  <sheetFormatPr baseColWidth="10" defaultColWidth="11.42578125" defaultRowHeight="12.75"/>
  <cols>
    <col min="1" max="1" width="4.140625" style="1" customWidth="1"/>
    <col min="2" max="2" width="47.42578125" style="1" bestFit="1" customWidth="1"/>
    <col min="3" max="3" width="13.140625" style="1" bestFit="1" customWidth="1"/>
    <col min="4" max="4" width="13.42578125" style="1" customWidth="1"/>
    <col min="5" max="5" width="20.28515625" style="1" customWidth="1"/>
    <col min="6" max="6" width="15.140625" style="1" customWidth="1"/>
    <col min="7" max="7" width="21.42578125" style="1" customWidth="1"/>
    <col min="8" max="8" width="20.85546875" style="1" bestFit="1" customWidth="1"/>
    <col min="9" max="9" width="20.7109375" style="1" customWidth="1"/>
    <col min="10" max="10" width="18.5703125" style="1" customWidth="1"/>
    <col min="11" max="11" width="20.28515625" style="1" customWidth="1"/>
    <col min="12" max="12" width="13.140625" style="1" bestFit="1" customWidth="1"/>
    <col min="13" max="16384" width="11.42578125" style="1"/>
  </cols>
  <sheetData>
    <row r="2" spans="2:14" ht="26.25">
      <c r="E2" s="2" t="s">
        <v>74</v>
      </c>
    </row>
    <row r="4" spans="2:14" ht="15">
      <c r="B4" s="3"/>
      <c r="C4" s="65" t="s">
        <v>75</v>
      </c>
      <c r="D4" s="65"/>
      <c r="E4" s="65"/>
      <c r="F4" s="65"/>
      <c r="G4" s="66"/>
      <c r="H4" s="67" t="s">
        <v>76</v>
      </c>
      <c r="I4" s="67"/>
      <c r="J4" s="67"/>
      <c r="K4" s="67"/>
      <c r="L4" s="3"/>
    </row>
    <row r="5" spans="2:14" ht="15">
      <c r="B5" s="3" t="s">
        <v>77</v>
      </c>
      <c r="C5" s="4" t="s">
        <v>64</v>
      </c>
      <c r="D5" s="4" t="s">
        <v>78</v>
      </c>
      <c r="E5" s="4" t="s">
        <v>79</v>
      </c>
      <c r="F5" s="4" t="s">
        <v>80</v>
      </c>
      <c r="G5" s="5" t="s">
        <v>81</v>
      </c>
      <c r="H5" s="3" t="s">
        <v>82</v>
      </c>
      <c r="I5" s="3" t="s">
        <v>83</v>
      </c>
      <c r="J5" s="3" t="s">
        <v>84</v>
      </c>
      <c r="K5" s="3" t="s">
        <v>85</v>
      </c>
      <c r="L5" s="3" t="s">
        <v>86</v>
      </c>
    </row>
    <row r="6" spans="2:14" ht="15.75">
      <c r="B6" s="6" t="s">
        <v>0</v>
      </c>
      <c r="C6" s="7"/>
      <c r="D6" s="7"/>
      <c r="E6" s="7"/>
      <c r="F6" s="8">
        <f>SUM(F7:F8)</f>
        <v>0</v>
      </c>
      <c r="G6" s="9"/>
      <c r="H6" s="10"/>
      <c r="I6" s="10"/>
      <c r="J6" s="11">
        <f>SUM(J7:J8)</f>
        <v>0</v>
      </c>
      <c r="K6" s="12"/>
      <c r="L6" s="13">
        <f>+Tableau10[[#This Row],[Cout Total]]+Tableau10[[#This Row],[Cout Total4]]</f>
        <v>0</v>
      </c>
      <c r="N6" s="1" t="s">
        <v>67</v>
      </c>
    </row>
    <row r="7" spans="2:14" ht="15">
      <c r="B7" s="3" t="s">
        <v>67</v>
      </c>
      <c r="C7" s="3" t="s">
        <v>87</v>
      </c>
      <c r="D7" s="3"/>
      <c r="E7" s="3"/>
      <c r="F7" s="3">
        <f>+SUMIFS(Table1[[#All],[Cout Total]],Table1[[#All],[
Affection dépenses]],Tableau10[[#This Row],[Rubriques]],Table1[[#All],[Période]],"Semestre 1")</f>
        <v>0</v>
      </c>
      <c r="G7" s="14">
        <f>+IF(Tableau10[[#This Row],[Cout Total]]=0,0,Tableau10[[#This Row],[Cout Total]]/L$32)</f>
        <v>0</v>
      </c>
      <c r="H7" s="3"/>
      <c r="I7" s="3"/>
      <c r="J7" s="3">
        <f>+SUMIFS(Table1[[#All],[Cout Total]],Table1[[#All],[
Affection dépenses]],Tableau10[[#This Row],[Rubriques]],Table1[[#All],[Période]],"Semestre 2")</f>
        <v>0</v>
      </c>
      <c r="K7" s="15">
        <f>+IF(Tableau10[[#This Row],[Cout Total4]]=0,0,Tableau10[[#This Row],[Cout Total4]]/L$32)</f>
        <v>0</v>
      </c>
      <c r="L7" s="3">
        <f>+Tableau10[[#This Row],[Cout Total]]+Tableau10[[#This Row],[Cout Total4]]</f>
        <v>0</v>
      </c>
      <c r="N7" s="1" t="s">
        <v>32</v>
      </c>
    </row>
    <row r="8" spans="2:14" ht="15">
      <c r="B8" s="3" t="s">
        <v>32</v>
      </c>
      <c r="C8" s="3" t="s">
        <v>49</v>
      </c>
      <c r="D8" s="3"/>
      <c r="E8" s="3"/>
      <c r="F8" s="3">
        <f>+SUMIFS(Table1[[#All],[Cout Total]],Table1[[#All],[
Affection dépenses]],Tableau10[[#This Row],[Rubriques]],Table1[[#All],[Période]],"Semestre 1")</f>
        <v>0</v>
      </c>
      <c r="G8" s="14">
        <f>+IF(Tableau10[[#This Row],[Cout Total]]=0,0,Tableau10[[#This Row],[Cout Total]]/L$32)</f>
        <v>0</v>
      </c>
      <c r="H8" s="3"/>
      <c r="I8" s="3"/>
      <c r="J8" s="3">
        <f>+SUMIFS(Table1[[#All],[Cout Total]],Table1[[#All],[
Affection dépenses]],Tableau10[[#This Row],[Rubriques]],Table1[[#All],[Période]],"Semestre 2")</f>
        <v>0</v>
      </c>
      <c r="K8" s="15">
        <f>+IF(Tableau10[[#This Row],[Cout Total4]]=0,0,Tableau10[[#This Row],[Cout Total4]]/L$32)</f>
        <v>0</v>
      </c>
      <c r="L8" s="3">
        <f>+Tableau10[[#This Row],[Cout Total]]+Tableau10[[#This Row],[Cout Total4]]</f>
        <v>0</v>
      </c>
      <c r="N8" s="1" t="s">
        <v>33</v>
      </c>
    </row>
    <row r="9" spans="2:14" ht="15">
      <c r="B9" s="3" t="s">
        <v>33</v>
      </c>
      <c r="C9" s="3" t="s">
        <v>49</v>
      </c>
      <c r="D9" s="3"/>
      <c r="E9" s="3"/>
      <c r="F9" s="3">
        <f>+SUMIFS(Table1[[#All],[Cout Total]],Table1[[#All],[
Affection dépenses]],Tableau10[[#This Row],[Rubriques]],Table1[[#All],[Période]],"Semestre 1")</f>
        <v>0</v>
      </c>
      <c r="G9" s="14">
        <f>+IF(Tableau10[[#This Row],[Cout Total]]=0,0,Tableau10[[#This Row],[Cout Total]]/L$32)</f>
        <v>0</v>
      </c>
      <c r="H9" s="3"/>
      <c r="I9" s="3"/>
      <c r="J9" s="3">
        <f>+SUMIFS(Table1[[#All],[Cout Total]],Table1[[#All],[
Affection dépenses]],Tableau10[[#This Row],[Rubriques]],Table1[[#All],[Période]],"Semestre 2")</f>
        <v>0</v>
      </c>
      <c r="K9" s="15">
        <f>+IF(Tableau10[[#This Row],[Cout Total4]]=0,0,Tableau10[[#This Row],[Cout Total4]]/L$32)</f>
        <v>0</v>
      </c>
      <c r="L9" s="3">
        <f>+Tableau10[[#This Row],[Cout Total]]+Tableau10[[#This Row],[Cout Total4]]</f>
        <v>0</v>
      </c>
      <c r="N9" s="1" t="s">
        <v>7</v>
      </c>
    </row>
    <row r="10" spans="2:14" ht="15.75">
      <c r="B10" s="6" t="s">
        <v>1</v>
      </c>
      <c r="C10" s="16"/>
      <c r="D10" s="16"/>
      <c r="E10" s="16"/>
      <c r="F10" s="11">
        <f>SUM(F11:F15)</f>
        <v>0</v>
      </c>
      <c r="G10" s="9"/>
      <c r="H10" s="10"/>
      <c r="I10" s="10"/>
      <c r="J10" s="11">
        <f>SUM(J11:J15)</f>
        <v>0</v>
      </c>
      <c r="K10" s="12"/>
      <c r="L10" s="13">
        <f>+Tableau10[[#This Row],[Cout Total]]+Tableau10[[#This Row],[Cout Total4]]</f>
        <v>0</v>
      </c>
      <c r="N10" s="1" t="s">
        <v>13</v>
      </c>
    </row>
    <row r="11" spans="2:14" ht="15">
      <c r="B11" s="3" t="s">
        <v>7</v>
      </c>
      <c r="C11" s="3"/>
      <c r="D11" s="3"/>
      <c r="E11" s="3"/>
      <c r="F11" s="3">
        <f>+SUMIFS(Table1[[#All],[Cout Total]],Table1[[#All],[
Affection dépenses]],Tableau10[[#This Row],[Rubriques]],Table1[[#All],[Période]],"Semestre 1")</f>
        <v>0</v>
      </c>
      <c r="G11" s="14">
        <f>+IF(Tableau10[[#This Row],[Cout Total]]=0,0,Tableau10[[#This Row],[Cout Total]]/L$32)</f>
        <v>0</v>
      </c>
      <c r="H11" s="3"/>
      <c r="I11" s="3"/>
      <c r="J11" s="3">
        <f>+SUMIFS(Table1[[#All],[Cout Total]],Table1[[#All],[
Affection dépenses]],Tableau10[[#This Row],[Rubriques]],Table1[[#All],[Période]],"Semestre 2")</f>
        <v>0</v>
      </c>
      <c r="K11" s="15">
        <f>+IF(Tableau10[[#This Row],[Cout Total4]]=0,0,Tableau10[[#This Row],[Cout Total4]]/L$32)</f>
        <v>0</v>
      </c>
      <c r="L11" s="3">
        <f>+Tableau10[[#This Row],[Cout Total]]+Tableau10[[#This Row],[Cout Total4]]</f>
        <v>0</v>
      </c>
      <c r="N11" s="1" t="s">
        <v>18</v>
      </c>
    </row>
    <row r="12" spans="2:14" ht="15">
      <c r="B12" s="3" t="s">
        <v>13</v>
      </c>
      <c r="C12" s="3"/>
      <c r="D12" s="3"/>
      <c r="E12" s="3"/>
      <c r="F12" s="3">
        <f>+SUMIFS(Table1[[#All],[Cout Total]],Table1[[#All],[
Affection dépenses]],Tableau10[[#This Row],[Rubriques]],Table1[[#All],[Période]],"Semestre 1")</f>
        <v>0</v>
      </c>
      <c r="G12" s="14">
        <f>+IF(Tableau10[[#This Row],[Cout Total]]=0,0,Tableau10[[#This Row],[Cout Total]]/L$32)</f>
        <v>0</v>
      </c>
      <c r="H12" s="3"/>
      <c r="I12" s="3"/>
      <c r="J12" s="3">
        <f>+SUMIFS(Table1[[#All],[Cout Total]],Table1[[#All],[
Affection dépenses]],Tableau10[[#This Row],[Rubriques]],Table1[[#All],[Période]],"Semestre 2")</f>
        <v>0</v>
      </c>
      <c r="K12" s="15">
        <f>+IF(Tableau10[[#This Row],[Cout Total4]]=0,0,Tableau10[[#This Row],[Cout Total4]]/L$32)</f>
        <v>0</v>
      </c>
      <c r="L12" s="3">
        <f>+Tableau10[[#This Row],[Cout Total]]+Tableau10[[#This Row],[Cout Total4]]</f>
        <v>0</v>
      </c>
      <c r="N12" s="1" t="s">
        <v>22</v>
      </c>
    </row>
    <row r="13" spans="2:14" ht="15">
      <c r="B13" s="3" t="s">
        <v>18</v>
      </c>
      <c r="C13" s="3"/>
      <c r="D13" s="3"/>
      <c r="E13" s="3"/>
      <c r="F13" s="3">
        <f>+SUMIFS(Table1[[#All],[Cout Total]],Table1[[#All],[
Affection dépenses]],Tableau10[[#This Row],[Rubriques]],Table1[[#All],[Période]],"Semestre 1")</f>
        <v>0</v>
      </c>
      <c r="G13" s="14">
        <f>+IF(Tableau10[[#This Row],[Cout Total]]=0,0,Tableau10[[#This Row],[Cout Total]]/L$32)</f>
        <v>0</v>
      </c>
      <c r="H13" s="3"/>
      <c r="I13" s="3"/>
      <c r="J13" s="3">
        <f>+SUMIFS(Table1[[#All],[Cout Total]],Table1[[#All],[
Affection dépenses]],Tableau10[[#This Row],[Rubriques]],Table1[[#All],[Période]],"Semestre 2")</f>
        <v>0</v>
      </c>
      <c r="K13" s="17">
        <f>+IF(Tableau10[[#This Row],[Cout Total4]]=0,0,Tableau10[[#This Row],[Cout Total4]]/L$32)</f>
        <v>0</v>
      </c>
      <c r="L13" s="3">
        <f>+Tableau10[[#This Row],[Cout Total]]+Tableau10[[#This Row],[Cout Total4]]</f>
        <v>0</v>
      </c>
      <c r="N13" s="1" t="s">
        <v>26</v>
      </c>
    </row>
    <row r="14" spans="2:14" ht="15">
      <c r="B14" s="3" t="s">
        <v>22</v>
      </c>
      <c r="C14" s="3"/>
      <c r="D14" s="3"/>
      <c r="E14" s="3"/>
      <c r="F14" s="3">
        <f>+SUMIFS(Table1[[#All],[Cout Total]],Table1[[#All],[
Affection dépenses]],Tableau10[[#This Row],[Rubriques]],Table1[[#All],[Période]],"Semestre 1")</f>
        <v>0</v>
      </c>
      <c r="G14" s="14">
        <f>+IF(Tableau10[[#This Row],[Cout Total]]=0,0,Tableau10[[#This Row],[Cout Total]]/L$32)</f>
        <v>0</v>
      </c>
      <c r="H14" s="3"/>
      <c r="I14" s="3"/>
      <c r="J14" s="3">
        <f>+SUMIFS(Table1[[#All],[Cout Total]],Table1[[#All],[
Affection dépenses]],Tableau10[[#This Row],[Rubriques]],Table1[[#All],[Période]],"Semestre 2")</f>
        <v>0</v>
      </c>
      <c r="K14" s="15">
        <f>+IF(Tableau10[[#This Row],[Cout Total4]]=0,0,Tableau10[[#This Row],[Cout Total4]]/L$32)</f>
        <v>0</v>
      </c>
      <c r="L14" s="3">
        <f>+Tableau10[[#This Row],[Cout Total]]+Tableau10[[#This Row],[Cout Total4]]</f>
        <v>0</v>
      </c>
      <c r="N14" s="1" t="s">
        <v>8</v>
      </c>
    </row>
    <row r="15" spans="2:14" ht="15">
      <c r="B15" s="3" t="s">
        <v>26</v>
      </c>
      <c r="C15" s="3"/>
      <c r="D15" s="3">
        <f>Tableau10[[#This Row],[Unité]]</f>
        <v>0</v>
      </c>
      <c r="E15" s="3">
        <f>Tableau10[[#This Row],[Unité]]*Tableau10[[#This Row],[Quantité]]</f>
        <v>0</v>
      </c>
      <c r="F15" s="3">
        <f>+SUMIFS(Table1[[#All],[Cout Total]],Table1[[#All],[
Affection dépenses]],Tableau10[[#This Row],[Rubriques]],Table1[[#All],[Période]],"Semestre 1")</f>
        <v>0</v>
      </c>
      <c r="G15" s="14">
        <f>+IF(Tableau10[[#This Row],[Cout Total]]=0,0,Tableau10[[#This Row],[Cout Total]]/L$32)</f>
        <v>0</v>
      </c>
      <c r="H15" s="3"/>
      <c r="I15" s="3"/>
      <c r="J15" s="3">
        <f>+SUMIFS(Table1[[#All],[Cout Total]],Table1[[#All],[
Affection dépenses]],Tableau10[[#This Row],[Rubriques]],Table1[[#All],[Période]],"Semestre 2")</f>
        <v>0</v>
      </c>
      <c r="K15" s="15">
        <f>+IF(Tableau10[[#This Row],[Cout Total4]]=0,0,Tableau10[[#This Row],[Cout Total4]]/L$32)</f>
        <v>0</v>
      </c>
      <c r="L15" s="3">
        <f>+Tableau10[[#This Row],[Cout Total]]+Tableau10[[#This Row],[Cout Total4]]</f>
        <v>0</v>
      </c>
      <c r="N15" s="1" t="s">
        <v>9</v>
      </c>
    </row>
    <row r="16" spans="2:14" ht="15.75">
      <c r="B16" s="6" t="s">
        <v>2</v>
      </c>
      <c r="C16" s="6"/>
      <c r="D16" s="6"/>
      <c r="E16" s="6"/>
      <c r="F16" s="18">
        <f>SUM(F17:F18)</f>
        <v>0</v>
      </c>
      <c r="G16" s="9"/>
      <c r="H16" s="10"/>
      <c r="I16" s="10"/>
      <c r="J16" s="11">
        <f>SUM(J17:J18)</f>
        <v>0</v>
      </c>
      <c r="K16" s="12"/>
      <c r="L16" s="13">
        <f>+Tableau10[[#This Row],[Cout Total]]+Tableau10[[#This Row],[Cout Total4]]</f>
        <v>0</v>
      </c>
      <c r="N16" s="1" t="s">
        <v>15</v>
      </c>
    </row>
    <row r="17" spans="2:14" ht="15">
      <c r="B17" s="3" t="s">
        <v>8</v>
      </c>
      <c r="C17" s="3" t="s">
        <v>88</v>
      </c>
      <c r="D17" s="3"/>
      <c r="E17" s="3"/>
      <c r="F17" s="3">
        <f>+SUMIFS(Table1[[#All],[Cout Total]],Table1[[#All],[
Affection dépenses]],Tableau10[[#This Row],[Rubriques]],Table1[[#All],[Période]],"Semestre 1")</f>
        <v>0</v>
      </c>
      <c r="G17" s="14">
        <f>+IF(Tableau10[[#This Row],[Cout Total]]=0,0,Tableau10[[#This Row],[Cout Total]]/L$32)</f>
        <v>0</v>
      </c>
      <c r="H17" s="3"/>
      <c r="I17" s="3"/>
      <c r="J17" s="3">
        <f>+SUMIFS(Table1[[#All],[Cout Total]],Table1[[#All],[
Affection dépenses]],Tableau10[[#This Row],[Rubriques]],Table1[[#All],[Période]],"Semestre 2")</f>
        <v>0</v>
      </c>
      <c r="K17" s="15">
        <f>+IF(Tableau10[[#This Row],[Cout Total4]]=0,0,Tableau10[[#This Row],[Cout Total4]]/L$32)</f>
        <v>0</v>
      </c>
      <c r="L17" s="3">
        <f>+Tableau10[[#This Row],[Cout Total]]+Tableau10[[#This Row],[Cout Total4]]</f>
        <v>0</v>
      </c>
      <c r="N17" s="1" t="s">
        <v>19</v>
      </c>
    </row>
    <row r="18" spans="2:14" ht="15">
      <c r="B18" s="3" t="s">
        <v>14</v>
      </c>
      <c r="C18" s="3" t="s">
        <v>88</v>
      </c>
      <c r="D18" s="3"/>
      <c r="E18" s="3"/>
      <c r="F18" s="3">
        <f>+SUMIFS(Table1[[#All],[Cout Total]],Table1[[#All],[
Affection dépenses]],Tableau10[[#This Row],[Rubriques]],Table1[[#All],[Période]],"Semestre 1")</f>
        <v>0</v>
      </c>
      <c r="G18" s="14">
        <f>+IF(Tableau10[[#This Row],[Cout Total]]=0,0,Tableau10[[#This Row],[Cout Total]]/L$32)</f>
        <v>0</v>
      </c>
      <c r="H18" s="3"/>
      <c r="I18" s="3"/>
      <c r="J18" s="3">
        <f>+SUMIFS(Table1[[#All],[Cout Total]],Table1[[#All],[
Affection dépenses]],Tableau10[[#This Row],[Rubriques]],Table1[[#All],[Période]],"Semestre 2")</f>
        <v>0</v>
      </c>
      <c r="K18" s="15">
        <f>+IF(Tableau10[[#This Row],[Cout Total4]]=0,0,Tableau10[[#This Row],[Cout Total4]]/L$32)</f>
        <v>0</v>
      </c>
      <c r="L18" s="3">
        <f>+Tableau10[[#This Row],[Cout Total]]+Tableau10[[#This Row],[Cout Total4]]</f>
        <v>0</v>
      </c>
      <c r="N18" s="1" t="s">
        <v>23</v>
      </c>
    </row>
    <row r="19" spans="2:14" ht="15.75">
      <c r="B19" s="6" t="s">
        <v>3</v>
      </c>
      <c r="C19" s="6"/>
      <c r="D19" s="6"/>
      <c r="E19" s="6"/>
      <c r="F19" s="18">
        <f>SUM(F20:F24)</f>
        <v>0</v>
      </c>
      <c r="G19" s="19"/>
      <c r="H19" s="10"/>
      <c r="I19" s="10"/>
      <c r="J19" s="11">
        <f>SUM(J20:J24)</f>
        <v>0</v>
      </c>
      <c r="K19" s="12"/>
      <c r="L19" s="13">
        <f>+Tableau10[[#This Row],[Cout Total]]+Tableau10[[#This Row],[Cout Total4]]</f>
        <v>0</v>
      </c>
      <c r="N19" s="1" t="s">
        <v>27</v>
      </c>
    </row>
    <row r="20" spans="2:14" ht="15">
      <c r="B20" s="3" t="s">
        <v>9</v>
      </c>
      <c r="C20" s="3" t="s">
        <v>89</v>
      </c>
      <c r="D20" s="3"/>
      <c r="E20" s="3"/>
      <c r="F20" s="3">
        <f>+SUMIFS(Table1[[#All],[Cout Total]],Table1[[#All],[
Affection dépenses]],Tableau10[[#This Row],[Rubriques]],Table1[[#All],[Période]],"Semestre 1")</f>
        <v>0</v>
      </c>
      <c r="G20" s="14">
        <f>+IF(Tableau10[[#This Row],[Cout Total]]=0,0,Tableau10[[#This Row],[Cout Total]]/L$32)</f>
        <v>0</v>
      </c>
      <c r="H20" s="3"/>
      <c r="I20" s="3"/>
      <c r="J20" s="3">
        <f>+SUMIFS(Table1[[#All],[Cout Total]],Table1[[#All],[
Affection dépenses]],Tableau10[[#This Row],[Rubriques]],Table1[[#All],[Période]],"Semestre 2")</f>
        <v>0</v>
      </c>
      <c r="K20" s="15">
        <f>+IF(Tableau10[[#This Row],[Cout Total4]]=0,0,Tableau10[[#This Row],[Cout Total4]]/L$32)</f>
        <v>0</v>
      </c>
      <c r="L20" s="3">
        <f>+Tableau10[[#This Row],[Cout Total]]+Tableau10[[#This Row],[Cout Total4]]</f>
        <v>0</v>
      </c>
      <c r="N20" s="1" t="s">
        <v>10</v>
      </c>
    </row>
    <row r="21" spans="2:14" ht="15">
      <c r="B21" s="3" t="s">
        <v>15</v>
      </c>
      <c r="C21" s="3" t="s">
        <v>90</v>
      </c>
      <c r="D21" s="3"/>
      <c r="E21" s="3"/>
      <c r="F21" s="3">
        <f>+SUMIFS(Table1[[#All],[Cout Total]],Table1[[#All],[
Affection dépenses]],Tableau10[[#This Row],[Rubriques]],Table1[[#All],[Période]],"Semestre 1")</f>
        <v>0</v>
      </c>
      <c r="G21" s="14">
        <f>+IF(Tableau10[[#This Row],[Cout Total]]=0,0,Tableau10[[#This Row],[Cout Total]]/L$32)</f>
        <v>0</v>
      </c>
      <c r="H21" s="3"/>
      <c r="I21" s="3"/>
      <c r="J21" s="3">
        <f>+SUMIFS(Table1[[#All],[Cout Total]],Table1[[#All],[
Affection dépenses]],Tableau10[[#This Row],[Rubriques]],Table1[[#All],[Période]],"Semestre 2")</f>
        <v>0</v>
      </c>
      <c r="K21" s="15">
        <f>+IF(Tableau10[[#This Row],[Cout Total4]]=0,0,Tableau10[[#This Row],[Cout Total4]]/L$32)</f>
        <v>0</v>
      </c>
      <c r="L21" s="3">
        <f>+Tableau10[[#This Row],[Cout Total]]+Tableau10[[#This Row],[Cout Total4]]</f>
        <v>0</v>
      </c>
      <c r="N21" s="1" t="s">
        <v>16</v>
      </c>
    </row>
    <row r="22" spans="2:14" ht="15">
      <c r="B22" s="3" t="s">
        <v>19</v>
      </c>
      <c r="C22" s="3" t="s">
        <v>90</v>
      </c>
      <c r="D22" s="3"/>
      <c r="E22" s="3"/>
      <c r="F22" s="3">
        <f>+SUMIFS(Table1[[#All],[Cout Total]],Table1[[#All],[
Affection dépenses]],Tableau10[[#This Row],[Rubriques]],Table1[[#All],[Période]],"Semestre 1")</f>
        <v>0</v>
      </c>
      <c r="G22" s="14">
        <f>+IF(Tableau10[[#This Row],[Cout Total]]=0,0,Tableau10[[#This Row],[Cout Total]]/L$32)</f>
        <v>0</v>
      </c>
      <c r="H22" s="3"/>
      <c r="I22" s="3"/>
      <c r="J22" s="3">
        <f>+SUMIFS(Table1[[#All],[Cout Total]],Table1[[#All],[
Affection dépenses]],Tableau10[[#This Row],[Rubriques]],Table1[[#All],[Période]],"Semestre 2")</f>
        <v>0</v>
      </c>
      <c r="K22" s="15">
        <f>+IF(Tableau10[[#This Row],[Cout Total4]]=0,0,Tableau10[[#This Row],[Cout Total4]]/L$32)</f>
        <v>0</v>
      </c>
      <c r="L22" s="3">
        <f>+Tableau10[[#This Row],[Cout Total]]+Tableau10[[#This Row],[Cout Total4]]</f>
        <v>0</v>
      </c>
      <c r="N22" s="1" t="s">
        <v>20</v>
      </c>
    </row>
    <row r="23" spans="2:14" ht="15">
      <c r="B23" s="3" t="s">
        <v>23</v>
      </c>
      <c r="C23" s="3"/>
      <c r="D23" s="3"/>
      <c r="E23" s="3"/>
      <c r="F23" s="3">
        <f>+SUMIFS(Table1[[#All],[Cout Total]],Table1[[#All],[
Affection dépenses]],Tableau10[[#This Row],[Rubriques]],Table1[[#All],[Période]],"Semestre 1")</f>
        <v>0</v>
      </c>
      <c r="G23" s="14">
        <f>+IF(Tableau10[[#This Row],[Cout Total]]=0,0,Tableau10[[#This Row],[Cout Total]]/L$32)</f>
        <v>0</v>
      </c>
      <c r="H23" s="3"/>
      <c r="I23" s="3"/>
      <c r="J23" s="3">
        <f>+SUMIFS(Table1[[#All],[Cout Total]],Table1[[#All],[
Affection dépenses]],Tableau10[[#This Row],[Rubriques]],Table1[[#All],[Période]],"Semestre 2")</f>
        <v>0</v>
      </c>
      <c r="K23" s="15">
        <f>+IF(Tableau10[[#This Row],[Cout Total4]]=0,0,Tableau10[[#This Row],[Cout Total4]]/L$32)</f>
        <v>0</v>
      </c>
      <c r="L23" s="20">
        <f>+Tableau10[[#This Row],[Cout Total]]+Tableau10[[#This Row],[Cout Total4]]</f>
        <v>0</v>
      </c>
      <c r="N23" s="1" t="s">
        <v>11</v>
      </c>
    </row>
    <row r="24" spans="2:14" ht="15">
      <c r="B24" s="3" t="s">
        <v>27</v>
      </c>
      <c r="C24" s="3" t="s">
        <v>91</v>
      </c>
      <c r="D24" s="3"/>
      <c r="E24" s="3"/>
      <c r="F24" s="3">
        <f>+SUMIFS(Table1[[#All],[Cout Total]],Table1[[#All],[
Affection dépenses]],Tableau10[[#This Row],[Rubriques]],Table1[[#All],[Période]],"Semestre 1")</f>
        <v>0</v>
      </c>
      <c r="G24" s="14">
        <f>+IF(Tableau10[[#This Row],[Cout Total]]=0,0,Tableau10[[#This Row],[Cout Total]]/L$32)</f>
        <v>0</v>
      </c>
      <c r="H24" s="3"/>
      <c r="I24" s="3"/>
      <c r="J24" s="3">
        <f>+SUMIFS(Table1[[#All],[Cout Total]],Table1[[#All],[
Affection dépenses]],Tableau10[[#This Row],[Rubriques]],Table1[[#All],[Période]],"Semestre 2")</f>
        <v>0</v>
      </c>
      <c r="K24" s="15">
        <f>+IF(Tableau10[[#This Row],[Cout Total4]]=0,0,Tableau10[[#This Row],[Cout Total4]]/L$32)</f>
        <v>0</v>
      </c>
      <c r="L24" s="3">
        <f>+Tableau10[[#This Row],[Cout Total]]+Tableau10[[#This Row],[Cout Total4]]</f>
        <v>0</v>
      </c>
    </row>
    <row r="25" spans="2:14" ht="15.75">
      <c r="B25" s="6" t="s">
        <v>4</v>
      </c>
      <c r="C25" s="6"/>
      <c r="D25" s="6"/>
      <c r="E25" s="6"/>
      <c r="F25" s="18">
        <f>SUM(F26:F28)</f>
        <v>0</v>
      </c>
      <c r="G25" s="19"/>
      <c r="H25" s="10"/>
      <c r="I25" s="10"/>
      <c r="J25" s="11">
        <f>SUM(J26:J28)</f>
        <v>0</v>
      </c>
      <c r="K25" s="12"/>
      <c r="L25" s="13">
        <f>+Tableau10[[#This Row],[Cout Total]]+Tableau10[[#This Row],[Cout Total4]]</f>
        <v>0</v>
      </c>
    </row>
    <row r="26" spans="2:14" ht="15">
      <c r="B26" s="3" t="s">
        <v>10</v>
      </c>
      <c r="C26" s="3" t="s">
        <v>92</v>
      </c>
      <c r="D26" s="3"/>
      <c r="E26" s="3"/>
      <c r="F26" s="3">
        <f>+SUMIFS(Table1[[#All],[Cout Total]],Table1[[#All],[
Affection dépenses]],Tableau10[[#This Row],[Rubriques]],Table1[[#All],[Période]],"Semestre 1")</f>
        <v>0</v>
      </c>
      <c r="G26" s="14">
        <f>+IF(Tableau10[[#This Row],[Cout Total]]=0,0,Tableau10[[#This Row],[Cout Total]]/L$32)</f>
        <v>0</v>
      </c>
      <c r="H26" s="3"/>
      <c r="I26" s="3"/>
      <c r="J26" s="3">
        <f>+SUMIFS(Table1[[#All],[Cout Total]],Table1[[#All],[
Affection dépenses]],Tableau10[[#This Row],[Rubriques]],Table1[[#All],[Période]],"Semestre 2")</f>
        <v>0</v>
      </c>
      <c r="K26" s="15">
        <f>+IF(Tableau10[[#This Row],[Cout Total4]]=0,0,Tableau10[[#This Row],[Cout Total4]]/L$32)</f>
        <v>0</v>
      </c>
      <c r="L26" s="3">
        <f>+Tableau10[[#This Row],[Cout Total]]+Tableau10[[#This Row],[Cout Total4]]</f>
        <v>0</v>
      </c>
    </row>
    <row r="27" spans="2:14" ht="15">
      <c r="B27" s="3" t="s">
        <v>16</v>
      </c>
      <c r="C27" s="3" t="s">
        <v>70</v>
      </c>
      <c r="D27" s="3"/>
      <c r="E27" s="3"/>
      <c r="F27" s="3">
        <f>+SUMIFS(Table1[[#All],[Cout Total]],Table1[[#All],[
Affection dépenses]],Tableau10[[#This Row],[Rubriques]],Table1[[#All],[Période]],"Semestre 1")</f>
        <v>0</v>
      </c>
      <c r="G27" s="14">
        <f>+IF(Tableau10[[#This Row],[Cout Total]]=0,0,Tableau10[[#This Row],[Cout Total]]/L$32)</f>
        <v>0</v>
      </c>
      <c r="H27" s="3"/>
      <c r="I27" s="3"/>
      <c r="J27" s="3">
        <f>+SUMIFS(Table1[[#All],[Cout Total]],Table1[[#All],[
Affection dépenses]],Tableau10[[#This Row],[Rubriques]],Table1[[#All],[Période]],"Semestre 2")</f>
        <v>0</v>
      </c>
      <c r="K27" s="15">
        <f>+IF(Tableau10[[#This Row],[Cout Total4]]=0,0,Tableau10[[#This Row],[Cout Total4]]/L$32)</f>
        <v>0</v>
      </c>
      <c r="L27" s="3">
        <f>+Tableau10[[#This Row],[Cout Total]]+Tableau10[[#This Row],[Cout Total4]]</f>
        <v>0</v>
      </c>
    </row>
    <row r="28" spans="2:14" ht="15">
      <c r="B28" s="3" t="s">
        <v>20</v>
      </c>
      <c r="C28" s="3" t="s">
        <v>93</v>
      </c>
      <c r="D28" s="3"/>
      <c r="E28" s="3"/>
      <c r="F28" s="3">
        <f>+SUMIFS(Table1[[#All],[Cout Total]],Table1[[#All],[
Affection dépenses]],Tableau10[[#This Row],[Rubriques]],Table1[[#All],[Période]],"Semestre 1")</f>
        <v>0</v>
      </c>
      <c r="G28" s="14">
        <f>+IF(Tableau10[[#This Row],[Cout Total]]=0,0,Tableau10[[#This Row],[Cout Total]]/L$32)</f>
        <v>0</v>
      </c>
      <c r="H28" s="3"/>
      <c r="I28" s="3"/>
      <c r="J28" s="3">
        <f>+SUMIFS(Table1[[#All],[Cout Total]],Table1[[#All],[
Affection dépenses]],Tableau10[[#This Row],[Rubriques]],Table1[[#All],[Période]],"Semestre 2")</f>
        <v>0</v>
      </c>
      <c r="K28" s="15">
        <f>+IF(Tableau10[[#This Row],[Cout Total4]]=0,0,Tableau10[[#This Row],[Cout Total4]]/L$32)</f>
        <v>0</v>
      </c>
      <c r="L28" s="3">
        <f>+Tableau10[[#This Row],[Cout Total]]+Tableau10[[#This Row],[Cout Total4]]</f>
        <v>0</v>
      </c>
    </row>
    <row r="29" spans="2:14" ht="15.75">
      <c r="B29" s="6" t="s">
        <v>5</v>
      </c>
      <c r="C29" s="16"/>
      <c r="D29" s="16"/>
      <c r="E29" s="16"/>
      <c r="F29" s="11">
        <f>SUM(F30)</f>
        <v>0</v>
      </c>
      <c r="G29" s="21"/>
      <c r="H29" s="10"/>
      <c r="I29" s="10"/>
      <c r="J29" s="11">
        <f>SUM(J30)</f>
        <v>0</v>
      </c>
      <c r="K29" s="12"/>
      <c r="L29" s="13">
        <f>+Tableau10[[#This Row],[Cout Total]]+Tableau10[[#This Row],[Cout Total4]]</f>
        <v>0</v>
      </c>
    </row>
    <row r="30" spans="2:14" ht="15">
      <c r="B30" s="3" t="s">
        <v>11</v>
      </c>
      <c r="C30" s="3" t="s">
        <v>93</v>
      </c>
      <c r="D30" s="3"/>
      <c r="E30" s="3"/>
      <c r="F30" s="3">
        <f>+SUMIFS(Table1[[#All],[Cout Total]],Table1[[#All],[
Affection dépenses]],Tableau10[[#This Row],[Rubriques]],Table1[[#All],[Période]],"Semestre 1")</f>
        <v>0</v>
      </c>
      <c r="G30" s="14">
        <f>+IF(Tableau10[[#This Row],[Cout Total]]=0,0,Tableau10[[#This Row],[Cout Total]]/L$32)</f>
        <v>0</v>
      </c>
      <c r="H30" s="3"/>
      <c r="I30" s="3"/>
      <c r="J30" s="3">
        <f>+SUMIFS(Table1[[#All],[Cout Total]],Table1[[#All],[
Affection dépenses]],Tableau10[[#This Row],[Rubriques]],Table1[[#All],[Période]],"Semestre 2")</f>
        <v>0</v>
      </c>
      <c r="K30" s="15">
        <f>+IF(Tableau10[[#This Row],[Cout Total4]]=0,0,Tableau10[[#This Row],[Cout Total4]]/L$32)</f>
        <v>0</v>
      </c>
      <c r="L30" s="3">
        <f>+Tableau10[[#This Row],[Cout Total]]+Tableau10[[#This Row],[Cout Total4]]</f>
        <v>0</v>
      </c>
    </row>
    <row r="31" spans="2:14" ht="15">
      <c r="B31" s="3"/>
      <c r="C31" s="3"/>
      <c r="D31" s="3"/>
      <c r="E31" s="3"/>
      <c r="F31" s="3"/>
      <c r="G31" s="22"/>
      <c r="H31" s="3"/>
      <c r="I31" s="3"/>
      <c r="J31" s="3"/>
      <c r="K31" s="20"/>
      <c r="L31" s="3">
        <f>+Tableau10[[#This Row],[Cout Total]]+Tableau10[[#This Row],[Cout Total4]]</f>
        <v>0</v>
      </c>
    </row>
    <row r="32" spans="2:14" ht="15.75">
      <c r="B32" s="23" t="s">
        <v>94</v>
      </c>
      <c r="C32" s="3"/>
      <c r="D32" s="3"/>
      <c r="E32" s="3"/>
      <c r="F32" s="24">
        <f>+F6+F10+F16+F19+F25+F29</f>
        <v>0</v>
      </c>
      <c r="G32" s="22"/>
      <c r="H32" s="3"/>
      <c r="I32" s="3"/>
      <c r="J32" s="13">
        <f>+J6+J10+J16+J19+J25+J29</f>
        <v>0</v>
      </c>
      <c r="K32" s="20"/>
      <c r="L32" s="3">
        <f>+Tableau10[[#This Row],[Cout Total]]+Tableau10[[#This Row],[Cout Total4]]</f>
        <v>0</v>
      </c>
    </row>
  </sheetData>
  <mergeCells count="2">
    <mergeCell ref="C4:G4"/>
    <mergeCell ref="H4:K4"/>
  </mergeCells>
  <pageMargins left="0.19685039370078741" right="0.23622047244094491" top="1.53" bottom="1.0629921259842521" header="0.31496062992125984" footer="0.31496062992125984"/>
  <pageSetup scale="60" orientation="landscape" r:id="rId1"/>
  <headerFooter>
    <oddHeader>&amp;L&amp;G&amp;R&amp;"Arial Narrow,Bold"BUDGET FINANCIER 2018</oddHeader>
    <oddFooter>&amp;R&amp;P/&amp;N</oddFooter>
  </headerFooter>
  <legacyDrawingHF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5:J33"/>
  <sheetViews>
    <sheetView workbookViewId="0">
      <selection activeCell="B16" sqref="B16"/>
    </sheetView>
  </sheetViews>
  <sheetFormatPr baseColWidth="10" defaultColWidth="9.140625" defaultRowHeight="12.75"/>
  <cols>
    <col min="1" max="1" width="9.140625" style="25"/>
    <col min="2" max="2" width="30" style="25" bestFit="1" customWidth="1"/>
    <col min="3" max="3" width="16.140625" style="26" bestFit="1" customWidth="1"/>
    <col min="4" max="4" width="18.42578125" style="26" customWidth="1"/>
    <col min="5" max="5" width="23.5703125" style="26" customWidth="1"/>
    <col min="6" max="6" width="12.7109375" style="26" customWidth="1"/>
    <col min="7" max="7" width="23.140625" style="26" bestFit="1" customWidth="1"/>
    <col min="8" max="8" width="26.28515625" style="26" bestFit="1" customWidth="1"/>
    <col min="9" max="9" width="11.85546875" style="26" bestFit="1" customWidth="1"/>
    <col min="10" max="10" width="9.28515625" style="26" bestFit="1" customWidth="1"/>
    <col min="11" max="16384" width="9.140625" style="25"/>
  </cols>
  <sheetData>
    <row r="5" spans="2:10">
      <c r="C5" s="68" t="s">
        <v>75</v>
      </c>
      <c r="D5" s="68"/>
      <c r="E5" s="68"/>
      <c r="F5" s="68"/>
      <c r="G5" s="68" t="s">
        <v>76</v>
      </c>
      <c r="H5" s="68"/>
      <c r="I5" s="68"/>
    </row>
    <row r="6" spans="2:10">
      <c r="B6" s="25" t="s">
        <v>77</v>
      </c>
      <c r="C6" s="27" t="s">
        <v>95</v>
      </c>
      <c r="D6" s="27" t="s">
        <v>96</v>
      </c>
      <c r="E6" s="27" t="s">
        <v>97</v>
      </c>
      <c r="F6" s="28" t="s">
        <v>98</v>
      </c>
      <c r="G6" s="27" t="s">
        <v>99</v>
      </c>
      <c r="H6" s="27" t="s">
        <v>100</v>
      </c>
      <c r="I6" s="27" t="s">
        <v>101</v>
      </c>
      <c r="J6" s="27" t="s">
        <v>102</v>
      </c>
    </row>
    <row r="7" spans="2:10">
      <c r="B7" s="29" t="s">
        <v>0</v>
      </c>
      <c r="C7" s="30"/>
      <c r="D7" s="30">
        <f>+D8+D9</f>
        <v>0</v>
      </c>
      <c r="E7" s="30" t="e">
        <f>+E8+E9</f>
        <v>#VALUE!</v>
      </c>
      <c r="F7" s="31"/>
      <c r="G7" s="32"/>
      <c r="H7" s="32" t="e">
        <f>+H8+H9</f>
        <v>#REF!</v>
      </c>
      <c r="I7" s="32"/>
    </row>
    <row r="8" spans="2:10">
      <c r="B8" s="25" t="s">
        <v>67</v>
      </c>
      <c r="C8" s="26">
        <f>+'[1]Budget Financier'!L7</f>
        <v>0</v>
      </c>
      <c r="D8" s="26">
        <f>+'[1]Budget Financier'!F7</f>
        <v>0</v>
      </c>
      <c r="E8" s="26" t="e">
        <f>+SUMIF('[1]Suivie Dépense S1'!G$4:G$184,[1]Formules!#REF!,'[1]Suivie Dépense S1'!E$4:E$184)</f>
        <v>#VALUE!</v>
      </c>
      <c r="F8" s="33" t="e">
        <f>+SUMIF('[1]Suivie Dépense S1'!H$4:H$184,[1]Formules!#REF!,'[1]Suivie Dépense S1'!F$4:F$184)</f>
        <v>#VALUE!</v>
      </c>
      <c r="G8" s="26">
        <f>+'[1]Budget Financier'!J7</f>
        <v>0</v>
      </c>
      <c r="H8" s="26" t="e">
        <f>+SUMIF([1]!Table1214[[#All],[Décaissement]],[1]Formules!#REF!,[1]!Table1214[Rubiques])</f>
        <v>#REF!</v>
      </c>
      <c r="I8" s="26" t="e">
        <f>+G8-H8</f>
        <v>#REF!</v>
      </c>
      <c r="J8" s="26">
        <f>+C8-D8-G8</f>
        <v>0</v>
      </c>
    </row>
    <row r="9" spans="2:10">
      <c r="B9" s="25" t="s">
        <v>32</v>
      </c>
      <c r="C9" s="26">
        <f>+'[1]Budget Financier'!L8</f>
        <v>0</v>
      </c>
      <c r="D9" s="26">
        <f>+'[1]Budget Financier'!F8</f>
        <v>0</v>
      </c>
      <c r="E9" s="26" t="e">
        <f>+SUMIF('[1]Suivie Dépense S1'!G$4:G$184,[1]Formules!#REF!,'[1]Suivie Dépense S1'!E$4:E$184)</f>
        <v>#VALUE!</v>
      </c>
      <c r="F9" s="33" t="e">
        <f>+D9-E9</f>
        <v>#VALUE!</v>
      </c>
      <c r="G9" s="26">
        <f>+'[1]Budget Financier'!J8</f>
        <v>0</v>
      </c>
      <c r="H9" s="26" t="e">
        <f>+SUMIF([1]!Table1214[[#All],[Décaissement]],[1]Formules!#REF!,[1]!Table1214[Rubiques])</f>
        <v>#REF!</v>
      </c>
      <c r="I9" s="26" t="e">
        <f>+G9-H9</f>
        <v>#REF!</v>
      </c>
      <c r="J9" s="26">
        <f>+C9-D9-G9</f>
        <v>0</v>
      </c>
    </row>
    <row r="10" spans="2:10">
      <c r="B10" s="25" t="s">
        <v>33</v>
      </c>
      <c r="C10" s="26" t="e">
        <f>+'[1]Budget Financier'!L9</f>
        <v>#REF!</v>
      </c>
      <c r="D10" s="26" t="e">
        <f>+'[1]Budget Financier'!F9</f>
        <v>#REF!</v>
      </c>
      <c r="E10" s="26" t="e">
        <f>+SUMIF('[1]Suivie Dépense S1'!G$4:G$184,[1]Formules!#REF!,'[1]Suivie Dépense S1'!E$4:E$184)</f>
        <v>#VALUE!</v>
      </c>
      <c r="F10" s="33" t="e">
        <f>+D10-E10</f>
        <v>#REF!</v>
      </c>
      <c r="G10" s="26" t="e">
        <f>+'[1]Budget Financier'!J9</f>
        <v>#REF!</v>
      </c>
      <c r="H10" s="26" t="e">
        <f>+SUMIF([1]!Table1214[[#All],[Décaissement]],[1]Formules!#REF!,[1]!Table1214[Rubiques])</f>
        <v>#REF!</v>
      </c>
      <c r="I10" s="26" t="e">
        <f>+G10-H10</f>
        <v>#REF!</v>
      </c>
      <c r="J10" s="26">
        <f t="shared" ref="J10:J15" si="0">+C11-D11-G11</f>
        <v>0</v>
      </c>
    </row>
    <row r="11" spans="2:10">
      <c r="B11" s="29" t="s">
        <v>1</v>
      </c>
      <c r="C11" s="30"/>
      <c r="D11" s="30">
        <f>+D12+D13+D14+D15+D16</f>
        <v>0</v>
      </c>
      <c r="E11" s="30" t="e">
        <f>+E12+E13+E14+E15+E16</f>
        <v>#VALUE!</v>
      </c>
      <c r="F11" s="31"/>
      <c r="G11" s="32"/>
      <c r="H11" s="32" t="e">
        <f>+H12+H13+H14+H15+H16</f>
        <v>#REF!</v>
      </c>
      <c r="I11" s="32"/>
      <c r="J11" s="26">
        <f t="shared" si="0"/>
        <v>0</v>
      </c>
    </row>
    <row r="12" spans="2:10">
      <c r="B12" s="25" t="s">
        <v>7</v>
      </c>
      <c r="C12" s="26">
        <f>+'[1]Budget Financier'!L10</f>
        <v>0</v>
      </c>
      <c r="D12" s="26">
        <f>+'[1]Budget Financier'!F10</f>
        <v>0</v>
      </c>
      <c r="E12" s="26" t="e">
        <f>+SUMIF('[1]Suivie Dépense S1'!G$4:G$184,[1]Formules!#REF!,'[1]Suivie Dépense S1'!E$4:E$184)</f>
        <v>#VALUE!</v>
      </c>
      <c r="F12" s="33" t="e">
        <f>+D12-E12</f>
        <v>#VALUE!</v>
      </c>
      <c r="G12" s="26">
        <f>+'[1]Budget Financier'!J10</f>
        <v>0</v>
      </c>
      <c r="H12" s="26" t="e">
        <f>+SUMIF([1]!Table1214[[#All],[Décaissement]],[1]Formules!#REF!,[1]!Table1214[Rubiques])</f>
        <v>#REF!</v>
      </c>
      <c r="I12" s="26" t="e">
        <f>+G12-H12</f>
        <v>#REF!</v>
      </c>
      <c r="J12" s="26">
        <f t="shared" si="0"/>
        <v>0</v>
      </c>
    </row>
    <row r="13" spans="2:10">
      <c r="B13" s="25" t="s">
        <v>13</v>
      </c>
      <c r="C13" s="26">
        <f>+'[1]Budget Financier'!L11</f>
        <v>0</v>
      </c>
      <c r="D13" s="26">
        <f>+'[1]Budget Financier'!F11</f>
        <v>0</v>
      </c>
      <c r="E13" s="26" t="e">
        <f>+SUMIF('[1]Suivie Dépense S1'!G$4:G$184,[1]Formules!#REF!,'[1]Suivie Dépense S1'!E$4:E$184)</f>
        <v>#VALUE!</v>
      </c>
      <c r="F13" s="33" t="e">
        <f t="shared" ref="F13:F16" si="1">+D13-E13</f>
        <v>#VALUE!</v>
      </c>
      <c r="G13" s="26">
        <f>+'[1]Budget Financier'!J11</f>
        <v>0</v>
      </c>
      <c r="H13" s="26" t="e">
        <f>+SUMIF([1]!Table1214[[#All],[Décaissement]],[1]Formules!#REF!,[1]!Table1214[Rubiques])</f>
        <v>#REF!</v>
      </c>
      <c r="I13" s="26" t="e">
        <f t="shared" ref="I13:I16" si="2">+G13-H13</f>
        <v>#REF!</v>
      </c>
      <c r="J13" s="26">
        <f t="shared" si="0"/>
        <v>0</v>
      </c>
    </row>
    <row r="14" spans="2:10">
      <c r="B14" s="25" t="s">
        <v>18</v>
      </c>
      <c r="C14" s="26">
        <f>+'[1]Budget Financier'!L12</f>
        <v>120000</v>
      </c>
      <c r="D14" s="26">
        <f>+'[1]Budget Financier'!F12</f>
        <v>0</v>
      </c>
      <c r="E14" s="26" t="e">
        <f>+SUMIF('[1]Suivie Dépense S1'!G$4:G$184,[1]Formules!#REF!,'[1]Suivie Dépense S1'!E$4:E$184)</f>
        <v>#VALUE!</v>
      </c>
      <c r="F14" s="33" t="e">
        <f t="shared" si="1"/>
        <v>#VALUE!</v>
      </c>
      <c r="G14" s="26">
        <f>+'[1]Budget Financier'!J12</f>
        <v>120000</v>
      </c>
      <c r="H14" s="26" t="e">
        <f>+SUMIF([1]!Table1214[[#All],[Décaissement]],[1]Formules!#REF!,[1]!Table1214[Rubiques])</f>
        <v>#REF!</v>
      </c>
      <c r="I14" s="26" t="e">
        <f t="shared" si="2"/>
        <v>#REF!</v>
      </c>
      <c r="J14" s="26">
        <f t="shared" si="0"/>
        <v>0</v>
      </c>
    </row>
    <row r="15" spans="2:10">
      <c r="B15" s="25" t="s">
        <v>22</v>
      </c>
      <c r="C15" s="26">
        <f>+'[1]Budget Financier'!L13</f>
        <v>0</v>
      </c>
      <c r="D15" s="26">
        <f>+'[1]Budget Financier'!F13</f>
        <v>0</v>
      </c>
      <c r="E15" s="26" t="e">
        <f>+SUMIF('[1]Suivie Dépense S1'!G$4:G$184,[1]Formules!#REF!,'[1]Suivie Dépense S1'!E$4:E$184)</f>
        <v>#VALUE!</v>
      </c>
      <c r="F15" s="33" t="e">
        <f t="shared" si="1"/>
        <v>#VALUE!</v>
      </c>
      <c r="G15" s="26">
        <f>+'[1]Budget Financier'!J13</f>
        <v>0</v>
      </c>
      <c r="H15" s="26" t="e">
        <f>+SUMIF([1]!Table1214[[#All],[Décaissement]],[1]Formules!#REF!,[1]!Table1214[Rubiques])</f>
        <v>#REF!</v>
      </c>
      <c r="I15" s="26" t="e">
        <f t="shared" si="2"/>
        <v>#REF!</v>
      </c>
      <c r="J15" s="26">
        <f t="shared" si="0"/>
        <v>0</v>
      </c>
    </row>
    <row r="16" spans="2:10">
      <c r="B16" s="25" t="s">
        <v>26</v>
      </c>
      <c r="C16" s="26">
        <f>+'[1]Budget Financier'!L14</f>
        <v>0</v>
      </c>
      <c r="D16" s="26">
        <f>+'[1]Budget Financier'!F14</f>
        <v>0</v>
      </c>
      <c r="E16" s="26" t="e">
        <f>+SUMIF('[1]Suivie Dépense S1'!G$4:G$184,[1]Formules!#REF!,'[1]Suivie Dépense S1'!E$4:E$184)</f>
        <v>#VALUE!</v>
      </c>
      <c r="F16" s="33" t="e">
        <f t="shared" si="1"/>
        <v>#VALUE!</v>
      </c>
      <c r="G16" s="26">
        <f>+'[1]Budget Financier'!J14</f>
        <v>0</v>
      </c>
      <c r="H16" s="26" t="e">
        <f>+SUMIF([1]!Table1214[[#All],[Décaissement]],[1]Formules!#REF!,[1]!Table1214[Rubiques])</f>
        <v>#REF!</v>
      </c>
      <c r="I16" s="26" t="e">
        <f t="shared" si="2"/>
        <v>#REF!</v>
      </c>
      <c r="J16" s="26">
        <f t="shared" ref="J16:J22" si="3">+C17-D17-G17</f>
        <v>0</v>
      </c>
    </row>
    <row r="17" spans="2:10">
      <c r="B17" s="29" t="s">
        <v>2</v>
      </c>
      <c r="C17" s="30"/>
      <c r="D17" s="30">
        <f>+D18+D19</f>
        <v>0</v>
      </c>
      <c r="E17" s="30" t="e">
        <f>+E18+E19</f>
        <v>#VALUE!</v>
      </c>
      <c r="F17" s="31"/>
      <c r="G17" s="32"/>
      <c r="H17" s="32" t="e">
        <f>+H18+H19</f>
        <v>#REF!</v>
      </c>
      <c r="I17" s="32"/>
      <c r="J17" s="26">
        <f t="shared" si="3"/>
        <v>0</v>
      </c>
    </row>
    <row r="18" spans="2:10">
      <c r="B18" s="25" t="s">
        <v>8</v>
      </c>
      <c r="C18" s="26">
        <f>+'[1]Budget Financier'!L16</f>
        <v>0</v>
      </c>
      <c r="D18" s="26">
        <f>+'[1]Budget Financier'!F16</f>
        <v>0</v>
      </c>
      <c r="E18" s="26" t="e">
        <f>+SUMIF('[1]Suivie Dépense S1'!G$4:G$184,[1]Formules!#REF!,'[1]Suivie Dépense S1'!E$4:E$184)</f>
        <v>#VALUE!</v>
      </c>
      <c r="F18" s="33" t="e">
        <f>+D18-E18</f>
        <v>#VALUE!</v>
      </c>
      <c r="G18" s="26">
        <f>+'[1]Budget Financier'!J16</f>
        <v>0</v>
      </c>
      <c r="H18" s="26" t="e">
        <f>+SUMIF([1]!Table1214[[#All],[Décaissement]],[1]Formules!#REF!,[1]!Table1214[Rubiques])</f>
        <v>#REF!</v>
      </c>
      <c r="I18" s="26" t="e">
        <f t="shared" ref="I18:I19" si="4">+G18-H18</f>
        <v>#REF!</v>
      </c>
      <c r="J18" s="26">
        <f t="shared" si="3"/>
        <v>0</v>
      </c>
    </row>
    <row r="19" spans="2:10">
      <c r="B19" s="25" t="s">
        <v>14</v>
      </c>
      <c r="C19" s="26">
        <f>+'[1]Budget Financier'!L17</f>
        <v>0</v>
      </c>
      <c r="D19" s="26">
        <f>+'[1]Budget Financier'!F17</f>
        <v>0</v>
      </c>
      <c r="E19" s="26" t="e">
        <f>+SUMIF('[1]Suivie Dépense S1'!G$4:G$184,[1]Formules!#REF!,'[1]Suivie Dépense S1'!E$4:E$184)</f>
        <v>#VALUE!</v>
      </c>
      <c r="F19" s="33" t="e">
        <f>+D19-E19</f>
        <v>#VALUE!</v>
      </c>
      <c r="G19" s="26">
        <f>+'[1]Budget Financier'!J17</f>
        <v>0</v>
      </c>
      <c r="H19" s="26" t="e">
        <f>+SUMIF([1]!Table1214[[#All],[Décaissement]],[1]Formules!#REF!,[1]!Table1214[Rubiques])</f>
        <v>#REF!</v>
      </c>
      <c r="I19" s="26" t="e">
        <f t="shared" si="4"/>
        <v>#REF!</v>
      </c>
      <c r="J19" s="26">
        <f t="shared" si="3"/>
        <v>0</v>
      </c>
    </row>
    <row r="20" spans="2:10">
      <c r="B20" s="29" t="s">
        <v>3</v>
      </c>
      <c r="C20" s="30"/>
      <c r="D20" s="30">
        <f>+D21+D22+D23+D25</f>
        <v>0</v>
      </c>
      <c r="E20" s="30" t="e">
        <f>+E21+E22+E23+E25+E24</f>
        <v>#VALUE!</v>
      </c>
      <c r="F20" s="31"/>
      <c r="G20" s="32"/>
      <c r="H20" s="32" t="e">
        <f>+H21+H22+H23+H25+H24</f>
        <v>#REF!</v>
      </c>
      <c r="I20" s="32"/>
      <c r="J20" s="26">
        <f t="shared" si="3"/>
        <v>0</v>
      </c>
    </row>
    <row r="21" spans="2:10">
      <c r="B21" s="25" t="s">
        <v>9</v>
      </c>
      <c r="C21" s="26">
        <f>+'[1]Budget Financier'!L19</f>
        <v>0</v>
      </c>
      <c r="D21" s="26">
        <f>+'[1]Budget Financier'!F19</f>
        <v>0</v>
      </c>
      <c r="E21" s="26" t="e">
        <f>+SUMIF('[1]Suivie Dépense S1'!G$4:G$184,[1]Formules!#REF!,'[1]Suivie Dépense S1'!E$4:E$184)</f>
        <v>#VALUE!</v>
      </c>
      <c r="F21" s="33" t="e">
        <f>+D21-E21</f>
        <v>#VALUE!</v>
      </c>
      <c r="G21" s="26">
        <f>+'[1]Budget Financier'!J19</f>
        <v>0</v>
      </c>
      <c r="H21" s="26" t="e">
        <f>+SUMIF([1]!Table1214[[#All],[Décaissement]],[1]Formules!#REF!,[1]!Table1214[Rubiques])</f>
        <v>#REF!</v>
      </c>
      <c r="I21" s="26" t="e">
        <f>+G21-H21</f>
        <v>#REF!</v>
      </c>
      <c r="J21" s="26">
        <f t="shared" si="3"/>
        <v>0</v>
      </c>
    </row>
    <row r="22" spans="2:10">
      <c r="B22" s="25" t="s">
        <v>15</v>
      </c>
      <c r="C22" s="26">
        <f>+'[1]Budget Financier'!L20</f>
        <v>0</v>
      </c>
      <c r="D22" s="26">
        <f>+'[1]Budget Financier'!F20</f>
        <v>0</v>
      </c>
      <c r="E22" s="26" t="e">
        <f>+SUMIF('[1]Suivie Dépense S1'!G$4:G$184,[1]Formules!#REF!,'[1]Suivie Dépense S1'!E$4:E$184)</f>
        <v>#VALUE!</v>
      </c>
      <c r="F22" s="33" t="e">
        <f t="shared" ref="F22:F25" si="5">+D22-E22</f>
        <v>#VALUE!</v>
      </c>
      <c r="G22" s="26">
        <f>+'[1]Budget Financier'!J20</f>
        <v>0</v>
      </c>
      <c r="H22" s="26" t="e">
        <f>+SUMIF([1]!Table1214[[#All],[Décaissement]],[1]Formules!#REF!,[1]!Table1214[Rubiques])</f>
        <v>#REF!</v>
      </c>
      <c r="I22" s="26" t="e">
        <f t="shared" ref="I22:I25" si="6">+G22-H22</f>
        <v>#REF!</v>
      </c>
      <c r="J22" s="26">
        <f t="shared" si="3"/>
        <v>0</v>
      </c>
    </row>
    <row r="23" spans="2:10">
      <c r="B23" s="25" t="s">
        <v>19</v>
      </c>
      <c r="C23" s="26">
        <f>+'[1]Budget Financier'!L21</f>
        <v>0</v>
      </c>
      <c r="D23" s="26">
        <f>+'[1]Budget Financier'!F21</f>
        <v>0</v>
      </c>
      <c r="E23" s="26" t="e">
        <f>+SUMIF('[1]Suivie Dépense S1'!G$4:G$184,[1]Formules!#REF!,'[1]Suivie Dépense S1'!E$4:E$184)</f>
        <v>#VALUE!</v>
      </c>
      <c r="F23" s="33" t="e">
        <f t="shared" si="5"/>
        <v>#VALUE!</v>
      </c>
      <c r="G23" s="26">
        <f>+'[1]Budget Financier'!J21</f>
        <v>0</v>
      </c>
      <c r="H23" s="26" t="e">
        <f>+SUMIF([1]!Table1214[[#All],[Décaissement]],[1]Formules!#REF!,[1]!Table1214[Rubiques])</f>
        <v>#REF!</v>
      </c>
      <c r="I23" s="26" t="e">
        <f t="shared" si="6"/>
        <v>#REF!</v>
      </c>
      <c r="J23" s="26">
        <f t="shared" ref="J23:J30" si="7">+C25-D25-G25</f>
        <v>0</v>
      </c>
    </row>
    <row r="24" spans="2:10">
      <c r="B24" s="1" t="s">
        <v>23</v>
      </c>
      <c r="C24" s="27"/>
      <c r="D24" s="27"/>
      <c r="E24" s="27" t="e">
        <f>+SUMIF('[1]Suivie Dépense S1'!G$4:G$184,[1]Formules!#REF!,'[1]Suivie Dépense S1'!E$4:E$184)</f>
        <v>#VALUE!</v>
      </c>
      <c r="F24" s="28"/>
      <c r="G24" s="27"/>
      <c r="H24" s="27" t="e">
        <f>+SUMIF([1]!Table1214[[#All],[Décaissement]],[1]Formules!#REF!,[1]!Table1214[Rubiques])</f>
        <v>#REF!</v>
      </c>
      <c r="I24" s="27"/>
      <c r="J24" s="26">
        <f t="shared" si="7"/>
        <v>0</v>
      </c>
    </row>
    <row r="25" spans="2:10">
      <c r="B25" s="25" t="s">
        <v>27</v>
      </c>
      <c r="C25" s="26">
        <f>+'[1]Budget Financier'!L23</f>
        <v>0</v>
      </c>
      <c r="D25" s="26">
        <f>+'[1]Budget Financier'!F23</f>
        <v>0</v>
      </c>
      <c r="E25" s="26" t="e">
        <f>+SUMIF('[1]Suivie Dépense S1'!G$4:G$184,[1]Formules!#REF!,'[1]Suivie Dépense S1'!E$4:E$184)</f>
        <v>#VALUE!</v>
      </c>
      <c r="F25" s="33" t="e">
        <f t="shared" si="5"/>
        <v>#VALUE!</v>
      </c>
      <c r="G25" s="26">
        <f>+'[1]Budget Financier'!J23</f>
        <v>0</v>
      </c>
      <c r="H25" s="26" t="e">
        <f>+SUMIF([1]!Table1214[[#All],[Décaissement]],[1]Formules!#REF!,[1]!Table1214[Rubiques])</f>
        <v>#REF!</v>
      </c>
      <c r="I25" s="26" t="e">
        <f t="shared" si="6"/>
        <v>#REF!</v>
      </c>
      <c r="J25" s="26">
        <f t="shared" si="7"/>
        <v>0</v>
      </c>
    </row>
    <row r="26" spans="2:10">
      <c r="B26" s="29" t="s">
        <v>4</v>
      </c>
      <c r="C26" s="30"/>
      <c r="D26" s="30">
        <f>+D27+D28+D29</f>
        <v>0</v>
      </c>
      <c r="E26" s="30" t="e">
        <f>+E27+E28+E29</f>
        <v>#VALUE!</v>
      </c>
      <c r="F26" s="31"/>
      <c r="G26" s="32"/>
      <c r="H26" s="32" t="e">
        <f>+H27+H28+H29</f>
        <v>#REF!</v>
      </c>
      <c r="I26" s="32"/>
      <c r="J26" s="26">
        <f t="shared" si="7"/>
        <v>0</v>
      </c>
    </row>
    <row r="27" spans="2:10">
      <c r="B27" s="25" t="s">
        <v>10</v>
      </c>
      <c r="C27" s="26">
        <f>+'[1]Budget Financier'!L25</f>
        <v>0</v>
      </c>
      <c r="D27" s="26">
        <f>+'[1]Budget Financier'!F25</f>
        <v>0</v>
      </c>
      <c r="E27" s="26" t="e">
        <f>+SUMIF('[1]Suivie Dépense S1'!G$4:G$184,[1]Formules!#REF!,'[1]Suivie Dépense S1'!E$4:E$184)</f>
        <v>#VALUE!</v>
      </c>
      <c r="F27" s="33" t="e">
        <f>+D27-E27</f>
        <v>#VALUE!</v>
      </c>
      <c r="G27" s="26">
        <f>+'[1]Budget Financier'!J25</f>
        <v>0</v>
      </c>
      <c r="H27" s="26" t="e">
        <f>+SUMIF([1]!Table1214[[#All],[Décaissement]],[1]Formules!#REF!,[1]!Table1214[Rubiques])</f>
        <v>#REF!</v>
      </c>
      <c r="I27" s="26" t="e">
        <f>+G27-H27</f>
        <v>#REF!</v>
      </c>
      <c r="J27" s="26">
        <f t="shared" si="7"/>
        <v>0</v>
      </c>
    </row>
    <row r="28" spans="2:10">
      <c r="B28" s="25" t="s">
        <v>16</v>
      </c>
      <c r="C28" s="26">
        <f>+'[1]Budget Financier'!L26</f>
        <v>0</v>
      </c>
      <c r="D28" s="26">
        <f>+'[1]Budget Financier'!F26</f>
        <v>0</v>
      </c>
      <c r="E28" s="26" t="e">
        <f>+SUMIF('[1]Suivie Dépense S1'!G$4:G$184,[1]Formules!#REF!,'[1]Suivie Dépense S1'!E$4:E$184)</f>
        <v>#VALUE!</v>
      </c>
      <c r="F28" s="33" t="e">
        <f t="shared" ref="F28:F29" si="8">+D28-E28</f>
        <v>#VALUE!</v>
      </c>
      <c r="G28" s="26">
        <f>+'[1]Budget Financier'!J26</f>
        <v>0</v>
      </c>
      <c r="H28" s="26" t="e">
        <f>+SUMIF([1]!Table1214[[#All],[Décaissement]],[1]Formules!#REF!,[1]!Table1214[Rubiques])</f>
        <v>#REF!</v>
      </c>
      <c r="I28" s="26" t="e">
        <f>+G28-H28</f>
        <v>#REF!</v>
      </c>
      <c r="J28" s="26">
        <f t="shared" si="7"/>
        <v>0</v>
      </c>
    </row>
    <row r="29" spans="2:10">
      <c r="B29" s="25" t="s">
        <v>20</v>
      </c>
      <c r="C29" s="26">
        <f>+'[1]Budget Financier'!L27</f>
        <v>0</v>
      </c>
      <c r="D29" s="26">
        <f>+'[1]Budget Financier'!F27</f>
        <v>0</v>
      </c>
      <c r="E29" s="26" t="e">
        <f>+SUMIF('[1]Suivie Dépense S1'!G$4:G$184,[1]Formules!#REF!,'[1]Suivie Dépense S1'!E$4:E$184)</f>
        <v>#VALUE!</v>
      </c>
      <c r="F29" s="33" t="e">
        <f t="shared" si="8"/>
        <v>#VALUE!</v>
      </c>
      <c r="G29" s="26">
        <f>+'[1]Budget Financier'!J27</f>
        <v>0</v>
      </c>
      <c r="H29" s="26" t="e">
        <f>+SUMIF([1]!Table1214[[#All],[Décaissement]],[1]Formules!#REF!,[1]!Table1214[Rubiques])</f>
        <v>#REF!</v>
      </c>
      <c r="I29" s="26" t="e">
        <f>+G29-H29</f>
        <v>#REF!</v>
      </c>
      <c r="J29" s="26">
        <f t="shared" si="7"/>
        <v>0</v>
      </c>
    </row>
    <row r="30" spans="2:10">
      <c r="B30" s="29" t="s">
        <v>5</v>
      </c>
      <c r="C30" s="32"/>
      <c r="D30" s="32"/>
      <c r="E30" s="32" t="e">
        <f>+E31</f>
        <v>#VALUE!</v>
      </c>
      <c r="F30" s="34"/>
      <c r="G30" s="32"/>
      <c r="H30" s="32" t="e">
        <f>+H31</f>
        <v>#REF!</v>
      </c>
      <c r="I30" s="32"/>
      <c r="J30" s="26">
        <f t="shared" si="7"/>
        <v>0</v>
      </c>
    </row>
    <row r="31" spans="2:10">
      <c r="B31" s="25" t="s">
        <v>11</v>
      </c>
      <c r="C31" s="26">
        <f>+'[1]Budget Financier'!L29</f>
        <v>5000</v>
      </c>
      <c r="D31" s="26">
        <f>+'[1]Budget Financier'!F29</f>
        <v>5000</v>
      </c>
      <c r="E31" s="26" t="e">
        <f>+SUMIF('[1]Suivie Dépense S1'!G$4:G$184,[1]Formules!#REF!,'[1]Suivie Dépense S1'!E$4:E$184)</f>
        <v>#VALUE!</v>
      </c>
      <c r="F31" s="33" t="e">
        <f>+D31-E31</f>
        <v>#VALUE!</v>
      </c>
      <c r="G31" s="26">
        <f>+'[1]Budget Financier'!J29</f>
        <v>0</v>
      </c>
      <c r="H31" s="26" t="e">
        <f>+SUMIF([1]!Table1214[[#All],[Décaissement]],[1]Formules!#REF!,[1]!Table1214[Rubiques])</f>
        <v>#REF!</v>
      </c>
      <c r="I31" s="26" t="e">
        <f>+G31-H31</f>
        <v>#REF!</v>
      </c>
    </row>
    <row r="32" spans="2:10">
      <c r="F32" s="33"/>
    </row>
    <row r="33" spans="2:6">
      <c r="B33" s="25" t="s">
        <v>94</v>
      </c>
      <c r="C33" s="32">
        <f>+'[1]Budget Financier'!L31</f>
        <v>125000</v>
      </c>
      <c r="F33" s="33"/>
    </row>
  </sheetData>
  <mergeCells count="2">
    <mergeCell ref="C5:F5"/>
    <mergeCell ref="G5:I5"/>
  </mergeCell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B2:N31"/>
  <sheetViews>
    <sheetView showZeros="0" zoomScale="85" zoomScaleNormal="85" workbookViewId="0">
      <selection activeCell="J8" sqref="J8"/>
    </sheetView>
  </sheetViews>
  <sheetFormatPr baseColWidth="10" defaultColWidth="11.42578125" defaultRowHeight="12.75"/>
  <cols>
    <col min="1" max="1" width="4.140625" style="1" customWidth="1"/>
    <col min="2" max="2" width="47.42578125" style="1" bestFit="1" customWidth="1"/>
    <col min="3" max="3" width="13.140625" style="1" bestFit="1" customWidth="1"/>
    <col min="4" max="4" width="13.42578125" style="1" customWidth="1"/>
    <col min="5" max="5" width="20.28515625" style="1" customWidth="1"/>
    <col min="6" max="6" width="15.140625" style="1" customWidth="1"/>
    <col min="7" max="7" width="21.42578125" style="1" customWidth="1"/>
    <col min="8" max="8" width="20.85546875" style="1" bestFit="1" customWidth="1"/>
    <col min="9" max="9" width="20.7109375" style="1" customWidth="1"/>
    <col min="10" max="10" width="18.5703125" style="1" customWidth="1"/>
    <col min="11" max="11" width="20.28515625" style="1" customWidth="1"/>
    <col min="12" max="12" width="13.140625" style="1" bestFit="1" customWidth="1"/>
    <col min="13" max="16384" width="11.42578125" style="1"/>
  </cols>
  <sheetData>
    <row r="2" spans="2:14" ht="26.25">
      <c r="E2" s="2" t="s">
        <v>74</v>
      </c>
    </row>
    <row r="4" spans="2:14" ht="15">
      <c r="B4" s="3"/>
      <c r="C4" s="65" t="s">
        <v>75</v>
      </c>
      <c r="D4" s="65"/>
      <c r="E4" s="65"/>
      <c r="F4" s="65"/>
      <c r="G4" s="66"/>
      <c r="H4" s="67" t="s">
        <v>76</v>
      </c>
      <c r="I4" s="67"/>
      <c r="J4" s="67"/>
      <c r="K4" s="67"/>
      <c r="L4" s="3"/>
    </row>
    <row r="5" spans="2:14" ht="15">
      <c r="B5" s="3" t="s">
        <v>77</v>
      </c>
      <c r="C5" s="4" t="s">
        <v>64</v>
      </c>
      <c r="D5" s="4" t="s">
        <v>78</v>
      </c>
      <c r="E5" s="4" t="s">
        <v>79</v>
      </c>
      <c r="F5" s="4" t="s">
        <v>80</v>
      </c>
      <c r="G5" s="5" t="s">
        <v>81</v>
      </c>
      <c r="H5" s="3" t="s">
        <v>82</v>
      </c>
      <c r="I5" s="3" t="s">
        <v>83</v>
      </c>
      <c r="J5" s="3" t="s">
        <v>84</v>
      </c>
      <c r="K5" s="3" t="s">
        <v>85</v>
      </c>
      <c r="L5" s="3" t="s">
        <v>86</v>
      </c>
    </row>
    <row r="6" spans="2:14" ht="15.75">
      <c r="B6" s="6" t="s">
        <v>0</v>
      </c>
      <c r="C6" s="7"/>
      <c r="D6" s="7"/>
      <c r="E6" s="7"/>
      <c r="F6" s="8">
        <f>SUM(F7:F8)</f>
        <v>0</v>
      </c>
      <c r="G6" s="9"/>
      <c r="H6" s="10"/>
      <c r="I6" s="10"/>
      <c r="J6" s="11">
        <f>SUM(J7:J8)</f>
        <v>0</v>
      </c>
      <c r="K6" s="12"/>
      <c r="L6" s="13">
        <f>+Tableau105[[#This Row],[Cout Total]]+Tableau105[[#This Row],[Cout Total4]]</f>
        <v>0</v>
      </c>
      <c r="N6" s="1" t="s">
        <v>67</v>
      </c>
    </row>
    <row r="7" spans="2:14" ht="15">
      <c r="B7" s="3" t="s">
        <v>67</v>
      </c>
      <c r="C7" s="3" t="s">
        <v>87</v>
      </c>
      <c r="D7" s="3"/>
      <c r="E7" s="3"/>
      <c r="F7" s="3">
        <f>+SUMIFS(Table1[[#All],[Cout Total]],Table1[[#All],[
Affection dépenses]],Tableau105[[#This Row],[Rubriques]],Table1[[#All],[Période]],"Semestre 1")</f>
        <v>0</v>
      </c>
      <c r="G7" s="14">
        <f>+IF(Tableau105[[#This Row],[Cout Total]]=0,0,Tableau105[[#This Row],[Cout Total]]/L$31)</f>
        <v>0</v>
      </c>
      <c r="H7" s="3"/>
      <c r="I7" s="3"/>
      <c r="J7" s="3">
        <f>+SUMIFS(Table1[[#All],[Cout Total]],Table1[[#All],[
Affection dépenses]],Tableau105[[#This Row],[Rubriques]],Table1[[#All],[Période]],"Semestre 2")</f>
        <v>0</v>
      </c>
      <c r="K7" s="15">
        <f>+IF(Tableau105[[#This Row],[Cout Total4]]=0,0,Tableau105[[#This Row],[Cout Total4]]/L$31)</f>
        <v>0</v>
      </c>
      <c r="L7" s="3">
        <f>+Tableau105[[#This Row],[Cout Total]]+Tableau105[[#This Row],[Cout Total4]]</f>
        <v>0</v>
      </c>
      <c r="N7" s="1" t="s">
        <v>32</v>
      </c>
    </row>
    <row r="8" spans="2:14" ht="15">
      <c r="B8" s="3" t="s">
        <v>32</v>
      </c>
      <c r="C8" s="3" t="s">
        <v>49</v>
      </c>
      <c r="D8" s="3"/>
      <c r="E8" s="3"/>
      <c r="F8" s="3">
        <f>+SUMIFS(Table1[[#All],[Cout Total]],Table1[[#All],[
Affection dépenses]],Tableau105[[#This Row],[Rubriques]],Table1[[#All],[Période]],"Semestre 1")</f>
        <v>0</v>
      </c>
      <c r="G8" s="14">
        <f>+IF(Tableau105[[#This Row],[Cout Total]]=0,0,Tableau105[[#This Row],[Cout Total]]/L$31)</f>
        <v>0</v>
      </c>
      <c r="H8" s="3"/>
      <c r="I8" s="3"/>
      <c r="J8" s="3">
        <f>+SUMIFS(Table1[[#All],[Cout Total]],Table1[[#All],[
Affection dépenses]],Tableau105[[#This Row],[Rubriques]],Table1[[#All],[Période]],"Semestre 2")</f>
        <v>0</v>
      </c>
      <c r="K8" s="15">
        <f>+IF(Tableau105[[#This Row],[Cout Total4]]=0,0,Tableau105[[#This Row],[Cout Total4]]/L$31)</f>
        <v>0</v>
      </c>
      <c r="L8" s="3">
        <f>+Tableau105[[#This Row],[Cout Total]]+Tableau105[[#This Row],[Cout Total4]]</f>
        <v>0</v>
      </c>
      <c r="N8" s="1" t="s">
        <v>33</v>
      </c>
    </row>
    <row r="9" spans="2:14" ht="15.75">
      <c r="B9" s="6" t="s">
        <v>1</v>
      </c>
      <c r="C9" s="16"/>
      <c r="D9" s="16"/>
      <c r="E9" s="16"/>
      <c r="F9" s="11">
        <f>SUM(F10:F14)</f>
        <v>0</v>
      </c>
      <c r="G9" s="9"/>
      <c r="H9" s="10"/>
      <c r="I9" s="10"/>
      <c r="J9" s="11">
        <f>SUM(J10:J14)</f>
        <v>0</v>
      </c>
      <c r="K9" s="12"/>
      <c r="L9" s="13">
        <f>+Tableau105[[#This Row],[Cout Total]]+Tableau105[[#This Row],[Cout Total4]]</f>
        <v>0</v>
      </c>
      <c r="N9" s="1" t="s">
        <v>7</v>
      </c>
    </row>
    <row r="10" spans="2:14" ht="15">
      <c r="B10" s="3" t="s">
        <v>7</v>
      </c>
      <c r="C10" s="3"/>
      <c r="D10" s="3"/>
      <c r="E10" s="3"/>
      <c r="F10" s="3">
        <f>+SUMIFS(Table1[[#All],[Cout Total]],Table1[[#All],[
Affection dépenses]],Tableau105[[#This Row],[Rubriques]],Table1[[#All],[Période]],"Semestre 1")</f>
        <v>0</v>
      </c>
      <c r="G10" s="14">
        <f>+IF(Tableau105[[#This Row],[Cout Total]]=0,0,Tableau105[[#This Row],[Cout Total]]/L$31)</f>
        <v>0</v>
      </c>
      <c r="H10" s="3"/>
      <c r="I10" s="3"/>
      <c r="J10" s="3">
        <f>+SUMIFS(Table1[[#All],[Cout Total]],Table1[[#All],[
Affection dépenses]],Tableau105[[#This Row],[Rubriques]],Table1[[#All],[Période]],"Semestre 2")</f>
        <v>0</v>
      </c>
      <c r="K10" s="15">
        <f>+IF(Tableau105[[#This Row],[Cout Total4]]=0,0,Tableau105[[#This Row],[Cout Total4]]/L$31)</f>
        <v>0</v>
      </c>
      <c r="L10" s="3">
        <f>+Tableau105[[#This Row],[Cout Total]]+Tableau105[[#This Row],[Cout Total4]]</f>
        <v>0</v>
      </c>
      <c r="N10" s="1" t="s">
        <v>13</v>
      </c>
    </row>
    <row r="11" spans="2:14" ht="15">
      <c r="B11" s="3" t="s">
        <v>13</v>
      </c>
      <c r="C11" s="3"/>
      <c r="D11" s="3"/>
      <c r="E11" s="3"/>
      <c r="F11" s="3">
        <f>+SUMIFS(Table1[[#All],[Cout Total]],Table1[[#All],[
Affection dépenses]],Tableau105[[#This Row],[Rubriques]],Table1[[#All],[Période]],"Semestre 1")</f>
        <v>0</v>
      </c>
      <c r="G11" s="14">
        <f>+IF(Tableau105[[#This Row],[Cout Total]]=0,0,Tableau105[[#This Row],[Cout Total]]/L$31)</f>
        <v>0</v>
      </c>
      <c r="H11" s="3"/>
      <c r="I11" s="3"/>
      <c r="J11" s="3">
        <f>+SUMIFS(Table1[[#All],[Cout Total]],Table1[[#All],[
Affection dépenses]],Tableau105[[#This Row],[Rubriques]],Table1[[#All],[Période]],"Semestre 2")</f>
        <v>0</v>
      </c>
      <c r="K11" s="15">
        <f>+IF(Tableau105[[#This Row],[Cout Total4]]=0,0,Tableau105[[#This Row],[Cout Total4]]/L$31)</f>
        <v>0</v>
      </c>
      <c r="L11" s="3">
        <f>+Tableau105[[#This Row],[Cout Total]]+Tableau105[[#This Row],[Cout Total4]]</f>
        <v>0</v>
      </c>
      <c r="N11" s="1" t="s">
        <v>18</v>
      </c>
    </row>
    <row r="12" spans="2:14" ht="15">
      <c r="B12" s="3" t="s">
        <v>18</v>
      </c>
      <c r="C12" s="3"/>
      <c r="D12" s="3"/>
      <c r="E12" s="3"/>
      <c r="F12" s="3">
        <f>+SUMIFS(Table1[[#All],[Cout Total]],Table1[[#All],[
Affection dépenses]],Tableau105[[#This Row],[Rubriques]],Table1[[#All],[Période]],"Semestre 1")</f>
        <v>0</v>
      </c>
      <c r="G12" s="14">
        <f>+IF(Tableau105[[#This Row],[Cout Total]]=0,0,Tableau105[[#This Row],[Cout Total]]/L$31)</f>
        <v>0</v>
      </c>
      <c r="H12" s="3"/>
      <c r="I12" s="3"/>
      <c r="J12" s="3">
        <f>+SUMIFS(Table1[[#All],[Cout Total]],Table1[[#All],[
Affection dépenses]],Tableau105[[#This Row],[Rubriques]],Table1[[#All],[Période]],"Semestre 2")</f>
        <v>0</v>
      </c>
      <c r="K12" s="17">
        <f>+IF(Tableau105[[#This Row],[Cout Total4]]=0,0,Tableau105[[#This Row],[Cout Total4]]/L$31)</f>
        <v>0</v>
      </c>
      <c r="L12" s="3">
        <f>+Tableau105[[#This Row],[Cout Total]]+Tableau105[[#This Row],[Cout Total4]]</f>
        <v>0</v>
      </c>
      <c r="N12" s="1" t="s">
        <v>22</v>
      </c>
    </row>
    <row r="13" spans="2:14" ht="15">
      <c r="B13" s="3" t="s">
        <v>22</v>
      </c>
      <c r="C13" s="3"/>
      <c r="D13" s="3"/>
      <c r="E13" s="3"/>
      <c r="F13" s="3">
        <f>+SUMIFS(Table1[[#All],[Cout Total]],Table1[[#All],[
Affection dépenses]],Tableau105[[#This Row],[Rubriques]],Table1[[#All],[Période]],"Semestre 1")</f>
        <v>0</v>
      </c>
      <c r="G13" s="14">
        <f>+IF(Tableau105[[#This Row],[Cout Total]]=0,0,Tableau105[[#This Row],[Cout Total]]/L$31)</f>
        <v>0</v>
      </c>
      <c r="H13" s="3"/>
      <c r="I13" s="3"/>
      <c r="J13" s="3">
        <f>+SUMIFS(Table1[[#All],[Cout Total]],Table1[[#All],[
Affection dépenses]],Tableau105[[#This Row],[Rubriques]],Table1[[#All],[Période]],"Semestre 2")</f>
        <v>0</v>
      </c>
      <c r="K13" s="15">
        <f>+IF(Tableau105[[#This Row],[Cout Total4]]=0,0,Tableau105[[#This Row],[Cout Total4]]/L$31)</f>
        <v>0</v>
      </c>
      <c r="L13" s="3">
        <f>+Tableau105[[#This Row],[Cout Total]]+Tableau105[[#This Row],[Cout Total4]]</f>
        <v>0</v>
      </c>
      <c r="N13" s="1" t="s">
        <v>26</v>
      </c>
    </row>
    <row r="14" spans="2:14" ht="15">
      <c r="B14" s="3" t="s">
        <v>26</v>
      </c>
      <c r="C14" s="3"/>
      <c r="D14" s="3"/>
      <c r="E14" s="3"/>
      <c r="F14" s="3">
        <f>+SUMIFS(Table1[[#All],[Cout Total]],Table1[[#All],[
Affection dépenses]],Tableau105[[#This Row],[Rubriques]],Table1[[#All],[Période]],"Semestre 1")</f>
        <v>0</v>
      </c>
      <c r="G14" s="14">
        <f>+IF(Tableau105[[#This Row],[Cout Total]]=0,0,Tableau105[[#This Row],[Cout Total]]/L$31)</f>
        <v>0</v>
      </c>
      <c r="H14" s="3"/>
      <c r="I14" s="3"/>
      <c r="J14" s="3">
        <f>+SUMIFS(Table1[[#All],[Cout Total]],Table1[[#All],[
Affection dépenses]],Tableau105[[#This Row],[Rubriques]],Table1[[#All],[Période]],"Semestre 2")</f>
        <v>0</v>
      </c>
      <c r="K14" s="15">
        <f>+IF(Tableau105[[#This Row],[Cout Total4]]=0,0,Tableau105[[#This Row],[Cout Total4]]/L$31)</f>
        <v>0</v>
      </c>
      <c r="L14" s="3">
        <f>+Tableau105[[#This Row],[Cout Total]]+Tableau105[[#This Row],[Cout Total4]]</f>
        <v>0</v>
      </c>
      <c r="N14" s="1" t="s">
        <v>8</v>
      </c>
    </row>
    <row r="15" spans="2:14" ht="15.75">
      <c r="B15" s="6" t="s">
        <v>2</v>
      </c>
      <c r="C15" s="6"/>
      <c r="D15" s="6"/>
      <c r="E15" s="6"/>
      <c r="F15" s="18">
        <f>SUM(F16:F17)</f>
        <v>0</v>
      </c>
      <c r="G15" s="9"/>
      <c r="H15" s="10"/>
      <c r="I15" s="10"/>
      <c r="J15" s="11">
        <f>SUM(J16:J17)</f>
        <v>0</v>
      </c>
      <c r="K15" s="12"/>
      <c r="L15" s="13">
        <f>+Tableau105[[#This Row],[Cout Total]]+Tableau105[[#This Row],[Cout Total4]]</f>
        <v>0</v>
      </c>
      <c r="N15" s="1" t="s">
        <v>14</v>
      </c>
    </row>
    <row r="16" spans="2:14" ht="15">
      <c r="B16" s="3" t="s">
        <v>8</v>
      </c>
      <c r="C16" s="3" t="s">
        <v>88</v>
      </c>
      <c r="D16" s="3"/>
      <c r="E16" s="3"/>
      <c r="F16" s="3">
        <f>+SUMIFS(Table1[[#All],[Cout Total]],Table1[[#All],[
Affection dépenses]],Tableau105[[#This Row],[Rubriques]],Table1[[#All],[Période]],"Semestre 1")</f>
        <v>0</v>
      </c>
      <c r="G16" s="14">
        <f>+IF(Tableau105[[#This Row],[Cout Total]]=0,0,Tableau105[[#This Row],[Cout Total]]/L$31)</f>
        <v>0</v>
      </c>
      <c r="H16" s="3"/>
      <c r="I16" s="3"/>
      <c r="J16" s="3">
        <f>+SUMIFS(Table1[[#All],[Cout Total]],Table1[[#All],[
Affection dépenses]],Tableau105[[#This Row],[Rubriques]],Table1[[#All],[Période]],"Semestre 2")</f>
        <v>0</v>
      </c>
      <c r="K16" s="15">
        <f>+IF(Tableau105[[#This Row],[Cout Total4]]=0,0,Tableau105[[#This Row],[Cout Total4]]/L$31)</f>
        <v>0</v>
      </c>
      <c r="L16" s="3">
        <f>+Tableau105[[#This Row],[Cout Total]]+Tableau105[[#This Row],[Cout Total4]]</f>
        <v>0</v>
      </c>
      <c r="N16" s="1" t="s">
        <v>9</v>
      </c>
    </row>
    <row r="17" spans="2:14" ht="15">
      <c r="B17" s="3" t="s">
        <v>14</v>
      </c>
      <c r="C17" s="3" t="s">
        <v>88</v>
      </c>
      <c r="D17" s="3"/>
      <c r="E17" s="3"/>
      <c r="F17" s="3">
        <f>+SUMIFS(Table1[[#All],[Cout Total]],Table1[[#All],[
Affection dépenses]],Tableau105[[#This Row],[Rubriques]],Table1[[#All],[Période]],"Semestre 1")</f>
        <v>0</v>
      </c>
      <c r="G17" s="14">
        <f>+IF(Tableau105[[#This Row],[Cout Total]]=0,0,Tableau105[[#This Row],[Cout Total]]/L$31)</f>
        <v>0</v>
      </c>
      <c r="H17" s="3"/>
      <c r="I17" s="3"/>
      <c r="J17" s="3">
        <f>+SUMIFS(Table1[[#All],[Cout Total]],Table1[[#All],[
Affection dépenses]],Tableau105[[#This Row],[Rubriques]],Table1[[#All],[Période]],"Semestre 2")</f>
        <v>0</v>
      </c>
      <c r="K17" s="15">
        <f>+IF(Tableau105[[#This Row],[Cout Total4]]=0,0,Tableau105[[#This Row],[Cout Total4]]/L$31)</f>
        <v>0</v>
      </c>
      <c r="L17" s="3">
        <f>+Tableau105[[#This Row],[Cout Total]]+Tableau105[[#This Row],[Cout Total4]]</f>
        <v>0</v>
      </c>
      <c r="N17" s="1" t="s">
        <v>15</v>
      </c>
    </row>
    <row r="18" spans="2:14" ht="15.75">
      <c r="B18" s="6" t="s">
        <v>3</v>
      </c>
      <c r="C18" s="6"/>
      <c r="D18" s="6"/>
      <c r="E18" s="6"/>
      <c r="F18" s="18">
        <f>SUM(F19:F23)</f>
        <v>0</v>
      </c>
      <c r="G18" s="19"/>
      <c r="H18" s="10"/>
      <c r="I18" s="10"/>
      <c r="J18" s="11">
        <f>SUM(J19:J23)</f>
        <v>0</v>
      </c>
      <c r="K18" s="12"/>
      <c r="L18" s="13">
        <f>+Tableau105[[#This Row],[Cout Total]]+Tableau105[[#This Row],[Cout Total4]]</f>
        <v>0</v>
      </c>
      <c r="N18" s="1" t="s">
        <v>19</v>
      </c>
    </row>
    <row r="19" spans="2:14" ht="15">
      <c r="B19" s="3" t="s">
        <v>9</v>
      </c>
      <c r="C19" s="3" t="s">
        <v>89</v>
      </c>
      <c r="D19" s="3"/>
      <c r="E19" s="3"/>
      <c r="F19" s="3">
        <f>+SUMIFS(Table1[[#All],[Cout Total]],Table1[[#All],[
Affection dépenses]],Tableau105[[#This Row],[Rubriques]],Table1[[#All],[Période]],"Semestre 1")</f>
        <v>0</v>
      </c>
      <c r="G19" s="14">
        <f>+IF(Tableau105[[#This Row],[Cout Total]]=0,0,Tableau105[[#This Row],[Cout Total]]/L$31)</f>
        <v>0</v>
      </c>
      <c r="H19" s="3"/>
      <c r="I19" s="3"/>
      <c r="J19" s="3">
        <f>+SUMIFS(Table1[[#All],[Cout Total]],Table1[[#All],[
Affection dépenses]],Tableau105[[#This Row],[Rubriques]],Table1[[#All],[Période]],"Semestre 2")</f>
        <v>0</v>
      </c>
      <c r="K19" s="15">
        <f>+IF(Tableau105[[#This Row],[Cout Total4]]=0,0,Tableau105[[#This Row],[Cout Total4]]/L$31)</f>
        <v>0</v>
      </c>
      <c r="L19" s="3">
        <f>+Tableau105[[#This Row],[Cout Total]]+Tableau105[[#This Row],[Cout Total4]]</f>
        <v>0</v>
      </c>
      <c r="N19" s="1" t="s">
        <v>23</v>
      </c>
    </row>
    <row r="20" spans="2:14" ht="15">
      <c r="B20" s="3" t="s">
        <v>15</v>
      </c>
      <c r="C20" s="3" t="s">
        <v>90</v>
      </c>
      <c r="D20" s="3"/>
      <c r="E20" s="3"/>
      <c r="F20" s="3">
        <f>+SUMIFS(Table1[[#All],[Cout Total]],Table1[[#All],[
Affection dépenses]],Tableau105[[#This Row],[Rubriques]],Table1[[#All],[Période]],"Semestre 1")</f>
        <v>0</v>
      </c>
      <c r="G20" s="14">
        <f>+IF(Tableau105[[#This Row],[Cout Total]]=0,0,Tableau105[[#This Row],[Cout Total]]/L$31)</f>
        <v>0</v>
      </c>
      <c r="H20" s="3"/>
      <c r="I20" s="3"/>
      <c r="J20" s="3">
        <f>+SUMIFS(Table1[[#All],[Cout Total]],Table1[[#All],[
Affection dépenses]],Tableau105[[#This Row],[Rubriques]],Table1[[#All],[Période]],"Semestre 2")</f>
        <v>0</v>
      </c>
      <c r="K20" s="15">
        <f>+IF(Tableau105[[#This Row],[Cout Total4]]=0,0,Tableau105[[#This Row],[Cout Total4]]/L$31)</f>
        <v>0</v>
      </c>
      <c r="L20" s="3">
        <f>+Tableau105[[#This Row],[Cout Total]]+Tableau105[[#This Row],[Cout Total4]]</f>
        <v>0</v>
      </c>
      <c r="N20" s="1" t="s">
        <v>27</v>
      </c>
    </row>
    <row r="21" spans="2:14" ht="15">
      <c r="B21" s="3" t="s">
        <v>19</v>
      </c>
      <c r="C21" s="3" t="s">
        <v>90</v>
      </c>
      <c r="D21" s="3"/>
      <c r="E21" s="3"/>
      <c r="F21" s="3">
        <f>+SUMIFS(Table1[[#All],[Cout Total]],Table1[[#All],[
Affection dépenses]],Tableau105[[#This Row],[Rubriques]],Table1[[#All],[Période]],"Semestre 1")</f>
        <v>0</v>
      </c>
      <c r="G21" s="14">
        <f>+IF(Tableau105[[#This Row],[Cout Total]]=0,0,Tableau105[[#This Row],[Cout Total]]/L$31)</f>
        <v>0</v>
      </c>
      <c r="H21" s="3"/>
      <c r="I21" s="3"/>
      <c r="J21" s="3">
        <f>+SUMIFS(Table1[[#All],[Cout Total]],Table1[[#All],[
Affection dépenses]],Tableau105[[#This Row],[Rubriques]],Table1[[#All],[Période]],"Semestre 2")</f>
        <v>0</v>
      </c>
      <c r="K21" s="15">
        <f>+IF(Tableau105[[#This Row],[Cout Total4]]=0,0,Tableau105[[#This Row],[Cout Total4]]/L$31)</f>
        <v>0</v>
      </c>
      <c r="L21" s="3">
        <f>+Tableau105[[#This Row],[Cout Total]]+Tableau105[[#This Row],[Cout Total4]]</f>
        <v>0</v>
      </c>
      <c r="N21" s="1" t="s">
        <v>10</v>
      </c>
    </row>
    <row r="22" spans="2:14" ht="15">
      <c r="B22" s="3" t="s">
        <v>23</v>
      </c>
      <c r="C22" s="3"/>
      <c r="D22" s="3"/>
      <c r="E22" s="3"/>
      <c r="F22" s="3">
        <f>+SUMIFS(Table1[[#All],[Cout Total]],Table1[[#All],[
Affection dépenses]],Tableau105[[#This Row],[Rubriques]],Table1[[#All],[Période]],"Semestre 1")</f>
        <v>0</v>
      </c>
      <c r="G22" s="14">
        <f>+IF(Tableau105[[#This Row],[Cout Total]]=0,0,Tableau105[[#This Row],[Cout Total]]/L$31)</f>
        <v>0</v>
      </c>
      <c r="H22" s="3"/>
      <c r="I22" s="3"/>
      <c r="J22" s="3">
        <f>+SUMIFS(Table1[[#All],[Cout Total]],Table1[[#All],[
Affection dépenses]],Tableau105[[#This Row],[Rubriques]],Table1[[#All],[Période]],"Semestre 2")</f>
        <v>0</v>
      </c>
      <c r="K22" s="15">
        <f>+IF(Tableau105[[#This Row],[Cout Total4]]=0,0,Tableau105[[#This Row],[Cout Total4]]/L$31)</f>
        <v>0</v>
      </c>
      <c r="L22" s="20">
        <f>+Tableau105[[#This Row],[Cout Total]]+Tableau105[[#This Row],[Cout Total4]]</f>
        <v>0</v>
      </c>
      <c r="N22" s="1" t="s">
        <v>16</v>
      </c>
    </row>
    <row r="23" spans="2:14" ht="15">
      <c r="B23" s="3" t="s">
        <v>27</v>
      </c>
      <c r="C23" s="3" t="s">
        <v>91</v>
      </c>
      <c r="D23" s="3"/>
      <c r="E23" s="3"/>
      <c r="F23" s="3">
        <f>+SUMIFS(Table1[[#All],[Cout Total]],Table1[[#All],[
Affection dépenses]],Tableau105[[#This Row],[Rubriques]],Table1[[#All],[Période]],"Semestre 1")</f>
        <v>0</v>
      </c>
      <c r="G23" s="14">
        <f>+IF(Tableau105[[#This Row],[Cout Total]]=0,0,Tableau105[[#This Row],[Cout Total]]/L$31)</f>
        <v>0</v>
      </c>
      <c r="H23" s="3"/>
      <c r="I23" s="3"/>
      <c r="J23" s="3">
        <f>+SUMIFS(Table1[[#All],[Cout Total]],Table1[[#All],[
Affection dépenses]],Tableau105[[#This Row],[Rubriques]],Table1[[#All],[Période]],"Semestre 2")</f>
        <v>0</v>
      </c>
      <c r="K23" s="15">
        <f>+IF(Tableau105[[#This Row],[Cout Total4]]=0,0,Tableau105[[#This Row],[Cout Total4]]/L$31)</f>
        <v>0</v>
      </c>
      <c r="L23" s="3">
        <f>+Tableau105[[#This Row],[Cout Total]]+Tableau105[[#This Row],[Cout Total4]]</f>
        <v>0</v>
      </c>
      <c r="N23" s="1" t="s">
        <v>20</v>
      </c>
    </row>
    <row r="24" spans="2:14" ht="15.75">
      <c r="B24" s="6" t="s">
        <v>4</v>
      </c>
      <c r="C24" s="6"/>
      <c r="D24" s="6"/>
      <c r="E24" s="6"/>
      <c r="F24" s="18">
        <f>SUM(F25:F27)</f>
        <v>0</v>
      </c>
      <c r="G24" s="19"/>
      <c r="H24" s="10"/>
      <c r="I24" s="10"/>
      <c r="J24" s="11">
        <f>SUM(J25:J27)</f>
        <v>0</v>
      </c>
      <c r="K24" s="12"/>
      <c r="L24" s="13">
        <f>+Tableau105[[#This Row],[Cout Total]]+Tableau105[[#This Row],[Cout Total4]]</f>
        <v>0</v>
      </c>
      <c r="N24" s="1" t="s">
        <v>11</v>
      </c>
    </row>
    <row r="25" spans="2:14" ht="15">
      <c r="B25" s="3" t="s">
        <v>10</v>
      </c>
      <c r="C25" s="3" t="s">
        <v>92</v>
      </c>
      <c r="D25" s="3"/>
      <c r="E25" s="3"/>
      <c r="F25" s="3">
        <f>+SUMIFS(Table1[[#All],[Cout Total]],Table1[[#All],[
Affection dépenses]],Tableau105[[#This Row],[Rubriques]],Table1[[#All],[Période]],"Semestre 1")</f>
        <v>0</v>
      </c>
      <c r="G25" s="14">
        <f>+IF(Tableau105[[#This Row],[Cout Total]]=0,0,Tableau105[[#This Row],[Cout Total]]/L$31)</f>
        <v>0</v>
      </c>
      <c r="H25" s="3"/>
      <c r="I25" s="3"/>
      <c r="J25" s="3">
        <f>+SUMIFS(Table1[[#All],[Cout Total]],Table1[[#All],[
Affection dépenses]],Tableau105[[#This Row],[Rubriques]],Table1[[#All],[Période]],"Semestre 2")</f>
        <v>0</v>
      </c>
      <c r="K25" s="15">
        <f>+IF(Tableau105[[#This Row],[Cout Total4]]=0,0,Tableau105[[#This Row],[Cout Total4]]/L$31)</f>
        <v>0</v>
      </c>
      <c r="L25" s="3">
        <f>+Tableau105[[#This Row],[Cout Total]]+Tableau105[[#This Row],[Cout Total4]]</f>
        <v>0</v>
      </c>
    </row>
    <row r="26" spans="2:14" ht="15">
      <c r="B26" s="3" t="s">
        <v>16</v>
      </c>
      <c r="C26" s="3" t="s">
        <v>70</v>
      </c>
      <c r="D26" s="3"/>
      <c r="E26" s="3"/>
      <c r="F26" s="3">
        <f>+SUMIFS(Table1[[#All],[Cout Total]],Table1[[#All],[
Affection dépenses]],Tableau105[[#This Row],[Rubriques]],Table1[[#All],[Période]],"Semestre 1")</f>
        <v>0</v>
      </c>
      <c r="G26" s="14">
        <f>+IF(Tableau105[[#This Row],[Cout Total]]=0,0,Tableau105[[#This Row],[Cout Total]]/L$31)</f>
        <v>0</v>
      </c>
      <c r="H26" s="3"/>
      <c r="I26" s="3"/>
      <c r="J26" s="3">
        <f>+SUMIFS(Table1[[#All],[Cout Total]],Table1[[#All],[
Affection dépenses]],Tableau105[[#This Row],[Rubriques]],Table1[[#All],[Période]],"Semestre 2")</f>
        <v>0</v>
      </c>
      <c r="K26" s="15">
        <f>+IF(Tableau105[[#This Row],[Cout Total4]]=0,0,Tableau105[[#This Row],[Cout Total4]]/L$31)</f>
        <v>0</v>
      </c>
      <c r="L26" s="3">
        <f>+Tableau105[[#This Row],[Cout Total]]+Tableau105[[#This Row],[Cout Total4]]</f>
        <v>0</v>
      </c>
    </row>
    <row r="27" spans="2:14" ht="15">
      <c r="B27" s="3" t="s">
        <v>20</v>
      </c>
      <c r="C27" s="3" t="s">
        <v>93</v>
      </c>
      <c r="D27" s="3"/>
      <c r="E27" s="3"/>
      <c r="F27" s="3">
        <f>+SUMIFS(Table1[[#All],[Cout Total]],Table1[[#All],[
Affection dépenses]],Tableau105[[#This Row],[Rubriques]],Table1[[#All],[Période]],"Semestre 1")</f>
        <v>0</v>
      </c>
      <c r="G27" s="14">
        <f>+IF(Tableau105[[#This Row],[Cout Total]]=0,0,Tableau105[[#This Row],[Cout Total]]/L$31)</f>
        <v>0</v>
      </c>
      <c r="H27" s="3"/>
      <c r="I27" s="3"/>
      <c r="J27" s="3">
        <f>+SUMIFS(Table1[[#All],[Cout Total]],Table1[[#All],[
Affection dépenses]],Tableau105[[#This Row],[Rubriques]],Table1[[#All],[Période]],"Semestre 2")</f>
        <v>0</v>
      </c>
      <c r="K27" s="15">
        <f>+IF(Tableau105[[#This Row],[Cout Total4]]=0,0,Tableau105[[#This Row],[Cout Total4]]/L$31)</f>
        <v>0</v>
      </c>
      <c r="L27" s="3">
        <f>+Tableau105[[#This Row],[Cout Total]]+Tableau105[[#This Row],[Cout Total4]]</f>
        <v>0</v>
      </c>
    </row>
    <row r="28" spans="2:14" ht="15.75">
      <c r="B28" s="6" t="s">
        <v>5</v>
      </c>
      <c r="C28" s="16"/>
      <c r="D28" s="16"/>
      <c r="E28" s="16"/>
      <c r="F28" s="11">
        <f>SUM(F29)</f>
        <v>0</v>
      </c>
      <c r="G28" s="21"/>
      <c r="H28" s="10"/>
      <c r="I28" s="10"/>
      <c r="J28" s="11">
        <f>SUM(J29)</f>
        <v>0</v>
      </c>
      <c r="K28" s="12"/>
      <c r="L28" s="13">
        <f>+Tableau105[[#This Row],[Cout Total]]+Tableau105[[#This Row],[Cout Total4]]</f>
        <v>0</v>
      </c>
    </row>
    <row r="29" spans="2:14" ht="15">
      <c r="B29" s="3" t="s">
        <v>11</v>
      </c>
      <c r="C29" s="3" t="s">
        <v>93</v>
      </c>
      <c r="D29" s="3"/>
      <c r="E29" s="3"/>
      <c r="F29" s="3">
        <f>+SUMIFS(Table1[[#All],[Cout Total]],Table1[[#All],[
Affection dépenses]],Tableau105[[#This Row],[Rubriques]],Table1[[#All],[Période]],"Semestre 1")</f>
        <v>0</v>
      </c>
      <c r="G29" s="14">
        <f>+IF(Tableau105[[#This Row],[Cout Total]]=0,0,Tableau105[[#This Row],[Cout Total]]/L$31)</f>
        <v>0</v>
      </c>
      <c r="H29" s="3"/>
      <c r="I29" s="3"/>
      <c r="J29" s="3">
        <f>+SUMIFS(Table1[[#All],[Cout Total]],Table1[[#All],[
Affection dépenses]],Tableau105[[#This Row],[Rubriques]],Table1[[#All],[Période]],"Semestre 2")</f>
        <v>0</v>
      </c>
      <c r="K29" s="15">
        <f>+IF(Tableau105[[#This Row],[Cout Total4]]=0,0,Tableau105[[#This Row],[Cout Total4]]/L$31)</f>
        <v>0</v>
      </c>
      <c r="L29" s="3">
        <f>+Tableau105[[#This Row],[Cout Total]]+Tableau105[[#This Row],[Cout Total4]]</f>
        <v>0</v>
      </c>
    </row>
    <row r="30" spans="2:14" ht="15">
      <c r="B30" s="3"/>
      <c r="C30" s="3"/>
      <c r="D30" s="3"/>
      <c r="E30" s="3"/>
      <c r="F30" s="3"/>
      <c r="G30" s="22"/>
      <c r="H30" s="3"/>
      <c r="I30" s="3"/>
      <c r="J30" s="3"/>
      <c r="K30" s="20"/>
      <c r="L30" s="3">
        <f>+Tableau105[[#This Row],[Cout Total]]+Tableau105[[#This Row],[Cout Total4]]</f>
        <v>0</v>
      </c>
    </row>
    <row r="31" spans="2:14" ht="15.75">
      <c r="B31" s="23" t="s">
        <v>94</v>
      </c>
      <c r="C31" s="3"/>
      <c r="D31" s="3"/>
      <c r="E31" s="3"/>
      <c r="F31" s="24">
        <f>+F6+F9+F15+F18+F24+F28</f>
        <v>0</v>
      </c>
      <c r="G31" s="22"/>
      <c r="H31" s="3"/>
      <c r="I31" s="3"/>
      <c r="J31" s="13">
        <f>+J6+J9+J15+J18+J24+J28</f>
        <v>0</v>
      </c>
      <c r="K31" s="20"/>
      <c r="L31" s="3">
        <f>+Tableau105[[#This Row],[Cout Total]]+Tableau105[[#This Row],[Cout Total4]]</f>
        <v>0</v>
      </c>
    </row>
  </sheetData>
  <mergeCells count="2">
    <mergeCell ref="C4:G4"/>
    <mergeCell ref="H4:K4"/>
  </mergeCells>
  <pageMargins left="0.19685039370078741" right="0.23622047244094491" top="1.53" bottom="1.0629921259842521" header="0.31496062992125984" footer="0.31496062992125984"/>
  <pageSetup scale="60" orientation="landscape" r:id="rId1"/>
  <headerFooter>
    <oddHeader>&amp;L&amp;G&amp;R&amp;"Arial Narrow,Bold"BUDGET FINANCIER 2018</oddHeader>
    <oddFooter>&amp;R&amp;P/&amp;N</oddFooter>
  </headerFooter>
  <legacyDrawingHF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5:J32"/>
  <sheetViews>
    <sheetView workbookViewId="0">
      <selection activeCell="J8" sqref="J8"/>
    </sheetView>
  </sheetViews>
  <sheetFormatPr baseColWidth="10" defaultColWidth="9.140625" defaultRowHeight="12.75"/>
  <cols>
    <col min="1" max="1" width="9.140625" style="25"/>
    <col min="2" max="2" width="30" style="25" bestFit="1" customWidth="1"/>
    <col min="3" max="3" width="16.140625" style="26" bestFit="1" customWidth="1"/>
    <col min="4" max="4" width="18.42578125" style="26" customWidth="1"/>
    <col min="5" max="5" width="23.5703125" style="26" customWidth="1"/>
    <col min="6" max="6" width="12.7109375" style="26" customWidth="1"/>
    <col min="7" max="7" width="23.140625" style="26" bestFit="1" customWidth="1"/>
    <col min="8" max="8" width="26.28515625" style="26" bestFit="1" customWidth="1"/>
    <col min="9" max="9" width="11.85546875" style="26" bestFit="1" customWidth="1"/>
    <col min="10" max="10" width="9.28515625" style="26" bestFit="1" customWidth="1"/>
    <col min="11" max="16384" width="9.140625" style="25"/>
  </cols>
  <sheetData>
    <row r="5" spans="2:10">
      <c r="C5" s="68" t="s">
        <v>75</v>
      </c>
      <c r="D5" s="68"/>
      <c r="E5" s="68"/>
      <c r="F5" s="68"/>
      <c r="G5" s="68" t="s">
        <v>76</v>
      </c>
      <c r="H5" s="68"/>
      <c r="I5" s="68"/>
    </row>
    <row r="6" spans="2:10">
      <c r="B6" s="25" t="s">
        <v>77</v>
      </c>
      <c r="C6" s="27" t="s">
        <v>95</v>
      </c>
      <c r="D6" s="27" t="s">
        <v>96</v>
      </c>
      <c r="E6" s="27" t="s">
        <v>97</v>
      </c>
      <c r="F6" s="28" t="s">
        <v>98</v>
      </c>
      <c r="G6" s="27" t="s">
        <v>99</v>
      </c>
      <c r="H6" s="27" t="s">
        <v>100</v>
      </c>
      <c r="I6" s="27" t="s">
        <v>101</v>
      </c>
      <c r="J6" s="27" t="s">
        <v>102</v>
      </c>
    </row>
    <row r="7" spans="2:10">
      <c r="B7" s="29" t="s">
        <v>0</v>
      </c>
      <c r="C7" s="30"/>
      <c r="D7" s="30">
        <f>+D8+D9</f>
        <v>0</v>
      </c>
      <c r="E7" s="30" t="e">
        <f>+E8+E9</f>
        <v>#VALUE!</v>
      </c>
      <c r="F7" s="31"/>
      <c r="G7" s="32"/>
      <c r="H7" s="32" t="e">
        <f>+H8+H9</f>
        <v>#REF!</v>
      </c>
      <c r="I7" s="32"/>
    </row>
    <row r="8" spans="2:10">
      <c r="B8" s="25" t="s">
        <v>32</v>
      </c>
      <c r="C8" s="26">
        <f>+'[1]Budget Financier'!L7</f>
        <v>0</v>
      </c>
      <c r="D8" s="26">
        <f>+'[1]Budget Financier'!F7</f>
        <v>0</v>
      </c>
      <c r="E8" s="26" t="e">
        <f>+SUMIF('[1]Suivie Dépense S1'!G$4:G$184,[1]Formules!#REF!,'[1]Suivie Dépense S1'!E$4:E$184)</f>
        <v>#VALUE!</v>
      </c>
      <c r="F8" s="33" t="e">
        <f>+SUMIF('[1]Suivie Dépense S1'!H$4:H$184,[1]Formules!#REF!,'[1]Suivie Dépense S1'!F$4:F$184)</f>
        <v>#VALUE!</v>
      </c>
      <c r="G8" s="26">
        <f>+'[1]Budget Financier'!J7</f>
        <v>0</v>
      </c>
      <c r="H8" s="26" t="e">
        <f>+SUMIF([1]!Table1214[[#All],[Décaissement]],[1]Formules!#REF!,[1]!Table1214[Rubiques])</f>
        <v>#REF!</v>
      </c>
      <c r="I8" s="26" t="e">
        <f>+G8-H8</f>
        <v>#REF!</v>
      </c>
      <c r="J8" s="26">
        <f>+C8-D8-G8</f>
        <v>0</v>
      </c>
    </row>
    <row r="9" spans="2:10">
      <c r="B9" s="25" t="s">
        <v>33</v>
      </c>
      <c r="C9" s="26">
        <f>+'[1]Budget Financier'!L8</f>
        <v>0</v>
      </c>
      <c r="D9" s="26">
        <f>+'[1]Budget Financier'!F8</f>
        <v>0</v>
      </c>
      <c r="E9" s="26" t="e">
        <f>+SUMIF('[1]Suivie Dépense S1'!G$4:G$184,[1]Formules!#REF!,'[1]Suivie Dépense S1'!E$4:E$184)</f>
        <v>#VALUE!</v>
      </c>
      <c r="F9" s="33" t="e">
        <f>+D9-E9</f>
        <v>#VALUE!</v>
      </c>
      <c r="G9" s="26">
        <f>+'[1]Budget Financier'!J8</f>
        <v>0</v>
      </c>
      <c r="H9" s="26" t="e">
        <f>+SUMIF([1]!Table1214[[#All],[Décaissement]],[1]Formules!#REF!,[1]!Table1214[Rubiques])</f>
        <v>#REF!</v>
      </c>
      <c r="I9" s="26" t="e">
        <f>+G9-H9</f>
        <v>#REF!</v>
      </c>
      <c r="J9" s="26">
        <f>+C9-D9-G9</f>
        <v>0</v>
      </c>
    </row>
    <row r="10" spans="2:10">
      <c r="B10" s="29" t="s">
        <v>1</v>
      </c>
      <c r="C10" s="30"/>
      <c r="D10" s="30">
        <f>+D11+D12+D13+D14+D15</f>
        <v>0</v>
      </c>
      <c r="E10" s="30" t="e">
        <f>+E11+E12+E13+E14+E15</f>
        <v>#VALUE!</v>
      </c>
      <c r="F10" s="31"/>
      <c r="G10" s="32"/>
      <c r="H10" s="32" t="e">
        <f>+H11+H12+H13+H14+H15</f>
        <v>#REF!</v>
      </c>
      <c r="I10" s="32"/>
      <c r="J10" s="26">
        <f t="shared" ref="J10:J22" si="0">+C10-D10-G10</f>
        <v>0</v>
      </c>
    </row>
    <row r="11" spans="2:10">
      <c r="B11" s="25" t="s">
        <v>7</v>
      </c>
      <c r="C11" s="26">
        <f>+'[1]Budget Financier'!L10</f>
        <v>0</v>
      </c>
      <c r="D11" s="26">
        <f>+'[1]Budget Financier'!F10</f>
        <v>0</v>
      </c>
      <c r="E11" s="26" t="e">
        <f>+SUMIF('[1]Suivie Dépense S1'!G$4:G$184,[1]Formules!#REF!,'[1]Suivie Dépense S1'!E$4:E$184)</f>
        <v>#VALUE!</v>
      </c>
      <c r="F11" s="33" t="e">
        <f>+D11-E11</f>
        <v>#VALUE!</v>
      </c>
      <c r="G11" s="26">
        <f>+'[1]Budget Financier'!J10</f>
        <v>0</v>
      </c>
      <c r="H11" s="26" t="e">
        <f>+SUMIF([1]!Table1214[[#All],[Décaissement]],[1]Formules!#REF!,[1]!Table1214[Rubiques])</f>
        <v>#REF!</v>
      </c>
      <c r="I11" s="26" t="e">
        <f>+G11-H11</f>
        <v>#REF!</v>
      </c>
      <c r="J11" s="26">
        <f t="shared" si="0"/>
        <v>0</v>
      </c>
    </row>
    <row r="12" spans="2:10">
      <c r="B12" s="25" t="s">
        <v>13</v>
      </c>
      <c r="C12" s="26">
        <f>+'[1]Budget Financier'!L11</f>
        <v>0</v>
      </c>
      <c r="D12" s="26">
        <f>+'[1]Budget Financier'!F11</f>
        <v>0</v>
      </c>
      <c r="E12" s="26" t="e">
        <f>+SUMIF('[1]Suivie Dépense S1'!G$4:G$184,[1]Formules!#REF!,'[1]Suivie Dépense S1'!E$4:E$184)</f>
        <v>#VALUE!</v>
      </c>
      <c r="F12" s="33" t="e">
        <f t="shared" ref="F12:F15" si="1">+D12-E12</f>
        <v>#VALUE!</v>
      </c>
      <c r="G12" s="26">
        <f>+'[1]Budget Financier'!J11</f>
        <v>0</v>
      </c>
      <c r="H12" s="26" t="e">
        <f>+SUMIF([1]!Table1214[[#All],[Décaissement]],[1]Formules!#REF!,[1]!Table1214[Rubiques])</f>
        <v>#REF!</v>
      </c>
      <c r="I12" s="26" t="e">
        <f t="shared" ref="I12:I15" si="2">+G12-H12</f>
        <v>#REF!</v>
      </c>
      <c r="J12" s="26">
        <f t="shared" si="0"/>
        <v>0</v>
      </c>
    </row>
    <row r="13" spans="2:10">
      <c r="B13" s="25" t="s">
        <v>18</v>
      </c>
      <c r="C13" s="26">
        <f>+'[1]Budget Financier'!L12</f>
        <v>120000</v>
      </c>
      <c r="D13" s="26">
        <f>+'[1]Budget Financier'!F12</f>
        <v>0</v>
      </c>
      <c r="E13" s="26" t="e">
        <f>+SUMIF('[1]Suivie Dépense S1'!G$4:G$184,[1]Formules!#REF!,'[1]Suivie Dépense S1'!E$4:E$184)</f>
        <v>#VALUE!</v>
      </c>
      <c r="F13" s="33" t="e">
        <f t="shared" si="1"/>
        <v>#VALUE!</v>
      </c>
      <c r="G13" s="26">
        <f>+'[1]Budget Financier'!J12</f>
        <v>120000</v>
      </c>
      <c r="H13" s="26" t="e">
        <f>+SUMIF([1]!Table1214[[#All],[Décaissement]],[1]Formules!#REF!,[1]!Table1214[Rubiques])</f>
        <v>#REF!</v>
      </c>
      <c r="I13" s="26" t="e">
        <f t="shared" si="2"/>
        <v>#REF!</v>
      </c>
      <c r="J13" s="26">
        <f t="shared" si="0"/>
        <v>0</v>
      </c>
    </row>
    <row r="14" spans="2:10">
      <c r="B14" s="25" t="s">
        <v>22</v>
      </c>
      <c r="C14" s="26">
        <f>+'[1]Budget Financier'!L13</f>
        <v>0</v>
      </c>
      <c r="D14" s="26">
        <f>+'[1]Budget Financier'!F13</f>
        <v>0</v>
      </c>
      <c r="E14" s="26" t="e">
        <f>+SUMIF('[1]Suivie Dépense S1'!G$4:G$184,[1]Formules!#REF!,'[1]Suivie Dépense S1'!E$4:E$184)</f>
        <v>#VALUE!</v>
      </c>
      <c r="F14" s="33" t="e">
        <f t="shared" si="1"/>
        <v>#VALUE!</v>
      </c>
      <c r="G14" s="26">
        <f>+'[1]Budget Financier'!J13</f>
        <v>0</v>
      </c>
      <c r="H14" s="26" t="e">
        <f>+SUMIF([1]!Table1214[[#All],[Décaissement]],[1]Formules!#REF!,[1]!Table1214[Rubiques])</f>
        <v>#REF!</v>
      </c>
      <c r="I14" s="26" t="e">
        <f t="shared" si="2"/>
        <v>#REF!</v>
      </c>
      <c r="J14" s="26">
        <f t="shared" si="0"/>
        <v>0</v>
      </c>
    </row>
    <row r="15" spans="2:10">
      <c r="B15" s="25" t="s">
        <v>26</v>
      </c>
      <c r="C15" s="26">
        <f>+'[1]Budget Financier'!L14</f>
        <v>0</v>
      </c>
      <c r="D15" s="26">
        <f>+'[1]Budget Financier'!F14</f>
        <v>0</v>
      </c>
      <c r="E15" s="26" t="e">
        <f>+SUMIF('[1]Suivie Dépense S1'!G$4:G$184,[1]Formules!#REF!,'[1]Suivie Dépense S1'!E$4:E$184)</f>
        <v>#VALUE!</v>
      </c>
      <c r="F15" s="33" t="e">
        <f t="shared" si="1"/>
        <v>#VALUE!</v>
      </c>
      <c r="G15" s="26">
        <f>+'[1]Budget Financier'!J14</f>
        <v>0</v>
      </c>
      <c r="H15" s="26" t="e">
        <f>+SUMIF([1]!Table1214[[#All],[Décaissement]],[1]Formules!#REF!,[1]!Table1214[Rubiques])</f>
        <v>#REF!</v>
      </c>
      <c r="I15" s="26" t="e">
        <f t="shared" si="2"/>
        <v>#REF!</v>
      </c>
      <c r="J15" s="26">
        <f t="shared" si="0"/>
        <v>0</v>
      </c>
    </row>
    <row r="16" spans="2:10">
      <c r="B16" s="29" t="s">
        <v>2</v>
      </c>
      <c r="C16" s="30"/>
      <c r="D16" s="30">
        <f>+D17+D18</f>
        <v>0</v>
      </c>
      <c r="E16" s="30" t="e">
        <f>+E17+E18</f>
        <v>#VALUE!</v>
      </c>
      <c r="F16" s="31"/>
      <c r="G16" s="32"/>
      <c r="H16" s="32" t="e">
        <f>+H17+H18</f>
        <v>#REF!</v>
      </c>
      <c r="I16" s="32"/>
      <c r="J16" s="26">
        <f t="shared" si="0"/>
        <v>0</v>
      </c>
    </row>
    <row r="17" spans="2:10">
      <c r="B17" s="25" t="s">
        <v>8</v>
      </c>
      <c r="C17" s="26">
        <f>+'[1]Budget Financier'!L16</f>
        <v>0</v>
      </c>
      <c r="D17" s="26">
        <f>+'[1]Budget Financier'!F16</f>
        <v>0</v>
      </c>
      <c r="E17" s="26" t="e">
        <f>+SUMIF('[1]Suivie Dépense S1'!G$4:G$184,[1]Formules!#REF!,'[1]Suivie Dépense S1'!E$4:E$184)</f>
        <v>#VALUE!</v>
      </c>
      <c r="F17" s="33" t="e">
        <f>+D17-E17</f>
        <v>#VALUE!</v>
      </c>
      <c r="G17" s="26">
        <f>+'[1]Budget Financier'!J16</f>
        <v>0</v>
      </c>
      <c r="H17" s="26" t="e">
        <f>+SUMIF([1]!Table1214[[#All],[Décaissement]],[1]Formules!#REF!,[1]!Table1214[Rubiques])</f>
        <v>#REF!</v>
      </c>
      <c r="I17" s="26" t="e">
        <f t="shared" ref="I17:I18" si="3">+G17-H17</f>
        <v>#REF!</v>
      </c>
      <c r="J17" s="26">
        <f t="shared" si="0"/>
        <v>0</v>
      </c>
    </row>
    <row r="18" spans="2:10">
      <c r="B18" s="25" t="s">
        <v>14</v>
      </c>
      <c r="C18" s="26">
        <f>+'[1]Budget Financier'!L17</f>
        <v>0</v>
      </c>
      <c r="D18" s="26">
        <f>+'[1]Budget Financier'!F17</f>
        <v>0</v>
      </c>
      <c r="E18" s="26" t="e">
        <f>+SUMIF('[1]Suivie Dépense S1'!G$4:G$184,[1]Formules!#REF!,'[1]Suivie Dépense S1'!E$4:E$184)</f>
        <v>#VALUE!</v>
      </c>
      <c r="F18" s="33" t="e">
        <f>+D18-E18</f>
        <v>#VALUE!</v>
      </c>
      <c r="G18" s="26">
        <f>+'[1]Budget Financier'!J17</f>
        <v>0</v>
      </c>
      <c r="H18" s="26" t="e">
        <f>+SUMIF([1]!Table1214[[#All],[Décaissement]],[1]Formules!#REF!,[1]!Table1214[Rubiques])</f>
        <v>#REF!</v>
      </c>
      <c r="I18" s="26" t="e">
        <f t="shared" si="3"/>
        <v>#REF!</v>
      </c>
      <c r="J18" s="26">
        <f t="shared" si="0"/>
        <v>0</v>
      </c>
    </row>
    <row r="19" spans="2:10">
      <c r="B19" s="29" t="s">
        <v>3</v>
      </c>
      <c r="C19" s="30"/>
      <c r="D19" s="30">
        <f>+D20+D21+D22+D24</f>
        <v>0</v>
      </c>
      <c r="E19" s="30" t="e">
        <f>+E20+E21+E22+E24+E23</f>
        <v>#VALUE!</v>
      </c>
      <c r="F19" s="31"/>
      <c r="G19" s="32"/>
      <c r="H19" s="32" t="e">
        <f>+H20+H21+H22+H24+H23</f>
        <v>#REF!</v>
      </c>
      <c r="I19" s="32"/>
      <c r="J19" s="26">
        <f t="shared" si="0"/>
        <v>0</v>
      </c>
    </row>
    <row r="20" spans="2:10">
      <c r="B20" s="25" t="s">
        <v>9</v>
      </c>
      <c r="C20" s="26">
        <f>+'[1]Budget Financier'!L19</f>
        <v>0</v>
      </c>
      <c r="D20" s="26">
        <f>+'[1]Budget Financier'!F19</f>
        <v>0</v>
      </c>
      <c r="E20" s="26" t="e">
        <f>+SUMIF('[1]Suivie Dépense S1'!G$4:G$184,[1]Formules!#REF!,'[1]Suivie Dépense S1'!E$4:E$184)</f>
        <v>#VALUE!</v>
      </c>
      <c r="F20" s="33" t="e">
        <f>+D20-E20</f>
        <v>#VALUE!</v>
      </c>
      <c r="G20" s="26">
        <f>+'[1]Budget Financier'!J19</f>
        <v>0</v>
      </c>
      <c r="H20" s="26" t="e">
        <f>+SUMIF([1]!Table1214[[#All],[Décaissement]],[1]Formules!#REF!,[1]!Table1214[Rubiques])</f>
        <v>#REF!</v>
      </c>
      <c r="I20" s="26" t="e">
        <f>+G20-H20</f>
        <v>#REF!</v>
      </c>
      <c r="J20" s="26">
        <f t="shared" si="0"/>
        <v>0</v>
      </c>
    </row>
    <row r="21" spans="2:10">
      <c r="B21" s="25" t="s">
        <v>15</v>
      </c>
      <c r="C21" s="26">
        <f>+'[1]Budget Financier'!L20</f>
        <v>0</v>
      </c>
      <c r="D21" s="26">
        <f>+'[1]Budget Financier'!F20</f>
        <v>0</v>
      </c>
      <c r="E21" s="26" t="e">
        <f>+SUMIF('[1]Suivie Dépense S1'!G$4:G$184,[1]Formules!#REF!,'[1]Suivie Dépense S1'!E$4:E$184)</f>
        <v>#VALUE!</v>
      </c>
      <c r="F21" s="33" t="e">
        <f t="shared" ref="F21:F24" si="4">+D21-E21</f>
        <v>#VALUE!</v>
      </c>
      <c r="G21" s="26">
        <f>+'[1]Budget Financier'!J20</f>
        <v>0</v>
      </c>
      <c r="H21" s="26" t="e">
        <f>+SUMIF([1]!Table1214[[#All],[Décaissement]],[1]Formules!#REF!,[1]!Table1214[Rubiques])</f>
        <v>#REF!</v>
      </c>
      <c r="I21" s="26" t="e">
        <f t="shared" ref="I21:I24" si="5">+G21-H21</f>
        <v>#REF!</v>
      </c>
      <c r="J21" s="26">
        <f t="shared" si="0"/>
        <v>0</v>
      </c>
    </row>
    <row r="22" spans="2:10">
      <c r="B22" s="25" t="s">
        <v>19</v>
      </c>
      <c r="C22" s="26">
        <f>+'[1]Budget Financier'!L21</f>
        <v>0</v>
      </c>
      <c r="D22" s="26">
        <f>+'[1]Budget Financier'!F21</f>
        <v>0</v>
      </c>
      <c r="E22" s="26" t="e">
        <f>+SUMIF('[1]Suivie Dépense S1'!G$4:G$184,[1]Formules!#REF!,'[1]Suivie Dépense S1'!E$4:E$184)</f>
        <v>#VALUE!</v>
      </c>
      <c r="F22" s="33" t="e">
        <f t="shared" si="4"/>
        <v>#VALUE!</v>
      </c>
      <c r="G22" s="26">
        <f>+'[1]Budget Financier'!J21</f>
        <v>0</v>
      </c>
      <c r="H22" s="26" t="e">
        <f>+SUMIF([1]!Table1214[[#All],[Décaissement]],[1]Formules!#REF!,[1]!Table1214[Rubiques])</f>
        <v>#REF!</v>
      </c>
      <c r="I22" s="26" t="e">
        <f t="shared" si="5"/>
        <v>#REF!</v>
      </c>
      <c r="J22" s="26">
        <f t="shared" si="0"/>
        <v>0</v>
      </c>
    </row>
    <row r="23" spans="2:10">
      <c r="B23" s="1" t="s">
        <v>23</v>
      </c>
      <c r="C23" s="27"/>
      <c r="D23" s="27"/>
      <c r="E23" s="27" t="e">
        <f>+SUMIF('[1]Suivie Dépense S1'!G$4:G$184,[1]Formules!#REF!,'[1]Suivie Dépense S1'!E$4:E$184)</f>
        <v>#VALUE!</v>
      </c>
      <c r="F23" s="28"/>
      <c r="G23" s="27"/>
      <c r="H23" s="27" t="e">
        <f>+SUMIF([1]!Table1214[[#All],[Décaissement]],[1]Formules!#REF!,[1]!Table1214[Rubiques])</f>
        <v>#REF!</v>
      </c>
      <c r="I23" s="27"/>
      <c r="J23" s="26">
        <f t="shared" ref="J23:J30" si="6">+C24-D24-G24</f>
        <v>0</v>
      </c>
    </row>
    <row r="24" spans="2:10">
      <c r="B24" s="25" t="s">
        <v>27</v>
      </c>
      <c r="C24" s="26">
        <f>+'[1]Budget Financier'!L23</f>
        <v>0</v>
      </c>
      <c r="D24" s="26">
        <f>+'[1]Budget Financier'!F23</f>
        <v>0</v>
      </c>
      <c r="E24" s="26" t="e">
        <f>+SUMIF('[1]Suivie Dépense S1'!G$4:G$184,[1]Formules!#REF!,'[1]Suivie Dépense S1'!E$4:E$184)</f>
        <v>#VALUE!</v>
      </c>
      <c r="F24" s="33" t="e">
        <f t="shared" si="4"/>
        <v>#VALUE!</v>
      </c>
      <c r="G24" s="26">
        <f>+'[1]Budget Financier'!J23</f>
        <v>0</v>
      </c>
      <c r="H24" s="26" t="e">
        <f>+SUMIF([1]!Table1214[[#All],[Décaissement]],[1]Formules!#REF!,[1]!Table1214[Rubiques])</f>
        <v>#REF!</v>
      </c>
      <c r="I24" s="26" t="e">
        <f t="shared" si="5"/>
        <v>#REF!</v>
      </c>
      <c r="J24" s="26">
        <f t="shared" si="6"/>
        <v>0</v>
      </c>
    </row>
    <row r="25" spans="2:10">
      <c r="B25" s="29" t="s">
        <v>4</v>
      </c>
      <c r="C25" s="30"/>
      <c r="D25" s="30">
        <f>+D26+D27+D28</f>
        <v>0</v>
      </c>
      <c r="E25" s="30" t="e">
        <f>+E26+E27+E28</f>
        <v>#VALUE!</v>
      </c>
      <c r="F25" s="31"/>
      <c r="G25" s="32"/>
      <c r="H25" s="32" t="e">
        <f>+H26+H27+H28</f>
        <v>#REF!</v>
      </c>
      <c r="I25" s="32"/>
      <c r="J25" s="26">
        <f t="shared" si="6"/>
        <v>0</v>
      </c>
    </row>
    <row r="26" spans="2:10">
      <c r="B26" s="25" t="s">
        <v>10</v>
      </c>
      <c r="C26" s="26">
        <f>+'[1]Budget Financier'!L25</f>
        <v>0</v>
      </c>
      <c r="D26" s="26">
        <f>+'[1]Budget Financier'!F25</f>
        <v>0</v>
      </c>
      <c r="E26" s="26" t="e">
        <f>+SUMIF('[1]Suivie Dépense S1'!G$4:G$184,[1]Formules!#REF!,'[1]Suivie Dépense S1'!E$4:E$184)</f>
        <v>#VALUE!</v>
      </c>
      <c r="F26" s="33" t="e">
        <f>+D26-E26</f>
        <v>#VALUE!</v>
      </c>
      <c r="G26" s="26">
        <f>+'[1]Budget Financier'!J25</f>
        <v>0</v>
      </c>
      <c r="H26" s="26" t="e">
        <f>+SUMIF([1]!Table1214[[#All],[Décaissement]],[1]Formules!#REF!,[1]!Table1214[Rubiques])</f>
        <v>#REF!</v>
      </c>
      <c r="I26" s="26" t="e">
        <f>+G26-H26</f>
        <v>#REF!</v>
      </c>
      <c r="J26" s="26">
        <f t="shared" si="6"/>
        <v>0</v>
      </c>
    </row>
    <row r="27" spans="2:10">
      <c r="B27" s="25" t="s">
        <v>16</v>
      </c>
      <c r="C27" s="26">
        <f>+'[1]Budget Financier'!L26</f>
        <v>0</v>
      </c>
      <c r="D27" s="26">
        <f>+'[1]Budget Financier'!F26</f>
        <v>0</v>
      </c>
      <c r="E27" s="26" t="e">
        <f>+SUMIF('[1]Suivie Dépense S1'!G$4:G$184,[1]Formules!#REF!,'[1]Suivie Dépense S1'!E$4:E$184)</f>
        <v>#VALUE!</v>
      </c>
      <c r="F27" s="33" t="e">
        <f t="shared" ref="F27:F28" si="7">+D27-E27</f>
        <v>#VALUE!</v>
      </c>
      <c r="G27" s="26">
        <f>+'[1]Budget Financier'!J26</f>
        <v>0</v>
      </c>
      <c r="H27" s="26" t="e">
        <f>+SUMIF([1]!Table1214[[#All],[Décaissement]],[1]Formules!#REF!,[1]!Table1214[Rubiques])</f>
        <v>#REF!</v>
      </c>
      <c r="I27" s="26" t="e">
        <f>+G27-H27</f>
        <v>#REF!</v>
      </c>
      <c r="J27" s="26">
        <f t="shared" si="6"/>
        <v>0</v>
      </c>
    </row>
    <row r="28" spans="2:10">
      <c r="B28" s="25" t="s">
        <v>20</v>
      </c>
      <c r="C28" s="26">
        <f>+'[1]Budget Financier'!L27</f>
        <v>0</v>
      </c>
      <c r="D28" s="26">
        <f>+'[1]Budget Financier'!F27</f>
        <v>0</v>
      </c>
      <c r="E28" s="26" t="e">
        <f>+SUMIF('[1]Suivie Dépense S1'!G$4:G$184,[1]Formules!#REF!,'[1]Suivie Dépense S1'!E$4:E$184)</f>
        <v>#VALUE!</v>
      </c>
      <c r="F28" s="33" t="e">
        <f t="shared" si="7"/>
        <v>#VALUE!</v>
      </c>
      <c r="G28" s="26">
        <f>+'[1]Budget Financier'!J27</f>
        <v>0</v>
      </c>
      <c r="H28" s="26" t="e">
        <f>+SUMIF([1]!Table1214[[#All],[Décaissement]],[1]Formules!#REF!,[1]!Table1214[Rubiques])</f>
        <v>#REF!</v>
      </c>
      <c r="I28" s="26" t="e">
        <f>+G28-H28</f>
        <v>#REF!</v>
      </c>
      <c r="J28" s="26">
        <f t="shared" si="6"/>
        <v>0</v>
      </c>
    </row>
    <row r="29" spans="2:10">
      <c r="B29" s="29" t="s">
        <v>5</v>
      </c>
      <c r="C29" s="32"/>
      <c r="D29" s="32"/>
      <c r="E29" s="32" t="e">
        <f>+E30</f>
        <v>#VALUE!</v>
      </c>
      <c r="F29" s="34"/>
      <c r="G29" s="32"/>
      <c r="H29" s="32" t="e">
        <f>+H30</f>
        <v>#REF!</v>
      </c>
      <c r="I29" s="32"/>
      <c r="J29" s="26">
        <f t="shared" si="6"/>
        <v>0</v>
      </c>
    </row>
    <row r="30" spans="2:10">
      <c r="B30" s="25" t="s">
        <v>11</v>
      </c>
      <c r="C30" s="26">
        <f>+'[1]Budget Financier'!L29</f>
        <v>5000</v>
      </c>
      <c r="D30" s="26">
        <f>+'[1]Budget Financier'!F29</f>
        <v>5000</v>
      </c>
      <c r="E30" s="26" t="e">
        <f>+SUMIF('[1]Suivie Dépense S1'!G$4:G$184,[1]Formules!#REF!,'[1]Suivie Dépense S1'!E$4:E$184)</f>
        <v>#VALUE!</v>
      </c>
      <c r="F30" s="33" t="e">
        <f>+D30-E30</f>
        <v>#VALUE!</v>
      </c>
      <c r="G30" s="26">
        <f>+'[1]Budget Financier'!J29</f>
        <v>0</v>
      </c>
      <c r="H30" s="26" t="e">
        <f>+SUMIF([1]!Table1214[[#All],[Décaissement]],[1]Formules!#REF!,[1]!Table1214[Rubiques])</f>
        <v>#REF!</v>
      </c>
      <c r="I30" s="26" t="e">
        <f>+G30-H30</f>
        <v>#REF!</v>
      </c>
      <c r="J30" s="26">
        <f t="shared" si="6"/>
        <v>0</v>
      </c>
    </row>
    <row r="31" spans="2:10">
      <c r="F31" s="33"/>
    </row>
    <row r="32" spans="2:10">
      <c r="B32" s="25" t="s">
        <v>94</v>
      </c>
      <c r="C32" s="32">
        <f>+'[1]Budget Financier'!L31</f>
        <v>125000</v>
      </c>
      <c r="F32" s="33"/>
    </row>
  </sheetData>
  <mergeCells count="2">
    <mergeCell ref="C5:F5"/>
    <mergeCell ref="G5:I5"/>
  </mergeCell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2:S156"/>
  <sheetViews>
    <sheetView topLeftCell="A139" zoomScaleNormal="100" workbookViewId="0"/>
  </sheetViews>
  <sheetFormatPr baseColWidth="10" defaultColWidth="14.7109375" defaultRowHeight="15"/>
  <cols>
    <col min="1" max="1" width="32.85546875" style="42" bestFit="1" customWidth="1"/>
    <col min="2" max="2" width="32.7109375" style="42" bestFit="1" customWidth="1"/>
    <col min="3" max="3" width="18.42578125" style="42" bestFit="1" customWidth="1"/>
    <col min="4" max="4" width="20" style="42" customWidth="1"/>
    <col min="5" max="5" width="10.140625" style="42" bestFit="1" customWidth="1"/>
    <col min="6" max="6" width="12.85546875" style="42" bestFit="1" customWidth="1"/>
    <col min="7" max="7" width="15.5703125" style="42" customWidth="1"/>
    <col min="8" max="8" width="21.140625" style="42" customWidth="1"/>
    <col min="9" max="9" width="13.28515625" style="42" customWidth="1"/>
    <col min="10" max="10" width="23.7109375" style="42" customWidth="1"/>
    <col min="11" max="11" width="25.7109375" style="43" customWidth="1"/>
    <col min="12" max="12" width="27.85546875" style="42" bestFit="1" customWidth="1"/>
    <col min="13" max="13" width="18.85546875" style="43" customWidth="1"/>
    <col min="14" max="14" width="15.28515625" style="43" customWidth="1"/>
    <col min="15" max="16" width="14.7109375" style="42"/>
    <col min="17" max="17" width="14.85546875" style="42" bestFit="1" customWidth="1"/>
    <col min="18" max="16384" width="14.7109375" style="42"/>
  </cols>
  <sheetData>
    <row r="2" spans="1:19" ht="44.25">
      <c r="C2" s="69" t="s">
        <v>104</v>
      </c>
      <c r="D2" s="69"/>
      <c r="E2" s="69"/>
      <c r="F2" s="69"/>
      <c r="G2" s="69"/>
      <c r="H2" s="69"/>
    </row>
    <row r="7" spans="1:19" ht="15.75">
      <c r="A7" s="42" t="s">
        <v>105</v>
      </c>
      <c r="B7" s="44" t="s">
        <v>106</v>
      </c>
    </row>
    <row r="8" spans="1:19" ht="15.75">
      <c r="A8" s="42" t="s">
        <v>107</v>
      </c>
      <c r="B8" s="44" t="s">
        <v>108</v>
      </c>
    </row>
    <row r="9" spans="1:19" ht="15.75">
      <c r="B9" s="44" t="s">
        <v>109</v>
      </c>
    </row>
    <row r="10" spans="1:19" ht="15.75">
      <c r="B10" s="44" t="s">
        <v>110</v>
      </c>
    </row>
    <row r="11" spans="1:19" ht="16.5" thickBot="1">
      <c r="A11" s="70"/>
      <c r="B11" s="70"/>
      <c r="C11" s="70"/>
      <c r="D11" s="70"/>
      <c r="E11" s="70"/>
      <c r="F11" s="71"/>
      <c r="G11" s="72" t="s">
        <v>111</v>
      </c>
      <c r="H11" s="73"/>
      <c r="I11" s="72" t="s">
        <v>112</v>
      </c>
      <c r="J11" s="73"/>
      <c r="K11" s="45" t="s">
        <v>113</v>
      </c>
      <c r="L11" s="46"/>
      <c r="M11" s="46"/>
      <c r="N11" s="46"/>
      <c r="O11" s="46"/>
      <c r="P11" s="46"/>
      <c r="Q11" s="46"/>
      <c r="R11" s="47"/>
      <c r="S11" s="43"/>
    </row>
    <row r="12" spans="1:19" ht="47.25">
      <c r="A12" s="48" t="s">
        <v>63</v>
      </c>
      <c r="B12" s="48" t="s">
        <v>114</v>
      </c>
      <c r="C12" s="48" t="s">
        <v>115</v>
      </c>
      <c r="D12" s="48" t="s">
        <v>116</v>
      </c>
      <c r="E12" s="48" t="s">
        <v>64</v>
      </c>
      <c r="F12" s="48" t="s">
        <v>62</v>
      </c>
      <c r="G12" s="48" t="s">
        <v>78</v>
      </c>
      <c r="H12" s="49" t="s">
        <v>117</v>
      </c>
      <c r="I12" s="50" t="s">
        <v>118</v>
      </c>
      <c r="J12" s="49" t="s">
        <v>80</v>
      </c>
      <c r="K12" s="48" t="s">
        <v>119</v>
      </c>
      <c r="L12" s="48" t="s">
        <v>120</v>
      </c>
      <c r="M12" s="48" t="s">
        <v>121</v>
      </c>
      <c r="N12" s="48" t="s">
        <v>122</v>
      </c>
      <c r="O12" s="48" t="s">
        <v>123</v>
      </c>
      <c r="P12" s="49" t="s">
        <v>124</v>
      </c>
      <c r="Q12" s="51" t="s">
        <v>125</v>
      </c>
      <c r="R12" s="52" t="s">
        <v>126</v>
      </c>
    </row>
    <row r="13" spans="1:19">
      <c r="A13" s="53"/>
      <c r="B13" s="53"/>
      <c r="C13" s="54"/>
      <c r="D13" s="54"/>
      <c r="E13" s="53"/>
      <c r="F13" s="53"/>
      <c r="G13" s="54"/>
      <c r="H13" s="55" t="str">
        <f t="shared" ref="H13:H54" si="0">+IF(C13="","",C13*G13)</f>
        <v/>
      </c>
      <c r="I13" s="54"/>
      <c r="J13" s="55" t="str">
        <f>+IF('DRAFT ESTIMATION'!$H13="","",'DRAFT ESTIMATION'!$I13*'DRAFT ESTIMATION'!$H13)</f>
        <v/>
      </c>
      <c r="K13" s="53"/>
      <c r="L13" s="53"/>
      <c r="M13" s="53"/>
      <c r="N13" s="56"/>
      <c r="O13" s="56"/>
      <c r="P13" s="57" t="str">
        <f t="shared" ref="P13:P76" si="1">+IF(AND(N13="",O13=""),"",O13-N13)</f>
        <v/>
      </c>
      <c r="Q13" s="57"/>
      <c r="R13" s="58"/>
    </row>
    <row r="14" spans="1:19" ht="15" customHeight="1">
      <c r="A14" s="53"/>
      <c r="B14" s="53"/>
      <c r="C14" s="54"/>
      <c r="D14" s="54"/>
      <c r="E14" s="53"/>
      <c r="F14" s="53"/>
      <c r="G14" s="54"/>
      <c r="H14" s="55" t="str">
        <f t="shared" si="0"/>
        <v/>
      </c>
      <c r="I14" s="54"/>
      <c r="J14" s="55" t="str">
        <f>+IF('DRAFT ESTIMATION'!$H14="","",'DRAFT ESTIMATION'!$I14*'DRAFT ESTIMATION'!$H14)</f>
        <v/>
      </c>
      <c r="K14" s="53"/>
      <c r="L14" s="53"/>
      <c r="M14" s="53"/>
      <c r="N14" s="56"/>
      <c r="O14" s="56"/>
      <c r="P14" s="57" t="str">
        <f t="shared" si="1"/>
        <v/>
      </c>
      <c r="Q14" s="57"/>
      <c r="R14" s="58"/>
    </row>
    <row r="15" spans="1:19">
      <c r="A15" s="53"/>
      <c r="B15" s="53"/>
      <c r="C15" s="54"/>
      <c r="D15" s="54"/>
      <c r="E15" s="53"/>
      <c r="F15" s="53"/>
      <c r="G15" s="54"/>
      <c r="H15" s="55" t="str">
        <f t="shared" si="0"/>
        <v/>
      </c>
      <c r="I15" s="54"/>
      <c r="J15" s="55" t="str">
        <f>+IF('DRAFT ESTIMATION'!$H15="","",'DRAFT ESTIMATION'!$I15*'DRAFT ESTIMATION'!$H15)</f>
        <v/>
      </c>
      <c r="K15" s="53"/>
      <c r="L15" s="53"/>
      <c r="M15" s="53"/>
      <c r="N15" s="56"/>
      <c r="O15" s="56"/>
      <c r="P15" s="57" t="str">
        <f t="shared" si="1"/>
        <v/>
      </c>
      <c r="Q15" s="57"/>
      <c r="R15" s="58"/>
    </row>
    <row r="16" spans="1:19">
      <c r="A16" s="53"/>
      <c r="B16" s="53"/>
      <c r="C16" s="54"/>
      <c r="D16" s="54"/>
      <c r="E16" s="53"/>
      <c r="F16" s="53"/>
      <c r="G16" s="54"/>
      <c r="H16" s="55" t="str">
        <f t="shared" si="0"/>
        <v/>
      </c>
      <c r="I16" s="54"/>
      <c r="J16" s="55" t="str">
        <f>+IF('DRAFT ESTIMATION'!$H16="","",'DRAFT ESTIMATION'!$I16*'DRAFT ESTIMATION'!$H16)</f>
        <v/>
      </c>
      <c r="K16" s="53"/>
      <c r="L16" s="53"/>
      <c r="M16" s="53"/>
      <c r="N16" s="56"/>
      <c r="O16" s="56"/>
      <c r="P16" s="57" t="str">
        <f t="shared" si="1"/>
        <v/>
      </c>
      <c r="Q16" s="57"/>
      <c r="R16" s="58"/>
    </row>
    <row r="17" spans="1:18">
      <c r="A17" s="53"/>
      <c r="B17" s="53"/>
      <c r="C17" s="54"/>
      <c r="D17" s="54"/>
      <c r="E17" s="53"/>
      <c r="F17" s="53"/>
      <c r="G17" s="54"/>
      <c r="H17" s="55" t="str">
        <f t="shared" si="0"/>
        <v/>
      </c>
      <c r="I17" s="54"/>
      <c r="J17" s="55" t="str">
        <f>+IF('DRAFT ESTIMATION'!$H17="","",'DRAFT ESTIMATION'!$I17*'DRAFT ESTIMATION'!$H17)</f>
        <v/>
      </c>
      <c r="K17" s="53"/>
      <c r="L17" s="53"/>
      <c r="M17" s="53"/>
      <c r="N17" s="56"/>
      <c r="O17" s="56"/>
      <c r="P17" s="57" t="str">
        <f t="shared" si="1"/>
        <v/>
      </c>
      <c r="Q17" s="57"/>
      <c r="R17" s="58"/>
    </row>
    <row r="18" spans="1:18">
      <c r="A18" s="53"/>
      <c r="B18" s="53"/>
      <c r="C18" s="54"/>
      <c r="D18" s="54"/>
      <c r="E18" s="53"/>
      <c r="F18" s="53"/>
      <c r="G18" s="54"/>
      <c r="H18" s="55" t="str">
        <f t="shared" si="0"/>
        <v/>
      </c>
      <c r="I18" s="54"/>
      <c r="J18" s="55" t="str">
        <f>+IF('DRAFT ESTIMATION'!$H18="","",'DRAFT ESTIMATION'!$I18*'DRAFT ESTIMATION'!$H18)</f>
        <v/>
      </c>
      <c r="K18" s="53"/>
      <c r="L18" s="53"/>
      <c r="M18" s="53"/>
      <c r="N18" s="56"/>
      <c r="O18" s="56"/>
      <c r="P18" s="57" t="str">
        <f t="shared" si="1"/>
        <v/>
      </c>
      <c r="Q18" s="57"/>
      <c r="R18" s="58"/>
    </row>
    <row r="19" spans="1:18">
      <c r="A19" s="53"/>
      <c r="B19" s="53"/>
      <c r="C19" s="54"/>
      <c r="D19" s="54"/>
      <c r="E19" s="53"/>
      <c r="F19" s="53"/>
      <c r="G19" s="54"/>
      <c r="H19" s="55" t="str">
        <f t="shared" si="0"/>
        <v/>
      </c>
      <c r="I19" s="54"/>
      <c r="J19" s="55" t="str">
        <f>+IF('DRAFT ESTIMATION'!$H19="","",'DRAFT ESTIMATION'!$I19*'DRAFT ESTIMATION'!$H19)</f>
        <v/>
      </c>
      <c r="K19" s="53"/>
      <c r="L19" s="53"/>
      <c r="M19" s="53"/>
      <c r="N19" s="56"/>
      <c r="O19" s="56"/>
      <c r="P19" s="57" t="str">
        <f t="shared" si="1"/>
        <v/>
      </c>
      <c r="Q19" s="57"/>
      <c r="R19" s="58"/>
    </row>
    <row r="20" spans="1:18">
      <c r="A20" s="53"/>
      <c r="B20" s="53"/>
      <c r="C20" s="54"/>
      <c r="D20" s="54"/>
      <c r="E20" s="53"/>
      <c r="F20" s="53"/>
      <c r="G20" s="54"/>
      <c r="H20" s="55" t="str">
        <f t="shared" si="0"/>
        <v/>
      </c>
      <c r="I20" s="54"/>
      <c r="J20" s="55" t="str">
        <f>+IF('DRAFT ESTIMATION'!$H20="","",'DRAFT ESTIMATION'!$I20*'DRAFT ESTIMATION'!$H20)</f>
        <v/>
      </c>
      <c r="K20" s="53"/>
      <c r="L20" s="53"/>
      <c r="M20" s="53"/>
      <c r="N20" s="56"/>
      <c r="O20" s="56"/>
      <c r="P20" s="57" t="str">
        <f t="shared" si="1"/>
        <v/>
      </c>
      <c r="Q20" s="57"/>
      <c r="R20" s="58"/>
    </row>
    <row r="21" spans="1:18">
      <c r="A21" s="53"/>
      <c r="B21" s="53"/>
      <c r="C21" s="54"/>
      <c r="D21" s="54"/>
      <c r="E21" s="53"/>
      <c r="F21" s="53"/>
      <c r="G21" s="54"/>
      <c r="H21" s="55" t="str">
        <f t="shared" si="0"/>
        <v/>
      </c>
      <c r="I21" s="54"/>
      <c r="J21" s="55" t="str">
        <f>+IF('DRAFT ESTIMATION'!$H21="","",'DRAFT ESTIMATION'!$I21*'DRAFT ESTIMATION'!$H21)</f>
        <v/>
      </c>
      <c r="K21" s="53"/>
      <c r="L21" s="53"/>
      <c r="M21" s="53"/>
      <c r="N21" s="56"/>
      <c r="O21" s="56"/>
      <c r="P21" s="57" t="str">
        <f t="shared" si="1"/>
        <v/>
      </c>
      <c r="Q21" s="57"/>
      <c r="R21" s="58"/>
    </row>
    <row r="22" spans="1:18">
      <c r="A22" s="53"/>
      <c r="B22" s="53"/>
      <c r="C22" s="54"/>
      <c r="D22" s="54"/>
      <c r="E22" s="53"/>
      <c r="F22" s="53"/>
      <c r="G22" s="54"/>
      <c r="H22" s="55" t="str">
        <f t="shared" si="0"/>
        <v/>
      </c>
      <c r="I22" s="54"/>
      <c r="J22" s="55" t="str">
        <f>+IF('DRAFT ESTIMATION'!$H22="","",'DRAFT ESTIMATION'!$I22*'DRAFT ESTIMATION'!$H22)</f>
        <v/>
      </c>
      <c r="K22" s="53"/>
      <c r="L22" s="53"/>
      <c r="M22" s="53"/>
      <c r="N22" s="56"/>
      <c r="O22" s="56"/>
      <c r="P22" s="57" t="str">
        <f t="shared" si="1"/>
        <v/>
      </c>
      <c r="Q22" s="57"/>
      <c r="R22" s="58"/>
    </row>
    <row r="23" spans="1:18">
      <c r="A23" s="53"/>
      <c r="B23" s="53"/>
      <c r="C23" s="54"/>
      <c r="D23" s="54"/>
      <c r="E23" s="53"/>
      <c r="F23" s="53"/>
      <c r="G23" s="54"/>
      <c r="H23" s="55" t="str">
        <f t="shared" si="0"/>
        <v/>
      </c>
      <c r="I23" s="54"/>
      <c r="J23" s="55" t="str">
        <f>+IF('DRAFT ESTIMATION'!$H23="","",'DRAFT ESTIMATION'!$I23*'DRAFT ESTIMATION'!$H23)</f>
        <v/>
      </c>
      <c r="K23" s="53"/>
      <c r="L23" s="53"/>
      <c r="M23" s="53"/>
      <c r="N23" s="56"/>
      <c r="O23" s="56"/>
      <c r="P23" s="57" t="str">
        <f t="shared" si="1"/>
        <v/>
      </c>
      <c r="Q23" s="57"/>
      <c r="R23" s="58"/>
    </row>
    <row r="24" spans="1:18">
      <c r="A24" s="53"/>
      <c r="B24" s="53"/>
      <c r="C24" s="54"/>
      <c r="D24" s="54"/>
      <c r="E24" s="53"/>
      <c r="F24" s="53"/>
      <c r="G24" s="54"/>
      <c r="H24" s="55" t="str">
        <f t="shared" si="0"/>
        <v/>
      </c>
      <c r="I24" s="54"/>
      <c r="J24" s="55" t="str">
        <f>+IF('DRAFT ESTIMATION'!$H24="","",'DRAFT ESTIMATION'!$I24*'DRAFT ESTIMATION'!$H24)</f>
        <v/>
      </c>
      <c r="K24" s="53"/>
      <c r="L24" s="53"/>
      <c r="M24" s="53"/>
      <c r="N24" s="56"/>
      <c r="O24" s="56"/>
      <c r="P24" s="57" t="str">
        <f t="shared" si="1"/>
        <v/>
      </c>
      <c r="Q24" s="57"/>
      <c r="R24" s="58"/>
    </row>
    <row r="25" spans="1:18">
      <c r="A25" s="53"/>
      <c r="B25" s="53"/>
      <c r="C25" s="54"/>
      <c r="D25" s="54"/>
      <c r="E25" s="53"/>
      <c r="F25" s="53"/>
      <c r="G25" s="54"/>
      <c r="H25" s="55" t="str">
        <f t="shared" si="0"/>
        <v/>
      </c>
      <c r="I25" s="54"/>
      <c r="J25" s="55" t="str">
        <f>+IF('DRAFT ESTIMATION'!$H25="","",'DRAFT ESTIMATION'!$I25*'DRAFT ESTIMATION'!$H25)</f>
        <v/>
      </c>
      <c r="K25" s="53"/>
      <c r="L25" s="53"/>
      <c r="M25" s="53"/>
      <c r="N25" s="56"/>
      <c r="O25" s="56"/>
      <c r="P25" s="57" t="str">
        <f t="shared" si="1"/>
        <v/>
      </c>
      <c r="Q25" s="57"/>
      <c r="R25" s="58"/>
    </row>
    <row r="26" spans="1:18">
      <c r="A26" s="53"/>
      <c r="B26" s="53"/>
      <c r="C26" s="54"/>
      <c r="D26" s="54"/>
      <c r="E26" s="53"/>
      <c r="F26" s="53"/>
      <c r="G26" s="54"/>
      <c r="H26" s="55" t="str">
        <f t="shared" si="0"/>
        <v/>
      </c>
      <c r="I26" s="54"/>
      <c r="J26" s="55" t="str">
        <f>+IF('DRAFT ESTIMATION'!$H26="","",'DRAFT ESTIMATION'!$I26*'DRAFT ESTIMATION'!$H26)</f>
        <v/>
      </c>
      <c r="K26" s="53"/>
      <c r="L26" s="53"/>
      <c r="M26" s="53"/>
      <c r="N26" s="56"/>
      <c r="O26" s="56"/>
      <c r="P26" s="57" t="str">
        <f t="shared" si="1"/>
        <v/>
      </c>
      <c r="Q26" s="57"/>
      <c r="R26" s="58"/>
    </row>
    <row r="27" spans="1:18">
      <c r="A27" s="53"/>
      <c r="B27" s="53"/>
      <c r="C27" s="54"/>
      <c r="D27" s="54"/>
      <c r="E27" s="53"/>
      <c r="F27" s="53"/>
      <c r="G27" s="54"/>
      <c r="H27" s="55" t="str">
        <f t="shared" si="0"/>
        <v/>
      </c>
      <c r="I27" s="54"/>
      <c r="J27" s="55" t="str">
        <f>+IF('DRAFT ESTIMATION'!$H27="","",'DRAFT ESTIMATION'!$I27*'DRAFT ESTIMATION'!$H27)</f>
        <v/>
      </c>
      <c r="K27" s="53"/>
      <c r="L27" s="53"/>
      <c r="M27" s="53"/>
      <c r="N27" s="56"/>
      <c r="O27" s="56"/>
      <c r="P27" s="57" t="str">
        <f t="shared" si="1"/>
        <v/>
      </c>
      <c r="Q27" s="57"/>
      <c r="R27" s="58"/>
    </row>
    <row r="28" spans="1:18">
      <c r="A28" s="53"/>
      <c r="B28" s="53"/>
      <c r="C28" s="54"/>
      <c r="D28" s="54"/>
      <c r="E28" s="53"/>
      <c r="F28" s="53"/>
      <c r="G28" s="54"/>
      <c r="H28" s="55" t="str">
        <f t="shared" si="0"/>
        <v/>
      </c>
      <c r="I28" s="54"/>
      <c r="J28" s="55" t="str">
        <f>+IF('DRAFT ESTIMATION'!$H28="","",'DRAFT ESTIMATION'!$I28*'DRAFT ESTIMATION'!$H28)</f>
        <v/>
      </c>
      <c r="K28" s="53"/>
      <c r="L28" s="53"/>
      <c r="M28" s="53"/>
      <c r="N28" s="56"/>
      <c r="O28" s="56"/>
      <c r="P28" s="57" t="str">
        <f t="shared" si="1"/>
        <v/>
      </c>
      <c r="Q28" s="57"/>
      <c r="R28" s="58"/>
    </row>
    <row r="29" spans="1:18">
      <c r="A29" s="53"/>
      <c r="B29" s="53"/>
      <c r="C29" s="54"/>
      <c r="D29" s="54"/>
      <c r="E29" s="53"/>
      <c r="F29" s="53"/>
      <c r="G29" s="54"/>
      <c r="H29" s="55" t="str">
        <f t="shared" si="0"/>
        <v/>
      </c>
      <c r="I29" s="54"/>
      <c r="J29" s="55" t="str">
        <f>+IF('DRAFT ESTIMATION'!$H29="","",'DRAFT ESTIMATION'!$I29*'DRAFT ESTIMATION'!$H29)</f>
        <v/>
      </c>
      <c r="K29" s="53"/>
      <c r="L29" s="53"/>
      <c r="M29" s="53"/>
      <c r="N29" s="56"/>
      <c r="O29" s="56"/>
      <c r="P29" s="57" t="str">
        <f t="shared" si="1"/>
        <v/>
      </c>
      <c r="Q29" s="57"/>
      <c r="R29" s="58"/>
    </row>
    <row r="30" spans="1:18">
      <c r="A30" s="53"/>
      <c r="B30" s="53"/>
      <c r="C30" s="54"/>
      <c r="D30" s="54"/>
      <c r="E30" s="53"/>
      <c r="F30" s="53"/>
      <c r="G30" s="54"/>
      <c r="H30" s="55" t="str">
        <f t="shared" si="0"/>
        <v/>
      </c>
      <c r="I30" s="54"/>
      <c r="J30" s="55" t="str">
        <f>+IF('DRAFT ESTIMATION'!$H30="","",'DRAFT ESTIMATION'!$I30*'DRAFT ESTIMATION'!$H30)</f>
        <v/>
      </c>
      <c r="K30" s="53"/>
      <c r="L30" s="53"/>
      <c r="M30" s="53"/>
      <c r="N30" s="56"/>
      <c r="O30" s="56"/>
      <c r="P30" s="57" t="str">
        <f t="shared" si="1"/>
        <v/>
      </c>
      <c r="Q30" s="57"/>
      <c r="R30" s="58"/>
    </row>
    <row r="31" spans="1:18">
      <c r="A31" s="53"/>
      <c r="B31" s="53"/>
      <c r="C31" s="54"/>
      <c r="D31" s="54"/>
      <c r="E31" s="53"/>
      <c r="F31" s="53"/>
      <c r="G31" s="54"/>
      <c r="H31" s="55" t="str">
        <f t="shared" si="0"/>
        <v/>
      </c>
      <c r="I31" s="54"/>
      <c r="J31" s="55" t="str">
        <f>+IF('DRAFT ESTIMATION'!$H31="","",'DRAFT ESTIMATION'!$I31*'DRAFT ESTIMATION'!$H31)</f>
        <v/>
      </c>
      <c r="K31" s="53"/>
      <c r="L31" s="53"/>
      <c r="M31" s="53"/>
      <c r="N31" s="56"/>
      <c r="O31" s="56"/>
      <c r="P31" s="57" t="str">
        <f t="shared" si="1"/>
        <v/>
      </c>
      <c r="Q31" s="57"/>
      <c r="R31" s="58"/>
    </row>
    <row r="32" spans="1:18">
      <c r="A32" s="53"/>
      <c r="B32" s="53"/>
      <c r="C32" s="54"/>
      <c r="D32" s="54"/>
      <c r="E32" s="53"/>
      <c r="F32" s="53"/>
      <c r="G32" s="54"/>
      <c r="H32" s="55" t="str">
        <f t="shared" si="0"/>
        <v/>
      </c>
      <c r="I32" s="54"/>
      <c r="J32" s="55" t="str">
        <f>+IF('DRAFT ESTIMATION'!$H32="","",'DRAFT ESTIMATION'!$I32*'DRAFT ESTIMATION'!$H32)</f>
        <v/>
      </c>
      <c r="K32" s="53"/>
      <c r="L32" s="53"/>
      <c r="M32" s="53"/>
      <c r="N32" s="56"/>
      <c r="O32" s="56"/>
      <c r="P32" s="57" t="str">
        <f t="shared" si="1"/>
        <v/>
      </c>
      <c r="Q32" s="57"/>
      <c r="R32" s="58"/>
    </row>
    <row r="33" spans="1:18">
      <c r="A33" s="53"/>
      <c r="B33" s="53"/>
      <c r="C33" s="54"/>
      <c r="D33" s="54"/>
      <c r="E33" s="53"/>
      <c r="F33" s="53"/>
      <c r="G33" s="54"/>
      <c r="H33" s="55" t="str">
        <f t="shared" si="0"/>
        <v/>
      </c>
      <c r="I33" s="54"/>
      <c r="J33" s="55" t="str">
        <f>+IF('DRAFT ESTIMATION'!$H33="","",'DRAFT ESTIMATION'!$I33*'DRAFT ESTIMATION'!$H33)</f>
        <v/>
      </c>
      <c r="K33" s="53"/>
      <c r="L33" s="53"/>
      <c r="M33" s="53"/>
      <c r="N33" s="56"/>
      <c r="O33" s="56"/>
      <c r="P33" s="57" t="str">
        <f t="shared" si="1"/>
        <v/>
      </c>
      <c r="Q33" s="57"/>
      <c r="R33" s="58"/>
    </row>
    <row r="34" spans="1:18">
      <c r="A34" s="53"/>
      <c r="B34" s="53"/>
      <c r="C34" s="54"/>
      <c r="D34" s="54"/>
      <c r="E34" s="53"/>
      <c r="F34" s="53"/>
      <c r="G34" s="54"/>
      <c r="H34" s="55" t="str">
        <f t="shared" si="0"/>
        <v/>
      </c>
      <c r="I34" s="54"/>
      <c r="J34" s="55" t="str">
        <f>+IF('DRAFT ESTIMATION'!$H34="","",'DRAFT ESTIMATION'!$I34*'DRAFT ESTIMATION'!$H34)</f>
        <v/>
      </c>
      <c r="K34" s="53"/>
      <c r="L34" s="53"/>
      <c r="M34" s="53"/>
      <c r="N34" s="56"/>
      <c r="O34" s="56"/>
      <c r="P34" s="57" t="str">
        <f t="shared" si="1"/>
        <v/>
      </c>
      <c r="Q34" s="57"/>
      <c r="R34" s="58"/>
    </row>
    <row r="35" spans="1:18">
      <c r="A35" s="53"/>
      <c r="B35" s="53"/>
      <c r="C35" s="54"/>
      <c r="D35" s="54"/>
      <c r="E35" s="53"/>
      <c r="F35" s="53"/>
      <c r="G35" s="54"/>
      <c r="H35" s="55" t="str">
        <f t="shared" si="0"/>
        <v/>
      </c>
      <c r="I35" s="54"/>
      <c r="J35" s="55" t="str">
        <f>+IF('DRAFT ESTIMATION'!$H35="","",'DRAFT ESTIMATION'!$I35*'DRAFT ESTIMATION'!$H35)</f>
        <v/>
      </c>
      <c r="K35" s="53"/>
      <c r="L35" s="53"/>
      <c r="M35" s="53"/>
      <c r="N35" s="56"/>
      <c r="O35" s="56"/>
      <c r="P35" s="57" t="str">
        <f t="shared" si="1"/>
        <v/>
      </c>
      <c r="Q35" s="57"/>
      <c r="R35" s="58"/>
    </row>
    <row r="36" spans="1:18">
      <c r="A36" s="53"/>
      <c r="B36" s="53"/>
      <c r="C36" s="54"/>
      <c r="D36" s="54"/>
      <c r="E36" s="53"/>
      <c r="F36" s="53"/>
      <c r="G36" s="54"/>
      <c r="H36" s="55" t="str">
        <f t="shared" si="0"/>
        <v/>
      </c>
      <c r="I36" s="54"/>
      <c r="J36" s="55" t="str">
        <f>+IF('DRAFT ESTIMATION'!$H36="","",'DRAFT ESTIMATION'!$I36*'DRAFT ESTIMATION'!$H36)</f>
        <v/>
      </c>
      <c r="K36" s="53"/>
      <c r="L36" s="53"/>
      <c r="M36" s="53"/>
      <c r="N36" s="56"/>
      <c r="O36" s="56"/>
      <c r="P36" s="57" t="str">
        <f t="shared" si="1"/>
        <v/>
      </c>
      <c r="Q36" s="57"/>
      <c r="R36" s="58"/>
    </row>
    <row r="37" spans="1:18">
      <c r="A37" s="53"/>
      <c r="B37" s="53"/>
      <c r="C37" s="54"/>
      <c r="D37" s="54"/>
      <c r="E37" s="53"/>
      <c r="F37" s="53"/>
      <c r="G37" s="54"/>
      <c r="H37" s="55" t="str">
        <f t="shared" si="0"/>
        <v/>
      </c>
      <c r="I37" s="54"/>
      <c r="J37" s="55" t="str">
        <f>+IF('DRAFT ESTIMATION'!$H37="","",'DRAFT ESTIMATION'!$I37*'DRAFT ESTIMATION'!$H37)</f>
        <v/>
      </c>
      <c r="K37" s="53"/>
      <c r="L37" s="53"/>
      <c r="M37" s="53"/>
      <c r="N37" s="56"/>
      <c r="O37" s="56"/>
      <c r="P37" s="57" t="str">
        <f t="shared" si="1"/>
        <v/>
      </c>
      <c r="Q37" s="57"/>
      <c r="R37" s="58"/>
    </row>
    <row r="38" spans="1:18">
      <c r="A38" s="53"/>
      <c r="B38" s="53"/>
      <c r="C38" s="54"/>
      <c r="D38" s="54"/>
      <c r="E38" s="53"/>
      <c r="F38" s="53"/>
      <c r="G38" s="54"/>
      <c r="H38" s="55" t="str">
        <f t="shared" si="0"/>
        <v/>
      </c>
      <c r="I38" s="54"/>
      <c r="J38" s="55" t="str">
        <f>+IF('DRAFT ESTIMATION'!$H38="","",'DRAFT ESTIMATION'!$I38*'DRAFT ESTIMATION'!$H38)</f>
        <v/>
      </c>
      <c r="K38" s="53"/>
      <c r="L38" s="53"/>
      <c r="M38" s="53"/>
      <c r="N38" s="56"/>
      <c r="O38" s="56"/>
      <c r="P38" s="57" t="str">
        <f t="shared" si="1"/>
        <v/>
      </c>
      <c r="Q38" s="57"/>
      <c r="R38" s="58"/>
    </row>
    <row r="39" spans="1:18">
      <c r="A39" s="53"/>
      <c r="B39" s="53"/>
      <c r="C39" s="54"/>
      <c r="D39" s="54"/>
      <c r="E39" s="53"/>
      <c r="F39" s="53"/>
      <c r="G39" s="54"/>
      <c r="H39" s="55" t="str">
        <f t="shared" si="0"/>
        <v/>
      </c>
      <c r="I39" s="54"/>
      <c r="J39" s="55" t="str">
        <f>+IF('DRAFT ESTIMATION'!$H39="","",'DRAFT ESTIMATION'!$I39*'DRAFT ESTIMATION'!$H39)</f>
        <v/>
      </c>
      <c r="K39" s="53"/>
      <c r="L39" s="53"/>
      <c r="M39" s="53"/>
      <c r="N39" s="56"/>
      <c r="O39" s="56"/>
      <c r="P39" s="57" t="str">
        <f t="shared" si="1"/>
        <v/>
      </c>
      <c r="Q39" s="57"/>
      <c r="R39" s="58"/>
    </row>
    <row r="40" spans="1:18">
      <c r="A40" s="53"/>
      <c r="B40" s="53"/>
      <c r="C40" s="54"/>
      <c r="D40" s="54"/>
      <c r="E40" s="53"/>
      <c r="F40" s="53"/>
      <c r="G40" s="54"/>
      <c r="H40" s="55" t="str">
        <f t="shared" si="0"/>
        <v/>
      </c>
      <c r="I40" s="54"/>
      <c r="J40" s="55" t="str">
        <f>+IF('DRAFT ESTIMATION'!$H40="","",'DRAFT ESTIMATION'!$I40*'DRAFT ESTIMATION'!$H40)</f>
        <v/>
      </c>
      <c r="K40" s="53"/>
      <c r="L40" s="53"/>
      <c r="M40" s="53"/>
      <c r="N40" s="56"/>
      <c r="O40" s="56"/>
      <c r="P40" s="57" t="str">
        <f t="shared" si="1"/>
        <v/>
      </c>
      <c r="Q40" s="57"/>
      <c r="R40" s="58"/>
    </row>
    <row r="41" spans="1:18">
      <c r="A41" s="53"/>
      <c r="B41" s="53"/>
      <c r="C41" s="54"/>
      <c r="D41" s="54"/>
      <c r="E41" s="53"/>
      <c r="F41" s="53"/>
      <c r="G41" s="54"/>
      <c r="H41" s="55" t="str">
        <f t="shared" si="0"/>
        <v/>
      </c>
      <c r="I41" s="54"/>
      <c r="J41" s="55" t="str">
        <f>+IF('DRAFT ESTIMATION'!$H41="","",'DRAFT ESTIMATION'!$I41*'DRAFT ESTIMATION'!$H41)</f>
        <v/>
      </c>
      <c r="K41" s="53"/>
      <c r="L41" s="53"/>
      <c r="M41" s="53"/>
      <c r="N41" s="56"/>
      <c r="O41" s="56"/>
      <c r="P41" s="57" t="str">
        <f t="shared" si="1"/>
        <v/>
      </c>
      <c r="Q41" s="57"/>
      <c r="R41" s="58"/>
    </row>
    <row r="42" spans="1:18">
      <c r="A42" s="53"/>
      <c r="B42" s="53"/>
      <c r="C42" s="54"/>
      <c r="D42" s="54"/>
      <c r="E42" s="53"/>
      <c r="F42" s="53"/>
      <c r="G42" s="54"/>
      <c r="H42" s="55" t="str">
        <f t="shared" si="0"/>
        <v/>
      </c>
      <c r="I42" s="54"/>
      <c r="J42" s="55" t="str">
        <f>+IF('DRAFT ESTIMATION'!$H42="","",'DRAFT ESTIMATION'!$I42*'DRAFT ESTIMATION'!$H42)</f>
        <v/>
      </c>
      <c r="K42" s="53"/>
      <c r="L42" s="53"/>
      <c r="M42" s="53"/>
      <c r="N42" s="56"/>
      <c r="O42" s="56"/>
      <c r="P42" s="57" t="str">
        <f t="shared" si="1"/>
        <v/>
      </c>
      <c r="Q42" s="57"/>
      <c r="R42" s="58"/>
    </row>
    <row r="43" spans="1:18">
      <c r="A43" s="53"/>
      <c r="B43" s="53"/>
      <c r="C43" s="54"/>
      <c r="D43" s="54"/>
      <c r="E43" s="53"/>
      <c r="F43" s="53"/>
      <c r="G43" s="54"/>
      <c r="H43" s="55" t="str">
        <f t="shared" si="0"/>
        <v/>
      </c>
      <c r="I43" s="54"/>
      <c r="J43" s="55" t="str">
        <f>+IF('DRAFT ESTIMATION'!$H43="","",'DRAFT ESTIMATION'!$I43*'DRAFT ESTIMATION'!$H43)</f>
        <v/>
      </c>
      <c r="K43" s="53"/>
      <c r="L43" s="53"/>
      <c r="M43" s="53"/>
      <c r="N43" s="56"/>
      <c r="O43" s="56"/>
      <c r="P43" s="57" t="str">
        <f t="shared" si="1"/>
        <v/>
      </c>
      <c r="Q43" s="57"/>
      <c r="R43" s="58"/>
    </row>
    <row r="44" spans="1:18">
      <c r="A44" s="53"/>
      <c r="B44" s="53"/>
      <c r="C44" s="54"/>
      <c r="D44" s="54"/>
      <c r="E44" s="53"/>
      <c r="F44" s="53"/>
      <c r="G44" s="54"/>
      <c r="H44" s="55" t="str">
        <f t="shared" si="0"/>
        <v/>
      </c>
      <c r="I44" s="54"/>
      <c r="J44" s="55" t="str">
        <f>+IF('DRAFT ESTIMATION'!$H44="","",'DRAFT ESTIMATION'!$I44*'DRAFT ESTIMATION'!$H44)</f>
        <v/>
      </c>
      <c r="K44" s="53"/>
      <c r="L44" s="53"/>
      <c r="M44" s="53"/>
      <c r="N44" s="56"/>
      <c r="O44" s="56"/>
      <c r="P44" s="57" t="str">
        <f t="shared" si="1"/>
        <v/>
      </c>
      <c r="Q44" s="57"/>
      <c r="R44" s="58"/>
    </row>
    <row r="45" spans="1:18">
      <c r="A45" s="53"/>
      <c r="B45" s="53"/>
      <c r="C45" s="54"/>
      <c r="D45" s="54"/>
      <c r="E45" s="53"/>
      <c r="F45" s="53"/>
      <c r="G45" s="54"/>
      <c r="H45" s="55" t="str">
        <f t="shared" si="0"/>
        <v/>
      </c>
      <c r="I45" s="54"/>
      <c r="J45" s="55" t="str">
        <f>+IF('DRAFT ESTIMATION'!$H45="","",'DRAFT ESTIMATION'!$I45*'DRAFT ESTIMATION'!$H45)</f>
        <v/>
      </c>
      <c r="K45" s="53"/>
      <c r="L45" s="53"/>
      <c r="M45" s="53"/>
      <c r="N45" s="56"/>
      <c r="O45" s="56"/>
      <c r="P45" s="57" t="str">
        <f t="shared" si="1"/>
        <v/>
      </c>
      <c r="Q45" s="57"/>
      <c r="R45" s="58"/>
    </row>
    <row r="46" spans="1:18">
      <c r="A46" s="53"/>
      <c r="B46" s="53"/>
      <c r="C46" s="54"/>
      <c r="D46" s="54"/>
      <c r="E46" s="53"/>
      <c r="F46" s="53"/>
      <c r="G46" s="54"/>
      <c r="H46" s="55" t="str">
        <f t="shared" si="0"/>
        <v/>
      </c>
      <c r="I46" s="54"/>
      <c r="J46" s="55" t="str">
        <f>+IF('DRAFT ESTIMATION'!$H46="","",'DRAFT ESTIMATION'!$I46*'DRAFT ESTIMATION'!$H46)</f>
        <v/>
      </c>
      <c r="K46" s="53"/>
      <c r="L46" s="53"/>
      <c r="M46" s="53"/>
      <c r="N46" s="56"/>
      <c r="O46" s="56"/>
      <c r="P46" s="57" t="str">
        <f t="shared" si="1"/>
        <v/>
      </c>
      <c r="Q46" s="57"/>
      <c r="R46" s="58"/>
    </row>
    <row r="47" spans="1:18">
      <c r="A47" s="53"/>
      <c r="B47" s="53"/>
      <c r="C47" s="54"/>
      <c r="D47" s="54"/>
      <c r="E47" s="53"/>
      <c r="F47" s="53"/>
      <c r="G47" s="54"/>
      <c r="H47" s="55" t="str">
        <f t="shared" si="0"/>
        <v/>
      </c>
      <c r="I47" s="54"/>
      <c r="J47" s="55" t="str">
        <f>+IF('DRAFT ESTIMATION'!$H47="","",'DRAFT ESTIMATION'!$I47*'DRAFT ESTIMATION'!$H47)</f>
        <v/>
      </c>
      <c r="K47" s="53"/>
      <c r="L47" s="53"/>
      <c r="M47" s="53"/>
      <c r="N47" s="56"/>
      <c r="O47" s="56"/>
      <c r="P47" s="57" t="str">
        <f t="shared" si="1"/>
        <v/>
      </c>
      <c r="Q47" s="57"/>
      <c r="R47" s="58"/>
    </row>
    <row r="48" spans="1:18">
      <c r="A48" s="53"/>
      <c r="B48" s="53"/>
      <c r="C48" s="54"/>
      <c r="D48" s="54"/>
      <c r="E48" s="53"/>
      <c r="F48" s="53"/>
      <c r="G48" s="54"/>
      <c r="H48" s="55" t="str">
        <f t="shared" si="0"/>
        <v/>
      </c>
      <c r="I48" s="54"/>
      <c r="J48" s="55" t="str">
        <f>+IF('DRAFT ESTIMATION'!$H48="","",'DRAFT ESTIMATION'!$I48*'DRAFT ESTIMATION'!$H48)</f>
        <v/>
      </c>
      <c r="K48" s="53"/>
      <c r="L48" s="53"/>
      <c r="M48" s="53"/>
      <c r="N48" s="56"/>
      <c r="O48" s="56"/>
      <c r="P48" s="57" t="str">
        <f t="shared" si="1"/>
        <v/>
      </c>
      <c r="Q48" s="57"/>
      <c r="R48" s="58"/>
    </row>
    <row r="49" spans="1:18">
      <c r="A49" s="53"/>
      <c r="B49" s="53"/>
      <c r="C49" s="54"/>
      <c r="D49" s="54"/>
      <c r="E49" s="53"/>
      <c r="F49" s="53"/>
      <c r="G49" s="54"/>
      <c r="H49" s="55" t="str">
        <f t="shared" si="0"/>
        <v/>
      </c>
      <c r="I49" s="54"/>
      <c r="J49" s="55" t="str">
        <f>+IF('DRAFT ESTIMATION'!$H49="","",'DRAFT ESTIMATION'!$I49*'DRAFT ESTIMATION'!$H49)</f>
        <v/>
      </c>
      <c r="K49" s="53"/>
      <c r="L49" s="53"/>
      <c r="M49" s="53"/>
      <c r="N49" s="56"/>
      <c r="O49" s="56"/>
      <c r="P49" s="57" t="str">
        <f t="shared" si="1"/>
        <v/>
      </c>
      <c r="Q49" s="57"/>
      <c r="R49" s="58"/>
    </row>
    <row r="50" spans="1:18">
      <c r="A50" s="53"/>
      <c r="B50" s="53"/>
      <c r="C50" s="54"/>
      <c r="D50" s="54"/>
      <c r="E50" s="53"/>
      <c r="F50" s="53"/>
      <c r="G50" s="54"/>
      <c r="H50" s="55" t="str">
        <f t="shared" si="0"/>
        <v/>
      </c>
      <c r="I50" s="54"/>
      <c r="J50" s="55" t="str">
        <f>+IF('DRAFT ESTIMATION'!$H50="","",'DRAFT ESTIMATION'!$I50*'DRAFT ESTIMATION'!$H50)</f>
        <v/>
      </c>
      <c r="K50" s="53"/>
      <c r="L50" s="53"/>
      <c r="M50" s="53"/>
      <c r="N50" s="56"/>
      <c r="O50" s="56"/>
      <c r="P50" s="57" t="str">
        <f t="shared" si="1"/>
        <v/>
      </c>
      <c r="Q50" s="57"/>
      <c r="R50" s="58"/>
    </row>
    <row r="51" spans="1:18">
      <c r="A51" s="53"/>
      <c r="B51" s="53"/>
      <c r="C51" s="54"/>
      <c r="D51" s="54"/>
      <c r="E51" s="53"/>
      <c r="F51" s="53"/>
      <c r="G51" s="54"/>
      <c r="H51" s="55" t="str">
        <f t="shared" si="0"/>
        <v/>
      </c>
      <c r="I51" s="54"/>
      <c r="J51" s="55" t="str">
        <f>+IF('DRAFT ESTIMATION'!$H51="","",'DRAFT ESTIMATION'!$I51*'DRAFT ESTIMATION'!$H51)</f>
        <v/>
      </c>
      <c r="K51" s="53"/>
      <c r="L51" s="53"/>
      <c r="M51" s="53"/>
      <c r="N51" s="56"/>
      <c r="O51" s="56"/>
      <c r="P51" s="57" t="str">
        <f t="shared" si="1"/>
        <v/>
      </c>
      <c r="Q51" s="57"/>
      <c r="R51" s="58"/>
    </row>
    <row r="52" spans="1:18">
      <c r="A52" s="53"/>
      <c r="B52" s="53"/>
      <c r="C52" s="54"/>
      <c r="D52" s="54"/>
      <c r="E52" s="53"/>
      <c r="F52" s="53"/>
      <c r="G52" s="54"/>
      <c r="H52" s="55" t="str">
        <f t="shared" si="0"/>
        <v/>
      </c>
      <c r="I52" s="54"/>
      <c r="J52" s="55" t="str">
        <f>+IF('DRAFT ESTIMATION'!$H52="","",'DRAFT ESTIMATION'!$I52*'DRAFT ESTIMATION'!$H52)</f>
        <v/>
      </c>
      <c r="K52" s="53"/>
      <c r="L52" s="53"/>
      <c r="M52" s="53"/>
      <c r="N52" s="56"/>
      <c r="O52" s="56"/>
      <c r="P52" s="57" t="str">
        <f t="shared" si="1"/>
        <v/>
      </c>
      <c r="Q52" s="57"/>
      <c r="R52" s="58"/>
    </row>
    <row r="53" spans="1:18">
      <c r="A53" s="53"/>
      <c r="B53" s="53"/>
      <c r="C53" s="54"/>
      <c r="D53" s="54"/>
      <c r="E53" s="53"/>
      <c r="F53" s="53"/>
      <c r="G53" s="54"/>
      <c r="H53" s="55" t="str">
        <f t="shared" si="0"/>
        <v/>
      </c>
      <c r="I53" s="54"/>
      <c r="J53" s="55" t="str">
        <f>+IF('DRAFT ESTIMATION'!$H53="","",'DRAFT ESTIMATION'!$I53*'DRAFT ESTIMATION'!$H53)</f>
        <v/>
      </c>
      <c r="K53" s="53"/>
      <c r="L53" s="53"/>
      <c r="M53" s="53"/>
      <c r="N53" s="56"/>
      <c r="O53" s="56"/>
      <c r="P53" s="57" t="str">
        <f t="shared" si="1"/>
        <v/>
      </c>
      <c r="Q53" s="57"/>
      <c r="R53" s="58"/>
    </row>
    <row r="54" spans="1:18">
      <c r="A54" s="53"/>
      <c r="B54" s="53"/>
      <c r="C54" s="54"/>
      <c r="D54" s="54"/>
      <c r="E54" s="53"/>
      <c r="F54" s="53"/>
      <c r="G54" s="54"/>
      <c r="H54" s="55" t="str">
        <f t="shared" si="0"/>
        <v/>
      </c>
      <c r="I54" s="54"/>
      <c r="J54" s="55" t="str">
        <f>+IF('DRAFT ESTIMATION'!$H54="","",'DRAFT ESTIMATION'!$I54*'DRAFT ESTIMATION'!$H54)</f>
        <v/>
      </c>
      <c r="K54" s="53"/>
      <c r="L54" s="53"/>
      <c r="M54" s="53"/>
      <c r="N54" s="56"/>
      <c r="O54" s="56"/>
      <c r="P54" s="57" t="str">
        <f t="shared" si="1"/>
        <v/>
      </c>
      <c r="Q54" s="57"/>
      <c r="R54" s="58"/>
    </row>
    <row r="55" spans="1:18">
      <c r="A55" s="53"/>
      <c r="B55" s="53"/>
      <c r="C55" s="54"/>
      <c r="D55" s="54"/>
      <c r="E55" s="53"/>
      <c r="F55" s="53"/>
      <c r="G55" s="54"/>
      <c r="H55" s="55"/>
      <c r="I55" s="54"/>
      <c r="J55" s="55" t="str">
        <f>+IF('DRAFT ESTIMATION'!$H55="","",'DRAFT ESTIMATION'!$I55*'DRAFT ESTIMATION'!$H55)</f>
        <v/>
      </c>
      <c r="K55" s="53"/>
      <c r="L55" s="53"/>
      <c r="M55" s="53"/>
      <c r="N55" s="56"/>
      <c r="O55" s="56"/>
      <c r="P55" s="57" t="str">
        <f t="shared" si="1"/>
        <v/>
      </c>
      <c r="Q55" s="57"/>
      <c r="R55" s="58"/>
    </row>
    <row r="56" spans="1:18">
      <c r="A56" s="53"/>
      <c r="B56" s="53"/>
      <c r="C56" s="54"/>
      <c r="D56" s="54"/>
      <c r="E56" s="53"/>
      <c r="F56" s="53"/>
      <c r="G56" s="54"/>
      <c r="H56" s="55"/>
      <c r="I56" s="54"/>
      <c r="J56" s="55" t="str">
        <f>+IF('DRAFT ESTIMATION'!$H56="","",'DRAFT ESTIMATION'!$I56*'DRAFT ESTIMATION'!$H56)</f>
        <v/>
      </c>
      <c r="K56" s="53"/>
      <c r="L56" s="53"/>
      <c r="M56" s="53"/>
      <c r="N56" s="56"/>
      <c r="O56" s="56"/>
      <c r="P56" s="57" t="str">
        <f t="shared" si="1"/>
        <v/>
      </c>
      <c r="Q56" s="57"/>
      <c r="R56" s="58"/>
    </row>
    <row r="57" spans="1:18">
      <c r="A57" s="53"/>
      <c r="B57" s="53"/>
      <c r="C57" s="54"/>
      <c r="D57" s="54"/>
      <c r="E57" s="53"/>
      <c r="F57" s="53"/>
      <c r="G57" s="54"/>
      <c r="H57" s="55"/>
      <c r="I57" s="54"/>
      <c r="J57" s="55" t="str">
        <f>+IF('DRAFT ESTIMATION'!$H57="","",'DRAFT ESTIMATION'!$I57*'DRAFT ESTIMATION'!$H57)</f>
        <v/>
      </c>
      <c r="K57" s="53"/>
      <c r="L57" s="53"/>
      <c r="M57" s="53"/>
      <c r="N57" s="56"/>
      <c r="O57" s="56"/>
      <c r="P57" s="57" t="str">
        <f t="shared" si="1"/>
        <v/>
      </c>
      <c r="Q57" s="57"/>
      <c r="R57" s="58"/>
    </row>
    <row r="58" spans="1:18">
      <c r="A58" s="53"/>
      <c r="B58" s="53"/>
      <c r="C58" s="54"/>
      <c r="D58" s="54"/>
      <c r="E58" s="53"/>
      <c r="F58" s="53"/>
      <c r="G58" s="54"/>
      <c r="H58" s="55"/>
      <c r="I58" s="54"/>
      <c r="J58" s="55" t="str">
        <f>+IF('DRAFT ESTIMATION'!$H58="","",'DRAFT ESTIMATION'!$I58*'DRAFT ESTIMATION'!$H58)</f>
        <v/>
      </c>
      <c r="K58" s="53"/>
      <c r="L58" s="53"/>
      <c r="M58" s="53"/>
      <c r="N58" s="56"/>
      <c r="O58" s="56"/>
      <c r="P58" s="57" t="str">
        <f t="shared" si="1"/>
        <v/>
      </c>
      <c r="Q58" s="57"/>
      <c r="R58" s="58"/>
    </row>
    <row r="59" spans="1:18">
      <c r="A59" s="53"/>
      <c r="B59" s="53"/>
      <c r="C59" s="54"/>
      <c r="D59" s="54"/>
      <c r="E59" s="53"/>
      <c r="F59" s="53"/>
      <c r="G59" s="54"/>
      <c r="H59" s="55"/>
      <c r="I59" s="54"/>
      <c r="J59" s="55" t="str">
        <f>+IF('DRAFT ESTIMATION'!$H59="","",'DRAFT ESTIMATION'!$I59*'DRAFT ESTIMATION'!$H59)</f>
        <v/>
      </c>
      <c r="K59" s="53"/>
      <c r="L59" s="53"/>
      <c r="M59" s="53"/>
      <c r="N59" s="56"/>
      <c r="O59" s="56"/>
      <c r="P59" s="57" t="str">
        <f t="shared" si="1"/>
        <v/>
      </c>
      <c r="Q59" s="57"/>
      <c r="R59" s="58"/>
    </row>
    <row r="60" spans="1:18">
      <c r="A60" s="53"/>
      <c r="B60" s="53"/>
      <c r="C60" s="54"/>
      <c r="D60" s="54"/>
      <c r="E60" s="53"/>
      <c r="F60" s="53"/>
      <c r="G60" s="54"/>
      <c r="H60" s="55"/>
      <c r="I60" s="54"/>
      <c r="J60" s="55" t="str">
        <f>+IF('DRAFT ESTIMATION'!$H60="","",'DRAFT ESTIMATION'!$I60*'DRAFT ESTIMATION'!$H60)</f>
        <v/>
      </c>
      <c r="K60" s="53"/>
      <c r="L60" s="53"/>
      <c r="M60" s="53"/>
      <c r="N60" s="56"/>
      <c r="O60" s="56"/>
      <c r="P60" s="57" t="str">
        <f t="shared" si="1"/>
        <v/>
      </c>
      <c r="Q60" s="57"/>
      <c r="R60" s="58"/>
    </row>
    <row r="61" spans="1:18">
      <c r="A61" s="53"/>
      <c r="B61" s="53"/>
      <c r="C61" s="54"/>
      <c r="D61" s="54"/>
      <c r="E61" s="53"/>
      <c r="F61" s="53"/>
      <c r="G61" s="54"/>
      <c r="H61" s="55"/>
      <c r="I61" s="54"/>
      <c r="J61" s="55" t="str">
        <f>+IF('DRAFT ESTIMATION'!$H61="","",'DRAFT ESTIMATION'!$I61*'DRAFT ESTIMATION'!$H61)</f>
        <v/>
      </c>
      <c r="K61" s="53"/>
      <c r="L61" s="53"/>
      <c r="M61" s="53"/>
      <c r="N61" s="56"/>
      <c r="O61" s="56"/>
      <c r="P61" s="57" t="str">
        <f t="shared" si="1"/>
        <v/>
      </c>
      <c r="Q61" s="57"/>
      <c r="R61" s="58"/>
    </row>
    <row r="62" spans="1:18">
      <c r="A62" s="53"/>
      <c r="B62" s="53"/>
      <c r="C62" s="54"/>
      <c r="D62" s="54"/>
      <c r="E62" s="53"/>
      <c r="F62" s="53"/>
      <c r="G62" s="54"/>
      <c r="H62" s="55"/>
      <c r="I62" s="54"/>
      <c r="J62" s="55" t="str">
        <f>+IF('DRAFT ESTIMATION'!$H62="","",'DRAFT ESTIMATION'!$I62*'DRAFT ESTIMATION'!$H62)</f>
        <v/>
      </c>
      <c r="K62" s="53"/>
      <c r="L62" s="53"/>
      <c r="M62" s="53"/>
      <c r="N62" s="56"/>
      <c r="O62" s="56"/>
      <c r="P62" s="57" t="str">
        <f t="shared" si="1"/>
        <v/>
      </c>
      <c r="Q62" s="57"/>
      <c r="R62" s="58"/>
    </row>
    <row r="63" spans="1:18">
      <c r="A63" s="53"/>
      <c r="B63" s="53"/>
      <c r="C63" s="54"/>
      <c r="D63" s="54"/>
      <c r="E63" s="53"/>
      <c r="F63" s="53"/>
      <c r="G63" s="54"/>
      <c r="H63" s="55"/>
      <c r="I63" s="54"/>
      <c r="J63" s="55" t="str">
        <f>+IF('DRAFT ESTIMATION'!$H63="","",'DRAFT ESTIMATION'!$I63*'DRAFT ESTIMATION'!$H63)</f>
        <v/>
      </c>
      <c r="K63" s="53"/>
      <c r="L63" s="53"/>
      <c r="M63" s="53"/>
      <c r="N63" s="56"/>
      <c r="O63" s="56"/>
      <c r="P63" s="57" t="str">
        <f t="shared" si="1"/>
        <v/>
      </c>
      <c r="Q63" s="57"/>
      <c r="R63" s="58"/>
    </row>
    <row r="64" spans="1:18">
      <c r="A64" s="53"/>
      <c r="B64" s="53"/>
      <c r="C64" s="54"/>
      <c r="D64" s="54"/>
      <c r="E64" s="53"/>
      <c r="F64" s="53"/>
      <c r="G64" s="54"/>
      <c r="H64" s="55"/>
      <c r="I64" s="54"/>
      <c r="J64" s="55" t="str">
        <f>+IF('DRAFT ESTIMATION'!$H64="","",'DRAFT ESTIMATION'!$I64*'DRAFT ESTIMATION'!$H64)</f>
        <v/>
      </c>
      <c r="K64" s="53"/>
      <c r="L64" s="53"/>
      <c r="M64" s="53"/>
      <c r="N64" s="56"/>
      <c r="O64" s="56"/>
      <c r="P64" s="57" t="str">
        <f t="shared" si="1"/>
        <v/>
      </c>
      <c r="Q64" s="57"/>
      <c r="R64" s="58"/>
    </row>
    <row r="65" spans="1:18">
      <c r="A65" s="53"/>
      <c r="B65" s="53"/>
      <c r="C65" s="54"/>
      <c r="D65" s="54"/>
      <c r="E65" s="53"/>
      <c r="F65" s="53"/>
      <c r="G65" s="54"/>
      <c r="H65" s="55"/>
      <c r="I65" s="54"/>
      <c r="J65" s="55" t="str">
        <f>+IF('DRAFT ESTIMATION'!$H65="","",'DRAFT ESTIMATION'!$I65*'DRAFT ESTIMATION'!$H65)</f>
        <v/>
      </c>
      <c r="K65" s="53"/>
      <c r="L65" s="53"/>
      <c r="M65" s="53"/>
      <c r="N65" s="56"/>
      <c r="O65" s="56"/>
      <c r="P65" s="57" t="str">
        <f t="shared" si="1"/>
        <v/>
      </c>
      <c r="Q65" s="57"/>
      <c r="R65" s="58"/>
    </row>
    <row r="66" spans="1:18">
      <c r="A66" s="53"/>
      <c r="B66" s="53"/>
      <c r="C66" s="54"/>
      <c r="D66" s="54"/>
      <c r="E66" s="53"/>
      <c r="F66" s="53"/>
      <c r="G66" s="54"/>
      <c r="H66" s="55"/>
      <c r="I66" s="54"/>
      <c r="J66" s="55" t="str">
        <f>+IF('DRAFT ESTIMATION'!$H66="","",'DRAFT ESTIMATION'!$I66*'DRAFT ESTIMATION'!$H66)</f>
        <v/>
      </c>
      <c r="K66" s="53"/>
      <c r="L66" s="53"/>
      <c r="M66" s="53"/>
      <c r="N66" s="56"/>
      <c r="O66" s="56"/>
      <c r="P66" s="57" t="str">
        <f t="shared" si="1"/>
        <v/>
      </c>
      <c r="Q66" s="57"/>
      <c r="R66" s="58"/>
    </row>
    <row r="67" spans="1:18">
      <c r="A67" s="53"/>
      <c r="B67" s="53"/>
      <c r="C67" s="54"/>
      <c r="D67" s="54"/>
      <c r="E67" s="53"/>
      <c r="F67" s="53"/>
      <c r="G67" s="54"/>
      <c r="H67" s="55"/>
      <c r="I67" s="54"/>
      <c r="J67" s="55" t="str">
        <f>+IF('DRAFT ESTIMATION'!$H67="","",'DRAFT ESTIMATION'!$I67*'DRAFT ESTIMATION'!$H67)</f>
        <v/>
      </c>
      <c r="K67" s="53"/>
      <c r="L67" s="53"/>
      <c r="M67" s="53"/>
      <c r="N67" s="56"/>
      <c r="O67" s="56"/>
      <c r="P67" s="57" t="str">
        <f t="shared" si="1"/>
        <v/>
      </c>
      <c r="Q67" s="57"/>
      <c r="R67" s="58"/>
    </row>
    <row r="68" spans="1:18">
      <c r="A68" s="53"/>
      <c r="B68" s="53"/>
      <c r="C68" s="54"/>
      <c r="D68" s="54"/>
      <c r="E68" s="53"/>
      <c r="F68" s="53"/>
      <c r="G68" s="54"/>
      <c r="H68" s="55"/>
      <c r="I68" s="54"/>
      <c r="J68" s="55" t="str">
        <f>+IF('DRAFT ESTIMATION'!$H68="","",'DRAFT ESTIMATION'!$I68*'DRAFT ESTIMATION'!$H68)</f>
        <v/>
      </c>
      <c r="K68" s="53"/>
      <c r="L68" s="53"/>
      <c r="M68" s="53"/>
      <c r="N68" s="56"/>
      <c r="O68" s="56"/>
      <c r="P68" s="57" t="str">
        <f t="shared" si="1"/>
        <v/>
      </c>
      <c r="Q68" s="57"/>
      <c r="R68" s="58"/>
    </row>
    <row r="69" spans="1:18">
      <c r="A69" s="53"/>
      <c r="B69" s="53"/>
      <c r="C69" s="54"/>
      <c r="D69" s="54"/>
      <c r="E69" s="53"/>
      <c r="F69" s="53"/>
      <c r="G69" s="54"/>
      <c r="H69" s="55"/>
      <c r="I69" s="54"/>
      <c r="J69" s="55" t="str">
        <f>+IF('DRAFT ESTIMATION'!$H69="","",'DRAFT ESTIMATION'!$I69*'DRAFT ESTIMATION'!$H69)</f>
        <v/>
      </c>
      <c r="K69" s="53"/>
      <c r="L69" s="53"/>
      <c r="M69" s="53"/>
      <c r="N69" s="56"/>
      <c r="O69" s="56"/>
      <c r="P69" s="57" t="str">
        <f t="shared" si="1"/>
        <v/>
      </c>
      <c r="Q69" s="57"/>
      <c r="R69" s="58"/>
    </row>
    <row r="70" spans="1:18">
      <c r="A70" s="53"/>
      <c r="B70" s="53"/>
      <c r="C70" s="54"/>
      <c r="D70" s="54"/>
      <c r="E70" s="53"/>
      <c r="F70" s="53"/>
      <c r="G70" s="54"/>
      <c r="H70" s="55"/>
      <c r="I70" s="54"/>
      <c r="J70" s="55" t="str">
        <f>+IF('DRAFT ESTIMATION'!$H70="","",'DRAFT ESTIMATION'!$I70*'DRAFT ESTIMATION'!$H70)</f>
        <v/>
      </c>
      <c r="K70" s="53"/>
      <c r="L70" s="53"/>
      <c r="M70" s="53"/>
      <c r="N70" s="56"/>
      <c r="O70" s="56"/>
      <c r="P70" s="57" t="str">
        <f t="shared" si="1"/>
        <v/>
      </c>
      <c r="Q70" s="57"/>
      <c r="R70" s="58"/>
    </row>
    <row r="71" spans="1:18">
      <c r="A71" s="53"/>
      <c r="B71" s="53"/>
      <c r="C71" s="54"/>
      <c r="D71" s="54"/>
      <c r="E71" s="53"/>
      <c r="F71" s="53"/>
      <c r="G71" s="54"/>
      <c r="H71" s="55"/>
      <c r="I71" s="54"/>
      <c r="J71" s="55" t="str">
        <f>+IF('DRAFT ESTIMATION'!$H71="","",'DRAFT ESTIMATION'!$I71*'DRAFT ESTIMATION'!$H71)</f>
        <v/>
      </c>
      <c r="K71" s="53"/>
      <c r="L71" s="53"/>
      <c r="M71" s="53"/>
      <c r="N71" s="56"/>
      <c r="O71" s="56"/>
      <c r="P71" s="57" t="str">
        <f t="shared" si="1"/>
        <v/>
      </c>
      <c r="Q71" s="57"/>
      <c r="R71" s="58"/>
    </row>
    <row r="72" spans="1:18">
      <c r="A72" s="53"/>
      <c r="B72" s="53"/>
      <c r="C72" s="54"/>
      <c r="D72" s="54"/>
      <c r="E72" s="53"/>
      <c r="F72" s="53"/>
      <c r="G72" s="54"/>
      <c r="H72" s="55"/>
      <c r="I72" s="54"/>
      <c r="J72" s="55" t="str">
        <f>+IF('DRAFT ESTIMATION'!$H72="","",'DRAFT ESTIMATION'!$I72*'DRAFT ESTIMATION'!$H72)</f>
        <v/>
      </c>
      <c r="K72" s="53"/>
      <c r="L72" s="53"/>
      <c r="M72" s="53"/>
      <c r="N72" s="56"/>
      <c r="O72" s="56"/>
      <c r="P72" s="57" t="str">
        <f t="shared" si="1"/>
        <v/>
      </c>
      <c r="Q72" s="57"/>
      <c r="R72" s="58"/>
    </row>
    <row r="73" spans="1:18">
      <c r="A73" s="53"/>
      <c r="B73" s="53"/>
      <c r="C73" s="54"/>
      <c r="D73" s="54"/>
      <c r="E73" s="53"/>
      <c r="F73" s="53"/>
      <c r="G73" s="54"/>
      <c r="H73" s="55"/>
      <c r="I73" s="54"/>
      <c r="J73" s="55" t="str">
        <f>+IF('DRAFT ESTIMATION'!$H73="","",'DRAFT ESTIMATION'!$I73*'DRAFT ESTIMATION'!$H73)</f>
        <v/>
      </c>
      <c r="K73" s="53"/>
      <c r="L73" s="53"/>
      <c r="M73" s="53"/>
      <c r="N73" s="56"/>
      <c r="O73" s="56"/>
      <c r="P73" s="57" t="str">
        <f t="shared" si="1"/>
        <v/>
      </c>
      <c r="Q73" s="57"/>
      <c r="R73" s="58"/>
    </row>
    <row r="74" spans="1:18">
      <c r="A74" s="53"/>
      <c r="B74" s="53"/>
      <c r="C74" s="54"/>
      <c r="D74" s="54"/>
      <c r="E74" s="53"/>
      <c r="F74" s="53"/>
      <c r="G74" s="54"/>
      <c r="H74" s="55"/>
      <c r="I74" s="54"/>
      <c r="J74" s="55" t="str">
        <f>+IF('DRAFT ESTIMATION'!$H74="","",'DRAFT ESTIMATION'!$I74*'DRAFT ESTIMATION'!$H74)</f>
        <v/>
      </c>
      <c r="K74" s="53"/>
      <c r="L74" s="53"/>
      <c r="M74" s="53"/>
      <c r="N74" s="56"/>
      <c r="O74" s="56"/>
      <c r="P74" s="57" t="str">
        <f t="shared" si="1"/>
        <v/>
      </c>
      <c r="Q74" s="57"/>
      <c r="R74" s="58"/>
    </row>
    <row r="75" spans="1:18">
      <c r="A75" s="53"/>
      <c r="B75" s="53"/>
      <c r="C75" s="54"/>
      <c r="D75" s="54"/>
      <c r="E75" s="53"/>
      <c r="F75" s="53"/>
      <c r="G75" s="54"/>
      <c r="H75" s="55"/>
      <c r="I75" s="54"/>
      <c r="J75" s="55" t="str">
        <f>+IF('DRAFT ESTIMATION'!$H75="","",'DRAFT ESTIMATION'!$I75*'DRAFT ESTIMATION'!$H75)</f>
        <v/>
      </c>
      <c r="K75" s="53"/>
      <c r="L75" s="53"/>
      <c r="M75" s="53"/>
      <c r="N75" s="56"/>
      <c r="O75" s="56"/>
      <c r="P75" s="57" t="str">
        <f t="shared" si="1"/>
        <v/>
      </c>
      <c r="Q75" s="57"/>
      <c r="R75" s="58"/>
    </row>
    <row r="76" spans="1:18">
      <c r="A76" s="53"/>
      <c r="B76" s="53"/>
      <c r="C76" s="54"/>
      <c r="D76" s="54"/>
      <c r="E76" s="53"/>
      <c r="F76" s="53"/>
      <c r="G76" s="54"/>
      <c r="H76" s="55"/>
      <c r="I76" s="54"/>
      <c r="J76" s="55" t="str">
        <f>+IF('DRAFT ESTIMATION'!$H76="","",'DRAFT ESTIMATION'!$I76*'DRAFT ESTIMATION'!$H76)</f>
        <v/>
      </c>
      <c r="K76" s="53"/>
      <c r="L76" s="53"/>
      <c r="M76" s="53"/>
      <c r="N76" s="56"/>
      <c r="O76" s="56"/>
      <c r="P76" s="57" t="str">
        <f t="shared" si="1"/>
        <v/>
      </c>
      <c r="Q76" s="57"/>
      <c r="R76" s="58"/>
    </row>
    <row r="77" spans="1:18">
      <c r="A77" s="53"/>
      <c r="B77" s="53"/>
      <c r="C77" s="54"/>
      <c r="D77" s="54"/>
      <c r="E77" s="53"/>
      <c r="F77" s="53"/>
      <c r="G77" s="54"/>
      <c r="H77" s="55"/>
      <c r="I77" s="54"/>
      <c r="J77" s="55" t="str">
        <f>+IF('DRAFT ESTIMATION'!$H77="","",'DRAFT ESTIMATION'!$I77*'DRAFT ESTIMATION'!$H77)</f>
        <v/>
      </c>
      <c r="K77" s="53"/>
      <c r="L77" s="53"/>
      <c r="M77" s="53"/>
      <c r="N77" s="56"/>
      <c r="O77" s="56"/>
      <c r="P77" s="57" t="str">
        <f t="shared" ref="P77:P140" si="2">+IF(AND(N77="",O77=""),"",O77-N77)</f>
        <v/>
      </c>
      <c r="Q77" s="57"/>
      <c r="R77" s="58"/>
    </row>
    <row r="78" spans="1:18">
      <c r="A78" s="53"/>
      <c r="B78" s="53"/>
      <c r="C78" s="54"/>
      <c r="D78" s="54"/>
      <c r="E78" s="53"/>
      <c r="F78" s="53"/>
      <c r="G78" s="54"/>
      <c r="H78" s="55"/>
      <c r="I78" s="54"/>
      <c r="J78" s="55" t="str">
        <f>+IF('DRAFT ESTIMATION'!$H78="","",'DRAFT ESTIMATION'!$I78*'DRAFT ESTIMATION'!$H78)</f>
        <v/>
      </c>
      <c r="K78" s="53"/>
      <c r="L78" s="53"/>
      <c r="M78" s="53"/>
      <c r="N78" s="56"/>
      <c r="O78" s="56"/>
      <c r="P78" s="57" t="str">
        <f t="shared" si="2"/>
        <v/>
      </c>
      <c r="Q78" s="57"/>
      <c r="R78" s="58"/>
    </row>
    <row r="79" spans="1:18">
      <c r="A79" s="53"/>
      <c r="B79" s="53"/>
      <c r="C79" s="54"/>
      <c r="D79" s="54"/>
      <c r="E79" s="53"/>
      <c r="F79" s="53"/>
      <c r="G79" s="54"/>
      <c r="H79" s="55"/>
      <c r="I79" s="54"/>
      <c r="J79" s="55" t="str">
        <f>+IF('DRAFT ESTIMATION'!$H79="","",'DRAFT ESTIMATION'!$I79*'DRAFT ESTIMATION'!$H79)</f>
        <v/>
      </c>
      <c r="K79" s="53"/>
      <c r="L79" s="53"/>
      <c r="M79" s="53"/>
      <c r="N79" s="56"/>
      <c r="O79" s="56"/>
      <c r="P79" s="57" t="str">
        <f t="shared" si="2"/>
        <v/>
      </c>
      <c r="Q79" s="57"/>
      <c r="R79" s="58"/>
    </row>
    <row r="80" spans="1:18">
      <c r="A80" s="53"/>
      <c r="B80" s="53"/>
      <c r="C80" s="54"/>
      <c r="D80" s="54"/>
      <c r="E80" s="53"/>
      <c r="F80" s="53"/>
      <c r="G80" s="54"/>
      <c r="H80" s="55"/>
      <c r="I80" s="54"/>
      <c r="J80" s="55" t="str">
        <f>+IF('DRAFT ESTIMATION'!$H80="","",'DRAFT ESTIMATION'!$I80*'DRAFT ESTIMATION'!$H80)</f>
        <v/>
      </c>
      <c r="K80" s="53"/>
      <c r="L80" s="53"/>
      <c r="M80" s="53"/>
      <c r="N80" s="56"/>
      <c r="O80" s="56"/>
      <c r="P80" s="57" t="str">
        <f t="shared" si="2"/>
        <v/>
      </c>
      <c r="Q80" s="57"/>
      <c r="R80" s="58"/>
    </row>
    <row r="81" spans="1:18">
      <c r="A81" s="53"/>
      <c r="B81" s="53"/>
      <c r="C81" s="54"/>
      <c r="D81" s="54"/>
      <c r="E81" s="53"/>
      <c r="F81" s="53"/>
      <c r="G81" s="54"/>
      <c r="H81" s="55"/>
      <c r="I81" s="54"/>
      <c r="J81" s="55" t="str">
        <f>+IF('DRAFT ESTIMATION'!$H81="","",'DRAFT ESTIMATION'!$I81*'DRAFT ESTIMATION'!$H81)</f>
        <v/>
      </c>
      <c r="K81" s="53"/>
      <c r="L81" s="53"/>
      <c r="M81" s="53"/>
      <c r="N81" s="56"/>
      <c r="O81" s="56"/>
      <c r="P81" s="57" t="str">
        <f t="shared" si="2"/>
        <v/>
      </c>
      <c r="Q81" s="57"/>
      <c r="R81" s="58"/>
    </row>
    <row r="82" spans="1:18">
      <c r="A82" s="53"/>
      <c r="B82" s="53"/>
      <c r="C82" s="54"/>
      <c r="D82" s="54"/>
      <c r="E82" s="53"/>
      <c r="F82" s="53"/>
      <c r="G82" s="54"/>
      <c r="H82" s="55"/>
      <c r="I82" s="54"/>
      <c r="J82" s="55" t="str">
        <f>+IF('DRAFT ESTIMATION'!$H82="","",'DRAFT ESTIMATION'!$I82*'DRAFT ESTIMATION'!$H82)</f>
        <v/>
      </c>
      <c r="K82" s="53"/>
      <c r="L82" s="53"/>
      <c r="M82" s="53"/>
      <c r="N82" s="56"/>
      <c r="O82" s="56"/>
      <c r="P82" s="57" t="str">
        <f t="shared" si="2"/>
        <v/>
      </c>
      <c r="Q82" s="57"/>
      <c r="R82" s="58"/>
    </row>
    <row r="83" spans="1:18">
      <c r="A83" s="53"/>
      <c r="B83" s="53"/>
      <c r="C83" s="54"/>
      <c r="D83" s="54"/>
      <c r="E83" s="53"/>
      <c r="F83" s="53"/>
      <c r="G83" s="54"/>
      <c r="H83" s="55"/>
      <c r="I83" s="54"/>
      <c r="J83" s="55" t="str">
        <f>+IF('DRAFT ESTIMATION'!$H83="","",'DRAFT ESTIMATION'!$I83*'DRAFT ESTIMATION'!$H83)</f>
        <v/>
      </c>
      <c r="K83" s="53"/>
      <c r="L83" s="53"/>
      <c r="M83" s="53"/>
      <c r="N83" s="56"/>
      <c r="O83" s="56"/>
      <c r="P83" s="57" t="str">
        <f t="shared" si="2"/>
        <v/>
      </c>
      <c r="Q83" s="57"/>
      <c r="R83" s="58"/>
    </row>
    <row r="84" spans="1:18">
      <c r="A84" s="53"/>
      <c r="B84" s="53"/>
      <c r="C84" s="54"/>
      <c r="D84" s="54"/>
      <c r="E84" s="53"/>
      <c r="F84" s="53"/>
      <c r="G84" s="54"/>
      <c r="H84" s="55"/>
      <c r="I84" s="54"/>
      <c r="J84" s="55" t="str">
        <f>+IF('DRAFT ESTIMATION'!$H84="","",'DRAFT ESTIMATION'!$I84*'DRAFT ESTIMATION'!$H84)</f>
        <v/>
      </c>
      <c r="K84" s="53"/>
      <c r="L84" s="53"/>
      <c r="M84" s="53"/>
      <c r="N84" s="56"/>
      <c r="O84" s="56"/>
      <c r="P84" s="57" t="str">
        <f t="shared" si="2"/>
        <v/>
      </c>
      <c r="Q84" s="57"/>
      <c r="R84" s="58"/>
    </row>
    <row r="85" spans="1:18">
      <c r="A85" s="53"/>
      <c r="B85" s="53"/>
      <c r="C85" s="54"/>
      <c r="D85" s="54"/>
      <c r="E85" s="53"/>
      <c r="F85" s="53"/>
      <c r="G85" s="54"/>
      <c r="H85" s="55"/>
      <c r="I85" s="54"/>
      <c r="J85" s="55" t="str">
        <f>+IF('DRAFT ESTIMATION'!$H85="","",'DRAFT ESTIMATION'!$I85*'DRAFT ESTIMATION'!$H85)</f>
        <v/>
      </c>
      <c r="K85" s="53"/>
      <c r="L85" s="53"/>
      <c r="M85" s="53"/>
      <c r="N85" s="56"/>
      <c r="O85" s="56"/>
      <c r="P85" s="57" t="str">
        <f t="shared" si="2"/>
        <v/>
      </c>
      <c r="Q85" s="57"/>
      <c r="R85" s="58"/>
    </row>
    <row r="86" spans="1:18">
      <c r="A86" s="53"/>
      <c r="B86" s="53"/>
      <c r="C86" s="54"/>
      <c r="D86" s="54"/>
      <c r="E86" s="53"/>
      <c r="F86" s="53"/>
      <c r="G86" s="54"/>
      <c r="H86" s="55"/>
      <c r="I86" s="54"/>
      <c r="J86" s="55" t="str">
        <f>+IF('DRAFT ESTIMATION'!$H86="","",'DRAFT ESTIMATION'!$I86*'DRAFT ESTIMATION'!$H86)</f>
        <v/>
      </c>
      <c r="K86" s="53"/>
      <c r="L86" s="53"/>
      <c r="M86" s="53"/>
      <c r="N86" s="56"/>
      <c r="O86" s="56"/>
      <c r="P86" s="57" t="str">
        <f t="shared" si="2"/>
        <v/>
      </c>
      <c r="Q86" s="57"/>
      <c r="R86" s="58"/>
    </row>
    <row r="87" spans="1:18">
      <c r="A87" s="53"/>
      <c r="B87" s="53"/>
      <c r="C87" s="54"/>
      <c r="D87" s="54"/>
      <c r="E87" s="53"/>
      <c r="F87" s="53"/>
      <c r="G87" s="54"/>
      <c r="H87" s="55"/>
      <c r="I87" s="54"/>
      <c r="J87" s="55" t="str">
        <f>+IF('DRAFT ESTIMATION'!$H87="","",'DRAFT ESTIMATION'!$I87*'DRAFT ESTIMATION'!$H87)</f>
        <v/>
      </c>
      <c r="K87" s="53"/>
      <c r="L87" s="53"/>
      <c r="M87" s="53"/>
      <c r="N87" s="56"/>
      <c r="O87" s="56"/>
      <c r="P87" s="57" t="str">
        <f t="shared" si="2"/>
        <v/>
      </c>
      <c r="Q87" s="57"/>
      <c r="R87" s="58"/>
    </row>
    <row r="88" spans="1:18">
      <c r="A88" s="53"/>
      <c r="B88" s="53"/>
      <c r="C88" s="54"/>
      <c r="D88" s="54"/>
      <c r="E88" s="53"/>
      <c r="F88" s="53"/>
      <c r="G88" s="54"/>
      <c r="H88" s="55"/>
      <c r="I88" s="54"/>
      <c r="J88" s="55" t="str">
        <f>+IF('DRAFT ESTIMATION'!$H88="","",'DRAFT ESTIMATION'!$I88*'DRAFT ESTIMATION'!$H88)</f>
        <v/>
      </c>
      <c r="K88" s="53"/>
      <c r="L88" s="53"/>
      <c r="M88" s="53"/>
      <c r="N88" s="56"/>
      <c r="O88" s="56"/>
      <c r="P88" s="57" t="str">
        <f t="shared" si="2"/>
        <v/>
      </c>
      <c r="Q88" s="57"/>
      <c r="R88" s="58"/>
    </row>
    <row r="89" spans="1:18">
      <c r="A89" s="53"/>
      <c r="B89" s="53"/>
      <c r="C89" s="54"/>
      <c r="D89" s="54"/>
      <c r="E89" s="53"/>
      <c r="F89" s="53"/>
      <c r="G89" s="54"/>
      <c r="H89" s="55"/>
      <c r="I89" s="54"/>
      <c r="J89" s="55" t="str">
        <f>+IF('DRAFT ESTIMATION'!$H89="","",'DRAFT ESTIMATION'!$I89*'DRAFT ESTIMATION'!$H89)</f>
        <v/>
      </c>
      <c r="K89" s="53"/>
      <c r="L89" s="53"/>
      <c r="M89" s="53"/>
      <c r="N89" s="56"/>
      <c r="O89" s="56"/>
      <c r="P89" s="57" t="str">
        <f t="shared" si="2"/>
        <v/>
      </c>
      <c r="Q89" s="57"/>
      <c r="R89" s="58"/>
    </row>
    <row r="90" spans="1:18">
      <c r="A90" s="53"/>
      <c r="B90" s="53"/>
      <c r="C90" s="54"/>
      <c r="D90" s="54"/>
      <c r="E90" s="53"/>
      <c r="F90" s="53"/>
      <c r="G90" s="54"/>
      <c r="H90" s="55"/>
      <c r="I90" s="54"/>
      <c r="J90" s="55" t="str">
        <f>+IF('DRAFT ESTIMATION'!$H90="","",'DRAFT ESTIMATION'!$I90*'DRAFT ESTIMATION'!$H90)</f>
        <v/>
      </c>
      <c r="K90" s="53"/>
      <c r="L90" s="53"/>
      <c r="M90" s="53"/>
      <c r="N90" s="56"/>
      <c r="O90" s="56"/>
      <c r="P90" s="57" t="str">
        <f t="shared" si="2"/>
        <v/>
      </c>
      <c r="Q90" s="57"/>
      <c r="R90" s="58"/>
    </row>
    <row r="91" spans="1:18">
      <c r="A91" s="53"/>
      <c r="B91" s="53"/>
      <c r="C91" s="54"/>
      <c r="D91" s="54"/>
      <c r="E91" s="53"/>
      <c r="F91" s="53"/>
      <c r="G91" s="54"/>
      <c r="H91" s="55"/>
      <c r="I91" s="54"/>
      <c r="J91" s="55" t="str">
        <f>+IF('DRAFT ESTIMATION'!$H91="","",'DRAFT ESTIMATION'!$I91*'DRAFT ESTIMATION'!$H91)</f>
        <v/>
      </c>
      <c r="K91" s="53"/>
      <c r="L91" s="53"/>
      <c r="M91" s="53"/>
      <c r="N91" s="56"/>
      <c r="O91" s="56"/>
      <c r="P91" s="57" t="str">
        <f t="shared" si="2"/>
        <v/>
      </c>
      <c r="Q91" s="57"/>
      <c r="R91" s="58"/>
    </row>
    <row r="92" spans="1:18">
      <c r="A92" s="53"/>
      <c r="B92" s="53"/>
      <c r="C92" s="54"/>
      <c r="D92" s="54"/>
      <c r="E92" s="53"/>
      <c r="F92" s="53"/>
      <c r="G92" s="54"/>
      <c r="H92" s="55"/>
      <c r="I92" s="54"/>
      <c r="J92" s="55" t="str">
        <f>+IF('DRAFT ESTIMATION'!$H92="","",'DRAFT ESTIMATION'!$I92*'DRAFT ESTIMATION'!$H92)</f>
        <v/>
      </c>
      <c r="K92" s="53"/>
      <c r="L92" s="53"/>
      <c r="M92" s="53"/>
      <c r="N92" s="56"/>
      <c r="O92" s="56"/>
      <c r="P92" s="57" t="str">
        <f t="shared" si="2"/>
        <v/>
      </c>
      <c r="Q92" s="57"/>
      <c r="R92" s="58"/>
    </row>
    <row r="93" spans="1:18">
      <c r="A93" s="53"/>
      <c r="B93" s="53"/>
      <c r="C93" s="54"/>
      <c r="D93" s="54"/>
      <c r="E93" s="53"/>
      <c r="F93" s="53"/>
      <c r="G93" s="54"/>
      <c r="H93" s="55"/>
      <c r="I93" s="54"/>
      <c r="J93" s="55" t="str">
        <f>+IF('DRAFT ESTIMATION'!$H93="","",'DRAFT ESTIMATION'!$I93*'DRAFT ESTIMATION'!$H93)</f>
        <v/>
      </c>
      <c r="K93" s="53"/>
      <c r="L93" s="53"/>
      <c r="M93" s="53"/>
      <c r="N93" s="56"/>
      <c r="O93" s="56"/>
      <c r="P93" s="57" t="str">
        <f t="shared" si="2"/>
        <v/>
      </c>
      <c r="Q93" s="57"/>
      <c r="R93" s="58"/>
    </row>
    <row r="94" spans="1:18">
      <c r="A94" s="53"/>
      <c r="B94" s="53"/>
      <c r="C94" s="54"/>
      <c r="D94" s="54"/>
      <c r="E94" s="53"/>
      <c r="F94" s="53"/>
      <c r="G94" s="54"/>
      <c r="H94" s="55"/>
      <c r="I94" s="54"/>
      <c r="J94" s="55" t="str">
        <f>+IF('DRAFT ESTIMATION'!$H94="","",'DRAFT ESTIMATION'!$I94*'DRAFT ESTIMATION'!$H94)</f>
        <v/>
      </c>
      <c r="K94" s="53"/>
      <c r="L94" s="53"/>
      <c r="M94" s="53"/>
      <c r="N94" s="56"/>
      <c r="O94" s="56"/>
      <c r="P94" s="57" t="str">
        <f t="shared" si="2"/>
        <v/>
      </c>
      <c r="Q94" s="57"/>
      <c r="R94" s="58"/>
    </row>
    <row r="95" spans="1:18">
      <c r="A95" s="53"/>
      <c r="B95" s="53"/>
      <c r="C95" s="54"/>
      <c r="D95" s="54"/>
      <c r="E95" s="53"/>
      <c r="F95" s="53"/>
      <c r="G95" s="54"/>
      <c r="H95" s="55"/>
      <c r="I95" s="54"/>
      <c r="J95" s="55" t="str">
        <f>+IF('DRAFT ESTIMATION'!$H95="","",'DRAFT ESTIMATION'!$I95*'DRAFT ESTIMATION'!$H95)</f>
        <v/>
      </c>
      <c r="K95" s="53"/>
      <c r="L95" s="53"/>
      <c r="M95" s="53"/>
      <c r="N95" s="56"/>
      <c r="O95" s="56"/>
      <c r="P95" s="57" t="str">
        <f t="shared" si="2"/>
        <v/>
      </c>
      <c r="Q95" s="57"/>
      <c r="R95" s="58"/>
    </row>
    <row r="96" spans="1:18">
      <c r="A96" s="53"/>
      <c r="B96" s="53"/>
      <c r="C96" s="54"/>
      <c r="D96" s="54"/>
      <c r="E96" s="53"/>
      <c r="F96" s="53"/>
      <c r="G96" s="54"/>
      <c r="H96" s="55"/>
      <c r="I96" s="54"/>
      <c r="J96" s="55" t="str">
        <f>+IF('DRAFT ESTIMATION'!$H96="","",'DRAFT ESTIMATION'!$I96*'DRAFT ESTIMATION'!$H96)</f>
        <v/>
      </c>
      <c r="K96" s="53"/>
      <c r="L96" s="53"/>
      <c r="M96" s="53"/>
      <c r="N96" s="56"/>
      <c r="O96" s="56"/>
      <c r="P96" s="57" t="str">
        <f t="shared" si="2"/>
        <v/>
      </c>
      <c r="Q96" s="57"/>
      <c r="R96" s="58"/>
    </row>
    <row r="97" spans="1:18">
      <c r="A97" s="53"/>
      <c r="B97" s="53"/>
      <c r="C97" s="54"/>
      <c r="D97" s="54"/>
      <c r="E97" s="53"/>
      <c r="F97" s="53"/>
      <c r="G97" s="54"/>
      <c r="H97" s="55"/>
      <c r="I97" s="54"/>
      <c r="J97" s="55" t="str">
        <f>+IF('DRAFT ESTIMATION'!$H97="","",'DRAFT ESTIMATION'!$I97*'DRAFT ESTIMATION'!$H97)</f>
        <v/>
      </c>
      <c r="K97" s="53"/>
      <c r="L97" s="53"/>
      <c r="M97" s="53"/>
      <c r="N97" s="56"/>
      <c r="O97" s="56"/>
      <c r="P97" s="57" t="str">
        <f t="shared" si="2"/>
        <v/>
      </c>
      <c r="Q97" s="57"/>
      <c r="R97" s="58"/>
    </row>
    <row r="98" spans="1:18">
      <c r="A98" s="53"/>
      <c r="B98" s="53"/>
      <c r="C98" s="54"/>
      <c r="D98" s="54"/>
      <c r="E98" s="53"/>
      <c r="F98" s="53"/>
      <c r="G98" s="54"/>
      <c r="H98" s="55"/>
      <c r="I98" s="54"/>
      <c r="J98" s="55" t="str">
        <f>+IF('DRAFT ESTIMATION'!$H98="","",'DRAFT ESTIMATION'!$I98*'DRAFT ESTIMATION'!$H98)</f>
        <v/>
      </c>
      <c r="K98" s="53"/>
      <c r="L98" s="53"/>
      <c r="M98" s="53"/>
      <c r="N98" s="56"/>
      <c r="O98" s="56"/>
      <c r="P98" s="57" t="str">
        <f t="shared" si="2"/>
        <v/>
      </c>
      <c r="Q98" s="57"/>
      <c r="R98" s="58"/>
    </row>
    <row r="99" spans="1:18">
      <c r="A99" s="53"/>
      <c r="B99" s="53"/>
      <c r="C99" s="54"/>
      <c r="D99" s="54"/>
      <c r="E99" s="53"/>
      <c r="F99" s="53"/>
      <c r="G99" s="54"/>
      <c r="H99" s="55"/>
      <c r="I99" s="54"/>
      <c r="J99" s="55" t="str">
        <f>+IF('DRAFT ESTIMATION'!$H99="","",'DRAFT ESTIMATION'!$I99*'DRAFT ESTIMATION'!$H99)</f>
        <v/>
      </c>
      <c r="K99" s="53"/>
      <c r="L99" s="53"/>
      <c r="M99" s="53"/>
      <c r="N99" s="56"/>
      <c r="O99" s="56"/>
      <c r="P99" s="57" t="str">
        <f t="shared" si="2"/>
        <v/>
      </c>
      <c r="Q99" s="57"/>
      <c r="R99" s="58"/>
    </row>
    <row r="100" spans="1:18">
      <c r="A100" s="53"/>
      <c r="B100" s="53"/>
      <c r="C100" s="54"/>
      <c r="D100" s="54"/>
      <c r="E100" s="53"/>
      <c r="F100" s="53"/>
      <c r="G100" s="54"/>
      <c r="H100" s="55"/>
      <c r="I100" s="54"/>
      <c r="J100" s="55" t="str">
        <f>+IF('DRAFT ESTIMATION'!$H100="","",'DRAFT ESTIMATION'!$I100*'DRAFT ESTIMATION'!$H100)</f>
        <v/>
      </c>
      <c r="K100" s="53"/>
      <c r="L100" s="53"/>
      <c r="M100" s="53"/>
      <c r="N100" s="56"/>
      <c r="O100" s="56"/>
      <c r="P100" s="57" t="str">
        <f t="shared" si="2"/>
        <v/>
      </c>
      <c r="Q100" s="57"/>
      <c r="R100" s="58"/>
    </row>
    <row r="101" spans="1:18">
      <c r="A101" s="53"/>
      <c r="B101" s="53"/>
      <c r="C101" s="54"/>
      <c r="D101" s="54"/>
      <c r="E101" s="53"/>
      <c r="F101" s="53"/>
      <c r="G101" s="54"/>
      <c r="H101" s="55"/>
      <c r="I101" s="54"/>
      <c r="J101" s="55" t="str">
        <f>+IF('DRAFT ESTIMATION'!$H101="","",'DRAFT ESTIMATION'!$I101*'DRAFT ESTIMATION'!$H101)</f>
        <v/>
      </c>
      <c r="K101" s="53"/>
      <c r="L101" s="53"/>
      <c r="M101" s="53"/>
      <c r="N101" s="56"/>
      <c r="O101" s="56"/>
      <c r="P101" s="57" t="str">
        <f t="shared" si="2"/>
        <v/>
      </c>
      <c r="Q101" s="57"/>
      <c r="R101" s="58"/>
    </row>
    <row r="102" spans="1:18">
      <c r="A102" s="53"/>
      <c r="B102" s="53"/>
      <c r="C102" s="54"/>
      <c r="D102" s="54"/>
      <c r="E102" s="53"/>
      <c r="F102" s="53"/>
      <c r="G102" s="54"/>
      <c r="H102" s="55"/>
      <c r="I102" s="54"/>
      <c r="J102" s="55" t="str">
        <f>+IF('DRAFT ESTIMATION'!$H102="","",'DRAFT ESTIMATION'!$I102*'DRAFT ESTIMATION'!$H102)</f>
        <v/>
      </c>
      <c r="K102" s="53"/>
      <c r="L102" s="53"/>
      <c r="M102" s="53"/>
      <c r="N102" s="56"/>
      <c r="O102" s="56"/>
      <c r="P102" s="57" t="str">
        <f t="shared" si="2"/>
        <v/>
      </c>
      <c r="Q102" s="57"/>
      <c r="R102" s="58"/>
    </row>
    <row r="103" spans="1:18">
      <c r="A103" s="53"/>
      <c r="B103" s="53"/>
      <c r="C103" s="54"/>
      <c r="D103" s="54"/>
      <c r="E103" s="53"/>
      <c r="F103" s="53"/>
      <c r="G103" s="54"/>
      <c r="H103" s="55"/>
      <c r="I103" s="54"/>
      <c r="J103" s="55" t="str">
        <f>+IF('DRAFT ESTIMATION'!$H103="","",'DRAFT ESTIMATION'!$I103*'DRAFT ESTIMATION'!$H103)</f>
        <v/>
      </c>
      <c r="K103" s="53"/>
      <c r="L103" s="53"/>
      <c r="M103" s="53"/>
      <c r="N103" s="56"/>
      <c r="O103" s="56"/>
      <c r="P103" s="57" t="str">
        <f t="shared" si="2"/>
        <v/>
      </c>
      <c r="Q103" s="57"/>
      <c r="R103" s="58"/>
    </row>
    <row r="104" spans="1:18">
      <c r="A104" s="53"/>
      <c r="B104" s="53"/>
      <c r="C104" s="54"/>
      <c r="D104" s="54"/>
      <c r="E104" s="53"/>
      <c r="F104" s="53"/>
      <c r="G104" s="54"/>
      <c r="H104" s="55"/>
      <c r="I104" s="54"/>
      <c r="J104" s="55" t="str">
        <f>+IF('DRAFT ESTIMATION'!$H104="","",'DRAFT ESTIMATION'!$I104*'DRAFT ESTIMATION'!$H104)</f>
        <v/>
      </c>
      <c r="K104" s="53"/>
      <c r="L104" s="53"/>
      <c r="M104" s="53"/>
      <c r="N104" s="56"/>
      <c r="O104" s="56"/>
      <c r="P104" s="57" t="str">
        <f t="shared" si="2"/>
        <v/>
      </c>
      <c r="Q104" s="57"/>
      <c r="R104" s="58"/>
    </row>
    <row r="105" spans="1:18">
      <c r="A105" s="53"/>
      <c r="B105" s="53"/>
      <c r="C105" s="54"/>
      <c r="D105" s="54"/>
      <c r="E105" s="53"/>
      <c r="F105" s="53"/>
      <c r="G105" s="54"/>
      <c r="H105" s="55"/>
      <c r="I105" s="54"/>
      <c r="J105" s="55" t="str">
        <f>+IF('DRAFT ESTIMATION'!$H105="","",'DRAFT ESTIMATION'!$I105*'DRAFT ESTIMATION'!$H105)</f>
        <v/>
      </c>
      <c r="K105" s="53"/>
      <c r="L105" s="53"/>
      <c r="M105" s="53"/>
      <c r="N105" s="56"/>
      <c r="O105" s="56"/>
      <c r="P105" s="57" t="str">
        <f t="shared" si="2"/>
        <v/>
      </c>
      <c r="Q105" s="57"/>
      <c r="R105" s="58"/>
    </row>
    <row r="106" spans="1:18">
      <c r="A106" s="53"/>
      <c r="B106" s="53"/>
      <c r="C106" s="54"/>
      <c r="D106" s="54"/>
      <c r="E106" s="53"/>
      <c r="F106" s="53"/>
      <c r="G106" s="54"/>
      <c r="H106" s="55"/>
      <c r="I106" s="54"/>
      <c r="J106" s="55" t="str">
        <f>+IF('DRAFT ESTIMATION'!$H106="","",'DRAFT ESTIMATION'!$I106*'DRAFT ESTIMATION'!$H106)</f>
        <v/>
      </c>
      <c r="K106" s="53"/>
      <c r="L106" s="53"/>
      <c r="M106" s="53"/>
      <c r="N106" s="56"/>
      <c r="O106" s="56"/>
      <c r="P106" s="57" t="str">
        <f t="shared" si="2"/>
        <v/>
      </c>
      <c r="Q106" s="57"/>
      <c r="R106" s="58"/>
    </row>
    <row r="107" spans="1:18">
      <c r="A107" s="53"/>
      <c r="B107" s="53"/>
      <c r="C107" s="54"/>
      <c r="D107" s="54"/>
      <c r="E107" s="53"/>
      <c r="F107" s="53"/>
      <c r="G107" s="54"/>
      <c r="H107" s="55"/>
      <c r="I107" s="54"/>
      <c r="J107" s="55" t="str">
        <f>+IF('DRAFT ESTIMATION'!$H107="","",'DRAFT ESTIMATION'!$I107*'DRAFT ESTIMATION'!$H107)</f>
        <v/>
      </c>
      <c r="K107" s="53"/>
      <c r="L107" s="53"/>
      <c r="M107" s="53"/>
      <c r="N107" s="56"/>
      <c r="O107" s="56"/>
      <c r="P107" s="57" t="str">
        <f t="shared" si="2"/>
        <v/>
      </c>
      <c r="Q107" s="57"/>
      <c r="R107" s="58"/>
    </row>
    <row r="108" spans="1:18">
      <c r="A108" s="53"/>
      <c r="B108" s="53"/>
      <c r="C108" s="54"/>
      <c r="D108" s="54"/>
      <c r="E108" s="53"/>
      <c r="F108" s="53"/>
      <c r="G108" s="54"/>
      <c r="H108" s="55"/>
      <c r="I108" s="54"/>
      <c r="J108" s="55" t="str">
        <f>+IF('DRAFT ESTIMATION'!$H108="","",'DRAFT ESTIMATION'!$I108*'DRAFT ESTIMATION'!$H108)</f>
        <v/>
      </c>
      <c r="K108" s="53"/>
      <c r="L108" s="53"/>
      <c r="M108" s="53"/>
      <c r="N108" s="56"/>
      <c r="O108" s="56"/>
      <c r="P108" s="57" t="str">
        <f t="shared" si="2"/>
        <v/>
      </c>
      <c r="Q108" s="57"/>
      <c r="R108" s="58"/>
    </row>
    <row r="109" spans="1:18">
      <c r="A109" s="53"/>
      <c r="B109" s="53"/>
      <c r="C109" s="54"/>
      <c r="D109" s="54"/>
      <c r="E109" s="53"/>
      <c r="F109" s="53"/>
      <c r="G109" s="54"/>
      <c r="H109" s="55"/>
      <c r="I109" s="54"/>
      <c r="J109" s="55" t="str">
        <f>+IF('DRAFT ESTIMATION'!$H109="","",'DRAFT ESTIMATION'!$I109*'DRAFT ESTIMATION'!$H109)</f>
        <v/>
      </c>
      <c r="K109" s="53"/>
      <c r="L109" s="53"/>
      <c r="M109" s="53"/>
      <c r="N109" s="56"/>
      <c r="O109" s="56"/>
      <c r="P109" s="57" t="str">
        <f t="shared" si="2"/>
        <v/>
      </c>
      <c r="Q109" s="57"/>
      <c r="R109" s="58"/>
    </row>
    <row r="110" spans="1:18">
      <c r="A110" s="53"/>
      <c r="B110" s="53"/>
      <c r="C110" s="54"/>
      <c r="D110" s="54"/>
      <c r="E110" s="53"/>
      <c r="F110" s="53"/>
      <c r="G110" s="54"/>
      <c r="H110" s="55"/>
      <c r="I110" s="54"/>
      <c r="J110" s="55" t="str">
        <f>+IF('DRAFT ESTIMATION'!$H110="","",'DRAFT ESTIMATION'!$I110*'DRAFT ESTIMATION'!$H110)</f>
        <v/>
      </c>
      <c r="K110" s="53"/>
      <c r="L110" s="53"/>
      <c r="M110" s="53"/>
      <c r="N110" s="56"/>
      <c r="O110" s="56"/>
      <c r="P110" s="57" t="str">
        <f t="shared" si="2"/>
        <v/>
      </c>
      <c r="Q110" s="57"/>
      <c r="R110" s="58"/>
    </row>
    <row r="111" spans="1:18">
      <c r="A111" s="53"/>
      <c r="B111" s="53"/>
      <c r="C111" s="54"/>
      <c r="D111" s="54"/>
      <c r="E111" s="53"/>
      <c r="F111" s="53"/>
      <c r="G111" s="54"/>
      <c r="H111" s="55"/>
      <c r="I111" s="54"/>
      <c r="J111" s="55" t="str">
        <f>+IF('DRAFT ESTIMATION'!$H111="","",'DRAFT ESTIMATION'!$I111*'DRAFT ESTIMATION'!$H111)</f>
        <v/>
      </c>
      <c r="K111" s="53"/>
      <c r="L111" s="53"/>
      <c r="M111" s="53"/>
      <c r="N111" s="56"/>
      <c r="O111" s="56"/>
      <c r="P111" s="57" t="str">
        <f t="shared" si="2"/>
        <v/>
      </c>
      <c r="Q111" s="57"/>
      <c r="R111" s="58"/>
    </row>
    <row r="112" spans="1:18">
      <c r="A112" s="53"/>
      <c r="B112" s="53"/>
      <c r="C112" s="54"/>
      <c r="D112" s="54"/>
      <c r="E112" s="53"/>
      <c r="F112" s="53"/>
      <c r="G112" s="54"/>
      <c r="H112" s="55"/>
      <c r="I112" s="54"/>
      <c r="J112" s="55" t="str">
        <f>+IF('DRAFT ESTIMATION'!$H112="","",'DRAFT ESTIMATION'!$I112*'DRAFT ESTIMATION'!$H112)</f>
        <v/>
      </c>
      <c r="K112" s="53"/>
      <c r="L112" s="53"/>
      <c r="M112" s="53"/>
      <c r="N112" s="56"/>
      <c r="O112" s="56"/>
      <c r="P112" s="57" t="str">
        <f t="shared" si="2"/>
        <v/>
      </c>
      <c r="Q112" s="57"/>
      <c r="R112" s="58"/>
    </row>
    <row r="113" spans="1:18">
      <c r="A113" s="53"/>
      <c r="B113" s="53"/>
      <c r="C113" s="54"/>
      <c r="D113" s="54"/>
      <c r="E113" s="53"/>
      <c r="F113" s="53"/>
      <c r="G113" s="54"/>
      <c r="H113" s="55"/>
      <c r="I113" s="54"/>
      <c r="J113" s="55" t="str">
        <f>+IF('DRAFT ESTIMATION'!$H113="","",'DRAFT ESTIMATION'!$I113*'DRAFT ESTIMATION'!$H113)</f>
        <v/>
      </c>
      <c r="K113" s="53"/>
      <c r="L113" s="53"/>
      <c r="M113" s="53"/>
      <c r="N113" s="56"/>
      <c r="O113" s="56"/>
      <c r="P113" s="57" t="str">
        <f t="shared" si="2"/>
        <v/>
      </c>
      <c r="Q113" s="57"/>
      <c r="R113" s="58"/>
    </row>
    <row r="114" spans="1:18">
      <c r="A114" s="53"/>
      <c r="B114" s="53"/>
      <c r="C114" s="54"/>
      <c r="D114" s="54"/>
      <c r="E114" s="53"/>
      <c r="F114" s="53"/>
      <c r="G114" s="54"/>
      <c r="H114" s="55"/>
      <c r="I114" s="54"/>
      <c r="J114" s="55" t="str">
        <f>+IF('DRAFT ESTIMATION'!$H114="","",'DRAFT ESTIMATION'!$I114*'DRAFT ESTIMATION'!$H114)</f>
        <v/>
      </c>
      <c r="K114" s="53"/>
      <c r="L114" s="53"/>
      <c r="M114" s="53"/>
      <c r="N114" s="56"/>
      <c r="O114" s="56"/>
      <c r="P114" s="57" t="str">
        <f t="shared" si="2"/>
        <v/>
      </c>
      <c r="Q114" s="57"/>
      <c r="R114" s="58"/>
    </row>
    <row r="115" spans="1:18">
      <c r="A115" s="53"/>
      <c r="B115" s="53"/>
      <c r="C115" s="54"/>
      <c r="D115" s="54"/>
      <c r="E115" s="53"/>
      <c r="F115" s="53"/>
      <c r="G115" s="54"/>
      <c r="H115" s="55"/>
      <c r="I115" s="54"/>
      <c r="J115" s="55" t="str">
        <f>+IF('DRAFT ESTIMATION'!$H115="","",'DRAFT ESTIMATION'!$I115*'DRAFT ESTIMATION'!$H115)</f>
        <v/>
      </c>
      <c r="K115" s="53"/>
      <c r="L115" s="53"/>
      <c r="M115" s="53"/>
      <c r="N115" s="56"/>
      <c r="O115" s="56"/>
      <c r="P115" s="57" t="str">
        <f t="shared" si="2"/>
        <v/>
      </c>
      <c r="Q115" s="57"/>
      <c r="R115" s="58"/>
    </row>
    <row r="116" spans="1:18">
      <c r="A116" s="53"/>
      <c r="B116" s="53"/>
      <c r="C116" s="54"/>
      <c r="D116" s="54"/>
      <c r="E116" s="53"/>
      <c r="F116" s="53"/>
      <c r="G116" s="54"/>
      <c r="H116" s="55"/>
      <c r="I116" s="54"/>
      <c r="J116" s="55" t="str">
        <f>+IF('DRAFT ESTIMATION'!$H116="","",'DRAFT ESTIMATION'!$I116*'DRAFT ESTIMATION'!$H116)</f>
        <v/>
      </c>
      <c r="K116" s="53"/>
      <c r="L116" s="53"/>
      <c r="M116" s="53"/>
      <c r="N116" s="56"/>
      <c r="O116" s="56"/>
      <c r="P116" s="57" t="str">
        <f t="shared" si="2"/>
        <v/>
      </c>
      <c r="Q116" s="57"/>
      <c r="R116" s="58"/>
    </row>
    <row r="117" spans="1:18">
      <c r="A117" s="53"/>
      <c r="B117" s="53"/>
      <c r="C117" s="54"/>
      <c r="D117" s="54"/>
      <c r="E117" s="53"/>
      <c r="F117" s="53"/>
      <c r="G117" s="54"/>
      <c r="H117" s="55"/>
      <c r="I117" s="54"/>
      <c r="J117" s="55" t="str">
        <f>+IF('DRAFT ESTIMATION'!$H117="","",'DRAFT ESTIMATION'!$I117*'DRAFT ESTIMATION'!$H117)</f>
        <v/>
      </c>
      <c r="K117" s="53"/>
      <c r="L117" s="53"/>
      <c r="M117" s="53"/>
      <c r="N117" s="56"/>
      <c r="O117" s="56"/>
      <c r="P117" s="57" t="str">
        <f t="shared" si="2"/>
        <v/>
      </c>
      <c r="Q117" s="57"/>
      <c r="R117" s="58"/>
    </row>
    <row r="118" spans="1:18">
      <c r="A118" s="53"/>
      <c r="B118" s="53"/>
      <c r="C118" s="54"/>
      <c r="D118" s="54"/>
      <c r="E118" s="53"/>
      <c r="F118" s="53"/>
      <c r="G118" s="54"/>
      <c r="H118" s="55"/>
      <c r="I118" s="54"/>
      <c r="J118" s="55" t="str">
        <f>+IF('DRAFT ESTIMATION'!$H118="","",'DRAFT ESTIMATION'!$I118*'DRAFT ESTIMATION'!$H118)</f>
        <v/>
      </c>
      <c r="K118" s="53"/>
      <c r="L118" s="53"/>
      <c r="M118" s="53"/>
      <c r="N118" s="56"/>
      <c r="O118" s="56"/>
      <c r="P118" s="57" t="str">
        <f t="shared" si="2"/>
        <v/>
      </c>
      <c r="Q118" s="57"/>
      <c r="R118" s="58"/>
    </row>
    <row r="119" spans="1:18">
      <c r="A119" s="53"/>
      <c r="B119" s="53"/>
      <c r="C119" s="54"/>
      <c r="D119" s="54"/>
      <c r="E119" s="53"/>
      <c r="F119" s="53"/>
      <c r="G119" s="54"/>
      <c r="H119" s="55"/>
      <c r="I119" s="54"/>
      <c r="J119" s="55" t="str">
        <f>+IF('DRAFT ESTIMATION'!$H119="","",'DRAFT ESTIMATION'!$I119*'DRAFT ESTIMATION'!$H119)</f>
        <v/>
      </c>
      <c r="K119" s="53"/>
      <c r="L119" s="53"/>
      <c r="M119" s="53"/>
      <c r="N119" s="56"/>
      <c r="O119" s="56"/>
      <c r="P119" s="57" t="str">
        <f t="shared" si="2"/>
        <v/>
      </c>
      <c r="Q119" s="57"/>
      <c r="R119" s="58"/>
    </row>
    <row r="120" spans="1:18">
      <c r="A120" s="53"/>
      <c r="B120" s="53"/>
      <c r="C120" s="54"/>
      <c r="D120" s="54"/>
      <c r="E120" s="53"/>
      <c r="F120" s="53"/>
      <c r="G120" s="54"/>
      <c r="H120" s="55"/>
      <c r="I120" s="54"/>
      <c r="J120" s="55" t="str">
        <f>+IF('DRAFT ESTIMATION'!$H120="","",'DRAFT ESTIMATION'!$I120*'DRAFT ESTIMATION'!$H120)</f>
        <v/>
      </c>
      <c r="K120" s="53"/>
      <c r="L120" s="53"/>
      <c r="M120" s="53"/>
      <c r="N120" s="56"/>
      <c r="O120" s="56"/>
      <c r="P120" s="57" t="str">
        <f t="shared" si="2"/>
        <v/>
      </c>
      <c r="Q120" s="57"/>
      <c r="R120" s="58"/>
    </row>
    <row r="121" spans="1:18">
      <c r="A121" s="53"/>
      <c r="B121" s="53"/>
      <c r="C121" s="54"/>
      <c r="D121" s="54"/>
      <c r="E121" s="53"/>
      <c r="F121" s="53"/>
      <c r="G121" s="54"/>
      <c r="H121" s="55"/>
      <c r="I121" s="54"/>
      <c r="J121" s="55" t="str">
        <f>+IF('DRAFT ESTIMATION'!$H121="","",'DRAFT ESTIMATION'!$I121*'DRAFT ESTIMATION'!$H121)</f>
        <v/>
      </c>
      <c r="K121" s="53"/>
      <c r="L121" s="53"/>
      <c r="M121" s="53"/>
      <c r="N121" s="56"/>
      <c r="O121" s="56"/>
      <c r="P121" s="57" t="str">
        <f t="shared" si="2"/>
        <v/>
      </c>
      <c r="Q121" s="57"/>
      <c r="R121" s="58"/>
    </row>
    <row r="122" spans="1:18">
      <c r="A122" s="53"/>
      <c r="B122" s="53"/>
      <c r="C122" s="54"/>
      <c r="D122" s="54"/>
      <c r="E122" s="53"/>
      <c r="F122" s="53"/>
      <c r="G122" s="54"/>
      <c r="H122" s="55"/>
      <c r="I122" s="54"/>
      <c r="J122" s="55" t="str">
        <f>+IF('DRAFT ESTIMATION'!$H122="","",'DRAFT ESTIMATION'!$I122*'DRAFT ESTIMATION'!$H122)</f>
        <v/>
      </c>
      <c r="K122" s="53"/>
      <c r="L122" s="53"/>
      <c r="M122" s="53"/>
      <c r="N122" s="56"/>
      <c r="O122" s="56"/>
      <c r="P122" s="57" t="str">
        <f t="shared" si="2"/>
        <v/>
      </c>
      <c r="Q122" s="57"/>
      <c r="R122" s="58"/>
    </row>
    <row r="123" spans="1:18">
      <c r="A123" s="53"/>
      <c r="B123" s="53"/>
      <c r="C123" s="54"/>
      <c r="D123" s="54"/>
      <c r="E123" s="53"/>
      <c r="F123" s="53"/>
      <c r="G123" s="54"/>
      <c r="H123" s="55"/>
      <c r="I123" s="54"/>
      <c r="J123" s="55" t="str">
        <f>+IF('DRAFT ESTIMATION'!$H123="","",'DRAFT ESTIMATION'!$I123*'DRAFT ESTIMATION'!$H123)</f>
        <v/>
      </c>
      <c r="K123" s="53"/>
      <c r="L123" s="53"/>
      <c r="M123" s="53"/>
      <c r="N123" s="56"/>
      <c r="O123" s="56"/>
      <c r="P123" s="57" t="str">
        <f t="shared" si="2"/>
        <v/>
      </c>
      <c r="Q123" s="57"/>
      <c r="R123" s="58"/>
    </row>
    <row r="124" spans="1:18">
      <c r="A124" s="53"/>
      <c r="B124" s="53"/>
      <c r="C124" s="54"/>
      <c r="D124" s="54"/>
      <c r="E124" s="53"/>
      <c r="F124" s="53"/>
      <c r="G124" s="54"/>
      <c r="H124" s="55"/>
      <c r="I124" s="54"/>
      <c r="J124" s="55" t="str">
        <f>+IF('DRAFT ESTIMATION'!$H124="","",'DRAFT ESTIMATION'!$I124*'DRAFT ESTIMATION'!$H124)</f>
        <v/>
      </c>
      <c r="K124" s="53"/>
      <c r="L124" s="53"/>
      <c r="M124" s="53"/>
      <c r="N124" s="56"/>
      <c r="O124" s="56"/>
      <c r="P124" s="57" t="str">
        <f t="shared" si="2"/>
        <v/>
      </c>
      <c r="Q124" s="57"/>
      <c r="R124" s="58"/>
    </row>
    <row r="125" spans="1:18">
      <c r="A125" s="53"/>
      <c r="B125" s="53"/>
      <c r="C125" s="54"/>
      <c r="D125" s="54"/>
      <c r="E125" s="53"/>
      <c r="F125" s="53"/>
      <c r="G125" s="54"/>
      <c r="H125" s="55"/>
      <c r="I125" s="54"/>
      <c r="J125" s="55" t="str">
        <f>+IF('DRAFT ESTIMATION'!$H125="","",'DRAFT ESTIMATION'!$I125*'DRAFT ESTIMATION'!$H125)</f>
        <v/>
      </c>
      <c r="K125" s="53"/>
      <c r="L125" s="53"/>
      <c r="M125" s="53"/>
      <c r="N125" s="56"/>
      <c r="O125" s="56"/>
      <c r="P125" s="57" t="str">
        <f t="shared" si="2"/>
        <v/>
      </c>
      <c r="Q125" s="57"/>
      <c r="R125" s="58"/>
    </row>
    <row r="126" spans="1:18">
      <c r="A126" s="53"/>
      <c r="B126" s="53"/>
      <c r="C126" s="54"/>
      <c r="D126" s="54"/>
      <c r="E126" s="53"/>
      <c r="F126" s="53"/>
      <c r="G126" s="54"/>
      <c r="H126" s="55"/>
      <c r="I126" s="54"/>
      <c r="J126" s="55" t="str">
        <f>+IF('DRAFT ESTIMATION'!$H126="","",'DRAFT ESTIMATION'!$I126*'DRAFT ESTIMATION'!$H126)</f>
        <v/>
      </c>
      <c r="K126" s="53"/>
      <c r="L126" s="53"/>
      <c r="M126" s="53"/>
      <c r="N126" s="56"/>
      <c r="O126" s="56"/>
      <c r="P126" s="57" t="str">
        <f t="shared" si="2"/>
        <v/>
      </c>
      <c r="Q126" s="57"/>
      <c r="R126" s="58"/>
    </row>
    <row r="127" spans="1:18">
      <c r="A127" s="53"/>
      <c r="B127" s="53"/>
      <c r="C127" s="54"/>
      <c r="D127" s="54"/>
      <c r="E127" s="53"/>
      <c r="F127" s="53"/>
      <c r="G127" s="54"/>
      <c r="H127" s="55"/>
      <c r="I127" s="54"/>
      <c r="J127" s="55" t="str">
        <f>+IF('DRAFT ESTIMATION'!$H127="","",'DRAFT ESTIMATION'!$I127*'DRAFT ESTIMATION'!$H127)</f>
        <v/>
      </c>
      <c r="K127" s="53"/>
      <c r="L127" s="53"/>
      <c r="M127" s="53"/>
      <c r="N127" s="53"/>
      <c r="O127" s="53"/>
      <c r="P127" s="57" t="str">
        <f t="shared" si="2"/>
        <v/>
      </c>
      <c r="Q127" s="57"/>
      <c r="R127" s="58"/>
    </row>
    <row r="128" spans="1:18">
      <c r="A128" s="53"/>
      <c r="B128" s="53"/>
      <c r="C128" s="54"/>
      <c r="D128" s="54"/>
      <c r="E128" s="53"/>
      <c r="F128" s="53"/>
      <c r="G128" s="54"/>
      <c r="H128" s="55"/>
      <c r="I128" s="54"/>
      <c r="J128" s="55" t="str">
        <f>+IF('DRAFT ESTIMATION'!$H128="","",'DRAFT ESTIMATION'!$I128*'DRAFT ESTIMATION'!$H128)</f>
        <v/>
      </c>
      <c r="K128" s="53"/>
      <c r="L128" s="53"/>
      <c r="M128" s="53"/>
      <c r="N128" s="53"/>
      <c r="O128" s="53"/>
      <c r="P128" s="57" t="str">
        <f t="shared" si="2"/>
        <v/>
      </c>
      <c r="Q128" s="57"/>
      <c r="R128" s="58"/>
    </row>
    <row r="129" spans="1:18">
      <c r="A129" s="53"/>
      <c r="B129" s="53"/>
      <c r="C129" s="54"/>
      <c r="D129" s="54"/>
      <c r="E129" s="53"/>
      <c r="F129" s="53"/>
      <c r="G129" s="54"/>
      <c r="H129" s="55"/>
      <c r="I129" s="54"/>
      <c r="J129" s="55" t="str">
        <f>+IF('DRAFT ESTIMATION'!$H129="","",'DRAFT ESTIMATION'!$I129*'DRAFT ESTIMATION'!$H129)</f>
        <v/>
      </c>
      <c r="K129" s="53"/>
      <c r="L129" s="53"/>
      <c r="M129" s="53"/>
      <c r="N129" s="53"/>
      <c r="O129" s="53"/>
      <c r="P129" s="57" t="str">
        <f t="shared" si="2"/>
        <v/>
      </c>
      <c r="Q129" s="57"/>
      <c r="R129" s="58"/>
    </row>
    <row r="130" spans="1:18">
      <c r="A130" s="53"/>
      <c r="B130" s="53"/>
      <c r="C130" s="54"/>
      <c r="D130" s="54"/>
      <c r="E130" s="53"/>
      <c r="F130" s="53"/>
      <c r="G130" s="54"/>
      <c r="H130" s="55"/>
      <c r="I130" s="54"/>
      <c r="J130" s="55" t="str">
        <f>+IF('DRAFT ESTIMATION'!$H130="","",'DRAFT ESTIMATION'!$I130*'DRAFT ESTIMATION'!$H130)</f>
        <v/>
      </c>
      <c r="K130" s="53"/>
      <c r="L130" s="53"/>
      <c r="M130" s="53"/>
      <c r="N130" s="53"/>
      <c r="O130" s="53"/>
      <c r="P130" s="57" t="str">
        <f t="shared" si="2"/>
        <v/>
      </c>
      <c r="Q130" s="57"/>
      <c r="R130" s="58"/>
    </row>
    <row r="131" spans="1:18">
      <c r="A131" s="53"/>
      <c r="B131" s="53"/>
      <c r="C131" s="54"/>
      <c r="D131" s="54"/>
      <c r="E131" s="53"/>
      <c r="F131" s="53"/>
      <c r="G131" s="54"/>
      <c r="H131" s="55"/>
      <c r="I131" s="54"/>
      <c r="J131" s="55" t="str">
        <f>+IF('DRAFT ESTIMATION'!$H131="","",'DRAFT ESTIMATION'!$I131*'DRAFT ESTIMATION'!$H131)</f>
        <v/>
      </c>
      <c r="K131" s="53"/>
      <c r="L131" s="53"/>
      <c r="M131" s="53"/>
      <c r="N131" s="53"/>
      <c r="O131" s="53"/>
      <c r="P131" s="57" t="str">
        <f t="shared" si="2"/>
        <v/>
      </c>
      <c r="Q131" s="57"/>
      <c r="R131" s="58"/>
    </row>
    <row r="132" spans="1:18">
      <c r="A132" s="53"/>
      <c r="B132" s="53"/>
      <c r="C132" s="54"/>
      <c r="D132" s="54"/>
      <c r="E132" s="53"/>
      <c r="F132" s="53"/>
      <c r="G132" s="54"/>
      <c r="H132" s="55"/>
      <c r="I132" s="54"/>
      <c r="J132" s="55" t="str">
        <f>+IF('DRAFT ESTIMATION'!$H132="","",'DRAFT ESTIMATION'!$I132*'DRAFT ESTIMATION'!$H132)</f>
        <v/>
      </c>
      <c r="K132" s="53"/>
      <c r="L132" s="53"/>
      <c r="M132" s="53"/>
      <c r="N132" s="53"/>
      <c r="O132" s="53"/>
      <c r="P132" s="57" t="str">
        <f t="shared" si="2"/>
        <v/>
      </c>
      <c r="Q132" s="57"/>
      <c r="R132" s="58"/>
    </row>
    <row r="133" spans="1:18">
      <c r="A133" s="53"/>
      <c r="B133" s="53"/>
      <c r="C133" s="54"/>
      <c r="D133" s="54"/>
      <c r="E133" s="53"/>
      <c r="F133" s="53"/>
      <c r="G133" s="54"/>
      <c r="H133" s="55"/>
      <c r="I133" s="54"/>
      <c r="J133" s="55" t="str">
        <f>+IF('DRAFT ESTIMATION'!$H133="","",'DRAFT ESTIMATION'!$I133*'DRAFT ESTIMATION'!$H133)</f>
        <v/>
      </c>
      <c r="K133" s="53"/>
      <c r="L133" s="53"/>
      <c r="M133" s="53"/>
      <c r="N133" s="53"/>
      <c r="O133" s="53"/>
      <c r="P133" s="57" t="str">
        <f t="shared" si="2"/>
        <v/>
      </c>
      <c r="Q133" s="57"/>
      <c r="R133" s="58"/>
    </row>
    <row r="134" spans="1:18">
      <c r="A134" s="53"/>
      <c r="B134" s="53"/>
      <c r="C134" s="54"/>
      <c r="D134" s="54"/>
      <c r="E134" s="53"/>
      <c r="F134" s="53"/>
      <c r="G134" s="54"/>
      <c r="H134" s="55"/>
      <c r="I134" s="54"/>
      <c r="J134" s="55" t="str">
        <f>+IF('DRAFT ESTIMATION'!$H134="","",'DRAFT ESTIMATION'!$I134*'DRAFT ESTIMATION'!$H134)</f>
        <v/>
      </c>
      <c r="K134" s="53"/>
      <c r="L134" s="53"/>
      <c r="M134" s="53"/>
      <c r="N134" s="53"/>
      <c r="O134" s="53"/>
      <c r="P134" s="57" t="str">
        <f t="shared" si="2"/>
        <v/>
      </c>
      <c r="Q134" s="57"/>
      <c r="R134" s="58"/>
    </row>
    <row r="135" spans="1:18">
      <c r="A135" s="53"/>
      <c r="B135" s="53"/>
      <c r="C135" s="54"/>
      <c r="D135" s="54"/>
      <c r="E135" s="53"/>
      <c r="F135" s="53"/>
      <c r="G135" s="54"/>
      <c r="H135" s="55"/>
      <c r="I135" s="54"/>
      <c r="J135" s="55" t="str">
        <f>+IF('DRAFT ESTIMATION'!$H135="","",'DRAFT ESTIMATION'!$I135*'DRAFT ESTIMATION'!$H135)</f>
        <v/>
      </c>
      <c r="K135" s="53"/>
      <c r="L135" s="53"/>
      <c r="M135" s="53"/>
      <c r="N135" s="53"/>
      <c r="O135" s="53"/>
      <c r="P135" s="57" t="str">
        <f t="shared" si="2"/>
        <v/>
      </c>
      <c r="Q135" s="57"/>
      <c r="R135" s="58"/>
    </row>
    <row r="136" spans="1:18">
      <c r="A136" s="53"/>
      <c r="B136" s="53"/>
      <c r="C136" s="54"/>
      <c r="D136" s="54"/>
      <c r="E136" s="53"/>
      <c r="F136" s="53"/>
      <c r="G136" s="54"/>
      <c r="H136" s="55"/>
      <c r="I136" s="54"/>
      <c r="J136" s="55" t="str">
        <f>+IF('DRAFT ESTIMATION'!$H136="","",'DRAFT ESTIMATION'!$I136*'DRAFT ESTIMATION'!$H136)</f>
        <v/>
      </c>
      <c r="K136" s="53"/>
      <c r="L136" s="53"/>
      <c r="M136" s="53"/>
      <c r="N136" s="53"/>
      <c r="O136" s="53"/>
      <c r="P136" s="57" t="str">
        <f t="shared" si="2"/>
        <v/>
      </c>
      <c r="Q136" s="57"/>
      <c r="R136" s="58"/>
    </row>
    <row r="137" spans="1:18">
      <c r="A137" s="53"/>
      <c r="B137" s="53"/>
      <c r="C137" s="54"/>
      <c r="D137" s="54"/>
      <c r="E137" s="53"/>
      <c r="F137" s="53"/>
      <c r="G137" s="54"/>
      <c r="H137" s="55"/>
      <c r="I137" s="54"/>
      <c r="J137" s="55" t="str">
        <f>+IF('DRAFT ESTIMATION'!$H137="","",'DRAFT ESTIMATION'!$I137*'DRAFT ESTIMATION'!$H137)</f>
        <v/>
      </c>
      <c r="K137" s="53"/>
      <c r="L137" s="53"/>
      <c r="M137" s="53"/>
      <c r="N137" s="53"/>
      <c r="O137" s="53"/>
      <c r="P137" s="57" t="str">
        <f t="shared" si="2"/>
        <v/>
      </c>
      <c r="Q137" s="57"/>
      <c r="R137" s="58"/>
    </row>
    <row r="138" spans="1:18">
      <c r="A138" s="53"/>
      <c r="B138" s="53"/>
      <c r="C138" s="54"/>
      <c r="D138" s="54"/>
      <c r="E138" s="53"/>
      <c r="F138" s="53"/>
      <c r="G138" s="54"/>
      <c r="H138" s="55"/>
      <c r="I138" s="54"/>
      <c r="J138" s="55" t="str">
        <f>+IF('DRAFT ESTIMATION'!$H138="","",'DRAFT ESTIMATION'!$I138*'DRAFT ESTIMATION'!$H138)</f>
        <v/>
      </c>
      <c r="K138" s="53"/>
      <c r="L138" s="53"/>
      <c r="M138" s="53"/>
      <c r="N138" s="53"/>
      <c r="O138" s="53"/>
      <c r="P138" s="57" t="str">
        <f t="shared" si="2"/>
        <v/>
      </c>
      <c r="Q138" s="57"/>
      <c r="R138" s="58"/>
    </row>
    <row r="139" spans="1:18">
      <c r="A139" s="53"/>
      <c r="B139" s="53"/>
      <c r="C139" s="54"/>
      <c r="D139" s="54"/>
      <c r="E139" s="53"/>
      <c r="F139" s="53"/>
      <c r="G139" s="54"/>
      <c r="H139" s="55"/>
      <c r="I139" s="54"/>
      <c r="J139" s="55" t="str">
        <f>+IF('DRAFT ESTIMATION'!$H139="","",'DRAFT ESTIMATION'!$I139*'DRAFT ESTIMATION'!$H139)</f>
        <v/>
      </c>
      <c r="K139" s="53"/>
      <c r="L139" s="53"/>
      <c r="M139" s="53"/>
      <c r="N139" s="53"/>
      <c r="O139" s="53"/>
      <c r="P139" s="57" t="str">
        <f t="shared" si="2"/>
        <v/>
      </c>
      <c r="Q139" s="57"/>
      <c r="R139" s="58"/>
    </row>
    <row r="140" spans="1:18">
      <c r="A140" s="53"/>
      <c r="B140" s="53"/>
      <c r="C140" s="54"/>
      <c r="D140" s="54"/>
      <c r="E140" s="53"/>
      <c r="F140" s="53"/>
      <c r="G140" s="54"/>
      <c r="H140" s="55"/>
      <c r="I140" s="54"/>
      <c r="J140" s="55" t="str">
        <f>+IF('DRAFT ESTIMATION'!$H140="","",'DRAFT ESTIMATION'!$I140*'DRAFT ESTIMATION'!$H140)</f>
        <v/>
      </c>
      <c r="K140" s="53"/>
      <c r="L140" s="53"/>
      <c r="M140" s="53"/>
      <c r="N140" s="53"/>
      <c r="O140" s="53"/>
      <c r="P140" s="57" t="str">
        <f t="shared" si="2"/>
        <v/>
      </c>
      <c r="Q140" s="57"/>
      <c r="R140" s="58"/>
    </row>
    <row r="141" spans="1:18">
      <c r="A141" s="53"/>
      <c r="B141" s="53"/>
      <c r="C141" s="54"/>
      <c r="D141" s="54"/>
      <c r="E141" s="53"/>
      <c r="F141" s="53"/>
      <c r="G141" s="54"/>
      <c r="H141" s="55"/>
      <c r="I141" s="54"/>
      <c r="J141" s="55" t="str">
        <f>+IF('DRAFT ESTIMATION'!$H141="","",'DRAFT ESTIMATION'!$I141*'DRAFT ESTIMATION'!$H141)</f>
        <v/>
      </c>
      <c r="K141" s="53"/>
      <c r="L141" s="53"/>
      <c r="M141" s="53"/>
      <c r="N141" s="53"/>
      <c r="O141" s="53"/>
      <c r="P141" s="57" t="str">
        <f t="shared" ref="P141:P156" si="3">+IF(AND(N141="",O141=""),"",O141-N141)</f>
        <v/>
      </c>
      <c r="Q141" s="57"/>
      <c r="R141" s="58"/>
    </row>
    <row r="142" spans="1:18">
      <c r="A142" s="53"/>
      <c r="B142" s="53"/>
      <c r="C142" s="54"/>
      <c r="D142" s="54"/>
      <c r="E142" s="53"/>
      <c r="F142" s="53"/>
      <c r="G142" s="54"/>
      <c r="H142" s="55"/>
      <c r="I142" s="54"/>
      <c r="J142" s="55" t="str">
        <f>+IF('DRAFT ESTIMATION'!$H142="","",'DRAFT ESTIMATION'!$I142*'DRAFT ESTIMATION'!$H142)</f>
        <v/>
      </c>
      <c r="K142" s="53"/>
      <c r="L142" s="53"/>
      <c r="M142" s="53"/>
      <c r="N142" s="53"/>
      <c r="O142" s="53"/>
      <c r="P142" s="57" t="str">
        <f t="shared" si="3"/>
        <v/>
      </c>
      <c r="Q142" s="57"/>
      <c r="R142" s="58"/>
    </row>
    <row r="143" spans="1:18">
      <c r="A143" s="53"/>
      <c r="B143" s="53"/>
      <c r="C143" s="54"/>
      <c r="D143" s="54"/>
      <c r="E143" s="53"/>
      <c r="F143" s="53"/>
      <c r="G143" s="54"/>
      <c r="H143" s="55"/>
      <c r="I143" s="54"/>
      <c r="J143" s="55" t="str">
        <f>+IF('DRAFT ESTIMATION'!$H143="","",'DRAFT ESTIMATION'!$I143*'DRAFT ESTIMATION'!$H143)</f>
        <v/>
      </c>
      <c r="K143" s="53"/>
      <c r="L143" s="53"/>
      <c r="M143" s="53"/>
      <c r="N143" s="53"/>
      <c r="O143" s="53"/>
      <c r="P143" s="57" t="str">
        <f t="shared" si="3"/>
        <v/>
      </c>
      <c r="Q143" s="57"/>
      <c r="R143" s="58"/>
    </row>
    <row r="144" spans="1:18">
      <c r="A144" s="53"/>
      <c r="B144" s="53"/>
      <c r="C144" s="54"/>
      <c r="D144" s="54"/>
      <c r="E144" s="53"/>
      <c r="F144" s="53"/>
      <c r="G144" s="54"/>
      <c r="H144" s="55"/>
      <c r="I144" s="54"/>
      <c r="J144" s="55" t="str">
        <f>+IF('DRAFT ESTIMATION'!$H144="","",'DRAFT ESTIMATION'!$I144*'DRAFT ESTIMATION'!$H144)</f>
        <v/>
      </c>
      <c r="K144" s="53"/>
      <c r="L144" s="53"/>
      <c r="M144" s="53"/>
      <c r="N144" s="53"/>
      <c r="O144" s="53"/>
      <c r="P144" s="57" t="str">
        <f t="shared" si="3"/>
        <v/>
      </c>
      <c r="Q144" s="57"/>
      <c r="R144" s="58"/>
    </row>
    <row r="145" spans="1:18">
      <c r="A145" s="53"/>
      <c r="B145" s="53"/>
      <c r="C145" s="54"/>
      <c r="D145" s="54"/>
      <c r="E145" s="53"/>
      <c r="F145" s="53"/>
      <c r="G145" s="54"/>
      <c r="H145" s="55"/>
      <c r="I145" s="54"/>
      <c r="J145" s="55" t="str">
        <f>+IF('DRAFT ESTIMATION'!$H145="","",'DRAFT ESTIMATION'!$I145*'DRAFT ESTIMATION'!$H145)</f>
        <v/>
      </c>
      <c r="K145" s="53"/>
      <c r="L145" s="53"/>
      <c r="M145" s="53"/>
      <c r="N145" s="53"/>
      <c r="O145" s="53"/>
      <c r="P145" s="57" t="str">
        <f t="shared" si="3"/>
        <v/>
      </c>
      <c r="Q145" s="57"/>
      <c r="R145" s="58"/>
    </row>
    <row r="146" spans="1:18">
      <c r="A146" s="53"/>
      <c r="B146" s="53"/>
      <c r="C146" s="54"/>
      <c r="D146" s="54"/>
      <c r="E146" s="53"/>
      <c r="F146" s="53"/>
      <c r="G146" s="54"/>
      <c r="H146" s="55"/>
      <c r="I146" s="54"/>
      <c r="J146" s="55" t="str">
        <f>+IF('DRAFT ESTIMATION'!$H146="","",'DRAFT ESTIMATION'!$I146*'DRAFT ESTIMATION'!$H146)</f>
        <v/>
      </c>
      <c r="K146" s="53"/>
      <c r="L146" s="53"/>
      <c r="M146" s="53"/>
      <c r="N146" s="53"/>
      <c r="O146" s="53"/>
      <c r="P146" s="57" t="str">
        <f t="shared" si="3"/>
        <v/>
      </c>
      <c r="Q146" s="57"/>
      <c r="R146" s="58"/>
    </row>
    <row r="147" spans="1:18">
      <c r="A147" s="53"/>
      <c r="B147" s="53"/>
      <c r="C147" s="54"/>
      <c r="D147" s="54"/>
      <c r="E147" s="53"/>
      <c r="F147" s="53"/>
      <c r="G147" s="54"/>
      <c r="H147" s="55"/>
      <c r="I147" s="54"/>
      <c r="J147" s="55" t="str">
        <f>+IF('DRAFT ESTIMATION'!$H147="","",'DRAFT ESTIMATION'!$I147*'DRAFT ESTIMATION'!$H147)</f>
        <v/>
      </c>
      <c r="K147" s="53"/>
      <c r="L147" s="53"/>
      <c r="M147" s="53"/>
      <c r="N147" s="53"/>
      <c r="O147" s="53"/>
      <c r="P147" s="57" t="str">
        <f t="shared" si="3"/>
        <v/>
      </c>
      <c r="Q147" s="57"/>
      <c r="R147" s="58"/>
    </row>
    <row r="148" spans="1:18">
      <c r="A148" s="53"/>
      <c r="B148" s="53"/>
      <c r="C148" s="54"/>
      <c r="D148" s="54"/>
      <c r="E148" s="53"/>
      <c r="F148" s="53"/>
      <c r="G148" s="54"/>
      <c r="H148" s="55"/>
      <c r="I148" s="54"/>
      <c r="J148" s="55" t="str">
        <f>+IF('DRAFT ESTIMATION'!$H148="","",'DRAFT ESTIMATION'!$I148*'DRAFT ESTIMATION'!$H148)</f>
        <v/>
      </c>
      <c r="K148" s="53"/>
      <c r="L148" s="53"/>
      <c r="M148" s="53"/>
      <c r="N148" s="53"/>
      <c r="O148" s="53"/>
      <c r="P148" s="57" t="str">
        <f t="shared" si="3"/>
        <v/>
      </c>
      <c r="Q148" s="57"/>
      <c r="R148" s="58"/>
    </row>
    <row r="149" spans="1:18">
      <c r="A149" s="53"/>
      <c r="B149" s="53"/>
      <c r="C149" s="54"/>
      <c r="D149" s="54"/>
      <c r="E149" s="53"/>
      <c r="F149" s="53"/>
      <c r="G149" s="54"/>
      <c r="H149" s="55"/>
      <c r="I149" s="54"/>
      <c r="J149" s="55" t="str">
        <f>+IF('DRAFT ESTIMATION'!$H149="","",'DRAFT ESTIMATION'!$I149*'DRAFT ESTIMATION'!$H149)</f>
        <v/>
      </c>
      <c r="K149" s="53"/>
      <c r="L149" s="53"/>
      <c r="M149" s="53"/>
      <c r="N149" s="53"/>
      <c r="O149" s="53"/>
      <c r="P149" s="57" t="str">
        <f t="shared" si="3"/>
        <v/>
      </c>
      <c r="Q149" s="57"/>
      <c r="R149" s="58"/>
    </row>
    <row r="150" spans="1:18">
      <c r="A150" s="53"/>
      <c r="B150" s="53"/>
      <c r="C150" s="54"/>
      <c r="D150" s="54"/>
      <c r="E150" s="53"/>
      <c r="F150" s="53"/>
      <c r="G150" s="54"/>
      <c r="H150" s="55"/>
      <c r="I150" s="54"/>
      <c r="J150" s="55" t="str">
        <f>+IF('DRAFT ESTIMATION'!$H150="","",'DRAFT ESTIMATION'!$I150*'DRAFT ESTIMATION'!$H150)</f>
        <v/>
      </c>
      <c r="K150" s="53"/>
      <c r="L150" s="53"/>
      <c r="M150" s="53"/>
      <c r="N150" s="53"/>
      <c r="O150" s="53"/>
      <c r="P150" s="57" t="str">
        <f t="shared" si="3"/>
        <v/>
      </c>
      <c r="Q150" s="57"/>
      <c r="R150" s="58"/>
    </row>
    <row r="151" spans="1:18">
      <c r="A151" s="53"/>
      <c r="B151" s="53"/>
      <c r="C151" s="54"/>
      <c r="D151" s="54"/>
      <c r="E151" s="53"/>
      <c r="F151" s="53"/>
      <c r="G151" s="54"/>
      <c r="H151" s="55"/>
      <c r="I151" s="54"/>
      <c r="J151" s="55" t="str">
        <f>+IF('DRAFT ESTIMATION'!$H151="","",'DRAFT ESTIMATION'!$I151*'DRAFT ESTIMATION'!$H151)</f>
        <v/>
      </c>
      <c r="K151" s="53"/>
      <c r="L151" s="53"/>
      <c r="M151" s="53"/>
      <c r="N151" s="53"/>
      <c r="O151" s="53"/>
      <c r="P151" s="57" t="str">
        <f t="shared" si="3"/>
        <v/>
      </c>
      <c r="Q151" s="57"/>
      <c r="R151" s="58"/>
    </row>
    <row r="152" spans="1:18">
      <c r="A152" s="53"/>
      <c r="B152" s="53"/>
      <c r="C152" s="54"/>
      <c r="D152" s="54"/>
      <c r="E152" s="53"/>
      <c r="F152" s="53"/>
      <c r="G152" s="54"/>
      <c r="H152" s="55"/>
      <c r="I152" s="54"/>
      <c r="J152" s="55" t="str">
        <f>+IF('DRAFT ESTIMATION'!$H152="","",'DRAFT ESTIMATION'!$I152*'DRAFT ESTIMATION'!$H152)</f>
        <v/>
      </c>
      <c r="K152" s="53"/>
      <c r="L152" s="53"/>
      <c r="M152" s="53"/>
      <c r="N152" s="53"/>
      <c r="O152" s="53"/>
      <c r="P152" s="57" t="str">
        <f t="shared" si="3"/>
        <v/>
      </c>
      <c r="Q152" s="57"/>
      <c r="R152" s="58"/>
    </row>
    <row r="153" spans="1:18">
      <c r="A153" s="53"/>
      <c r="B153" s="53"/>
      <c r="C153" s="54"/>
      <c r="D153" s="54"/>
      <c r="E153" s="53"/>
      <c r="F153" s="53"/>
      <c r="G153" s="54"/>
      <c r="H153" s="55"/>
      <c r="I153" s="54"/>
      <c r="J153" s="55" t="str">
        <f>+IF('DRAFT ESTIMATION'!$H153="","",'DRAFT ESTIMATION'!$I153*'DRAFT ESTIMATION'!$H153)</f>
        <v/>
      </c>
      <c r="K153" s="53"/>
      <c r="L153" s="53"/>
      <c r="M153" s="53"/>
      <c r="N153" s="53"/>
      <c r="O153" s="53"/>
      <c r="P153" s="57" t="str">
        <f t="shared" si="3"/>
        <v/>
      </c>
      <c r="Q153" s="57"/>
      <c r="R153" s="58"/>
    </row>
    <row r="154" spans="1:18">
      <c r="A154" s="53"/>
      <c r="B154" s="53"/>
      <c r="C154" s="54"/>
      <c r="D154" s="54"/>
      <c r="E154" s="53"/>
      <c r="F154" s="53"/>
      <c r="G154" s="54"/>
      <c r="H154" s="55"/>
      <c r="I154" s="54"/>
      <c r="J154" s="55" t="str">
        <f>+IF('DRAFT ESTIMATION'!$H154="","",'DRAFT ESTIMATION'!$I154*'DRAFT ESTIMATION'!$H154)</f>
        <v/>
      </c>
      <c r="K154" s="53"/>
      <c r="L154" s="53"/>
      <c r="M154" s="53"/>
      <c r="N154" s="53"/>
      <c r="O154" s="53"/>
      <c r="P154" s="57" t="str">
        <f t="shared" si="3"/>
        <v/>
      </c>
      <c r="Q154" s="57"/>
      <c r="R154" s="58"/>
    </row>
    <row r="155" spans="1:18">
      <c r="A155" s="53"/>
      <c r="B155" s="53"/>
      <c r="C155" s="54"/>
      <c r="D155" s="54"/>
      <c r="E155" s="53"/>
      <c r="F155" s="53"/>
      <c r="G155" s="54"/>
      <c r="H155" s="55"/>
      <c r="I155" s="54"/>
      <c r="J155" s="55" t="str">
        <f>+IF('DRAFT ESTIMATION'!$H155="","",'DRAFT ESTIMATION'!$I155*'DRAFT ESTIMATION'!$H155)</f>
        <v/>
      </c>
      <c r="K155" s="53"/>
      <c r="L155" s="53"/>
      <c r="M155" s="53"/>
      <c r="N155" s="53"/>
      <c r="O155" s="53"/>
      <c r="P155" s="57" t="str">
        <f t="shared" si="3"/>
        <v/>
      </c>
      <c r="Q155" s="57"/>
      <c r="R155" s="58"/>
    </row>
    <row r="156" spans="1:18">
      <c r="A156" s="53"/>
      <c r="B156" s="53"/>
      <c r="C156" s="54"/>
      <c r="D156" s="54"/>
      <c r="E156" s="53"/>
      <c r="F156" s="53"/>
      <c r="G156" s="54"/>
      <c r="H156" s="55"/>
      <c r="I156" s="54"/>
      <c r="J156" s="55" t="str">
        <f>+IF('DRAFT ESTIMATION'!$H156="","",'DRAFT ESTIMATION'!$I156*'DRAFT ESTIMATION'!$H156)</f>
        <v/>
      </c>
      <c r="K156" s="53"/>
      <c r="L156" s="53"/>
      <c r="M156" s="53"/>
      <c r="N156" s="53"/>
      <c r="O156" s="53"/>
      <c r="P156" s="57" t="str">
        <f t="shared" si="3"/>
        <v/>
      </c>
      <c r="Q156" s="57"/>
      <c r="R156" s="58"/>
    </row>
  </sheetData>
  <mergeCells count="4">
    <mergeCell ref="C2:H2"/>
    <mergeCell ref="A11:F11"/>
    <mergeCell ref="G11:H11"/>
    <mergeCell ref="I11:J11"/>
  </mergeCells>
  <pageMargins left="0.23622047244094491" right="0.23622047244094491" top="1.31" bottom="0.74803149606299213" header="0.31496062992125984" footer="0.31496062992125984"/>
  <pageSetup paperSize="9" scale="49" orientation="landscape" verticalDpi="0" r:id="rId1"/>
  <headerFooter>
    <oddHeader>&amp;L&amp;G&amp;R&amp;"Arial,Italic"&amp;9Draft Estimation Budget 2018</oddHeader>
    <oddFooter>&amp;LAtakpame: du 10 au 12 nov 17&amp;R&amp;P/&amp;N</oddFooter>
  </headerFooter>
  <rowBreaks count="2" manualBreakCount="2">
    <brk id="60" max="16383" man="1"/>
    <brk id="106" max="16383" man="1"/>
  </rowBreaks>
  <legacyDrawingHF r:id="rId2"/>
  <tableParts count="1">
    <tablePart r:id="rId3"/>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[2]BASE!#REF!</xm:f>
          </x14:formula1>
          <xm:sqref>R13:R156</xm:sqref>
        </x14:dataValidation>
        <x14:dataValidation type="list" allowBlank="1" showInputMessage="1" showErrorMessage="1">
          <x14:formula1>
            <xm:f>[2]BASE!#REF!</xm:f>
          </x14:formula1>
          <xm:sqref>Q13:Q156</xm:sqref>
        </x14:dataValidation>
        <x14:dataValidation type="list" allowBlank="1" showInputMessage="1" showErrorMessage="1">
          <x14:formula1>
            <xm:f>[2]BASE!#REF!</xm:f>
          </x14:formula1>
          <xm:sqref>L13:L156</xm:sqref>
        </x14:dataValidation>
        <x14:dataValidation type="list" allowBlank="1" showInputMessage="1" showErrorMessage="1">
          <x14:formula1>
            <xm:f>[2]BASE!#REF!</xm:f>
          </x14:formula1>
          <xm:sqref>E13:E156</xm:sqref>
        </x14:dataValidation>
        <x14:dataValidation type="list" allowBlank="1" showInputMessage="1" showErrorMessage="1">
          <x14:formula1>
            <xm:f>[2]BASE!#REF!</xm:f>
          </x14:formula1>
          <xm:sqref>C13:C156</xm:sqref>
        </x14:dataValidation>
        <x14:dataValidation type="list" allowBlank="1" showInputMessage="1" showErrorMessage="1">
          <x14:formula1>
            <xm:f>[2]BASE!#REF!</xm:f>
          </x14:formula1>
          <xm:sqref>B13:B156</xm:sqref>
        </x14:dataValidation>
        <x14:dataValidation type="list" allowBlank="1" showInputMessage="1" showErrorMessage="1">
          <x14:formula1>
            <xm:f>[2]BASE!#REF!</xm:f>
          </x14:formula1>
          <xm:sqref>F13:F156</xm:sqref>
        </x14:dataValidation>
        <x14:dataValidation type="list" allowBlank="1" showInputMessage="1" showErrorMessage="1">
          <x14:formula1>
            <xm:f>[2]BASE!#REF!</xm:f>
          </x14:formula1>
          <xm:sqref>A13:A156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BASE</vt:lpstr>
      <vt:lpstr>Budget Financier</vt:lpstr>
      <vt:lpstr>Reporting Financier</vt:lpstr>
      <vt:lpstr>Budget Financier  (2)</vt:lpstr>
      <vt:lpstr>Reporting Financier (2)</vt:lpstr>
      <vt:lpstr>DRAFT ESTIMATION</vt:lpstr>
      <vt:lpstr>'Budget Financier'!Zone_d_impression</vt:lpstr>
      <vt:lpstr>'Budget Financier  (2)'!Zone_d_impression</vt:lpstr>
    </vt:vector>
  </TitlesOfParts>
  <Company>EIFFAGE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SLEONE4</dc:creator>
  <cp:lastModifiedBy>gmb</cp:lastModifiedBy>
  <dcterms:created xsi:type="dcterms:W3CDTF">2017-10-07T14:06:36Z</dcterms:created>
  <dcterms:modified xsi:type="dcterms:W3CDTF">2017-10-09T10:58:28Z</dcterms:modified>
</cp:coreProperties>
</file>