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190" windowHeight="9915" activeTab="3"/>
  </bookViews>
  <sheets>
    <sheet name="CHARGE AFFAIRE JJ" sheetId="1" r:id="rId1"/>
    <sheet name="CHARGE AFFAIRE CH" sheetId="2" r:id="rId2"/>
    <sheet name="CHARGE AFFAIRE BB" sheetId="3" r:id="rId3"/>
    <sheet name="COMPILATION" sheetId="4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2" i="3" l="1"/>
  <c r="AE2" i="3" s="1"/>
  <c r="D2" i="3"/>
  <c r="AC2" i="2"/>
  <c r="AE2" i="2" s="1"/>
  <c r="K2" i="2"/>
  <c r="D2" i="2"/>
  <c r="AC2" i="1"/>
  <c r="AD2" i="1" s="1"/>
  <c r="P2" i="1"/>
  <c r="K2" i="1"/>
  <c r="D2" i="1"/>
  <c r="AD2" i="2" l="1"/>
  <c r="AD2" i="3"/>
  <c r="AE2" i="1"/>
</calcChain>
</file>

<file path=xl/sharedStrings.xml><?xml version="1.0" encoding="utf-8"?>
<sst xmlns="http://schemas.openxmlformats.org/spreadsheetml/2006/main" count="158" uniqueCount="35">
  <si>
    <t>N° cde</t>
  </si>
  <si>
    <t>Affaire</t>
  </si>
  <si>
    <t>Société</t>
  </si>
  <si>
    <t>Chargé d'affaire</t>
  </si>
  <si>
    <t>ETAT</t>
  </si>
  <si>
    <t>n° interne client</t>
  </si>
  <si>
    <t>Libellé affaire</t>
  </si>
  <si>
    <t>Total cde</t>
  </si>
  <si>
    <t>N°fac 1</t>
  </si>
  <si>
    <t>Date</t>
  </si>
  <si>
    <t>mois</t>
  </si>
  <si>
    <t>Montant ht</t>
  </si>
  <si>
    <t>Payée</t>
  </si>
  <si>
    <t>N°fac2</t>
  </si>
  <si>
    <t>date</t>
  </si>
  <si>
    <t>N°fac 3</t>
  </si>
  <si>
    <t>N° fac 4</t>
  </si>
  <si>
    <t>Montant HT</t>
  </si>
  <si>
    <t>Montant total facture</t>
  </si>
  <si>
    <t>Avancement facturation</t>
  </si>
  <si>
    <t>reste à facturer</t>
  </si>
  <si>
    <t>achats</t>
  </si>
  <si>
    <t>rentabilité</t>
  </si>
  <si>
    <t>CD1402</t>
  </si>
  <si>
    <t>Accepté</t>
  </si>
  <si>
    <t/>
  </si>
  <si>
    <t>JJ183012</t>
  </si>
  <si>
    <t>MICHEL</t>
  </si>
  <si>
    <t>controles</t>
  </si>
  <si>
    <t>CD1403</t>
  </si>
  <si>
    <t>CH173012</t>
  </si>
  <si>
    <t>GERARD</t>
  </si>
  <si>
    <t>CD1407</t>
  </si>
  <si>
    <t>BB183012</t>
  </si>
  <si>
    <t>BIDULE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</si>
</sst>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#,##0.00\ &quot;€&quot;;[Red]\-#,##0.00\ &quot;€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1" xfId="0" applyFill="1" applyBorder="1" applyProtection="1"/>
    <xf numFmtId="0" fontId="0" fillId="2" borderId="1" xfId="0" applyFill="1" applyBorder="1" applyAlignment="1" applyProtection="1">
      <alignment horizontal="center"/>
      <protection locked="0"/>
    </xf>
    <xf numFmtId="8" fontId="0" fillId="2" borderId="1" xfId="0" applyNumberFormat="1" applyFill="1" applyBorder="1" applyProtection="1">
      <protection locked="0"/>
    </xf>
    <xf numFmtId="0" fontId="0" fillId="3" borderId="1" xfId="0" applyFill="1" applyBorder="1"/>
    <xf numFmtId="14" fontId="0" fillId="3" borderId="1" xfId="0" applyNumberFormat="1" applyFill="1" applyBorder="1"/>
    <xf numFmtId="0" fontId="0" fillId="3" borderId="1" xfId="0" applyNumberFormat="1" applyFill="1" applyBorder="1"/>
    <xf numFmtId="8" fontId="0" fillId="3" borderId="1" xfId="0" applyNumberFormat="1" applyFill="1" applyBorder="1"/>
    <xf numFmtId="0" fontId="0" fillId="4" borderId="1" xfId="0" applyFill="1" applyBorder="1"/>
    <xf numFmtId="8" fontId="0" fillId="4" borderId="1" xfId="0" applyNumberFormat="1" applyFill="1" applyBorder="1"/>
    <xf numFmtId="0" fontId="0" fillId="5" borderId="1" xfId="0" applyFill="1" applyBorder="1"/>
    <xf numFmtId="8" fontId="0" fillId="5" borderId="1" xfId="0" applyNumberFormat="1" applyFill="1" applyBorder="1"/>
    <xf numFmtId="0" fontId="0" fillId="6" borderId="1" xfId="0" applyFill="1" applyBorder="1"/>
    <xf numFmtId="8" fontId="0" fillId="6" borderId="1" xfId="0" applyNumberFormat="1" applyFill="1" applyBorder="1"/>
    <xf numFmtId="0" fontId="2" fillId="7" borderId="1" xfId="0" applyFont="1" applyFill="1" applyBorder="1" applyAlignment="1" applyProtection="1">
      <alignment horizontal="center"/>
    </xf>
    <xf numFmtId="9" fontId="0" fillId="2" borderId="1" xfId="1" applyNumberFormat="1" applyFont="1" applyFill="1" applyBorder="1" applyAlignment="1" applyProtection="1">
      <alignment horizontal="center"/>
    </xf>
    <xf numFmtId="8" fontId="0" fillId="2" borderId="1" xfId="0" applyNumberFormat="1" applyFill="1" applyBorder="1" applyProtection="1"/>
    <xf numFmtId="8" fontId="0" fillId="2" borderId="1" xfId="0" applyNumberFormat="1" applyFill="1" applyBorder="1" applyAlignment="1" applyProtection="1">
      <alignment horizontal="center"/>
    </xf>
    <xf numFmtId="0" fontId="0" fillId="2" borderId="2" xfId="0" applyFill="1" applyBorder="1" applyProtection="1">
      <protection locked="0"/>
    </xf>
    <xf numFmtId="14" fontId="0" fillId="4" borderId="1" xfId="0" applyNumberFormat="1" applyFill="1" applyBorder="1"/>
    <xf numFmtId="0" fontId="0" fillId="4" borderId="1" xfId="0" applyNumberFormat="1" applyFill="1" applyBorder="1"/>
    <xf numFmtId="14" fontId="0" fillId="5" borderId="1" xfId="0" applyNumberFormat="1" applyFill="1" applyBorder="1"/>
    <xf numFmtId="0" fontId="0" fillId="5" borderId="1" xfId="0" applyNumberFormat="1" applyFill="1" applyBorder="1"/>
    <xf numFmtId="14" fontId="0" fillId="6" borderId="1" xfId="0" applyNumberFormat="1" applyFill="1" applyBorder="1"/>
    <xf numFmtId="0" fontId="0" fillId="6" borderId="1" xfId="0" applyNumberFormat="1" applyFill="1" applyBorder="1"/>
    <xf numFmtId="8" fontId="2" fillId="7" borderId="1" xfId="0" applyNumberFormat="1" applyFont="1" applyFill="1" applyBorder="1" applyAlignment="1">
      <alignment horizontal="center"/>
    </xf>
    <xf numFmtId="9" fontId="0" fillId="2" borderId="1" xfId="1" applyNumberFormat="1" applyFont="1" applyFill="1" applyBorder="1" applyAlignment="1">
      <alignment horizontal="center"/>
    </xf>
    <xf numFmtId="8" fontId="0" fillId="2" borderId="1" xfId="0" applyNumberFormat="1" applyFill="1" applyBorder="1"/>
    <xf numFmtId="0" fontId="0" fillId="2" borderId="1" xfId="0" applyFill="1" applyBorder="1" applyAlignment="1" applyProtection="1">
      <alignment vertical="center"/>
      <protection locked="0"/>
    </xf>
    <xf numFmtId="0" fontId="0" fillId="2" borderId="1" xfId="0" applyFill="1" applyBorder="1" applyAlignment="1" applyProtection="1">
      <alignment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8" fontId="0" fillId="2" borderId="1" xfId="0" applyNumberFormat="1" applyFill="1" applyBorder="1" applyAlignment="1" applyProtection="1">
      <alignment vertical="center"/>
      <protection locked="0"/>
    </xf>
    <xf numFmtId="0" fontId="0" fillId="3" borderId="1" xfId="0" applyFill="1" applyBorder="1" applyAlignment="1">
      <alignment vertical="center"/>
    </xf>
    <xf numFmtId="14" fontId="0" fillId="3" borderId="1" xfId="0" applyNumberFormat="1" applyFill="1" applyBorder="1" applyAlignment="1">
      <alignment vertical="center"/>
    </xf>
    <xf numFmtId="0" fontId="0" fillId="3" borderId="1" xfId="0" applyNumberFormat="1" applyFill="1" applyBorder="1" applyAlignment="1">
      <alignment vertical="center"/>
    </xf>
    <xf numFmtId="8" fontId="0" fillId="3" borderId="1" xfId="0" applyNumberFormat="1" applyFill="1" applyBorder="1" applyAlignment="1">
      <alignment vertical="center"/>
    </xf>
    <xf numFmtId="0" fontId="0" fillId="4" borderId="1" xfId="0" applyFill="1" applyBorder="1" applyAlignment="1">
      <alignment vertical="center"/>
    </xf>
    <xf numFmtId="8" fontId="0" fillId="4" borderId="1" xfId="0" applyNumberFormat="1" applyFill="1" applyBorder="1" applyAlignment="1">
      <alignment vertical="center"/>
    </xf>
    <xf numFmtId="0" fontId="0" fillId="5" borderId="1" xfId="0" applyFill="1" applyBorder="1" applyAlignment="1">
      <alignment vertical="center"/>
    </xf>
    <xf numFmtId="8" fontId="0" fillId="5" borderId="1" xfId="0" applyNumberFormat="1" applyFill="1" applyBorder="1" applyAlignment="1">
      <alignment vertical="center"/>
    </xf>
    <xf numFmtId="0" fontId="0" fillId="6" borderId="1" xfId="0" applyFill="1" applyBorder="1" applyAlignment="1">
      <alignment vertical="center"/>
    </xf>
    <xf numFmtId="8" fontId="0" fillId="6" borderId="1" xfId="0" applyNumberFormat="1" applyFill="1" applyBorder="1" applyAlignment="1">
      <alignment vertical="center"/>
    </xf>
    <xf numFmtId="0" fontId="2" fillId="7" borderId="1" xfId="0" applyFont="1" applyFill="1" applyBorder="1" applyAlignment="1" applyProtection="1">
      <alignment horizontal="center" vertical="center"/>
    </xf>
    <xf numFmtId="9" fontId="0" fillId="2" borderId="1" xfId="1" applyNumberFormat="1" applyFont="1" applyFill="1" applyBorder="1" applyAlignment="1" applyProtection="1">
      <alignment horizontal="center" vertical="center"/>
    </xf>
    <xf numFmtId="8" fontId="0" fillId="2" borderId="1" xfId="0" applyNumberFormat="1" applyFill="1" applyBorder="1" applyAlignment="1" applyProtection="1">
      <alignment vertical="center"/>
    </xf>
    <xf numFmtId="8" fontId="0" fillId="2" borderId="1" xfId="0" applyNumberFormat="1" applyFill="1" applyBorder="1" applyAlignment="1" applyProtection="1">
      <alignment horizontal="center" vertical="center"/>
    </xf>
    <xf numFmtId="0" fontId="0" fillId="0" borderId="0" xfId="0" applyAlignment="1">
      <alignment vertical="center"/>
    </xf>
    <xf numFmtId="0" fontId="0" fillId="2" borderId="1" xfId="0" applyFill="1" applyBorder="1" applyAlignment="1" applyProtection="1">
      <protection locked="0"/>
    </xf>
  </cellXfs>
  <cellStyles count="2">
    <cellStyle name="Normal" xfId="0" builtinId="0"/>
    <cellStyle name="Pourcentage" xfId="1" builtinId="5"/>
  </cellStyles>
  <dxfs count="3">
    <dxf>
      <font>
        <b val="0"/>
        <i/>
        <color rgb="FFFF0000"/>
      </font>
      <fill>
        <patternFill patternType="solid">
          <bgColor theme="0" tint="-4.9989318521683403E-2"/>
        </patternFill>
      </fill>
    </dxf>
    <dxf>
      <font>
        <b val="0"/>
        <i/>
        <color rgb="FFFF0000"/>
      </font>
      <fill>
        <patternFill patternType="solid">
          <bgColor theme="0" tint="-4.9989318521683403E-2"/>
        </patternFill>
      </fill>
    </dxf>
    <dxf>
      <font>
        <b val="0"/>
        <i/>
        <color rgb="FFFF0000"/>
      </font>
      <fill>
        <patternFill patternType="solid"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266700</xdr:colOff>
      <xdr:row>0</xdr:row>
      <xdr:rowOff>0</xdr:rowOff>
    </xdr:from>
    <xdr:to>
      <xdr:col>2</xdr:col>
      <xdr:colOff>542925</xdr:colOff>
      <xdr:row>0</xdr:row>
      <xdr:rowOff>180975</xdr:rowOff>
    </xdr:to>
    <xdr:sp macro="[0]!Compiler" textlink="">
      <xdr:nvSpPr>
        <xdr:cNvPr id="2" name="ZoneTexte 1"/>
        <xdr:cNvSpPr txBox="1"/>
      </xdr:nvSpPr>
      <xdr:spPr>
        <a:xfrm>
          <a:off x="1028700" y="0"/>
          <a:ext cx="1038225" cy="1809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Compiler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2"/>
  <sheetViews>
    <sheetView topLeftCell="U1" workbookViewId="0">
      <selection activeCell="AE2" sqref="AE2"/>
    </sheetView>
  </sheetViews>
  <sheetFormatPr baseColWidth="10" defaultRowHeight="15" x14ac:dyDescent="0.25"/>
  <cols>
    <col min="6" max="6" width="15.28515625" bestFit="1" customWidth="1"/>
    <col min="7" max="7" width="72.85546875" bestFit="1" customWidth="1"/>
    <col min="29" max="29" width="20.140625" bestFit="1" customWidth="1"/>
    <col min="30" max="30" width="22.5703125" bestFit="1" customWidth="1"/>
    <col min="31" max="31" width="14.42578125" bestFit="1" customWidth="1"/>
    <col min="32" max="32" width="13.42578125" customWidth="1"/>
    <col min="33" max="33" width="12.42578125" customWidth="1"/>
  </cols>
  <sheetData>
    <row r="1" spans="1:33" x14ac:dyDescent="0.25">
      <c r="A1" s="1" t="s">
        <v>0</v>
      </c>
      <c r="B1" s="1" t="s">
        <v>1</v>
      </c>
      <c r="C1" s="1" t="s">
        <v>2</v>
      </c>
      <c r="D1" s="2" t="s">
        <v>3</v>
      </c>
      <c r="E1" s="3" t="s">
        <v>4</v>
      </c>
      <c r="F1" s="3" t="s">
        <v>5</v>
      </c>
      <c r="G1" s="1" t="s">
        <v>6</v>
      </c>
      <c r="H1" s="4" t="s">
        <v>7</v>
      </c>
      <c r="I1" s="5" t="s">
        <v>8</v>
      </c>
      <c r="J1" s="6" t="s">
        <v>9</v>
      </c>
      <c r="K1" s="7" t="s">
        <v>10</v>
      </c>
      <c r="L1" s="8" t="s">
        <v>11</v>
      </c>
      <c r="M1" s="8" t="s">
        <v>12</v>
      </c>
      <c r="N1" s="9" t="s">
        <v>13</v>
      </c>
      <c r="O1" s="9" t="s">
        <v>14</v>
      </c>
      <c r="P1" s="9" t="s">
        <v>10</v>
      </c>
      <c r="Q1" s="10" t="s">
        <v>11</v>
      </c>
      <c r="R1" s="10" t="s">
        <v>12</v>
      </c>
      <c r="S1" s="11" t="s">
        <v>15</v>
      </c>
      <c r="T1" s="11" t="s">
        <v>14</v>
      </c>
      <c r="U1" s="11" t="s">
        <v>10</v>
      </c>
      <c r="V1" s="12" t="s">
        <v>11</v>
      </c>
      <c r="W1" s="12" t="s">
        <v>12</v>
      </c>
      <c r="X1" s="13" t="s">
        <v>16</v>
      </c>
      <c r="Y1" s="13" t="s">
        <v>14</v>
      </c>
      <c r="Z1" s="13" t="s">
        <v>10</v>
      </c>
      <c r="AA1" s="14" t="s">
        <v>17</v>
      </c>
      <c r="AB1" s="14" t="s">
        <v>12</v>
      </c>
      <c r="AC1" s="15" t="s">
        <v>18</v>
      </c>
      <c r="AD1" s="16" t="s">
        <v>19</v>
      </c>
      <c r="AE1" s="17" t="s">
        <v>20</v>
      </c>
      <c r="AF1" s="18" t="s">
        <v>21</v>
      </c>
      <c r="AG1" s="18" t="s">
        <v>22</v>
      </c>
    </row>
    <row r="2" spans="1:33" x14ac:dyDescent="0.25">
      <c r="A2" s="1" t="s">
        <v>23</v>
      </c>
      <c r="B2" s="1" t="s">
        <v>26</v>
      </c>
      <c r="C2" s="1" t="s">
        <v>27</v>
      </c>
      <c r="D2" s="2" t="str">
        <f t="shared" ref="D2" si="0">+LEFT(B2,2)</f>
        <v>JJ</v>
      </c>
      <c r="E2" s="1" t="s">
        <v>24</v>
      </c>
      <c r="F2" s="3">
        <v>283313</v>
      </c>
      <c r="G2" s="19" t="s">
        <v>28</v>
      </c>
      <c r="H2" s="4">
        <v>10000</v>
      </c>
      <c r="I2" s="5">
        <v>142102</v>
      </c>
      <c r="J2" s="6">
        <v>43277</v>
      </c>
      <c r="K2" s="7">
        <f t="shared" ref="K2" si="1">+MONTH(J2)</f>
        <v>6</v>
      </c>
      <c r="L2" s="8">
        <v>5000</v>
      </c>
      <c r="M2" s="8" t="s">
        <v>12</v>
      </c>
      <c r="N2" s="9">
        <v>142103</v>
      </c>
      <c r="O2" s="20">
        <v>43279</v>
      </c>
      <c r="P2" s="21">
        <f t="shared" ref="P2" si="2">+MONTH(O2)</f>
        <v>6</v>
      </c>
      <c r="Q2" s="10">
        <v>1000</v>
      </c>
      <c r="R2" s="10" t="s">
        <v>25</v>
      </c>
      <c r="S2" s="11"/>
      <c r="T2" s="22"/>
      <c r="U2" s="23"/>
      <c r="V2" s="12"/>
      <c r="W2" s="12" t="s">
        <v>25</v>
      </c>
      <c r="X2" s="13"/>
      <c r="Y2" s="24"/>
      <c r="Z2" s="25"/>
      <c r="AA2" s="14"/>
      <c r="AB2" s="14" t="s">
        <v>25</v>
      </c>
      <c r="AC2" s="26">
        <f>+AA2+V2+Q2+L2</f>
        <v>6000</v>
      </c>
      <c r="AD2" s="27">
        <f>+IF(H2=0,"pas de cde",IF(AC2=0,"non facturé",IF(AC2=H2,"100% facturé",AC2/H2)))</f>
        <v>0.6</v>
      </c>
      <c r="AE2" s="28">
        <f>+H2-AC2</f>
        <v>4000</v>
      </c>
      <c r="AF2" s="28"/>
      <c r="AG2" s="28"/>
    </row>
  </sheetData>
  <conditionalFormatting sqref="A2:AG2">
    <cfRule type="expression" dxfId="2" priority="1">
      <formula>$AD2&lt;&gt;"100% facturé"</formula>
    </cfRule>
  </conditionalFormatting>
  <dataValidations count="1">
    <dataValidation type="list" allowBlank="1" showInputMessage="1" showErrorMessage="1" sqref="E2">
      <formula1>"Accepté,refusé,en attente"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G2"/>
  <sheetViews>
    <sheetView workbookViewId="0">
      <selection activeCell="Y21" sqref="Y21"/>
    </sheetView>
  </sheetViews>
  <sheetFormatPr baseColWidth="10" defaultRowHeight="15" x14ac:dyDescent="0.25"/>
  <cols>
    <col min="4" max="4" width="15" bestFit="1" customWidth="1"/>
    <col min="6" max="6" width="15.28515625" bestFit="1" customWidth="1"/>
    <col min="7" max="7" width="72.85546875" bestFit="1" customWidth="1"/>
    <col min="29" max="29" width="20.140625" bestFit="1" customWidth="1"/>
    <col min="30" max="30" width="22.5703125" bestFit="1" customWidth="1"/>
    <col min="31" max="31" width="14.42578125" bestFit="1" customWidth="1"/>
    <col min="32" max="32" width="13.42578125" customWidth="1"/>
    <col min="33" max="33" width="12.42578125" customWidth="1"/>
  </cols>
  <sheetData>
    <row r="1" spans="1:33" x14ac:dyDescent="0.25">
      <c r="A1" s="1" t="s">
        <v>0</v>
      </c>
      <c r="B1" s="1" t="s">
        <v>1</v>
      </c>
      <c r="C1" s="1" t="s">
        <v>2</v>
      </c>
      <c r="D1" s="2" t="s">
        <v>3</v>
      </c>
      <c r="E1" s="3" t="s">
        <v>4</v>
      </c>
      <c r="F1" s="3" t="s">
        <v>5</v>
      </c>
      <c r="G1" s="1" t="s">
        <v>6</v>
      </c>
      <c r="H1" s="4" t="s">
        <v>7</v>
      </c>
      <c r="I1" s="5" t="s">
        <v>8</v>
      </c>
      <c r="J1" s="6" t="s">
        <v>9</v>
      </c>
      <c r="K1" s="7" t="s">
        <v>10</v>
      </c>
      <c r="L1" s="8" t="s">
        <v>11</v>
      </c>
      <c r="M1" s="8" t="s">
        <v>12</v>
      </c>
      <c r="N1" s="9" t="s">
        <v>13</v>
      </c>
      <c r="O1" s="9" t="s">
        <v>14</v>
      </c>
      <c r="P1" s="9" t="s">
        <v>10</v>
      </c>
      <c r="Q1" s="10" t="s">
        <v>11</v>
      </c>
      <c r="R1" s="10" t="s">
        <v>12</v>
      </c>
      <c r="S1" s="11" t="s">
        <v>15</v>
      </c>
      <c r="T1" s="11" t="s">
        <v>14</v>
      </c>
      <c r="U1" s="11" t="s">
        <v>10</v>
      </c>
      <c r="V1" s="12" t="s">
        <v>11</v>
      </c>
      <c r="W1" s="12" t="s">
        <v>12</v>
      </c>
      <c r="X1" s="13" t="s">
        <v>16</v>
      </c>
      <c r="Y1" s="13" t="s">
        <v>14</v>
      </c>
      <c r="Z1" s="13" t="s">
        <v>10</v>
      </c>
      <c r="AA1" s="14" t="s">
        <v>17</v>
      </c>
      <c r="AB1" s="14" t="s">
        <v>12</v>
      </c>
      <c r="AC1" s="15" t="s">
        <v>18</v>
      </c>
      <c r="AD1" s="16" t="s">
        <v>19</v>
      </c>
      <c r="AE1" s="17" t="s">
        <v>20</v>
      </c>
      <c r="AF1" s="18" t="s">
        <v>21</v>
      </c>
      <c r="AG1" s="18" t="s">
        <v>22</v>
      </c>
    </row>
    <row r="2" spans="1:33" x14ac:dyDescent="0.25">
      <c r="A2" s="1" t="s">
        <v>29</v>
      </c>
      <c r="B2" s="1" t="s">
        <v>30</v>
      </c>
      <c r="C2" s="1" t="s">
        <v>31</v>
      </c>
      <c r="D2" s="2" t="str">
        <f t="shared" ref="D2" si="0">+LEFT(B2,2)</f>
        <v>CH</v>
      </c>
      <c r="E2" s="1" t="s">
        <v>24</v>
      </c>
      <c r="F2" s="3">
        <v>125454554</v>
      </c>
      <c r="G2" s="19" t="s">
        <v>28</v>
      </c>
      <c r="H2" s="4">
        <v>50000</v>
      </c>
      <c r="I2" s="5">
        <v>142105</v>
      </c>
      <c r="J2" s="6">
        <v>43277</v>
      </c>
      <c r="K2" s="7">
        <f t="shared" ref="K2" si="1">+MONTH(J2)</f>
        <v>6</v>
      </c>
      <c r="L2" s="8">
        <v>15000</v>
      </c>
      <c r="M2" s="8" t="s">
        <v>12</v>
      </c>
      <c r="N2" s="9"/>
      <c r="O2" s="20"/>
      <c r="P2" s="21"/>
      <c r="Q2" s="10"/>
      <c r="R2" s="10" t="s">
        <v>25</v>
      </c>
      <c r="S2" s="11"/>
      <c r="T2" s="22"/>
      <c r="U2" s="23"/>
      <c r="V2" s="12"/>
      <c r="W2" s="12" t="s">
        <v>25</v>
      </c>
      <c r="X2" s="13"/>
      <c r="Y2" s="24"/>
      <c r="Z2" s="25"/>
      <c r="AA2" s="14"/>
      <c r="AB2" s="14" t="s">
        <v>25</v>
      </c>
      <c r="AC2" s="26">
        <f>+AA2+V2+Q2+L2</f>
        <v>15000</v>
      </c>
      <c r="AD2" s="27">
        <f>+IF(H2=0,"pas de cde",IF(AC2=0,"non facturé",IF(AC2=H2,"100% facturé",AC2/H2)))</f>
        <v>0.3</v>
      </c>
      <c r="AE2" s="28">
        <f>+H2-AC2</f>
        <v>35000</v>
      </c>
      <c r="AF2" s="28"/>
      <c r="AG2" s="28"/>
    </row>
  </sheetData>
  <conditionalFormatting sqref="A2:AG2">
    <cfRule type="expression" dxfId="1" priority="1">
      <formula>$AD2&lt;&gt;"100% facturé"</formula>
    </cfRule>
  </conditionalFormatting>
  <dataValidations count="1">
    <dataValidation type="list" allowBlank="1" showInputMessage="1" showErrorMessage="1" sqref="E2">
      <formula1>"Accepté,refusé,en attente"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G2"/>
  <sheetViews>
    <sheetView workbookViewId="0">
      <selection activeCell="B6" sqref="B6"/>
    </sheetView>
  </sheetViews>
  <sheetFormatPr baseColWidth="10" defaultRowHeight="15" x14ac:dyDescent="0.25"/>
  <cols>
    <col min="6" max="6" width="15.28515625" bestFit="1" customWidth="1"/>
    <col min="7" max="7" width="72.85546875" bestFit="1" customWidth="1"/>
    <col min="29" max="29" width="20.140625" bestFit="1" customWidth="1"/>
    <col min="30" max="30" width="22.5703125" bestFit="1" customWidth="1"/>
    <col min="31" max="31" width="14.42578125" bestFit="1" customWidth="1"/>
    <col min="32" max="32" width="13.42578125" customWidth="1"/>
    <col min="33" max="33" width="12.42578125" customWidth="1"/>
  </cols>
  <sheetData>
    <row r="1" spans="1:33" x14ac:dyDescent="0.25">
      <c r="A1" s="1" t="s">
        <v>0</v>
      </c>
      <c r="B1" s="1" t="s">
        <v>1</v>
      </c>
      <c r="C1" s="1" t="s">
        <v>2</v>
      </c>
      <c r="D1" s="2" t="s">
        <v>3</v>
      </c>
      <c r="E1" s="3" t="s">
        <v>4</v>
      </c>
      <c r="F1" s="3" t="s">
        <v>5</v>
      </c>
      <c r="G1" s="1" t="s">
        <v>6</v>
      </c>
      <c r="H1" s="4" t="s">
        <v>7</v>
      </c>
      <c r="I1" s="5" t="s">
        <v>8</v>
      </c>
      <c r="J1" s="6" t="s">
        <v>9</v>
      </c>
      <c r="K1" s="7" t="s">
        <v>10</v>
      </c>
      <c r="L1" s="8" t="s">
        <v>11</v>
      </c>
      <c r="M1" s="8" t="s">
        <v>12</v>
      </c>
      <c r="N1" s="9" t="s">
        <v>13</v>
      </c>
      <c r="O1" s="9" t="s">
        <v>14</v>
      </c>
      <c r="P1" s="9" t="s">
        <v>10</v>
      </c>
      <c r="Q1" s="10" t="s">
        <v>11</v>
      </c>
      <c r="R1" s="10" t="s">
        <v>12</v>
      </c>
      <c r="S1" s="11" t="s">
        <v>15</v>
      </c>
      <c r="T1" s="11" t="s">
        <v>14</v>
      </c>
      <c r="U1" s="11" t="s">
        <v>10</v>
      </c>
      <c r="V1" s="12" t="s">
        <v>11</v>
      </c>
      <c r="W1" s="12" t="s">
        <v>12</v>
      </c>
      <c r="X1" s="13" t="s">
        <v>16</v>
      </c>
      <c r="Y1" s="13" t="s">
        <v>14</v>
      </c>
      <c r="Z1" s="13" t="s">
        <v>10</v>
      </c>
      <c r="AA1" s="14" t="s">
        <v>17</v>
      </c>
      <c r="AB1" s="14" t="s">
        <v>12</v>
      </c>
      <c r="AC1" s="15" t="s">
        <v>18</v>
      </c>
      <c r="AD1" s="16" t="s">
        <v>19</v>
      </c>
      <c r="AE1" s="17" t="s">
        <v>20</v>
      </c>
      <c r="AF1" s="18" t="s">
        <v>21</v>
      </c>
      <c r="AG1" s="18" t="s">
        <v>22</v>
      </c>
    </row>
    <row r="2" spans="1:33" x14ac:dyDescent="0.25">
      <c r="A2" s="1" t="s">
        <v>32</v>
      </c>
      <c r="B2" s="1" t="s">
        <v>33</v>
      </c>
      <c r="C2" s="1" t="s">
        <v>34</v>
      </c>
      <c r="D2" s="2" t="str">
        <f t="shared" ref="D2" si="0">+LEFT(B2,2)</f>
        <v>BB</v>
      </c>
      <c r="E2" s="1" t="s">
        <v>24</v>
      </c>
      <c r="F2" s="3">
        <v>45545</v>
      </c>
      <c r="G2" s="19" t="s">
        <v>28</v>
      </c>
      <c r="H2" s="4">
        <v>200</v>
      </c>
      <c r="I2" s="5"/>
      <c r="J2" s="6"/>
      <c r="K2" s="7"/>
      <c r="L2" s="8"/>
      <c r="M2" s="8"/>
      <c r="N2" s="9"/>
      <c r="O2" s="20"/>
      <c r="P2" s="21"/>
      <c r="Q2" s="10"/>
      <c r="R2" s="10" t="s">
        <v>25</v>
      </c>
      <c r="S2" s="11"/>
      <c r="T2" s="22"/>
      <c r="U2" s="23"/>
      <c r="V2" s="12"/>
      <c r="W2" s="12" t="s">
        <v>25</v>
      </c>
      <c r="X2" s="13"/>
      <c r="Y2" s="24"/>
      <c r="Z2" s="25"/>
      <c r="AA2" s="14"/>
      <c r="AB2" s="14" t="s">
        <v>25</v>
      </c>
      <c r="AC2" s="26">
        <f>+AA2+V2+Q2+L2</f>
        <v>0</v>
      </c>
      <c r="AD2" s="27" t="str">
        <f>+IF(H2=0,"pas de cde",IF(AC2=0,"non facturé",IF(AC2=H2,"100% facturé",AC2/H2)))</f>
        <v>non facturé</v>
      </c>
      <c r="AE2" s="28">
        <f>+H2-AC2</f>
        <v>200</v>
      </c>
      <c r="AF2" s="28"/>
      <c r="AG2" s="28"/>
    </row>
  </sheetData>
  <conditionalFormatting sqref="A2:AG2">
    <cfRule type="expression" dxfId="0" priority="1">
      <formula>$AD2&lt;&gt;"100% facturé"</formula>
    </cfRule>
  </conditionalFormatting>
  <dataValidations count="1">
    <dataValidation type="list" allowBlank="1" showInputMessage="1" showErrorMessage="1" sqref="E2">
      <formula1>"Accepté,refusé,en attente"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G1"/>
  <sheetViews>
    <sheetView tabSelected="1" workbookViewId="0">
      <selection activeCell="D8" sqref="D8"/>
    </sheetView>
  </sheetViews>
  <sheetFormatPr baseColWidth="10" defaultRowHeight="15" x14ac:dyDescent="0.25"/>
  <cols>
    <col min="7" max="7" width="13.28515625" bestFit="1" customWidth="1"/>
  </cols>
  <sheetData>
    <row r="1" spans="1:33" s="47" customFormat="1" ht="25.5" customHeight="1" x14ac:dyDescent="0.25">
      <c r="A1" s="29" t="s">
        <v>0</v>
      </c>
      <c r="B1" s="48" t="s">
        <v>1</v>
      </c>
      <c r="C1" s="48" t="s">
        <v>2</v>
      </c>
      <c r="D1" s="30" t="s">
        <v>3</v>
      </c>
      <c r="E1" s="31" t="s">
        <v>4</v>
      </c>
      <c r="F1" s="31" t="s">
        <v>5</v>
      </c>
      <c r="G1" s="29" t="s">
        <v>6</v>
      </c>
      <c r="H1" s="32" t="s">
        <v>7</v>
      </c>
      <c r="I1" s="33" t="s">
        <v>8</v>
      </c>
      <c r="J1" s="34" t="s">
        <v>9</v>
      </c>
      <c r="K1" s="35" t="s">
        <v>10</v>
      </c>
      <c r="L1" s="36" t="s">
        <v>11</v>
      </c>
      <c r="M1" s="36" t="s">
        <v>12</v>
      </c>
      <c r="N1" s="37" t="s">
        <v>13</v>
      </c>
      <c r="O1" s="37" t="s">
        <v>14</v>
      </c>
      <c r="P1" s="37" t="s">
        <v>10</v>
      </c>
      <c r="Q1" s="38" t="s">
        <v>11</v>
      </c>
      <c r="R1" s="38" t="s">
        <v>12</v>
      </c>
      <c r="S1" s="39" t="s">
        <v>15</v>
      </c>
      <c r="T1" s="39" t="s">
        <v>14</v>
      </c>
      <c r="U1" s="39" t="s">
        <v>10</v>
      </c>
      <c r="V1" s="40" t="s">
        <v>11</v>
      </c>
      <c r="W1" s="40" t="s">
        <v>12</v>
      </c>
      <c r="X1" s="41" t="s">
        <v>16</v>
      </c>
      <c r="Y1" s="41" t="s">
        <v>14</v>
      </c>
      <c r="Z1" s="41" t="s">
        <v>10</v>
      </c>
      <c r="AA1" s="42" t="s">
        <v>17</v>
      </c>
      <c r="AB1" s="42" t="s">
        <v>12</v>
      </c>
      <c r="AC1" s="43" t="s">
        <v>18</v>
      </c>
      <c r="AD1" s="44" t="s">
        <v>19</v>
      </c>
      <c r="AE1" s="45" t="s">
        <v>20</v>
      </c>
      <c r="AF1" s="46" t="s">
        <v>21</v>
      </c>
      <c r="AG1" s="46" t="s">
        <v>22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CHARGE AFFAIRE JJ</vt:lpstr>
      <vt:lpstr>CHARGE AFFAIRE CH</vt:lpstr>
      <vt:lpstr>CHARGE AFFAIRE BB</vt:lpstr>
      <vt:lpstr>COMPILATION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</dc:creator>
  <cp:lastModifiedBy>Guy Blancher</cp:lastModifiedBy>
  <dcterms:created xsi:type="dcterms:W3CDTF">2018-08-17T15:02:31Z</dcterms:created>
  <dcterms:modified xsi:type="dcterms:W3CDTF">2018-08-17T16:52:52Z</dcterms:modified>
</cp:coreProperties>
</file>