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45" windowHeight="7155" tabRatio="908"/>
  </bookViews>
  <sheets>
    <sheet name="SUIVI CA EN COURS" sheetId="2" r:id="rId1"/>
    <sheet name="FA TYPE" sheetId="13" r:id="rId2"/>
    <sheet name="16F0109" sheetId="32" state="hidden" r:id="rId3"/>
    <sheet name="16F0110" sheetId="33" state="hidden" r:id="rId4"/>
    <sheet name="16F0111" sheetId="35" state="hidden" r:id="rId5"/>
    <sheet name="16F0112" sheetId="36" state="hidden" r:id="rId6"/>
    <sheet name="16F0113" sheetId="37" state="hidden" r:id="rId7"/>
    <sheet name="16F0114" sheetId="38" state="hidden" r:id="rId8"/>
    <sheet name="16F0115" sheetId="40" state="hidden" r:id="rId9"/>
    <sheet name="16F0116" sheetId="42" state="hidden" r:id="rId10"/>
    <sheet name="16F0201" sheetId="43" state="hidden" r:id="rId11"/>
    <sheet name="16F0202" sheetId="54" state="hidden" r:id="rId12"/>
    <sheet name="16F0203" sheetId="57" state="hidden" r:id="rId13"/>
    <sheet name="16F0301" sheetId="62" state="hidden" r:id="rId14"/>
    <sheet name="16F0302" sheetId="63" state="hidden" r:id="rId15"/>
    <sheet name="16F0303" sheetId="64" state="hidden" r:id="rId16"/>
    <sheet name="16F0304" sheetId="65" state="hidden" r:id="rId17"/>
    <sheet name="16F0305" sheetId="66" state="hidden" r:id="rId18"/>
    <sheet name="16F0306" sheetId="67" state="hidden" r:id="rId19"/>
    <sheet name="16F0307" sheetId="68" state="hidden" r:id="rId20"/>
    <sheet name="16F0308" sheetId="69" state="hidden" r:id="rId21"/>
    <sheet name="16F0309" sheetId="72" state="hidden" r:id="rId22"/>
    <sheet name="16F0310" sheetId="73" state="hidden" r:id="rId23"/>
    <sheet name="16F0311" sheetId="74" state="hidden" r:id="rId24"/>
    <sheet name="16F0312" sheetId="75" state="hidden" r:id="rId25"/>
    <sheet name="16F0313" sheetId="76" state="hidden" r:id="rId26"/>
    <sheet name="Parametres" sheetId="77" r:id="rId27"/>
  </sheets>
  <definedNames>
    <definedName name="_xlnm._FilterDatabase" localSheetId="0" hidden="1">'SUIVI CA EN COURS'!$A$21:$W$37</definedName>
    <definedName name="CLIENTS">'FA TYPE'!$F$9</definedName>
    <definedName name="_xlnm.Print_Area" localSheetId="15">'16F0303'!$A$1:$H$49</definedName>
  </definedNames>
  <calcPr calcId="152511"/>
</workbook>
</file>

<file path=xl/calcChain.xml><?xml version="1.0" encoding="utf-8"?>
<calcChain xmlns="http://schemas.openxmlformats.org/spreadsheetml/2006/main">
  <c r="G37" i="76" l="1"/>
  <c r="G39" i="76" s="1"/>
  <c r="G37" i="75"/>
  <c r="G39" i="75" s="1"/>
  <c r="G24" i="69"/>
  <c r="G39" i="74"/>
  <c r="G37" i="74"/>
  <c r="G37" i="73"/>
  <c r="G39" i="73" s="1"/>
  <c r="G37" i="72"/>
  <c r="G39" i="72" s="1"/>
  <c r="C10" i="2"/>
  <c r="E56" i="2"/>
  <c r="M56" i="2"/>
  <c r="U43" i="2"/>
  <c r="U44" i="2"/>
  <c r="U45" i="2"/>
  <c r="U46" i="2"/>
  <c r="U47" i="2"/>
  <c r="U38" i="2"/>
  <c r="U39" i="2"/>
  <c r="U40" i="2"/>
  <c r="U41" i="2"/>
  <c r="U42" i="2"/>
  <c r="U48" i="2"/>
  <c r="U49" i="2"/>
  <c r="U50" i="2"/>
  <c r="U51" i="2"/>
  <c r="U52" i="2"/>
  <c r="U53" i="2"/>
  <c r="U54" i="2"/>
  <c r="G37" i="69"/>
  <c r="G39" i="69" s="1"/>
  <c r="G37" i="68"/>
  <c r="G37" i="67"/>
  <c r="G39" i="67" s="1"/>
  <c r="G37" i="63"/>
  <c r="G37" i="64"/>
  <c r="G37" i="62"/>
  <c r="U37" i="2"/>
  <c r="F37" i="2"/>
  <c r="G37" i="66"/>
  <c r="G39" i="66" s="1"/>
  <c r="G41" i="76" l="1"/>
  <c r="G41" i="75"/>
  <c r="G41" i="74"/>
  <c r="G41" i="73"/>
  <c r="G41" i="72"/>
  <c r="G41" i="69"/>
  <c r="G41" i="67"/>
  <c r="G41" i="66"/>
  <c r="C9" i="2" l="1"/>
  <c r="C8" i="2"/>
  <c r="C7" i="2"/>
  <c r="C6" i="2"/>
  <c r="C5" i="2"/>
  <c r="C4" i="2"/>
  <c r="C3" i="2"/>
  <c r="C14" i="2" l="1"/>
  <c r="I56" i="2"/>
  <c r="G37" i="65"/>
  <c r="G39" i="65" s="1"/>
  <c r="G41" i="65" l="1"/>
  <c r="G24" i="57" l="1"/>
  <c r="G37" i="57" s="1"/>
  <c r="G39" i="57" s="1"/>
  <c r="G41" i="57" l="1"/>
  <c r="U25" i="2"/>
  <c r="U30" i="2"/>
  <c r="U31" i="2"/>
  <c r="U32" i="2"/>
  <c r="U33" i="2"/>
  <c r="U34" i="2"/>
  <c r="U35" i="2"/>
  <c r="U36" i="2"/>
  <c r="U55" i="2"/>
  <c r="F56" i="2"/>
  <c r="J56" i="2" l="1"/>
  <c r="F3" i="2" s="1"/>
  <c r="K56" i="2"/>
  <c r="F4" i="2" s="1"/>
  <c r="L56" i="2"/>
  <c r="F5" i="2" s="1"/>
  <c r="F6" i="2"/>
  <c r="N56" i="2"/>
  <c r="F7" i="2" s="1"/>
  <c r="O56" i="2"/>
  <c r="F8" i="2" s="1"/>
  <c r="P56" i="2"/>
  <c r="F9" i="2" s="1"/>
  <c r="Q56" i="2"/>
  <c r="F10" i="2" s="1"/>
  <c r="R56" i="2"/>
  <c r="F11" i="2" s="1"/>
  <c r="S56" i="2"/>
  <c r="F12" i="2" s="1"/>
  <c r="T56" i="2"/>
  <c r="F13" i="2" s="1"/>
  <c r="G37" i="54"/>
  <c r="G39" i="54" s="1"/>
  <c r="G24" i="54"/>
  <c r="F2" i="2" l="1"/>
  <c r="F14" i="2"/>
  <c r="G41" i="54"/>
  <c r="G29" i="2" l="1"/>
  <c r="U29" i="2" s="1"/>
  <c r="G24" i="43" l="1"/>
  <c r="G37" i="43" s="1"/>
  <c r="G39" i="43" s="1"/>
  <c r="G28" i="2"/>
  <c r="U28" i="2" s="1"/>
  <c r="G24" i="42"/>
  <c r="G37" i="42" s="1"/>
  <c r="G39" i="42" s="1"/>
  <c r="G24" i="40"/>
  <c r="G37" i="40" s="1"/>
  <c r="G37" i="38"/>
  <c r="G37" i="37"/>
  <c r="G39" i="35"/>
  <c r="G24" i="35"/>
  <c r="G37" i="35" s="1"/>
  <c r="G24" i="33"/>
  <c r="G37" i="33" s="1"/>
  <c r="G37" i="32"/>
  <c r="G41" i="35" l="1"/>
  <c r="G41" i="43"/>
  <c r="G41" i="42"/>
  <c r="G39" i="40"/>
  <c r="G41" i="40" s="1"/>
  <c r="G39" i="33"/>
  <c r="G41" i="33" s="1"/>
  <c r="G39" i="32"/>
  <c r="G41" i="32" s="1"/>
  <c r="G37" i="13" l="1"/>
  <c r="G39" i="13" l="1"/>
  <c r="G41" i="13" s="1"/>
  <c r="G22" i="2"/>
  <c r="U22" i="2" s="1"/>
  <c r="G23" i="2"/>
  <c r="U23" i="2" s="1"/>
  <c r="G24" i="2"/>
  <c r="U24" i="2" s="1"/>
  <c r="G26" i="2"/>
  <c r="U26" i="2" s="1"/>
  <c r="G27" i="2"/>
  <c r="U27" i="2" s="1"/>
  <c r="U56" i="2" l="1"/>
  <c r="G56" i="2"/>
  <c r="F17" i="2"/>
  <c r="C15" i="2" l="1"/>
</calcChain>
</file>

<file path=xl/sharedStrings.xml><?xml version="1.0" encoding="utf-8"?>
<sst xmlns="http://schemas.openxmlformats.org/spreadsheetml/2006/main" count="790" uniqueCount="174">
  <si>
    <t>FACTURE</t>
  </si>
  <si>
    <t xml:space="preserve">Cette facture est payable à réception.
Pénalité de 1,9 fois le taux d'intérêt légal
pour retard depaiement 
LOI92-1442 
</t>
  </si>
  <si>
    <t>TVA</t>
  </si>
  <si>
    <t>EXO</t>
  </si>
  <si>
    <t>Date</t>
  </si>
  <si>
    <t>Mode de Règlement</t>
  </si>
  <si>
    <t>Code Client</t>
  </si>
  <si>
    <t>Suivie</t>
  </si>
  <si>
    <t>Échéance</t>
  </si>
  <si>
    <t>QUANTITE</t>
  </si>
  <si>
    <t>DESIGNATION</t>
  </si>
  <si>
    <t>PU HT</t>
  </si>
  <si>
    <t>MONTANT HT</t>
  </si>
  <si>
    <t>CODE TVA</t>
  </si>
  <si>
    <t>TOTAL HT</t>
  </si>
  <si>
    <t>TOTAL TTC</t>
  </si>
  <si>
    <t>CLIENT</t>
  </si>
  <si>
    <t>TYPE RGLT</t>
  </si>
  <si>
    <t>DATE FACTURE</t>
  </si>
  <si>
    <t>A DEFINIR</t>
  </si>
  <si>
    <t>A réception</t>
  </si>
  <si>
    <t>MONTANT TVA</t>
  </si>
  <si>
    <t>TOTAUX</t>
  </si>
  <si>
    <t>Numéro Facture</t>
  </si>
  <si>
    <t>C.CHANEL</t>
  </si>
  <si>
    <t>VANN</t>
  </si>
  <si>
    <t>CLN</t>
  </si>
  <si>
    <t>Apporteur d'affaires</t>
  </si>
  <si>
    <t>CPRO</t>
  </si>
  <si>
    <t>Prestation de services</t>
  </si>
  <si>
    <t>x</t>
  </si>
  <si>
    <t>16F0109</t>
  </si>
  <si>
    <t>CHQE N°1130281</t>
  </si>
  <si>
    <t>Prestation de Service</t>
  </si>
  <si>
    <t>Charte graphique, logo</t>
  </si>
  <si>
    <t>16F0110</t>
  </si>
  <si>
    <t>GUE</t>
  </si>
  <si>
    <t>Mission conseil aménagement</t>
  </si>
  <si>
    <t>réglée chèque n°5029533 le 15/01/16</t>
  </si>
  <si>
    <t>16F0111</t>
  </si>
  <si>
    <t>BUC</t>
  </si>
  <si>
    <t>Situation n°2</t>
  </si>
  <si>
    <t>Remise du projet sommaire</t>
  </si>
  <si>
    <t>CHQE N°5029533</t>
  </si>
  <si>
    <t>CHQE N°986192</t>
  </si>
  <si>
    <t>16F0112</t>
  </si>
  <si>
    <t>NUM</t>
  </si>
  <si>
    <t>Palissade pour travaux</t>
  </si>
  <si>
    <t>exo</t>
  </si>
  <si>
    <t>16F0113</t>
  </si>
  <si>
    <t>Zone de stationnement chantier FOX</t>
  </si>
  <si>
    <t>16F0114</t>
  </si>
  <si>
    <t>ROCH/FOX</t>
  </si>
  <si>
    <t>DEB/FOX</t>
  </si>
  <si>
    <t>réglée chèque n°9866192 le 21/01/16</t>
  </si>
  <si>
    <t>16F0115</t>
  </si>
  <si>
    <t>SERV/VANN</t>
  </si>
  <si>
    <t>16F0116</t>
  </si>
  <si>
    <t>MARJ</t>
  </si>
  <si>
    <t xml:space="preserve">Situation n°3 </t>
  </si>
  <si>
    <t>Remise du dossier de consultation des entreprises</t>
  </si>
  <si>
    <t>16F0201</t>
  </si>
  <si>
    <t xml:space="preserve">Cette facture est payable à réception.
Pénalité de 1,9 fois le taux d'intérêt légal
pour retard de paiement 
LOI92-1442 
</t>
  </si>
  <si>
    <t xml:space="preserve">CHQE N°1003040 </t>
  </si>
  <si>
    <t>MONTANT ENCAISSÉ</t>
  </si>
  <si>
    <t>JUILLET</t>
  </si>
  <si>
    <t>AOUT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</si>
  <si>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</si>
  <si>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</si>
  <si>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</si>
  <si>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</si>
  <si>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</si>
  <si>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</si>
  <si>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</si>
  <si>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</si>
  <si>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</si>
  <si>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</si>
  <si>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RESTE 
A ENCAISSER</t>
  </si>
  <si>
    <t>DATE 
REGLEMENT</t>
  </si>
  <si>
    <t>AOÛT</t>
  </si>
  <si>
    <t>Situation n°3</t>
  </si>
  <si>
    <t>16F0202</t>
  </si>
  <si>
    <t>CHQE N°9866194</t>
  </si>
  <si>
    <t>RESTE A ENCAISSER 
CA EN COURS</t>
  </si>
  <si>
    <t>CA EN COURS
01/07/15 au 31/06/16</t>
  </si>
  <si>
    <t>N°FACTURE
ou AVOIR</t>
  </si>
  <si>
    <t>16F0203</t>
  </si>
  <si>
    <t>Commande Lustre et Luminaires</t>
  </si>
  <si>
    <t>CHQE N°6903601</t>
  </si>
  <si>
    <t>CHQE N°6903602</t>
  </si>
  <si>
    <t>CHQE N°7001325</t>
  </si>
  <si>
    <t>MONTANT 
HT</t>
  </si>
  <si>
    <t>MONTANT 
TTC</t>
  </si>
  <si>
    <t>SUIVI FACTURES CLIENTS CA EN COURS 01/06/15 au 31/06/16</t>
  </si>
  <si>
    <t>RESTE A ENCAISSER</t>
  </si>
  <si>
    <t>ENCAISSEMENT 
CA EN COURS
du 01/07/15 au 31/06/16</t>
  </si>
  <si>
    <t>RELANCE</t>
  </si>
  <si>
    <t>Mail 19-02-16</t>
  </si>
  <si>
    <t>Mail 29-02-16 + appel</t>
  </si>
  <si>
    <t>INFOS FACTURES</t>
  </si>
  <si>
    <t>RGLT</t>
  </si>
  <si>
    <t>MONTANT 
TVA</t>
  </si>
  <si>
    <t>16F0301</t>
  </si>
  <si>
    <t>ROC/FOX</t>
  </si>
  <si>
    <t>Zone de stationnement chantier Fox</t>
  </si>
  <si>
    <t>FAU/FOX</t>
  </si>
  <si>
    <t>16F0303</t>
  </si>
  <si>
    <t>COR/FOX</t>
  </si>
  <si>
    <t>16F0304</t>
  </si>
  <si>
    <t>Fourniture et pose de film intimé et décoratif 
Référence INT606 de la marque REFLECTIV</t>
  </si>
  <si>
    <t>16F0302</t>
  </si>
  <si>
    <t>CHQE N°297</t>
  </si>
  <si>
    <t>CHQE N°350384</t>
  </si>
  <si>
    <t>CHQE N°5627516</t>
  </si>
  <si>
    <t>CHQE N°8201845</t>
  </si>
  <si>
    <t>CHQE N°350392</t>
  </si>
  <si>
    <t>CHQE N°3693</t>
  </si>
  <si>
    <t>16F0305</t>
  </si>
  <si>
    <t>Réglée par chèque n° 8201848 le 11/03/15</t>
  </si>
  <si>
    <t>CHQE N°8201848</t>
  </si>
  <si>
    <t>Annule et remplace la 16F0113</t>
  </si>
  <si>
    <t>TVA non applicable, article 293 B du Code général des impôts</t>
  </si>
  <si>
    <t>Annule et remplace 16F0114</t>
  </si>
  <si>
    <t>Annule et remplace 16F0302</t>
  </si>
  <si>
    <t>Réglée le 11/03/16 - chèque n°3693</t>
  </si>
  <si>
    <t>Réglée le 07/03/16 chèque n°350384</t>
  </si>
  <si>
    <t>Réglée le 11/03/16 chèque n°350392</t>
  </si>
  <si>
    <t>Réglée le 07/03/16 chèque n°297</t>
  </si>
  <si>
    <t>Réglée le 10/03/16 chèque n°5627156</t>
  </si>
  <si>
    <t>16F0306</t>
  </si>
  <si>
    <t>Fin de chantier</t>
  </si>
  <si>
    <t>16F0307</t>
  </si>
  <si>
    <t>ACF/FOX</t>
  </si>
  <si>
    <t>Réglée le 15/03/16 chèque n°1847678</t>
  </si>
  <si>
    <t>Annule et remplace 16F0303 du 02/03/16</t>
  </si>
  <si>
    <t>Annule et remplace 16F0301 du 02/03/16</t>
  </si>
  <si>
    <t>CHQE N°1847678</t>
  </si>
  <si>
    <t>16F0308</t>
  </si>
  <si>
    <t>Néon</t>
  </si>
  <si>
    <t>CHQE N°445</t>
  </si>
  <si>
    <t>FOX</t>
  </si>
  <si>
    <t>CHQE N°4934349</t>
  </si>
  <si>
    <t>16F0309</t>
  </si>
  <si>
    <t>Papier peint toilettes</t>
  </si>
  <si>
    <t>16F0310</t>
  </si>
  <si>
    <t>PRESTATION MENAGE</t>
  </si>
  <si>
    <t>16F0311</t>
  </si>
  <si>
    <t>Signature des marchés</t>
  </si>
  <si>
    <t>Réajustement des honoraires suivant montant des travaux</t>
  </si>
  <si>
    <t>Ampoules LED</t>
  </si>
  <si>
    <t>16F0312</t>
  </si>
  <si>
    <t>Situation n°4</t>
  </si>
  <si>
    <t>Signature du marché</t>
  </si>
  <si>
    <t>16F0313</t>
  </si>
  <si>
    <t>Milieu de chantier</t>
  </si>
  <si>
    <t>NOM</t>
  </si>
  <si>
    <t>Annees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</si>
  <si>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</si>
  <si>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</si>
  <si>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</si>
  <si>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</si>
  <si>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</si>
  <si>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</si>
  <si>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</si>
  <si>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</si>
  <si>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</si>
  <si>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</si>
  <si>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</si>
  <si>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</si>
  <si>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</si>
  <si>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r>
      <t>Taper simultanément sur les touches</t>
    </r>
    <r>
      <rPr>
        <sz val="11"/>
        <color rgb="FFFF0000"/>
        <rFont val="Calibri"/>
        <family val="2"/>
        <scheme val="minor"/>
      </rPr>
      <t xml:space="preserve"> Ctrl</t>
    </r>
    <r>
      <rPr>
        <sz val="11"/>
        <color theme="1"/>
        <rFont val="Calibri"/>
        <family val="2"/>
        <scheme val="minor"/>
      </rPr>
      <t xml:space="preserve"> et </t>
    </r>
    <r>
      <rPr>
        <sz val="11"/>
        <color rgb="FFFF0000"/>
        <rFont val="Calibri"/>
        <family val="2"/>
        <scheme val="minor"/>
      </rPr>
      <t>d</t>
    </r>
  </si>
  <si>
    <t>Pour masquer toutes les factures :</t>
  </si>
  <si>
    <r>
      <t>Taper simultanément sur les touches</t>
    </r>
    <r>
      <rPr>
        <sz val="11"/>
        <color rgb="FFFF0000"/>
        <rFont val="Calibri"/>
        <family val="2"/>
        <scheme val="minor"/>
      </rPr>
      <t xml:space="preserve"> Ctrl</t>
    </r>
    <r>
      <rPr>
        <sz val="11"/>
        <color theme="1"/>
        <rFont val="Calibri"/>
        <family val="2"/>
        <scheme val="minor"/>
      </rPr>
      <t xml:space="preserve"> et </t>
    </r>
    <r>
      <rPr>
        <sz val="11"/>
        <color rgb="FFFF0000"/>
        <rFont val="Calibri"/>
        <family val="2"/>
        <scheme val="minor"/>
      </rPr>
      <t>m</t>
    </r>
  </si>
  <si>
    <t>Pour démasquer les factures d'un mois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</si>
</sst>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1"/>
      <name val="Arial Narrow"/>
      <family val="2"/>
    </font>
    <font>
      <sz val="8"/>
      <color theme="1"/>
      <name val="Calibri"/>
      <family val="2"/>
      <scheme val="minor"/>
    </font>
    <font>
      <sz val="8"/>
      <color theme="1"/>
      <name val="Technic lite"/>
    </font>
    <font>
      <sz val="11"/>
      <color theme="1"/>
      <name val="Technic lite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DB88D"/>
        <bgColor indexed="64"/>
      </patternFill>
    </fill>
    <fill>
      <patternFill patternType="solid">
        <fgColor rgb="FFCEB48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575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slantDashDot">
        <color auto="1"/>
      </left>
      <right style="thin">
        <color auto="1"/>
      </right>
      <top style="slantDashDot">
        <color auto="1"/>
      </top>
      <bottom style="slantDashDot">
        <color auto="1"/>
      </bottom>
      <diagonal/>
    </border>
    <border>
      <left style="slantDashDot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 style="slantDashDot">
        <color auto="1"/>
      </left>
      <right/>
      <top style="slantDashDot">
        <color auto="1"/>
      </top>
      <bottom style="slantDashDot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slantDashDot">
        <color indexed="64"/>
      </left>
      <right style="medium">
        <color indexed="64"/>
      </right>
      <top style="slantDashDot">
        <color indexed="64"/>
      </top>
      <bottom style="slantDashDot">
        <color indexed="64"/>
      </bottom>
      <diagonal/>
    </border>
    <border>
      <left style="medium">
        <color indexed="64"/>
      </left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 style="medium">
        <color indexed="64"/>
      </right>
      <top style="slantDashDot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slantDashDot">
        <color indexed="64"/>
      </bottom>
      <diagonal/>
    </border>
    <border>
      <left style="thin">
        <color auto="1"/>
      </left>
      <right style="thin">
        <color auto="1"/>
      </right>
      <top style="slantDashDot">
        <color indexed="64"/>
      </top>
      <bottom style="slantDashDot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/>
      <diagonal/>
    </border>
    <border>
      <left style="slantDashDot">
        <color auto="1"/>
      </left>
      <right style="thin">
        <color auto="1"/>
      </right>
      <top style="slantDashDot">
        <color auto="1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8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0" xfId="0" applyBorder="1"/>
    <xf numFmtId="14" fontId="0" fillId="0" borderId="9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0" fontId="0" fillId="0" borderId="0" xfId="0" applyNumberFormat="1" applyBorder="1"/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12" xfId="0" applyNumberFormat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vertical="top" wrapText="1"/>
    </xf>
    <xf numFmtId="0" fontId="0" fillId="4" borderId="9" xfId="0" applyFill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7" fillId="0" borderId="0" xfId="0" applyFont="1" applyAlignment="1"/>
    <xf numFmtId="0" fontId="8" fillId="0" borderId="0" xfId="0" applyFont="1" applyAlignment="1"/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6" borderId="20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1" fillId="5" borderId="19" xfId="0" applyFont="1" applyFill="1" applyBorder="1" applyAlignment="1">
      <alignment horizontal="left" vertical="center" wrapText="1"/>
    </xf>
    <xf numFmtId="0" fontId="1" fillId="7" borderId="41" xfId="0" applyFont="1" applyFill="1" applyBorder="1" applyAlignment="1">
      <alignment horizontal="right" vertical="center"/>
    </xf>
    <xf numFmtId="0" fontId="1" fillId="7" borderId="42" xfId="0" applyFont="1" applyFill="1" applyBorder="1" applyAlignment="1">
      <alignment horizontal="right" vertical="center"/>
    </xf>
    <xf numFmtId="164" fontId="0" fillId="0" borderId="46" xfId="0" applyNumberFormat="1" applyBorder="1" applyAlignment="1">
      <alignment horizontal="center" vertical="center"/>
    </xf>
    <xf numFmtId="164" fontId="1" fillId="0" borderId="43" xfId="0" applyNumberFormat="1" applyFont="1" applyBorder="1" applyAlignment="1">
      <alignment horizontal="right" vertical="center"/>
    </xf>
    <xf numFmtId="164" fontId="1" fillId="0" borderId="44" xfId="0" applyNumberFormat="1" applyFont="1" applyBorder="1" applyAlignment="1">
      <alignment horizontal="right" vertical="center"/>
    </xf>
    <xf numFmtId="0" fontId="1" fillId="8" borderId="42" xfId="0" applyFont="1" applyFill="1" applyBorder="1" applyAlignment="1">
      <alignment horizontal="right" vertical="center"/>
    </xf>
    <xf numFmtId="0" fontId="0" fillId="0" borderId="0" xfId="0" applyAlignment="1"/>
    <xf numFmtId="0" fontId="0" fillId="0" borderId="0" xfId="0" applyAlignment="1">
      <alignment vertical="center"/>
    </xf>
    <xf numFmtId="164" fontId="12" fillId="7" borderId="14" xfId="0" applyNumberFormat="1" applyFont="1" applyFill="1" applyBorder="1" applyAlignment="1">
      <alignment vertical="center"/>
    </xf>
    <xf numFmtId="0" fontId="1" fillId="9" borderId="27" xfId="0" applyFont="1" applyFill="1" applyBorder="1" applyAlignment="1">
      <alignment horizontal="center" vertical="center" wrapText="1"/>
    </xf>
    <xf numFmtId="164" fontId="1" fillId="0" borderId="44" xfId="0" applyNumberFormat="1" applyFont="1" applyBorder="1" applyAlignment="1">
      <alignment horizontal="center" vertical="center"/>
    </xf>
    <xf numFmtId="0" fontId="1" fillId="5" borderId="34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center" vertical="center"/>
    </xf>
    <xf numFmtId="164" fontId="1" fillId="7" borderId="39" xfId="0" applyNumberFormat="1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 wrapText="1"/>
    </xf>
    <xf numFmtId="0" fontId="1" fillId="5" borderId="39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left" vertical="center" wrapText="1"/>
    </xf>
    <xf numFmtId="0" fontId="1" fillId="5" borderId="33" xfId="0" applyFont="1" applyFill="1" applyBorder="1" applyAlignment="1">
      <alignment horizontal="left" vertical="center" wrapText="1"/>
    </xf>
    <xf numFmtId="0" fontId="1" fillId="0" borderId="45" xfId="0" applyFont="1" applyBorder="1" applyAlignment="1">
      <alignment horizontal="right" vertical="center"/>
    </xf>
    <xf numFmtId="0" fontId="1" fillId="0" borderId="33" xfId="0" applyFont="1" applyBorder="1" applyAlignment="1">
      <alignment horizontal="right" vertical="center"/>
    </xf>
    <xf numFmtId="164" fontId="0" fillId="0" borderId="34" xfId="0" applyNumberFormat="1" applyBorder="1" applyAlignment="1">
      <alignment horizontal="center" vertical="center"/>
    </xf>
    <xf numFmtId="164" fontId="0" fillId="0" borderId="46" xfId="0" applyNumberFormat="1" applyBorder="1" applyAlignment="1">
      <alignment horizontal="right" vertical="center"/>
    </xf>
    <xf numFmtId="164" fontId="0" fillId="0" borderId="34" xfId="0" applyNumberFormat="1" applyBorder="1" applyAlignment="1">
      <alignment horizontal="right" vertical="center"/>
    </xf>
    <xf numFmtId="164" fontId="12" fillId="2" borderId="27" xfId="0" applyNumberFormat="1" applyFont="1" applyFill="1" applyBorder="1" applyAlignment="1">
      <alignment horizontal="center" vertical="center"/>
    </xf>
    <xf numFmtId="164" fontId="12" fillId="2" borderId="28" xfId="0" applyNumberFormat="1" applyFont="1" applyFill="1" applyBorder="1" applyAlignment="1">
      <alignment horizontal="center" vertical="center"/>
    </xf>
    <xf numFmtId="164" fontId="12" fillId="2" borderId="39" xfId="0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right" vertical="center"/>
    </xf>
    <xf numFmtId="0" fontId="0" fillId="0" borderId="48" xfId="0" applyBorder="1" applyAlignment="1">
      <alignment horizontal="center"/>
    </xf>
    <xf numFmtId="0" fontId="1" fillId="5" borderId="19" xfId="0" applyFont="1" applyFill="1" applyBorder="1" applyAlignment="1">
      <alignment horizontal="left" vertical="center" wrapText="1"/>
    </xf>
    <xf numFmtId="0" fontId="11" fillId="7" borderId="9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vertical="center" wrapText="1"/>
    </xf>
    <xf numFmtId="0" fontId="1" fillId="5" borderId="34" xfId="0" applyFont="1" applyFill="1" applyBorder="1" applyAlignment="1">
      <alignment vertical="center" wrapText="1"/>
    </xf>
    <xf numFmtId="0" fontId="16" fillId="6" borderId="21" xfId="0" applyFont="1" applyFill="1" applyBorder="1" applyAlignment="1">
      <alignment horizontal="center" vertical="center"/>
    </xf>
    <xf numFmtId="14" fontId="17" fillId="6" borderId="30" xfId="0" applyNumberFormat="1" applyFont="1" applyFill="1" applyBorder="1" applyAlignment="1">
      <alignment horizontal="center" vertical="center"/>
    </xf>
    <xf numFmtId="164" fontId="17" fillId="6" borderId="35" xfId="0" applyNumberFormat="1" applyFont="1" applyFill="1" applyBorder="1" applyAlignment="1">
      <alignment horizontal="center" vertical="center"/>
    </xf>
    <xf numFmtId="164" fontId="17" fillId="6" borderId="21" xfId="0" applyNumberFormat="1" applyFont="1" applyFill="1" applyBorder="1" applyAlignment="1">
      <alignment horizontal="center" vertical="center"/>
    </xf>
    <xf numFmtId="164" fontId="17" fillId="6" borderId="36" xfId="0" applyNumberFormat="1" applyFont="1" applyFill="1" applyBorder="1" applyAlignment="1">
      <alignment horizontal="center" vertical="center"/>
    </xf>
    <xf numFmtId="164" fontId="17" fillId="6" borderId="29" xfId="0" applyNumberFormat="1" applyFont="1" applyFill="1" applyBorder="1" applyAlignment="1">
      <alignment horizontal="center" vertical="center"/>
    </xf>
    <xf numFmtId="14" fontId="17" fillId="6" borderId="21" xfId="0" applyNumberFormat="1" applyFont="1" applyFill="1" applyBorder="1" applyAlignment="1">
      <alignment horizontal="center" vertical="center"/>
    </xf>
    <xf numFmtId="164" fontId="17" fillId="0" borderId="35" xfId="0" applyNumberFormat="1" applyFont="1" applyBorder="1" applyAlignment="1">
      <alignment horizontal="center" vertical="center"/>
    </xf>
    <xf numFmtId="0" fontId="17" fillId="6" borderId="30" xfId="0" applyFont="1" applyFill="1" applyBorder="1" applyAlignment="1">
      <alignment horizontal="center" vertical="center"/>
    </xf>
    <xf numFmtId="0" fontId="17" fillId="6" borderId="23" xfId="0" applyFont="1" applyFill="1" applyBorder="1" applyAlignment="1">
      <alignment horizontal="center" vertical="center"/>
    </xf>
    <xf numFmtId="0" fontId="17" fillId="6" borderId="26" xfId="0" applyFont="1" applyFill="1" applyBorder="1" applyAlignment="1">
      <alignment horizontal="center" vertical="center"/>
    </xf>
    <xf numFmtId="164" fontId="17" fillId="6" borderId="26" xfId="0" applyNumberFormat="1" applyFont="1" applyFill="1" applyBorder="1" applyAlignment="1">
      <alignment horizontal="center" vertical="center"/>
    </xf>
    <xf numFmtId="164" fontId="17" fillId="6" borderId="37" xfId="0" applyNumberFormat="1" applyFont="1" applyFill="1" applyBorder="1" applyAlignment="1">
      <alignment horizontal="center" vertical="center"/>
    </xf>
    <xf numFmtId="164" fontId="17" fillId="6" borderId="38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6" borderId="52" xfId="0" applyFill="1" applyBorder="1" applyAlignment="1">
      <alignment horizontal="center" vertical="center"/>
    </xf>
    <xf numFmtId="14" fontId="17" fillId="6" borderId="26" xfId="0" applyNumberFormat="1" applyFont="1" applyFill="1" applyBorder="1" applyAlignment="1">
      <alignment horizontal="center" vertical="center"/>
    </xf>
    <xf numFmtId="0" fontId="0" fillId="6" borderId="53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17" fillId="7" borderId="26" xfId="0" applyNumberFormat="1" applyFont="1" applyFill="1" applyBorder="1" applyAlignment="1">
      <alignment horizontal="center" vertical="center"/>
    </xf>
    <xf numFmtId="164" fontId="17" fillId="7" borderId="26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7" fillId="7" borderId="30" xfId="0" applyFont="1" applyFill="1" applyBorder="1" applyAlignment="1">
      <alignment horizontal="center" vertical="center"/>
    </xf>
    <xf numFmtId="164" fontId="17" fillId="7" borderId="29" xfId="0" applyNumberFormat="1" applyFont="1" applyFill="1" applyBorder="1" applyAlignment="1">
      <alignment horizontal="center" vertical="center"/>
    </xf>
    <xf numFmtId="164" fontId="17" fillId="7" borderId="37" xfId="0" applyNumberFormat="1" applyFont="1" applyFill="1" applyBorder="1" applyAlignment="1">
      <alignment horizontal="center" vertical="center"/>
    </xf>
    <xf numFmtId="164" fontId="17" fillId="7" borderId="38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13" fillId="7" borderId="31" xfId="0" applyFont="1" applyFill="1" applyBorder="1" applyAlignment="1">
      <alignment horizontal="center" vertical="center" wrapText="1"/>
    </xf>
    <xf numFmtId="0" fontId="13" fillId="7" borderId="32" xfId="0" applyFont="1" applyFill="1" applyBorder="1" applyAlignment="1">
      <alignment horizontal="center" vertical="center" wrapText="1"/>
    </xf>
    <xf numFmtId="0" fontId="13" fillId="8" borderId="31" xfId="0" applyFont="1" applyFill="1" applyBorder="1" applyAlignment="1">
      <alignment horizontal="center" vertical="center" wrapText="1"/>
    </xf>
    <xf numFmtId="0" fontId="13" fillId="8" borderId="32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 wrapText="1"/>
    </xf>
    <xf numFmtId="0" fontId="1" fillId="5" borderId="47" xfId="0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/>
    </xf>
    <xf numFmtId="0" fontId="15" fillId="5" borderId="50" xfId="0" applyFont="1" applyFill="1" applyBorder="1" applyAlignment="1">
      <alignment horizontal="center" vertical="center"/>
    </xf>
    <xf numFmtId="0" fontId="15" fillId="5" borderId="51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 wrapText="1"/>
    </xf>
    <xf numFmtId="0" fontId="1" fillId="5" borderId="4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0" fontId="0" fillId="0" borderId="13" xfId="0" applyNumberFormat="1" applyBorder="1" applyAlignment="1">
      <alignment horizontal="center"/>
    </xf>
    <xf numFmtId="10" fontId="0" fillId="0" borderId="14" xfId="0" applyNumberForma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0" fillId="0" borderId="4" xfId="0" applyFont="1" applyBorder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3" xfId="0" applyBorder="1"/>
    <xf numFmtId="0" fontId="0" fillId="0" borderId="6" xfId="0" applyBorder="1"/>
    <xf numFmtId="0" fontId="0" fillId="0" borderId="8" xfId="0" applyBorder="1"/>
    <xf numFmtId="0" fontId="18" fillId="4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0" fontId="18" fillId="4" borderId="6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4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10" fillId="0" borderId="0" xfId="0" applyFont="1" applyBorder="1" applyAlignment="1">
      <alignment horizontal="left"/>
    </xf>
    <xf numFmtId="0" fontId="20" fillId="0" borderId="21" xfId="1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ill>
        <patternFill>
          <bgColor theme="8" tint="0.79998168889431442"/>
        </patternFill>
      </fill>
    </dxf>
  </dxfs>
  <tableStyles count="1" defaultTableStyle="TableStyleMedium9" defaultPivotStyle="PivotStyleLight16">
    <tableStyle name="Style de tableau 1" pivot="0" count="1">
      <tableStyleElement type="wholeTable" dxfId="0"/>
    </tableStyle>
  </tableStyles>
  <colors>
    <mruColors>
      <color rgb="FFF466C1"/>
      <color rgb="FFFF00FF"/>
      <color rgb="FF0CDEF4"/>
      <color rgb="FFFF5757"/>
      <color rgb="FF0066FF"/>
      <color rgb="FF00FF00"/>
      <color rgb="FFE0CCAE"/>
      <color rgb="FFD2B58A"/>
      <color rgb="FFFFB3B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609600</xdr:colOff>
          <xdr:row>1</xdr:row>
          <xdr:rowOff>28575</xdr:rowOff>
        </xdr:from>
        <xdr:to>
          <xdr:col>6</xdr:col>
          <xdr:colOff>0</xdr:colOff>
          <xdr:row>2</xdr:row>
          <xdr:rowOff>142875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86940" y="655320"/>
          <a:ext cx="220980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86940" y="655320"/>
          <a:ext cx="220980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86940" y="655320"/>
          <a:ext cx="220980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86940" y="655320"/>
          <a:ext cx="220980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86940" y="655320"/>
          <a:ext cx="220980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86940" y="655320"/>
          <a:ext cx="220980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25980" y="655320"/>
          <a:ext cx="211836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0.39997558519241921"/>
    <pageSetUpPr fitToPage="1"/>
  </sheetPr>
  <dimension ref="A1:W57"/>
  <sheetViews>
    <sheetView tabSelected="1" topLeftCell="A15" zoomScale="85" zoomScaleNormal="85" workbookViewId="0">
      <selection activeCell="B64" sqref="B64"/>
    </sheetView>
  </sheetViews>
  <sheetFormatPr baseColWidth="10" defaultRowHeight="15"/>
  <cols>
    <col min="1" max="1" width="12.7109375" bestFit="1" customWidth="1"/>
    <col min="2" max="2" width="20.85546875" style="15" customWidth="1"/>
    <col min="3" max="3" width="15.85546875" style="15" customWidth="1"/>
    <col min="4" max="4" width="26" style="15" customWidth="1"/>
    <col min="5" max="5" width="16.7109375" style="15" bestFit="1" customWidth="1"/>
    <col min="6" max="6" width="16.7109375" style="15" customWidth="1"/>
    <col min="7" max="7" width="17.5703125" style="15" customWidth="1"/>
    <col min="8" max="8" width="20.28515625" style="15" customWidth="1"/>
    <col min="9" max="9" width="15.85546875" style="15" customWidth="1"/>
    <col min="10" max="10" width="12.28515625" style="15" customWidth="1"/>
    <col min="11" max="11" width="19.7109375" style="15" customWidth="1"/>
    <col min="12" max="12" width="16.7109375" style="15" customWidth="1"/>
    <col min="13" max="13" width="18.42578125" style="15" customWidth="1"/>
    <col min="14" max="14" width="17.5703125" style="15" customWidth="1"/>
    <col min="15" max="15" width="15.7109375" style="15" customWidth="1"/>
    <col min="16" max="16" width="16.28515625" style="15" customWidth="1"/>
    <col min="17" max="17" width="14.5703125" style="15" bestFit="1" customWidth="1"/>
    <col min="18" max="19" width="11.7109375" style="15" customWidth="1"/>
    <col min="20" max="20" width="12" style="15" customWidth="1"/>
    <col min="21" max="21" width="18.85546875" style="15" customWidth="1"/>
    <col min="22" max="22" width="20" customWidth="1"/>
    <col min="23" max="23" width="26.5703125" bestFit="1" customWidth="1"/>
  </cols>
  <sheetData>
    <row r="1" spans="2:6" ht="82.15" customHeight="1">
      <c r="B1" s="106" t="s">
        <v>84</v>
      </c>
      <c r="C1" s="107"/>
      <c r="E1" s="108" t="s">
        <v>95</v>
      </c>
      <c r="F1" s="109"/>
    </row>
    <row r="2" spans="2:6" ht="15" customHeight="1">
      <c r="B2" s="56" t="s">
        <v>65</v>
      </c>
      <c r="C2" s="59"/>
      <c r="E2" s="56" t="s">
        <v>65</v>
      </c>
      <c r="F2" s="39">
        <f>I56</f>
        <v>0</v>
      </c>
    </row>
    <row r="3" spans="2:6" ht="15" customHeight="1">
      <c r="B3" s="56" t="s">
        <v>79</v>
      </c>
      <c r="C3" s="59" t="e">
        <f>#REF!</f>
        <v>#REF!</v>
      </c>
      <c r="E3" s="56" t="s">
        <v>79</v>
      </c>
      <c r="F3" s="39">
        <f>J56</f>
        <v>0</v>
      </c>
    </row>
    <row r="4" spans="2:6" ht="15" customHeight="1">
      <c r="B4" s="56" t="s">
        <v>67</v>
      </c>
      <c r="C4" s="59" t="e">
        <f>#REF!</f>
        <v>#REF!</v>
      </c>
      <c r="E4" s="56" t="s">
        <v>67</v>
      </c>
      <c r="F4" s="39">
        <f>K56</f>
        <v>0</v>
      </c>
    </row>
    <row r="5" spans="2:6" ht="15" customHeight="1">
      <c r="B5" s="56" t="s">
        <v>68</v>
      </c>
      <c r="C5" s="59" t="e">
        <f>SUM(#REF!)</f>
        <v>#REF!</v>
      </c>
      <c r="E5" s="56" t="s">
        <v>68</v>
      </c>
      <c r="F5" s="39">
        <f>L56</f>
        <v>0</v>
      </c>
    </row>
    <row r="6" spans="2:6" ht="15" customHeight="1">
      <c r="B6" s="56" t="s">
        <v>69</v>
      </c>
      <c r="C6" s="59" t="e">
        <f>SUM(#REF!)</f>
        <v>#REF!</v>
      </c>
      <c r="E6" s="56" t="s">
        <v>69</v>
      </c>
      <c r="F6" s="39">
        <f>M56</f>
        <v>0</v>
      </c>
    </row>
    <row r="7" spans="2:6" ht="15" customHeight="1">
      <c r="B7" s="56" t="s">
        <v>70</v>
      </c>
      <c r="C7" s="59" t="e">
        <f>SUM(#REF!)</f>
        <v>#REF!</v>
      </c>
      <c r="E7" s="56" t="s">
        <v>70</v>
      </c>
      <c r="F7" s="39">
        <f>N56</f>
        <v>0</v>
      </c>
    </row>
    <row r="8" spans="2:6" ht="15" customHeight="1">
      <c r="B8" s="56" t="s">
        <v>71</v>
      </c>
      <c r="C8" s="59">
        <f>SUM(E22:E29)</f>
        <v>6169.7</v>
      </c>
      <c r="E8" s="56" t="s">
        <v>71</v>
      </c>
      <c r="F8" s="39">
        <f>O56</f>
        <v>3250</v>
      </c>
    </row>
    <row r="9" spans="2:6" ht="15" customHeight="1">
      <c r="B9" s="56" t="s">
        <v>72</v>
      </c>
      <c r="C9" s="59">
        <f>SUM(E30:E32)</f>
        <v>6134.62</v>
      </c>
      <c r="E9" s="56" t="s">
        <v>72</v>
      </c>
      <c r="F9" s="39">
        <f>P56</f>
        <v>9240.5</v>
      </c>
    </row>
    <row r="10" spans="2:6" ht="15" customHeight="1">
      <c r="B10" s="56" t="s">
        <v>73</v>
      </c>
      <c r="C10" s="59">
        <f>SUM(E32:E40)</f>
        <v>8612.91</v>
      </c>
      <c r="E10" s="56" t="s">
        <v>73</v>
      </c>
      <c r="F10" s="39">
        <f>Q56</f>
        <v>10246.74</v>
      </c>
    </row>
    <row r="11" spans="2:6" ht="15" customHeight="1">
      <c r="B11" s="56" t="s">
        <v>74</v>
      </c>
      <c r="C11" s="59"/>
      <c r="E11" s="56" t="s">
        <v>74</v>
      </c>
      <c r="F11" s="39">
        <f>R56</f>
        <v>0</v>
      </c>
    </row>
    <row r="12" spans="2:6" ht="15" customHeight="1">
      <c r="B12" s="56" t="s">
        <v>75</v>
      </c>
      <c r="C12" s="59"/>
      <c r="E12" s="56" t="s">
        <v>75</v>
      </c>
      <c r="F12" s="39">
        <f>S56</f>
        <v>0</v>
      </c>
    </row>
    <row r="13" spans="2:6" ht="15" customHeight="1" thickBot="1">
      <c r="B13" s="57" t="s">
        <v>76</v>
      </c>
      <c r="C13" s="60"/>
      <c r="E13" s="57" t="s">
        <v>76</v>
      </c>
      <c r="F13" s="58">
        <f>T56</f>
        <v>0</v>
      </c>
    </row>
    <row r="14" spans="2:6" ht="15" customHeight="1" thickBot="1">
      <c r="B14" s="37" t="s">
        <v>14</v>
      </c>
      <c r="C14" s="40" t="e">
        <f>SUM(C2:C13)</f>
        <v>#REF!</v>
      </c>
      <c r="E14" s="42" t="s">
        <v>15</v>
      </c>
      <c r="F14" s="47">
        <f>SUM(I56:T56)</f>
        <v>22737.239999999998</v>
      </c>
    </row>
    <row r="15" spans="2:6" ht="15" customHeight="1" thickBot="1">
      <c r="B15" s="38" t="s">
        <v>15</v>
      </c>
      <c r="C15" s="41">
        <f>G56</f>
        <v>33602.299999999996</v>
      </c>
    </row>
    <row r="16" spans="2:6" ht="15" customHeight="1" thickBot="1"/>
    <row r="17" spans="1:23" ht="54" customHeight="1" thickBot="1">
      <c r="E17" s="46" t="s">
        <v>83</v>
      </c>
      <c r="F17" s="50">
        <f>U56</f>
        <v>10865.060000000001</v>
      </c>
    </row>
    <row r="19" spans="1:23" ht="26.25">
      <c r="A19" s="110" t="s">
        <v>93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1"/>
      <c r="T19" s="111"/>
      <c r="U19" s="111"/>
      <c r="V19" s="111"/>
      <c r="W19" s="112"/>
    </row>
    <row r="20" spans="1:23" ht="23.45" customHeight="1">
      <c r="A20" s="115" t="s">
        <v>99</v>
      </c>
      <c r="B20" s="116"/>
      <c r="C20" s="116"/>
      <c r="D20" s="116"/>
      <c r="E20" s="116"/>
      <c r="F20" s="116"/>
      <c r="G20" s="116"/>
      <c r="H20" s="116"/>
      <c r="I20" s="115" t="s">
        <v>64</v>
      </c>
      <c r="J20" s="116"/>
      <c r="K20" s="116"/>
      <c r="L20" s="116"/>
      <c r="M20" s="116"/>
      <c r="N20" s="116"/>
      <c r="O20" s="116"/>
      <c r="P20" s="116"/>
      <c r="Q20" s="116"/>
      <c r="R20" s="116"/>
      <c r="S20" s="116"/>
      <c r="T20" s="117"/>
      <c r="U20" s="118" t="s">
        <v>77</v>
      </c>
      <c r="V20" s="113" t="s">
        <v>17</v>
      </c>
      <c r="W20" s="113" t="s">
        <v>96</v>
      </c>
    </row>
    <row r="21" spans="1:23" s="31" customFormat="1" ht="29.45" customHeight="1" thickBot="1">
      <c r="A21" s="66" t="s">
        <v>100</v>
      </c>
      <c r="B21" s="66" t="s">
        <v>85</v>
      </c>
      <c r="C21" s="66" t="s">
        <v>18</v>
      </c>
      <c r="D21" s="68" t="s">
        <v>16</v>
      </c>
      <c r="E21" s="68" t="s">
        <v>91</v>
      </c>
      <c r="F21" s="68" t="s">
        <v>101</v>
      </c>
      <c r="G21" s="68" t="s">
        <v>92</v>
      </c>
      <c r="H21" s="69" t="s">
        <v>78</v>
      </c>
      <c r="I21" s="55" t="s">
        <v>65</v>
      </c>
      <c r="J21" s="54" t="s">
        <v>66</v>
      </c>
      <c r="K21" s="54" t="s">
        <v>67</v>
      </c>
      <c r="L21" s="54" t="s">
        <v>68</v>
      </c>
      <c r="M21" s="54" t="s">
        <v>69</v>
      </c>
      <c r="N21" s="54" t="s">
        <v>70</v>
      </c>
      <c r="O21" s="54" t="s">
        <v>71</v>
      </c>
      <c r="P21" s="54" t="s">
        <v>72</v>
      </c>
      <c r="Q21" s="36" t="s">
        <v>73</v>
      </c>
      <c r="R21" s="36" t="s">
        <v>74</v>
      </c>
      <c r="S21" s="36" t="s">
        <v>75</v>
      </c>
      <c r="T21" s="48" t="s">
        <v>76</v>
      </c>
      <c r="U21" s="119"/>
      <c r="V21" s="114"/>
      <c r="W21" s="114"/>
    </row>
    <row r="22" spans="1:23" s="4" customFormat="1" ht="18" customHeight="1" thickBot="1">
      <c r="A22" s="32" t="s">
        <v>30</v>
      </c>
      <c r="B22" s="188" t="s">
        <v>31</v>
      </c>
      <c r="C22" s="76">
        <v>42382</v>
      </c>
      <c r="D22" s="70" t="s">
        <v>155</v>
      </c>
      <c r="E22" s="73">
        <v>1666.67</v>
      </c>
      <c r="F22" s="73">
        <v>333.33</v>
      </c>
      <c r="G22" s="73">
        <f t="shared" ref="G22:G24" si="0">SUM(E22:F22)</f>
        <v>2000</v>
      </c>
      <c r="H22" s="71">
        <v>42382</v>
      </c>
      <c r="I22" s="77"/>
      <c r="J22" s="73"/>
      <c r="K22" s="73"/>
      <c r="L22" s="73"/>
      <c r="M22" s="73"/>
      <c r="N22" s="73"/>
      <c r="O22" s="73">
        <v>2000</v>
      </c>
      <c r="P22" s="73"/>
      <c r="Q22" s="73"/>
      <c r="R22" s="73"/>
      <c r="S22" s="73"/>
      <c r="T22" s="74"/>
      <c r="U22" s="75">
        <f t="shared" ref="U22:U55" si="1">G22-(SUM(I22:T22))</f>
        <v>0</v>
      </c>
      <c r="V22" s="34" t="s">
        <v>32</v>
      </c>
      <c r="W22" s="65"/>
    </row>
    <row r="23" spans="1:23" s="4" customFormat="1" ht="18" customHeight="1" thickBot="1">
      <c r="A23" s="32" t="s">
        <v>30</v>
      </c>
      <c r="B23" s="188" t="s">
        <v>35</v>
      </c>
      <c r="C23" s="76">
        <v>42384</v>
      </c>
      <c r="D23" s="70" t="s">
        <v>155</v>
      </c>
      <c r="E23" s="73">
        <v>416.67</v>
      </c>
      <c r="F23" s="73">
        <v>83.33</v>
      </c>
      <c r="G23" s="73">
        <f t="shared" si="0"/>
        <v>500</v>
      </c>
      <c r="H23" s="71">
        <v>42384</v>
      </c>
      <c r="I23" s="77"/>
      <c r="J23" s="73"/>
      <c r="K23" s="73"/>
      <c r="L23" s="73"/>
      <c r="M23" s="73"/>
      <c r="N23" s="73"/>
      <c r="O23" s="73">
        <v>500</v>
      </c>
      <c r="P23" s="73"/>
      <c r="Q23" s="73"/>
      <c r="R23" s="73"/>
      <c r="S23" s="73"/>
      <c r="T23" s="74"/>
      <c r="U23" s="75">
        <f t="shared" si="1"/>
        <v>0</v>
      </c>
      <c r="V23" s="34" t="s">
        <v>43</v>
      </c>
      <c r="W23" s="65"/>
    </row>
    <row r="24" spans="1:23" s="4" customFormat="1" ht="18" customHeight="1" thickBot="1">
      <c r="A24" s="32" t="s">
        <v>30</v>
      </c>
      <c r="B24" s="188" t="s">
        <v>39</v>
      </c>
      <c r="C24" s="76">
        <v>42390</v>
      </c>
      <c r="D24" s="70" t="s">
        <v>155</v>
      </c>
      <c r="E24" s="73">
        <v>681.82</v>
      </c>
      <c r="F24" s="73">
        <v>68.180000000000007</v>
      </c>
      <c r="G24" s="73">
        <f t="shared" si="0"/>
        <v>750</v>
      </c>
      <c r="H24" s="71">
        <v>42390</v>
      </c>
      <c r="I24" s="77"/>
      <c r="J24" s="73"/>
      <c r="K24" s="73"/>
      <c r="L24" s="73"/>
      <c r="M24" s="73"/>
      <c r="N24" s="73"/>
      <c r="O24" s="73">
        <v>750</v>
      </c>
      <c r="P24" s="73"/>
      <c r="Q24" s="73"/>
      <c r="R24" s="73"/>
      <c r="S24" s="73"/>
      <c r="T24" s="74"/>
      <c r="U24" s="75">
        <f t="shared" si="1"/>
        <v>0</v>
      </c>
      <c r="V24" s="34" t="s">
        <v>44</v>
      </c>
      <c r="W24" s="65"/>
    </row>
    <row r="25" spans="1:23" s="4" customFormat="1" ht="18" customHeight="1" thickBot="1">
      <c r="A25" s="32" t="s">
        <v>30</v>
      </c>
      <c r="B25" s="188" t="s">
        <v>45</v>
      </c>
      <c r="C25" s="76">
        <v>42395</v>
      </c>
      <c r="D25" s="70" t="s">
        <v>155</v>
      </c>
      <c r="E25" s="73">
        <v>340</v>
      </c>
      <c r="F25" s="73">
        <v>0</v>
      </c>
      <c r="G25" s="73">
        <v>340</v>
      </c>
      <c r="H25" s="71">
        <v>42422</v>
      </c>
      <c r="I25" s="72"/>
      <c r="J25" s="73"/>
      <c r="K25" s="73"/>
      <c r="L25" s="73"/>
      <c r="M25" s="73"/>
      <c r="N25" s="73"/>
      <c r="O25" s="73"/>
      <c r="P25" s="73">
        <v>340</v>
      </c>
      <c r="Q25" s="73"/>
      <c r="R25" s="73"/>
      <c r="S25" s="73"/>
      <c r="T25" s="74"/>
      <c r="U25" s="75">
        <f t="shared" si="1"/>
        <v>0</v>
      </c>
      <c r="V25" s="34" t="s">
        <v>89</v>
      </c>
      <c r="W25" s="65"/>
    </row>
    <row r="26" spans="1:23" s="4" customFormat="1" ht="18" customHeight="1" thickBot="1">
      <c r="A26" s="32" t="s">
        <v>30</v>
      </c>
      <c r="B26" s="188" t="s">
        <v>49</v>
      </c>
      <c r="C26" s="76">
        <v>42395</v>
      </c>
      <c r="D26" s="70" t="s">
        <v>155</v>
      </c>
      <c r="E26" s="73">
        <v>100</v>
      </c>
      <c r="F26" s="73">
        <v>0</v>
      </c>
      <c r="G26" s="73">
        <f>SUM(E26:F26)</f>
        <v>100</v>
      </c>
      <c r="H26" s="71">
        <v>42440</v>
      </c>
      <c r="I26" s="72"/>
      <c r="J26" s="73"/>
      <c r="K26" s="73"/>
      <c r="L26" s="73"/>
      <c r="M26" s="73"/>
      <c r="N26" s="73"/>
      <c r="O26" s="73"/>
      <c r="P26" s="73"/>
      <c r="Q26" s="73">
        <v>100</v>
      </c>
      <c r="R26" s="73"/>
      <c r="S26" s="73"/>
      <c r="T26" s="74"/>
      <c r="U26" s="75">
        <f t="shared" si="1"/>
        <v>0</v>
      </c>
      <c r="V26" s="34" t="s">
        <v>116</v>
      </c>
      <c r="W26" s="65" t="s">
        <v>97</v>
      </c>
    </row>
    <row r="27" spans="1:23" s="4" customFormat="1" ht="18" customHeight="1" thickBot="1">
      <c r="A27" s="32" t="s">
        <v>30</v>
      </c>
      <c r="B27" s="188" t="s">
        <v>51</v>
      </c>
      <c r="C27" s="76">
        <v>42395</v>
      </c>
      <c r="D27" s="70" t="s">
        <v>155</v>
      </c>
      <c r="E27" s="73">
        <v>100</v>
      </c>
      <c r="F27" s="73">
        <v>0</v>
      </c>
      <c r="G27" s="73">
        <f>SUM(E27:F27)</f>
        <v>100</v>
      </c>
      <c r="H27" s="71">
        <v>42436</v>
      </c>
      <c r="I27" s="72"/>
      <c r="J27" s="73"/>
      <c r="K27" s="73"/>
      <c r="L27" s="73"/>
      <c r="M27" s="73"/>
      <c r="N27" s="73"/>
      <c r="O27" s="73"/>
      <c r="P27" s="73"/>
      <c r="Q27" s="73">
        <v>100</v>
      </c>
      <c r="R27" s="73"/>
      <c r="S27" s="73"/>
      <c r="T27" s="74"/>
      <c r="U27" s="75">
        <f t="shared" si="1"/>
        <v>0</v>
      </c>
      <c r="V27" s="34" t="s">
        <v>112</v>
      </c>
      <c r="W27" s="65" t="s">
        <v>97</v>
      </c>
    </row>
    <row r="28" spans="1:23" s="4" customFormat="1" ht="18" customHeight="1" thickBot="1">
      <c r="A28" s="32" t="s">
        <v>30</v>
      </c>
      <c r="B28" s="188" t="s">
        <v>55</v>
      </c>
      <c r="C28" s="76">
        <v>42397</v>
      </c>
      <c r="D28" s="70" t="s">
        <v>155</v>
      </c>
      <c r="E28" s="73">
        <v>1403.5</v>
      </c>
      <c r="F28" s="73">
        <v>280.7</v>
      </c>
      <c r="G28" s="73">
        <f>SUM(E28:F28)</f>
        <v>1684.2</v>
      </c>
      <c r="H28" s="71">
        <v>42453</v>
      </c>
      <c r="I28" s="72"/>
      <c r="J28" s="73"/>
      <c r="K28" s="73"/>
      <c r="L28" s="73"/>
      <c r="M28" s="73"/>
      <c r="N28" s="73"/>
      <c r="O28" s="73"/>
      <c r="P28" s="73"/>
      <c r="Q28" s="73">
        <v>1684.2</v>
      </c>
      <c r="R28" s="73"/>
      <c r="S28" s="73"/>
      <c r="T28" s="74"/>
      <c r="U28" s="75">
        <f t="shared" si="1"/>
        <v>0</v>
      </c>
      <c r="V28" s="34" t="s">
        <v>141</v>
      </c>
      <c r="W28" s="65" t="s">
        <v>98</v>
      </c>
    </row>
    <row r="29" spans="1:23" s="4" customFormat="1" ht="18" customHeight="1" thickBot="1">
      <c r="A29" s="32" t="s">
        <v>30</v>
      </c>
      <c r="B29" s="188" t="s">
        <v>57</v>
      </c>
      <c r="C29" s="76">
        <v>42397</v>
      </c>
      <c r="D29" s="70" t="s">
        <v>155</v>
      </c>
      <c r="E29" s="73">
        <v>1461.04</v>
      </c>
      <c r="F29" s="73">
        <v>146.1</v>
      </c>
      <c r="G29" s="73">
        <f>SUM(E29:F29)</f>
        <v>1607.1399999999999</v>
      </c>
      <c r="H29" s="71">
        <v>42409</v>
      </c>
      <c r="I29" s="77"/>
      <c r="J29" s="73"/>
      <c r="K29" s="73"/>
      <c r="L29" s="73"/>
      <c r="M29" s="73"/>
      <c r="N29" s="73"/>
      <c r="O29" s="73"/>
      <c r="P29" s="73">
        <v>1607.14</v>
      </c>
      <c r="Q29" s="73"/>
      <c r="R29" s="73"/>
      <c r="S29" s="73"/>
      <c r="T29" s="74"/>
      <c r="U29" s="75">
        <f t="shared" si="1"/>
        <v>0</v>
      </c>
      <c r="V29" s="34" t="s">
        <v>63</v>
      </c>
      <c r="W29" s="65"/>
    </row>
    <row r="30" spans="1:23" s="4" customFormat="1" ht="18" customHeight="1" thickBot="1">
      <c r="A30" s="32" t="s">
        <v>30</v>
      </c>
      <c r="B30" s="188" t="s">
        <v>61</v>
      </c>
      <c r="C30" s="76">
        <v>42403</v>
      </c>
      <c r="D30" s="70" t="s">
        <v>155</v>
      </c>
      <c r="E30" s="73">
        <v>4000</v>
      </c>
      <c r="F30" s="73">
        <v>800</v>
      </c>
      <c r="G30" s="73">
        <v>4800</v>
      </c>
      <c r="H30" s="71">
        <v>42422</v>
      </c>
      <c r="I30" s="72"/>
      <c r="J30" s="73"/>
      <c r="K30" s="73"/>
      <c r="L30" s="73"/>
      <c r="M30" s="73"/>
      <c r="N30" s="73"/>
      <c r="O30" s="73"/>
      <c r="P30" s="73">
        <v>4800</v>
      </c>
      <c r="Q30" s="73"/>
      <c r="R30" s="73"/>
      <c r="S30" s="73"/>
      <c r="T30" s="74"/>
      <c r="U30" s="75">
        <f t="shared" si="1"/>
        <v>0</v>
      </c>
      <c r="V30" s="34" t="s">
        <v>88</v>
      </c>
      <c r="W30" s="65"/>
    </row>
    <row r="31" spans="1:23" s="4" customFormat="1" ht="18" customHeight="1" thickBot="1">
      <c r="A31" s="32" t="s">
        <v>30</v>
      </c>
      <c r="B31" s="188" t="s">
        <v>81</v>
      </c>
      <c r="C31" s="76">
        <v>42411</v>
      </c>
      <c r="D31" s="70" t="s">
        <v>155</v>
      </c>
      <c r="E31" s="73">
        <v>681.82</v>
      </c>
      <c r="F31" s="73">
        <v>68.180000000000007</v>
      </c>
      <c r="G31" s="73">
        <v>750</v>
      </c>
      <c r="H31" s="71">
        <v>42411</v>
      </c>
      <c r="I31" s="72"/>
      <c r="J31" s="73"/>
      <c r="K31" s="73"/>
      <c r="L31" s="73"/>
      <c r="M31" s="73"/>
      <c r="N31" s="73"/>
      <c r="O31" s="73"/>
      <c r="P31" s="73">
        <v>750</v>
      </c>
      <c r="Q31" s="73"/>
      <c r="R31" s="73"/>
      <c r="S31" s="73"/>
      <c r="T31" s="74"/>
      <c r="U31" s="75">
        <f t="shared" si="1"/>
        <v>0</v>
      </c>
      <c r="V31" s="34" t="s">
        <v>82</v>
      </c>
      <c r="W31" s="65"/>
    </row>
    <row r="32" spans="1:23" s="4" customFormat="1" ht="18" customHeight="1" thickBot="1">
      <c r="A32" s="32" t="s">
        <v>30</v>
      </c>
      <c r="B32" s="188" t="s">
        <v>86</v>
      </c>
      <c r="C32" s="76">
        <v>42418</v>
      </c>
      <c r="D32" s="70" t="s">
        <v>155</v>
      </c>
      <c r="E32" s="73">
        <v>1452.8</v>
      </c>
      <c r="F32" s="73">
        <v>290.56</v>
      </c>
      <c r="G32" s="73">
        <v>1743.36</v>
      </c>
      <c r="H32" s="71">
        <v>42422</v>
      </c>
      <c r="I32" s="72"/>
      <c r="J32" s="73"/>
      <c r="K32" s="73"/>
      <c r="L32" s="73"/>
      <c r="M32" s="73"/>
      <c r="N32" s="73"/>
      <c r="O32" s="73"/>
      <c r="P32" s="73">
        <v>1743.36</v>
      </c>
      <c r="Q32" s="73"/>
      <c r="R32" s="73"/>
      <c r="S32" s="73"/>
      <c r="T32" s="74"/>
      <c r="U32" s="75">
        <f t="shared" si="1"/>
        <v>0</v>
      </c>
      <c r="V32" s="34" t="s">
        <v>90</v>
      </c>
      <c r="W32" s="65"/>
    </row>
    <row r="33" spans="1:23" s="4" customFormat="1" ht="18" customHeight="1" thickBot="1">
      <c r="A33" s="32" t="s">
        <v>30</v>
      </c>
      <c r="B33" s="188" t="s">
        <v>102</v>
      </c>
      <c r="C33" s="76">
        <v>42431</v>
      </c>
      <c r="D33" s="70" t="s">
        <v>155</v>
      </c>
      <c r="E33" s="73">
        <v>100</v>
      </c>
      <c r="F33" s="73">
        <v>0</v>
      </c>
      <c r="G33" s="73">
        <v>100</v>
      </c>
      <c r="H33" s="71">
        <v>42440</v>
      </c>
      <c r="I33" s="72"/>
      <c r="J33" s="73"/>
      <c r="K33" s="73"/>
      <c r="L33" s="73"/>
      <c r="M33" s="73"/>
      <c r="N33" s="73"/>
      <c r="O33" s="73"/>
      <c r="P33" s="73"/>
      <c r="Q33" s="73">
        <v>100</v>
      </c>
      <c r="R33" s="73"/>
      <c r="S33" s="73"/>
      <c r="T33" s="74"/>
      <c r="U33" s="75">
        <f t="shared" si="1"/>
        <v>0</v>
      </c>
      <c r="V33" s="34" t="s">
        <v>115</v>
      </c>
      <c r="W33" s="65"/>
    </row>
    <row r="34" spans="1:23" s="4" customFormat="1" ht="18" customHeight="1" thickBot="1">
      <c r="A34" s="32" t="s">
        <v>30</v>
      </c>
      <c r="B34" s="188" t="s">
        <v>110</v>
      </c>
      <c r="C34" s="76">
        <v>42431</v>
      </c>
      <c r="D34" s="70" t="s">
        <v>155</v>
      </c>
      <c r="E34" s="73">
        <v>100</v>
      </c>
      <c r="F34" s="73">
        <v>0</v>
      </c>
      <c r="G34" s="73">
        <v>100</v>
      </c>
      <c r="H34" s="71">
        <v>42436</v>
      </c>
      <c r="I34" s="72"/>
      <c r="J34" s="73"/>
      <c r="K34" s="73"/>
      <c r="L34" s="73"/>
      <c r="M34" s="73"/>
      <c r="N34" s="73"/>
      <c r="O34" s="73"/>
      <c r="P34" s="73"/>
      <c r="Q34" s="73">
        <v>100</v>
      </c>
      <c r="R34" s="73"/>
      <c r="S34" s="73"/>
      <c r="T34" s="74"/>
      <c r="U34" s="75">
        <f t="shared" si="1"/>
        <v>0</v>
      </c>
      <c r="V34" s="34" t="s">
        <v>111</v>
      </c>
      <c r="W34" s="65"/>
    </row>
    <row r="35" spans="1:23" s="4" customFormat="1" ht="18" customHeight="1" thickBot="1">
      <c r="A35" s="32" t="s">
        <v>30</v>
      </c>
      <c r="B35" s="188" t="s">
        <v>106</v>
      </c>
      <c r="C35" s="76">
        <v>42431</v>
      </c>
      <c r="D35" s="70" t="s">
        <v>155</v>
      </c>
      <c r="E35" s="73">
        <v>100</v>
      </c>
      <c r="F35" s="73">
        <v>0</v>
      </c>
      <c r="G35" s="73">
        <v>100</v>
      </c>
      <c r="H35" s="71">
        <v>42439</v>
      </c>
      <c r="I35" s="72"/>
      <c r="J35" s="73"/>
      <c r="K35" s="73"/>
      <c r="L35" s="73"/>
      <c r="M35" s="73"/>
      <c r="N35" s="73"/>
      <c r="O35" s="73"/>
      <c r="P35" s="73"/>
      <c r="Q35" s="73">
        <v>100</v>
      </c>
      <c r="R35" s="73"/>
      <c r="S35" s="73"/>
      <c r="T35" s="74"/>
      <c r="U35" s="75">
        <f t="shared" si="1"/>
        <v>0</v>
      </c>
      <c r="V35" s="34" t="s">
        <v>113</v>
      </c>
      <c r="W35" s="65"/>
    </row>
    <row r="36" spans="1:23" s="4" customFormat="1" ht="18" customHeight="1" thickBot="1">
      <c r="A36" s="32" t="s">
        <v>30</v>
      </c>
      <c r="B36" s="188" t="s">
        <v>108</v>
      </c>
      <c r="C36" s="76">
        <v>42431</v>
      </c>
      <c r="D36" s="70" t="s">
        <v>155</v>
      </c>
      <c r="E36" s="73">
        <v>246.5</v>
      </c>
      <c r="F36" s="73">
        <v>49.3</v>
      </c>
      <c r="G36" s="73">
        <v>295.8</v>
      </c>
      <c r="H36" s="71">
        <v>42439</v>
      </c>
      <c r="I36" s="72"/>
      <c r="J36" s="73"/>
      <c r="K36" s="73"/>
      <c r="L36" s="73"/>
      <c r="M36" s="73"/>
      <c r="N36" s="73"/>
      <c r="O36" s="73"/>
      <c r="P36" s="73"/>
      <c r="Q36" s="73">
        <v>295.8</v>
      </c>
      <c r="R36" s="73"/>
      <c r="S36" s="73"/>
      <c r="T36" s="74"/>
      <c r="U36" s="75">
        <f t="shared" si="1"/>
        <v>0</v>
      </c>
      <c r="V36" s="34" t="s">
        <v>114</v>
      </c>
      <c r="W36" s="65"/>
    </row>
    <row r="37" spans="1:23" s="4" customFormat="1" ht="18" customHeight="1" thickBot="1">
      <c r="A37" s="86" t="s">
        <v>30</v>
      </c>
      <c r="B37" s="188" t="s">
        <v>117</v>
      </c>
      <c r="C37" s="87">
        <v>42074</v>
      </c>
      <c r="D37" s="70" t="s">
        <v>155</v>
      </c>
      <c r="E37" s="81">
        <v>3333.33</v>
      </c>
      <c r="F37" s="81">
        <f>SUM(G37-E37)</f>
        <v>666.67000000000007</v>
      </c>
      <c r="G37" s="81">
        <v>4000</v>
      </c>
      <c r="H37" s="71">
        <v>42440</v>
      </c>
      <c r="I37" s="82"/>
      <c r="J37" s="81"/>
      <c r="K37" s="81"/>
      <c r="L37" s="81"/>
      <c r="M37" s="81"/>
      <c r="N37" s="81"/>
      <c r="O37" s="81"/>
      <c r="P37" s="81"/>
      <c r="Q37" s="81">
        <v>4000</v>
      </c>
      <c r="R37" s="81"/>
      <c r="S37" s="81"/>
      <c r="T37" s="83"/>
      <c r="U37" s="75">
        <f t="shared" si="1"/>
        <v>0</v>
      </c>
      <c r="V37" s="88" t="s">
        <v>119</v>
      </c>
      <c r="W37" s="65"/>
    </row>
    <row r="38" spans="1:23" s="4" customFormat="1" ht="18" customHeight="1" thickBot="1">
      <c r="A38" s="86" t="s">
        <v>30</v>
      </c>
      <c r="B38" s="188" t="s">
        <v>129</v>
      </c>
      <c r="C38" s="87">
        <v>42444</v>
      </c>
      <c r="D38" s="70" t="s">
        <v>155</v>
      </c>
      <c r="E38" s="81">
        <v>2972.28</v>
      </c>
      <c r="F38" s="81">
        <v>594.46</v>
      </c>
      <c r="G38" s="81">
        <v>3566.74</v>
      </c>
      <c r="H38" s="71">
        <v>42447</v>
      </c>
      <c r="I38" s="82"/>
      <c r="J38" s="81"/>
      <c r="K38" s="81"/>
      <c r="L38" s="81"/>
      <c r="M38" s="81"/>
      <c r="N38" s="81"/>
      <c r="O38" s="81"/>
      <c r="P38" s="81"/>
      <c r="Q38" s="81">
        <v>3566.74</v>
      </c>
      <c r="R38" s="81"/>
      <c r="S38" s="81"/>
      <c r="T38" s="83"/>
      <c r="U38" s="75">
        <f t="shared" si="1"/>
        <v>0</v>
      </c>
      <c r="V38" s="88" t="s">
        <v>139</v>
      </c>
      <c r="W38" s="65"/>
    </row>
    <row r="39" spans="1:23" s="4" customFormat="1" ht="18" customHeight="1" thickBot="1">
      <c r="A39" s="86" t="s">
        <v>30</v>
      </c>
      <c r="B39" s="188" t="s">
        <v>131</v>
      </c>
      <c r="C39" s="87">
        <v>42444</v>
      </c>
      <c r="D39" s="70" t="s">
        <v>155</v>
      </c>
      <c r="E39" s="81">
        <v>200</v>
      </c>
      <c r="F39" s="81">
        <v>0</v>
      </c>
      <c r="G39" s="81">
        <v>200</v>
      </c>
      <c r="H39" s="71">
        <v>42444</v>
      </c>
      <c r="I39" s="82"/>
      <c r="J39" s="81"/>
      <c r="K39" s="81"/>
      <c r="L39" s="81"/>
      <c r="M39" s="81"/>
      <c r="N39" s="81"/>
      <c r="O39" s="81"/>
      <c r="P39" s="81"/>
      <c r="Q39" s="81">
        <v>200</v>
      </c>
      <c r="R39" s="81"/>
      <c r="S39" s="81"/>
      <c r="T39" s="83"/>
      <c r="U39" s="75">
        <f t="shared" si="1"/>
        <v>0</v>
      </c>
      <c r="V39" s="88" t="s">
        <v>136</v>
      </c>
      <c r="W39" s="65"/>
    </row>
    <row r="40" spans="1:23" s="4" customFormat="1" ht="18" customHeight="1" thickBot="1">
      <c r="A40" s="86"/>
      <c r="B40" s="188" t="s">
        <v>137</v>
      </c>
      <c r="C40" s="91">
        <v>42445</v>
      </c>
      <c r="D40" s="70" t="s">
        <v>155</v>
      </c>
      <c r="E40" s="92">
        <v>108</v>
      </c>
      <c r="F40" s="92">
        <v>21.6</v>
      </c>
      <c r="G40" s="92">
        <v>129.6</v>
      </c>
      <c r="H40" s="94"/>
      <c r="I40" s="96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7"/>
      <c r="U40" s="95">
        <f t="shared" si="1"/>
        <v>129.6</v>
      </c>
      <c r="V40" s="88"/>
      <c r="W40" s="65"/>
    </row>
    <row r="41" spans="1:23" s="4" customFormat="1" ht="18" customHeight="1" thickBot="1">
      <c r="A41" s="86"/>
      <c r="B41" s="188" t="s">
        <v>142</v>
      </c>
      <c r="C41" s="91">
        <v>42458</v>
      </c>
      <c r="D41" s="70" t="s">
        <v>155</v>
      </c>
      <c r="E41" s="92">
        <v>150</v>
      </c>
      <c r="F41" s="92">
        <v>30</v>
      </c>
      <c r="G41" s="92">
        <v>180</v>
      </c>
      <c r="H41" s="94"/>
      <c r="I41" s="96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7"/>
      <c r="U41" s="95">
        <f t="shared" si="1"/>
        <v>180</v>
      </c>
      <c r="V41" s="88"/>
      <c r="W41" s="65"/>
    </row>
    <row r="42" spans="1:23" s="4" customFormat="1" ht="18" customHeight="1" thickBot="1">
      <c r="A42" s="86"/>
      <c r="B42" s="188" t="s">
        <v>144</v>
      </c>
      <c r="C42" s="91">
        <v>42458</v>
      </c>
      <c r="D42" s="70" t="s">
        <v>155</v>
      </c>
      <c r="E42" s="92">
        <v>100</v>
      </c>
      <c r="F42" s="92">
        <v>20</v>
      </c>
      <c r="G42" s="92">
        <v>120</v>
      </c>
      <c r="H42" s="94"/>
      <c r="I42" s="96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7"/>
      <c r="U42" s="95">
        <f t="shared" si="1"/>
        <v>120</v>
      </c>
      <c r="V42" s="88"/>
      <c r="W42" s="65"/>
    </row>
    <row r="43" spans="1:23" s="4" customFormat="1" ht="18" customHeight="1" thickBot="1">
      <c r="A43" s="86"/>
      <c r="B43" s="188" t="s">
        <v>146</v>
      </c>
      <c r="C43" s="91">
        <v>42459</v>
      </c>
      <c r="D43" s="70" t="s">
        <v>155</v>
      </c>
      <c r="E43" s="92">
        <v>3350.42</v>
      </c>
      <c r="F43" s="92">
        <v>335.04</v>
      </c>
      <c r="G43" s="92">
        <v>3685.46</v>
      </c>
      <c r="H43" s="94"/>
      <c r="I43" s="96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7"/>
      <c r="U43" s="95">
        <f t="shared" si="1"/>
        <v>3685.46</v>
      </c>
      <c r="V43" s="88"/>
      <c r="W43" s="65"/>
    </row>
    <row r="44" spans="1:23" s="4" customFormat="1" ht="18" customHeight="1" thickBot="1">
      <c r="A44" s="86"/>
      <c r="B44" s="188" t="s">
        <v>150</v>
      </c>
      <c r="C44" s="91">
        <v>42460</v>
      </c>
      <c r="D44" s="70" t="s">
        <v>155</v>
      </c>
      <c r="E44" s="92">
        <v>681.82</v>
      </c>
      <c r="F44" s="92">
        <v>68.180000000000007</v>
      </c>
      <c r="G44" s="92">
        <v>750</v>
      </c>
      <c r="H44" s="94"/>
      <c r="I44" s="96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7"/>
      <c r="U44" s="95">
        <f t="shared" si="1"/>
        <v>750</v>
      </c>
      <c r="V44" s="88"/>
      <c r="W44" s="65"/>
    </row>
    <row r="45" spans="1:23" s="4" customFormat="1" ht="18" customHeight="1" thickBot="1">
      <c r="A45" s="86"/>
      <c r="B45" s="188" t="s">
        <v>153</v>
      </c>
      <c r="C45" s="91">
        <v>42460</v>
      </c>
      <c r="D45" s="70" t="s">
        <v>155</v>
      </c>
      <c r="E45" s="92">
        <v>5000</v>
      </c>
      <c r="F45" s="92">
        <v>1000</v>
      </c>
      <c r="G45" s="92">
        <v>6000</v>
      </c>
      <c r="H45" s="94"/>
      <c r="I45" s="96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7"/>
      <c r="U45" s="95">
        <f t="shared" si="1"/>
        <v>6000</v>
      </c>
      <c r="V45" s="88"/>
      <c r="W45" s="65"/>
    </row>
    <row r="46" spans="1:23" s="4" customFormat="1" ht="18" customHeight="1" thickBot="1">
      <c r="A46" s="86"/>
      <c r="B46" s="188"/>
      <c r="C46" s="87"/>
      <c r="D46" s="80"/>
      <c r="E46" s="81"/>
      <c r="F46" s="81"/>
      <c r="G46" s="81"/>
      <c r="H46" s="78"/>
      <c r="I46" s="82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3"/>
      <c r="U46" s="75">
        <f t="shared" si="1"/>
        <v>0</v>
      </c>
      <c r="V46" s="88"/>
      <c r="W46" s="65"/>
    </row>
    <row r="47" spans="1:23" s="4" customFormat="1" ht="18" customHeight="1" thickBot="1">
      <c r="A47" s="86"/>
      <c r="B47" s="188"/>
      <c r="C47" s="87"/>
      <c r="D47" s="80"/>
      <c r="E47" s="81"/>
      <c r="F47" s="81"/>
      <c r="G47" s="81"/>
      <c r="H47" s="78"/>
      <c r="I47" s="82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3"/>
      <c r="U47" s="75">
        <f t="shared" si="1"/>
        <v>0</v>
      </c>
      <c r="V47" s="88"/>
      <c r="W47" s="65"/>
    </row>
    <row r="48" spans="1:23" s="4" customFormat="1" ht="18" customHeight="1" thickBot="1">
      <c r="A48" s="86"/>
      <c r="B48" s="188"/>
      <c r="C48" s="87"/>
      <c r="D48" s="80"/>
      <c r="E48" s="81"/>
      <c r="F48" s="81"/>
      <c r="G48" s="81"/>
      <c r="H48" s="78"/>
      <c r="I48" s="82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3"/>
      <c r="U48" s="75">
        <f t="shared" si="1"/>
        <v>0</v>
      </c>
      <c r="V48" s="88"/>
      <c r="W48" s="65"/>
    </row>
    <row r="49" spans="1:23" s="4" customFormat="1" ht="18" customHeight="1" thickBot="1">
      <c r="A49" s="86"/>
      <c r="B49" s="188"/>
      <c r="C49" s="87"/>
      <c r="D49" s="80"/>
      <c r="E49" s="81"/>
      <c r="F49" s="81"/>
      <c r="G49" s="81"/>
      <c r="H49" s="78"/>
      <c r="I49" s="82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3"/>
      <c r="U49" s="75">
        <f t="shared" si="1"/>
        <v>0</v>
      </c>
      <c r="V49" s="88"/>
      <c r="W49" s="65"/>
    </row>
    <row r="50" spans="1:23" s="4" customFormat="1" ht="18" customHeight="1" thickBot="1">
      <c r="A50" s="86"/>
      <c r="B50" s="188"/>
      <c r="C50" s="87"/>
      <c r="D50" s="80"/>
      <c r="E50" s="81"/>
      <c r="F50" s="81"/>
      <c r="G50" s="81"/>
      <c r="H50" s="78"/>
      <c r="I50" s="82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3"/>
      <c r="U50" s="75">
        <f t="shared" si="1"/>
        <v>0</v>
      </c>
      <c r="V50" s="88"/>
      <c r="W50" s="65"/>
    </row>
    <row r="51" spans="1:23" s="4" customFormat="1" ht="18" customHeight="1" thickBot="1">
      <c r="A51" s="86"/>
      <c r="B51" s="188"/>
      <c r="C51" s="87"/>
      <c r="D51" s="80"/>
      <c r="E51" s="81"/>
      <c r="F51" s="81"/>
      <c r="G51" s="81"/>
      <c r="H51" s="78"/>
      <c r="I51" s="82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3"/>
      <c r="U51" s="75">
        <f t="shared" si="1"/>
        <v>0</v>
      </c>
      <c r="V51" s="88"/>
      <c r="W51" s="65"/>
    </row>
    <row r="52" spans="1:23" s="4" customFormat="1" ht="18" customHeight="1" thickBot="1">
      <c r="A52" s="86"/>
      <c r="B52" s="188"/>
      <c r="C52" s="87"/>
      <c r="D52" s="80"/>
      <c r="E52" s="81"/>
      <c r="F52" s="81"/>
      <c r="G52" s="81"/>
      <c r="H52" s="78"/>
      <c r="I52" s="82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3"/>
      <c r="U52" s="75">
        <f t="shared" si="1"/>
        <v>0</v>
      </c>
      <c r="V52" s="88"/>
      <c r="W52" s="65"/>
    </row>
    <row r="53" spans="1:23" s="4" customFormat="1" ht="18" customHeight="1" thickBot="1">
      <c r="A53" s="86"/>
      <c r="B53" s="188"/>
      <c r="C53" s="87"/>
      <c r="D53" s="80"/>
      <c r="E53" s="81"/>
      <c r="F53" s="81"/>
      <c r="G53" s="81"/>
      <c r="H53" s="78"/>
      <c r="I53" s="82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3"/>
      <c r="U53" s="75">
        <f t="shared" si="1"/>
        <v>0</v>
      </c>
      <c r="V53" s="88"/>
      <c r="W53" s="65"/>
    </row>
    <row r="54" spans="1:23" s="4" customFormat="1" ht="18" customHeight="1" thickBot="1">
      <c r="A54" s="86"/>
      <c r="B54" s="188"/>
      <c r="C54" s="87"/>
      <c r="D54" s="80"/>
      <c r="E54" s="81"/>
      <c r="F54" s="81"/>
      <c r="G54" s="81"/>
      <c r="H54" s="78"/>
      <c r="I54" s="82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3"/>
      <c r="U54" s="75">
        <f t="shared" si="1"/>
        <v>0</v>
      </c>
      <c r="V54" s="88"/>
      <c r="W54" s="65"/>
    </row>
    <row r="55" spans="1:23" s="4" customFormat="1" ht="18" customHeight="1" thickBot="1">
      <c r="A55" s="33"/>
      <c r="B55" s="188"/>
      <c r="C55" s="79"/>
      <c r="D55" s="80"/>
      <c r="E55" s="81"/>
      <c r="F55" s="81"/>
      <c r="G55" s="81"/>
      <c r="H55" s="78"/>
      <c r="I55" s="82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3"/>
      <c r="U55" s="75">
        <f t="shared" si="1"/>
        <v>0</v>
      </c>
      <c r="V55" s="35"/>
      <c r="W55" s="65"/>
    </row>
    <row r="56" spans="1:23" s="43" customFormat="1" ht="21.75" thickBot="1">
      <c r="B56" s="44"/>
      <c r="C56" s="44"/>
      <c r="D56" s="64" t="s">
        <v>22</v>
      </c>
      <c r="E56" s="62">
        <f>SUM(E22:E55)</f>
        <v>28746.67</v>
      </c>
      <c r="F56" s="62">
        <f>SUM(F22:F55)</f>
        <v>4855.63</v>
      </c>
      <c r="G56" s="62">
        <f>SUM(G22:G55)</f>
        <v>33602.299999999996</v>
      </c>
      <c r="H56" s="44"/>
      <c r="I56" s="61">
        <f t="shared" ref="I56:U56" si="2">SUM(I22:I55)</f>
        <v>0</v>
      </c>
      <c r="J56" s="62">
        <f t="shared" si="2"/>
        <v>0</v>
      </c>
      <c r="K56" s="62">
        <f t="shared" si="2"/>
        <v>0</v>
      </c>
      <c r="L56" s="62">
        <f t="shared" si="2"/>
        <v>0</v>
      </c>
      <c r="M56" s="62">
        <f t="shared" si="2"/>
        <v>0</v>
      </c>
      <c r="N56" s="62">
        <f t="shared" si="2"/>
        <v>0</v>
      </c>
      <c r="O56" s="62">
        <f t="shared" si="2"/>
        <v>3250</v>
      </c>
      <c r="P56" s="62">
        <f t="shared" si="2"/>
        <v>9240.5</v>
      </c>
      <c r="Q56" s="62">
        <f t="shared" si="2"/>
        <v>10246.74</v>
      </c>
      <c r="R56" s="62">
        <f t="shared" si="2"/>
        <v>0</v>
      </c>
      <c r="S56" s="62">
        <f t="shared" si="2"/>
        <v>0</v>
      </c>
      <c r="T56" s="63">
        <f t="shared" si="2"/>
        <v>0</v>
      </c>
      <c r="U56" s="45">
        <f t="shared" si="2"/>
        <v>10865.060000000001</v>
      </c>
    </row>
    <row r="57" spans="1:23" ht="15.75" thickBot="1">
      <c r="I57" s="51" t="s">
        <v>65</v>
      </c>
      <c r="J57" s="52" t="s">
        <v>66</v>
      </c>
      <c r="K57" s="52" t="s">
        <v>67</v>
      </c>
      <c r="L57" s="52" t="s">
        <v>68</v>
      </c>
      <c r="M57" s="52" t="s">
        <v>69</v>
      </c>
      <c r="N57" s="52" t="s">
        <v>70</v>
      </c>
      <c r="O57" s="52" t="s">
        <v>71</v>
      </c>
      <c r="P57" s="52" t="s">
        <v>72</v>
      </c>
      <c r="Q57" s="52" t="s">
        <v>73</v>
      </c>
      <c r="R57" s="52" t="s">
        <v>74</v>
      </c>
      <c r="S57" s="52" t="s">
        <v>75</v>
      </c>
      <c r="T57" s="53" t="s">
        <v>76</v>
      </c>
      <c r="U57" s="67" t="s">
        <v>94</v>
      </c>
    </row>
  </sheetData>
  <autoFilter ref="A21:W37"/>
  <sortState ref="A10:K46">
    <sortCondition ref="C9"/>
  </sortState>
  <mergeCells count="8">
    <mergeCell ref="B1:C1"/>
    <mergeCell ref="E1:F1"/>
    <mergeCell ref="A19:W19"/>
    <mergeCell ref="W20:W21"/>
    <mergeCell ref="I20:T20"/>
    <mergeCell ref="U20:U21"/>
    <mergeCell ref="V20:V21"/>
    <mergeCell ref="A20:H20"/>
  </mergeCells>
  <pageMargins left="3.937007874015748E-2" right="3.937007874015748E-2" top="0.15748031496062992" bottom="0.15748031496062992" header="0.11811023622047245" footer="0.31496062992125984"/>
  <pageSetup paperSize="9" scale="3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H51"/>
  <sheetViews>
    <sheetView showGridLines="0" view="pageBreakPreview" topLeftCell="A7" zoomScale="115" zoomScaleNormal="115" zoomScaleSheetLayoutView="115" zoomScalePageLayoutView="50" workbookViewId="0">
      <selection activeCell="G48" sqref="G48"/>
    </sheetView>
  </sheetViews>
  <sheetFormatPr baseColWidth="10" defaultRowHeight="15"/>
  <cols>
    <col min="7" max="7" width="13.5703125" bestFit="1" customWidth="1"/>
  </cols>
  <sheetData>
    <row r="3" spans="1:8">
      <c r="A3" s="146"/>
      <c r="B3" s="146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/>
      <c r="B20" s="160"/>
      <c r="C20" s="5"/>
      <c r="D20" s="161" t="s">
        <v>19</v>
      </c>
      <c r="E20" s="160"/>
      <c r="F20" s="16"/>
      <c r="G20" s="16" t="s">
        <v>24</v>
      </c>
      <c r="H20" s="16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36"/>
      <c r="C23" s="137"/>
      <c r="D23" s="137"/>
      <c r="E23" s="137"/>
      <c r="F23" s="13"/>
      <c r="G23" s="21"/>
      <c r="H23" s="8"/>
    </row>
    <row r="24" spans="1:8">
      <c r="A24" s="7"/>
      <c r="B24" s="136"/>
      <c r="C24" s="137"/>
      <c r="D24" s="137"/>
      <c r="E24" s="137"/>
      <c r="F24" s="13"/>
      <c r="G24" s="21"/>
      <c r="H24" s="8"/>
    </row>
    <row r="25" spans="1:8">
      <c r="A25" s="7"/>
      <c r="B25" s="136"/>
      <c r="C25" s="137"/>
      <c r="D25" s="137"/>
      <c r="E25" s="137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38" t="s">
        <v>62</v>
      </c>
      <c r="B37" s="139"/>
      <c r="C37" s="139"/>
      <c r="D37" s="139"/>
      <c r="E37" s="140" t="s">
        <v>14</v>
      </c>
      <c r="F37" s="140"/>
      <c r="G37" s="141">
        <f>SUM(G22:G36)</f>
        <v>0</v>
      </c>
      <c r="H37" s="142"/>
    </row>
    <row r="38" spans="1:8" ht="15.75" thickBot="1">
      <c r="A38" s="139"/>
      <c r="B38" s="139"/>
      <c r="C38" s="139"/>
      <c r="D38" s="139"/>
      <c r="E38" s="140"/>
      <c r="F38" s="140"/>
      <c r="G38" s="141"/>
      <c r="H38" s="142"/>
    </row>
    <row r="39" spans="1:8" ht="15.75" thickBot="1">
      <c r="A39" s="139"/>
      <c r="B39" s="139"/>
      <c r="C39" s="139"/>
      <c r="D39" s="139"/>
      <c r="E39" s="143" t="s">
        <v>21</v>
      </c>
      <c r="F39" s="143"/>
      <c r="G39" s="144">
        <f>G37*C43</f>
        <v>0</v>
      </c>
      <c r="H39" s="145"/>
    </row>
    <row r="40" spans="1:8" ht="15.75" thickBot="1">
      <c r="A40" s="139"/>
      <c r="B40" s="139"/>
      <c r="C40" s="139"/>
      <c r="D40" s="139"/>
      <c r="E40" s="143"/>
      <c r="F40" s="143"/>
      <c r="G40" s="144"/>
      <c r="H40" s="145"/>
    </row>
    <row r="41" spans="1:8" ht="15.75" thickBot="1">
      <c r="A41" s="122" t="s">
        <v>2</v>
      </c>
      <c r="B41" s="122"/>
      <c r="C41" s="122"/>
      <c r="D41" s="122"/>
      <c r="E41" s="123" t="s">
        <v>15</v>
      </c>
      <c r="F41" s="124"/>
      <c r="G41" s="129">
        <f>SUM(G37+G39)</f>
        <v>0</v>
      </c>
      <c r="H41" s="130"/>
    </row>
    <row r="42" spans="1:8" ht="15.75" thickBot="1">
      <c r="A42" s="131" t="s">
        <v>3</v>
      </c>
      <c r="B42" s="131"/>
      <c r="C42" s="132">
        <v>0</v>
      </c>
      <c r="D42" s="133"/>
      <c r="E42" s="125"/>
      <c r="F42" s="126"/>
      <c r="G42" s="129"/>
      <c r="H42" s="130"/>
    </row>
    <row r="43" spans="1:8" ht="15.75" thickBot="1">
      <c r="A43" s="131">
        <v>1</v>
      </c>
      <c r="B43" s="131"/>
      <c r="C43" s="134">
        <v>0.2</v>
      </c>
      <c r="D43" s="135"/>
      <c r="E43" s="125"/>
      <c r="F43" s="126"/>
      <c r="G43" s="129"/>
      <c r="H43" s="130"/>
    </row>
    <row r="44" spans="1:8" ht="15.75" thickBot="1">
      <c r="A44" s="131">
        <v>2</v>
      </c>
      <c r="B44" s="131"/>
      <c r="C44" s="134">
        <v>0.1</v>
      </c>
      <c r="D44" s="135"/>
      <c r="E44" s="127"/>
      <c r="F44" s="128"/>
      <c r="G44" s="129"/>
      <c r="H44" s="13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rintOptions horizontalCentered="1" verticalCentered="1"/>
  <pageMargins left="0.39370078740157483" right="0.39370078740157483" top="0.39370078740157483" bottom="0.39370078740157483" header="0" footer="0.31496062992125984"/>
  <pageSetup paperSize="9" orientation="portrait" r:id="rId1"/>
  <headerFooter>
    <oddHeader>&amp;C
&amp;G</oddHead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4097" r:id="rId5" name="CommandButton1">
          <controlPr print="0" autoLine="0" r:id="rId6">
            <anchor>
              <from>
                <xdr:col>4</xdr:col>
                <xdr:colOff>609600</xdr:colOff>
                <xdr:row>1</xdr:row>
                <xdr:rowOff>28575</xdr:rowOff>
              </from>
              <to>
                <xdr:col>6</xdr:col>
                <xdr:colOff>0</xdr:colOff>
                <xdr:row>2</xdr:row>
                <xdr:rowOff>142875</xdr:rowOff>
              </to>
            </anchor>
          </controlPr>
        </control>
      </mc:Choice>
      <mc:Fallback>
        <control shapeId="4097" r:id="rId5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CDEF4"/>
  </sheetPr>
  <dimension ref="A3:H51"/>
  <sheetViews>
    <sheetView view="pageBreakPreview" zoomScaleNormal="100" zoomScaleSheetLayoutView="100" workbookViewId="0"/>
  </sheetViews>
  <sheetFormatPr baseColWidth="10" defaultRowHeight="15"/>
  <cols>
    <col min="7" max="7" width="13.5703125" bestFit="1" customWidth="1"/>
  </cols>
  <sheetData>
    <row r="3" spans="1:8">
      <c r="A3" s="148"/>
      <c r="B3" s="148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 t="s">
        <v>155</v>
      </c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31</v>
      </c>
      <c r="B20" s="160"/>
      <c r="C20" s="5">
        <v>42382</v>
      </c>
      <c r="D20" s="161" t="s">
        <v>19</v>
      </c>
      <c r="E20" s="160"/>
      <c r="F20" s="25" t="s">
        <v>28</v>
      </c>
      <c r="G20" s="25" t="s">
        <v>24</v>
      </c>
      <c r="H20" s="25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>
        <v>1</v>
      </c>
      <c r="B23" s="136" t="s">
        <v>33</v>
      </c>
      <c r="C23" s="137"/>
      <c r="D23" s="137"/>
      <c r="E23" s="137"/>
      <c r="F23" s="13"/>
      <c r="G23" s="21">
        <v>1666.67</v>
      </c>
      <c r="H23" s="8">
        <v>1</v>
      </c>
    </row>
    <row r="24" spans="1:8">
      <c r="A24" s="7"/>
      <c r="B24" s="136" t="s">
        <v>34</v>
      </c>
      <c r="C24" s="137"/>
      <c r="D24" s="137"/>
      <c r="E24" s="137"/>
      <c r="F24" s="13"/>
      <c r="G24" s="21"/>
      <c r="H24" s="8"/>
    </row>
    <row r="25" spans="1:8">
      <c r="A25" s="7"/>
      <c r="B25" s="136"/>
      <c r="C25" s="137"/>
      <c r="D25" s="137"/>
      <c r="E25" s="137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38" t="s">
        <v>1</v>
      </c>
      <c r="B37" s="139"/>
      <c r="C37" s="139"/>
      <c r="D37" s="139"/>
      <c r="E37" s="140" t="s">
        <v>14</v>
      </c>
      <c r="F37" s="140"/>
      <c r="G37" s="141">
        <f>SUM(G22:G36)</f>
        <v>1666.67</v>
      </c>
      <c r="H37" s="142"/>
    </row>
    <row r="38" spans="1:8" ht="15.75" thickBot="1">
      <c r="A38" s="139"/>
      <c r="B38" s="139"/>
      <c r="C38" s="139"/>
      <c r="D38" s="139"/>
      <c r="E38" s="140"/>
      <c r="F38" s="140"/>
      <c r="G38" s="141"/>
      <c r="H38" s="142"/>
    </row>
    <row r="39" spans="1:8" ht="15.75" thickBot="1">
      <c r="A39" s="139"/>
      <c r="B39" s="139"/>
      <c r="C39" s="139"/>
      <c r="D39" s="139"/>
      <c r="E39" s="143" t="s">
        <v>21</v>
      </c>
      <c r="F39" s="143"/>
      <c r="G39" s="144">
        <f>G37*C43</f>
        <v>333.33400000000006</v>
      </c>
      <c r="H39" s="145"/>
    </row>
    <row r="40" spans="1:8" ht="15.75" thickBot="1">
      <c r="A40" s="139"/>
      <c r="B40" s="139"/>
      <c r="C40" s="139"/>
      <c r="D40" s="139"/>
      <c r="E40" s="143"/>
      <c r="F40" s="143"/>
      <c r="G40" s="144"/>
      <c r="H40" s="145"/>
    </row>
    <row r="41" spans="1:8" ht="15.75" thickBot="1">
      <c r="A41" s="122" t="s">
        <v>2</v>
      </c>
      <c r="B41" s="122"/>
      <c r="C41" s="122"/>
      <c r="D41" s="122"/>
      <c r="E41" s="123" t="s">
        <v>15</v>
      </c>
      <c r="F41" s="124"/>
      <c r="G41" s="129">
        <f>SUM(G37+G39)</f>
        <v>2000.0040000000001</v>
      </c>
      <c r="H41" s="130"/>
    </row>
    <row r="42" spans="1:8" ht="15.75" thickBot="1">
      <c r="A42" s="131" t="s">
        <v>3</v>
      </c>
      <c r="B42" s="131"/>
      <c r="C42" s="132">
        <v>0</v>
      </c>
      <c r="D42" s="133"/>
      <c r="E42" s="125"/>
      <c r="F42" s="126"/>
      <c r="G42" s="129"/>
      <c r="H42" s="130"/>
    </row>
    <row r="43" spans="1:8" ht="15.75" thickBot="1">
      <c r="A43" s="131">
        <v>1</v>
      </c>
      <c r="B43" s="131"/>
      <c r="C43" s="134">
        <v>0.2</v>
      </c>
      <c r="D43" s="135"/>
      <c r="E43" s="125"/>
      <c r="F43" s="126"/>
      <c r="G43" s="129"/>
      <c r="H43" s="130"/>
    </row>
    <row r="44" spans="1:8" ht="15.75" thickBot="1">
      <c r="A44" s="131">
        <v>2</v>
      </c>
      <c r="B44" s="131"/>
      <c r="C44" s="134">
        <v>0.1</v>
      </c>
      <c r="D44" s="135"/>
      <c r="E44" s="127"/>
      <c r="F44" s="128"/>
      <c r="G44" s="129"/>
      <c r="H44" s="13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0CDEF4"/>
  </sheetPr>
  <dimension ref="A3:H51"/>
  <sheetViews>
    <sheetView view="pageBreakPreview" zoomScale="60" zoomScaleNormal="100" workbookViewId="0"/>
  </sheetViews>
  <sheetFormatPr baseColWidth="10" defaultRowHeight="15"/>
  <cols>
    <col min="7" max="7" width="13.5703125" bestFit="1" customWidth="1"/>
  </cols>
  <sheetData>
    <row r="3" spans="1:8">
      <c r="A3" s="148"/>
      <c r="B3" s="148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35</v>
      </c>
      <c r="B20" s="160"/>
      <c r="C20" s="5">
        <v>42384</v>
      </c>
      <c r="D20" s="161" t="s">
        <v>19</v>
      </c>
      <c r="E20" s="160"/>
      <c r="F20" s="27" t="s">
        <v>36</v>
      </c>
      <c r="G20" s="26" t="s">
        <v>24</v>
      </c>
      <c r="H20" s="26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36"/>
      <c r="C23" s="137"/>
      <c r="D23" s="137"/>
      <c r="E23" s="137"/>
      <c r="F23" s="13"/>
      <c r="G23" s="21"/>
      <c r="H23" s="8"/>
    </row>
    <row r="24" spans="1:8">
      <c r="A24" s="7">
        <v>1</v>
      </c>
      <c r="B24" s="136" t="s">
        <v>37</v>
      </c>
      <c r="C24" s="137"/>
      <c r="D24" s="137"/>
      <c r="E24" s="137"/>
      <c r="F24" s="13">
        <v>416.67</v>
      </c>
      <c r="G24" s="21">
        <f>SUM(F24*A24)</f>
        <v>416.67</v>
      </c>
      <c r="H24" s="8">
        <v>1</v>
      </c>
    </row>
    <row r="25" spans="1:8">
      <c r="A25" s="7"/>
      <c r="B25" s="136"/>
      <c r="C25" s="137"/>
      <c r="D25" s="137"/>
      <c r="E25" s="137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 t="s">
        <v>38</v>
      </c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38" t="s">
        <v>1</v>
      </c>
      <c r="B37" s="139"/>
      <c r="C37" s="139"/>
      <c r="D37" s="139"/>
      <c r="E37" s="140" t="s">
        <v>14</v>
      </c>
      <c r="F37" s="140"/>
      <c r="G37" s="141">
        <f>SUM(G22:G36)</f>
        <v>416.67</v>
      </c>
      <c r="H37" s="142"/>
    </row>
    <row r="38" spans="1:8" ht="15.75" thickBot="1">
      <c r="A38" s="139"/>
      <c r="B38" s="139"/>
      <c r="C38" s="139"/>
      <c r="D38" s="139"/>
      <c r="E38" s="140"/>
      <c r="F38" s="140"/>
      <c r="G38" s="141"/>
      <c r="H38" s="142"/>
    </row>
    <row r="39" spans="1:8" ht="15.75" thickBot="1">
      <c r="A39" s="139"/>
      <c r="B39" s="139"/>
      <c r="C39" s="139"/>
      <c r="D39" s="139"/>
      <c r="E39" s="143" t="s">
        <v>21</v>
      </c>
      <c r="F39" s="143"/>
      <c r="G39" s="144">
        <f>G37*C43</f>
        <v>83.334000000000003</v>
      </c>
      <c r="H39" s="145"/>
    </row>
    <row r="40" spans="1:8" ht="15.75" thickBot="1">
      <c r="A40" s="139"/>
      <c r="B40" s="139"/>
      <c r="C40" s="139"/>
      <c r="D40" s="139"/>
      <c r="E40" s="143"/>
      <c r="F40" s="143"/>
      <c r="G40" s="144"/>
      <c r="H40" s="145"/>
    </row>
    <row r="41" spans="1:8" ht="15.75" thickBot="1">
      <c r="A41" s="122" t="s">
        <v>2</v>
      </c>
      <c r="B41" s="122"/>
      <c r="C41" s="122"/>
      <c r="D41" s="122"/>
      <c r="E41" s="123" t="s">
        <v>15</v>
      </c>
      <c r="F41" s="124"/>
      <c r="G41" s="129">
        <f>SUM(G37+G39)</f>
        <v>500.00400000000002</v>
      </c>
      <c r="H41" s="130"/>
    </row>
    <row r="42" spans="1:8" ht="15.75" thickBot="1">
      <c r="A42" s="131" t="s">
        <v>3</v>
      </c>
      <c r="B42" s="131"/>
      <c r="C42" s="132">
        <v>0</v>
      </c>
      <c r="D42" s="133"/>
      <c r="E42" s="125"/>
      <c r="F42" s="126"/>
      <c r="G42" s="129"/>
      <c r="H42" s="130"/>
    </row>
    <row r="43" spans="1:8" ht="15.75" thickBot="1">
      <c r="A43" s="131">
        <v>1</v>
      </c>
      <c r="B43" s="131"/>
      <c r="C43" s="134">
        <v>0.2</v>
      </c>
      <c r="D43" s="135"/>
      <c r="E43" s="125"/>
      <c r="F43" s="126"/>
      <c r="G43" s="129"/>
      <c r="H43" s="130"/>
    </row>
    <row r="44" spans="1:8" ht="15.75" thickBot="1">
      <c r="A44" s="131">
        <v>2</v>
      </c>
      <c r="B44" s="131"/>
      <c r="C44" s="134">
        <v>0.1</v>
      </c>
      <c r="D44" s="135"/>
      <c r="E44" s="127"/>
      <c r="F44" s="128"/>
      <c r="G44" s="129"/>
      <c r="H44" s="13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0CDEF4"/>
  </sheetPr>
  <dimension ref="A3:H51"/>
  <sheetViews>
    <sheetView view="pageBreakPreview" topLeftCell="A25" zoomScale="85" zoomScaleNormal="100" zoomScaleSheetLayoutView="85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48"/>
      <c r="B3" s="148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39</v>
      </c>
      <c r="B20" s="160"/>
      <c r="C20" s="5">
        <v>42390</v>
      </c>
      <c r="D20" s="161" t="s">
        <v>19</v>
      </c>
      <c r="E20" s="160"/>
      <c r="F20" s="27" t="s">
        <v>40</v>
      </c>
      <c r="G20" s="27" t="s">
        <v>24</v>
      </c>
      <c r="H20" s="27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36"/>
      <c r="C23" s="137"/>
      <c r="D23" s="137"/>
      <c r="E23" s="137"/>
      <c r="F23" s="13"/>
      <c r="G23" s="21"/>
      <c r="H23" s="8"/>
    </row>
    <row r="24" spans="1:8">
      <c r="A24" s="7">
        <v>1</v>
      </c>
      <c r="B24" s="162" t="s">
        <v>41</v>
      </c>
      <c r="C24" s="137"/>
      <c r="D24" s="137"/>
      <c r="E24" s="137"/>
      <c r="F24" s="13">
        <v>681.82</v>
      </c>
      <c r="G24" s="21">
        <f>SUM(F24*A24)</f>
        <v>681.82</v>
      </c>
      <c r="H24" s="8">
        <v>2</v>
      </c>
    </row>
    <row r="25" spans="1:8">
      <c r="A25" s="7"/>
      <c r="B25" s="136" t="s">
        <v>42</v>
      </c>
      <c r="C25" s="137"/>
      <c r="D25" s="137"/>
      <c r="E25" s="137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 t="s">
        <v>54</v>
      </c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38" t="s">
        <v>1</v>
      </c>
      <c r="B37" s="139"/>
      <c r="C37" s="139"/>
      <c r="D37" s="139"/>
      <c r="E37" s="140" t="s">
        <v>14</v>
      </c>
      <c r="F37" s="140"/>
      <c r="G37" s="141">
        <f>SUM(G22:G36)</f>
        <v>681.82</v>
      </c>
      <c r="H37" s="142"/>
    </row>
    <row r="38" spans="1:8" ht="15.75" thickBot="1">
      <c r="A38" s="139"/>
      <c r="B38" s="139"/>
      <c r="C38" s="139"/>
      <c r="D38" s="139"/>
      <c r="E38" s="140"/>
      <c r="F38" s="140"/>
      <c r="G38" s="141"/>
      <c r="H38" s="142"/>
    </row>
    <row r="39" spans="1:8" ht="15.75" thickBot="1">
      <c r="A39" s="139"/>
      <c r="B39" s="139"/>
      <c r="C39" s="139"/>
      <c r="D39" s="139"/>
      <c r="E39" s="143" t="s">
        <v>21</v>
      </c>
      <c r="F39" s="143"/>
      <c r="G39" s="144">
        <f>G37*C44</f>
        <v>68.182000000000002</v>
      </c>
      <c r="H39" s="145"/>
    </row>
    <row r="40" spans="1:8" ht="15.75" thickBot="1">
      <c r="A40" s="139"/>
      <c r="B40" s="139"/>
      <c r="C40" s="139"/>
      <c r="D40" s="139"/>
      <c r="E40" s="143"/>
      <c r="F40" s="143"/>
      <c r="G40" s="144"/>
      <c r="H40" s="145"/>
    </row>
    <row r="41" spans="1:8" ht="15.75" thickBot="1">
      <c r="A41" s="122" t="s">
        <v>2</v>
      </c>
      <c r="B41" s="122"/>
      <c r="C41" s="122"/>
      <c r="D41" s="122"/>
      <c r="E41" s="123" t="s">
        <v>15</v>
      </c>
      <c r="F41" s="124"/>
      <c r="G41" s="129">
        <f>SUM(G37+G39)</f>
        <v>750.00200000000007</v>
      </c>
      <c r="H41" s="130"/>
    </row>
    <row r="42" spans="1:8" ht="15.75" thickBot="1">
      <c r="A42" s="131" t="s">
        <v>3</v>
      </c>
      <c r="B42" s="131"/>
      <c r="C42" s="132">
        <v>0</v>
      </c>
      <c r="D42" s="133"/>
      <c r="E42" s="125"/>
      <c r="F42" s="126"/>
      <c r="G42" s="129"/>
      <c r="H42" s="130"/>
    </row>
    <row r="43" spans="1:8" ht="15.75" thickBot="1">
      <c r="A43" s="131">
        <v>1</v>
      </c>
      <c r="B43" s="131"/>
      <c r="C43" s="134">
        <v>0.2</v>
      </c>
      <c r="D43" s="135"/>
      <c r="E43" s="125"/>
      <c r="F43" s="126"/>
      <c r="G43" s="129"/>
      <c r="H43" s="130"/>
    </row>
    <row r="44" spans="1:8" ht="15.75" thickBot="1">
      <c r="A44" s="131">
        <v>2</v>
      </c>
      <c r="B44" s="131"/>
      <c r="C44" s="134">
        <v>0.1</v>
      </c>
      <c r="D44" s="135"/>
      <c r="E44" s="127"/>
      <c r="F44" s="128"/>
      <c r="G44" s="129"/>
      <c r="H44" s="13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4294967295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CDEF4"/>
  </sheetPr>
  <dimension ref="A3:H51"/>
  <sheetViews>
    <sheetView view="pageBreakPreview" zoomScale="60" zoomScaleNormal="100" workbookViewId="0">
      <selection activeCell="B14" sqref="A8:B14"/>
    </sheetView>
  </sheetViews>
  <sheetFormatPr baseColWidth="10" defaultRowHeight="15"/>
  <cols>
    <col min="7" max="7" width="13.5703125" bestFit="1" customWidth="1"/>
  </cols>
  <sheetData>
    <row r="3" spans="1:8">
      <c r="A3" s="148"/>
      <c r="B3" s="148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45</v>
      </c>
      <c r="B20" s="160"/>
      <c r="C20" s="5">
        <v>42395</v>
      </c>
      <c r="D20" s="161" t="s">
        <v>19</v>
      </c>
      <c r="E20" s="160"/>
      <c r="F20" s="27" t="s">
        <v>46</v>
      </c>
      <c r="G20" s="27" t="s">
        <v>24</v>
      </c>
      <c r="H20" s="27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36"/>
      <c r="C23" s="137"/>
      <c r="D23" s="137"/>
      <c r="E23" s="137"/>
      <c r="F23" s="13"/>
      <c r="G23" s="21"/>
      <c r="H23" s="8"/>
    </row>
    <row r="24" spans="1:8">
      <c r="A24" s="7">
        <v>1</v>
      </c>
      <c r="B24" s="136" t="s">
        <v>47</v>
      </c>
      <c r="C24" s="137"/>
      <c r="D24" s="137"/>
      <c r="E24" s="137"/>
      <c r="F24" s="13">
        <v>340</v>
      </c>
      <c r="G24" s="21">
        <v>340</v>
      </c>
      <c r="H24" s="8">
        <v>0</v>
      </c>
    </row>
    <row r="25" spans="1:8">
      <c r="A25" s="7"/>
      <c r="B25" s="136"/>
      <c r="C25" s="137"/>
      <c r="D25" s="137"/>
      <c r="E25" s="137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38" t="s">
        <v>1</v>
      </c>
      <c r="B37" s="139"/>
      <c r="C37" s="139"/>
      <c r="D37" s="139"/>
      <c r="E37" s="163" t="s">
        <v>14</v>
      </c>
      <c r="F37" s="164"/>
      <c r="G37" s="167">
        <v>340</v>
      </c>
      <c r="H37" s="168"/>
    </row>
    <row r="38" spans="1:8" ht="15.75" thickBot="1">
      <c r="A38" s="139"/>
      <c r="B38" s="139"/>
      <c r="C38" s="139"/>
      <c r="D38" s="139"/>
      <c r="E38" s="165"/>
      <c r="F38" s="166"/>
      <c r="G38" s="169"/>
      <c r="H38" s="170"/>
    </row>
    <row r="39" spans="1:8" ht="15.75" thickBot="1">
      <c r="A39" s="139"/>
      <c r="B39" s="139"/>
      <c r="C39" s="139"/>
      <c r="D39" s="139"/>
      <c r="E39" s="143" t="s">
        <v>21</v>
      </c>
      <c r="F39" s="143"/>
      <c r="G39" s="144" t="s">
        <v>48</v>
      </c>
      <c r="H39" s="145"/>
    </row>
    <row r="40" spans="1:8" ht="15.75" thickBot="1">
      <c r="A40" s="139"/>
      <c r="B40" s="139"/>
      <c r="C40" s="139"/>
      <c r="D40" s="139"/>
      <c r="E40" s="143"/>
      <c r="F40" s="143"/>
      <c r="G40" s="144"/>
      <c r="H40" s="145"/>
    </row>
    <row r="41" spans="1:8" ht="15.75" thickBot="1">
      <c r="A41" s="122" t="s">
        <v>2</v>
      </c>
      <c r="B41" s="122"/>
      <c r="C41" s="122"/>
      <c r="D41" s="122"/>
      <c r="E41" s="123" t="s">
        <v>14</v>
      </c>
      <c r="F41" s="124"/>
      <c r="G41" s="129">
        <v>340</v>
      </c>
      <c r="H41" s="130"/>
    </row>
    <row r="42" spans="1:8" ht="15.75" thickBot="1">
      <c r="A42" s="131" t="s">
        <v>3</v>
      </c>
      <c r="B42" s="131"/>
      <c r="C42" s="132">
        <v>0</v>
      </c>
      <c r="D42" s="133"/>
      <c r="E42" s="125"/>
      <c r="F42" s="126"/>
      <c r="G42" s="129"/>
      <c r="H42" s="130"/>
    </row>
    <row r="43" spans="1:8" ht="15.75" thickBot="1">
      <c r="A43" s="131">
        <v>1</v>
      </c>
      <c r="B43" s="131"/>
      <c r="C43" s="134">
        <v>0.2</v>
      </c>
      <c r="D43" s="135"/>
      <c r="E43" s="125"/>
      <c r="F43" s="126"/>
      <c r="G43" s="129"/>
      <c r="H43" s="130"/>
    </row>
    <row r="44" spans="1:8" ht="15.75" thickBot="1">
      <c r="A44" s="131">
        <v>2</v>
      </c>
      <c r="B44" s="131"/>
      <c r="C44" s="134">
        <v>0.1</v>
      </c>
      <c r="D44" s="135"/>
      <c r="E44" s="127"/>
      <c r="F44" s="128"/>
      <c r="G44" s="129"/>
      <c r="H44" s="13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4294967295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0CDEF4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48"/>
      <c r="B3" s="148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49</v>
      </c>
      <c r="B20" s="160"/>
      <c r="C20" s="5">
        <v>42395</v>
      </c>
      <c r="D20" s="161" t="s">
        <v>19</v>
      </c>
      <c r="E20" s="160"/>
      <c r="F20" s="27" t="s">
        <v>53</v>
      </c>
      <c r="G20" s="27" t="s">
        <v>24</v>
      </c>
      <c r="H20" s="27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 t="s">
        <v>120</v>
      </c>
      <c r="C22" s="2"/>
      <c r="D22" s="2"/>
      <c r="E22" s="2"/>
      <c r="F22" s="22"/>
      <c r="G22" s="14"/>
      <c r="H22" s="8"/>
    </row>
    <row r="23" spans="1:8">
      <c r="A23" s="7"/>
      <c r="B23" s="136"/>
      <c r="C23" s="137"/>
      <c r="D23" s="137"/>
      <c r="E23" s="137"/>
      <c r="F23" s="13"/>
      <c r="G23" s="21"/>
      <c r="H23" s="8"/>
    </row>
    <row r="24" spans="1:8">
      <c r="A24" s="7">
        <v>1</v>
      </c>
      <c r="B24" s="136" t="s">
        <v>50</v>
      </c>
      <c r="C24" s="137"/>
      <c r="D24" s="137"/>
      <c r="E24" s="137"/>
      <c r="F24" s="13">
        <v>100</v>
      </c>
      <c r="G24" s="21">
        <v>100</v>
      </c>
      <c r="H24" s="8">
        <v>0</v>
      </c>
    </row>
    <row r="25" spans="1:8">
      <c r="A25" s="7"/>
      <c r="B25" s="136"/>
      <c r="C25" s="137"/>
      <c r="D25" s="137"/>
      <c r="E25" s="137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 t="s">
        <v>124</v>
      </c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38" t="s">
        <v>1</v>
      </c>
      <c r="B37" s="139"/>
      <c r="C37" s="139"/>
      <c r="D37" s="139"/>
      <c r="E37" s="171" t="s">
        <v>14</v>
      </c>
      <c r="F37" s="172"/>
      <c r="G37" s="129">
        <f>SUM(G22:G36)</f>
        <v>100</v>
      </c>
      <c r="H37" s="130"/>
    </row>
    <row r="38" spans="1:8" ht="15.75" thickBot="1">
      <c r="A38" s="139"/>
      <c r="B38" s="139"/>
      <c r="C38" s="139"/>
      <c r="D38" s="139"/>
      <c r="E38" s="173"/>
      <c r="F38" s="174"/>
      <c r="G38" s="129"/>
      <c r="H38" s="130"/>
    </row>
    <row r="39" spans="1:8" ht="47.45" customHeight="1" thickBot="1">
      <c r="A39" s="139"/>
      <c r="B39" s="139"/>
      <c r="C39" s="139"/>
      <c r="D39" s="139"/>
      <c r="E39" s="175" t="s">
        <v>121</v>
      </c>
      <c r="F39" s="176"/>
      <c r="G39" s="176"/>
      <c r="H39" s="177"/>
    </row>
    <row r="40" spans="1:8" ht="15.75" hidden="1" thickBot="1">
      <c r="A40" s="139"/>
      <c r="B40" s="139"/>
      <c r="C40" s="139"/>
      <c r="D40" s="139"/>
      <c r="E40" s="178"/>
      <c r="F40" s="179"/>
      <c r="G40" s="179"/>
      <c r="H40" s="180"/>
    </row>
    <row r="41" spans="1:8" ht="15" customHeight="1" thickBot="1">
      <c r="A41" s="122" t="s">
        <v>2</v>
      </c>
      <c r="B41" s="122"/>
      <c r="C41" s="122"/>
      <c r="D41" s="122"/>
      <c r="E41" s="178"/>
      <c r="F41" s="179"/>
      <c r="G41" s="179"/>
      <c r="H41" s="180"/>
    </row>
    <row r="42" spans="1:8" ht="15.75" thickBot="1">
      <c r="A42" s="131" t="s">
        <v>3</v>
      </c>
      <c r="B42" s="131"/>
      <c r="C42" s="132">
        <v>0</v>
      </c>
      <c r="D42" s="133"/>
      <c r="E42" s="178"/>
      <c r="F42" s="179"/>
      <c r="G42" s="179"/>
      <c r="H42" s="180"/>
    </row>
    <row r="43" spans="1:8" ht="15.75" thickBot="1">
      <c r="A43" s="131">
        <v>1</v>
      </c>
      <c r="B43" s="131"/>
      <c r="C43" s="134">
        <v>0.2</v>
      </c>
      <c r="D43" s="135"/>
      <c r="E43" s="178"/>
      <c r="F43" s="179"/>
      <c r="G43" s="179"/>
      <c r="H43" s="180"/>
    </row>
    <row r="44" spans="1:8" ht="15.75" thickBot="1">
      <c r="A44" s="131">
        <v>2</v>
      </c>
      <c r="B44" s="131"/>
      <c r="C44" s="134">
        <v>0.1</v>
      </c>
      <c r="D44" s="135"/>
      <c r="E44" s="181"/>
      <c r="F44" s="182"/>
      <c r="G44" s="182"/>
      <c r="H44" s="183"/>
    </row>
    <row r="45" spans="1:8">
      <c r="A45" s="6"/>
      <c r="B45" s="6"/>
      <c r="C45" s="9"/>
      <c r="D45" s="4"/>
      <c r="E45" s="19"/>
      <c r="F45" s="19"/>
      <c r="G45" s="19"/>
      <c r="H45" s="19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6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H44"/>
    <mergeCell ref="A49:H49"/>
    <mergeCell ref="A41:D41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4294967295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0CDEF4"/>
  </sheetPr>
  <dimension ref="A3:H53"/>
  <sheetViews>
    <sheetView view="pageBreakPreview" topLeftCell="A25" zoomScale="60" zoomScaleNormal="100" workbookViewId="0">
      <selection activeCell="A51" sqref="A51:H51"/>
    </sheetView>
  </sheetViews>
  <sheetFormatPr baseColWidth="10" defaultRowHeight="15"/>
  <cols>
    <col min="7" max="7" width="13.5703125" bestFit="1" customWidth="1"/>
  </cols>
  <sheetData>
    <row r="3" spans="1:8">
      <c r="A3" s="148"/>
      <c r="B3" s="148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51</v>
      </c>
      <c r="B20" s="160"/>
      <c r="C20" s="5">
        <v>42395</v>
      </c>
      <c r="D20" s="161" t="s">
        <v>19</v>
      </c>
      <c r="E20" s="160"/>
      <c r="F20" s="27" t="s">
        <v>52</v>
      </c>
      <c r="G20" s="27" t="s">
        <v>24</v>
      </c>
      <c r="H20" s="27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 t="s">
        <v>122</v>
      </c>
      <c r="C22" s="2"/>
      <c r="D22" s="2"/>
      <c r="E22" s="2"/>
      <c r="F22" s="22"/>
      <c r="G22" s="14"/>
      <c r="H22" s="8"/>
    </row>
    <row r="23" spans="1:8">
      <c r="A23" s="7"/>
      <c r="B23" s="136"/>
      <c r="C23" s="137"/>
      <c r="D23" s="137"/>
      <c r="E23" s="137"/>
      <c r="F23" s="13"/>
      <c r="G23" s="21"/>
      <c r="H23" s="8"/>
    </row>
    <row r="24" spans="1:8">
      <c r="A24" s="7">
        <v>1</v>
      </c>
      <c r="B24" s="136" t="s">
        <v>50</v>
      </c>
      <c r="C24" s="137"/>
      <c r="D24" s="137"/>
      <c r="E24" s="137"/>
      <c r="F24" s="13">
        <v>100</v>
      </c>
      <c r="G24" s="21">
        <v>100</v>
      </c>
      <c r="H24" s="8">
        <v>0</v>
      </c>
    </row>
    <row r="25" spans="1:8">
      <c r="A25" s="7"/>
      <c r="B25" s="136"/>
      <c r="C25" s="137"/>
      <c r="D25" s="137"/>
      <c r="E25" s="137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 t="s">
        <v>125</v>
      </c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" customHeight="1" thickBot="1">
      <c r="A37" s="138" t="s">
        <v>1</v>
      </c>
      <c r="B37" s="139"/>
      <c r="C37" s="139"/>
      <c r="D37" s="139"/>
      <c r="E37" s="171" t="s">
        <v>14</v>
      </c>
      <c r="F37" s="172"/>
      <c r="G37" s="129">
        <f>SUM(G22:G36)</f>
        <v>100</v>
      </c>
      <c r="H37" s="130"/>
    </row>
    <row r="38" spans="1:8" ht="15.75" thickBot="1">
      <c r="A38" s="139"/>
      <c r="B38" s="139"/>
      <c r="C38" s="139"/>
      <c r="D38" s="139"/>
      <c r="E38" s="173"/>
      <c r="F38" s="174"/>
      <c r="G38" s="129"/>
      <c r="H38" s="130"/>
    </row>
    <row r="39" spans="1:8" ht="15.75" thickBot="1">
      <c r="A39" s="139"/>
      <c r="B39" s="139"/>
      <c r="C39" s="139"/>
      <c r="D39" s="139"/>
      <c r="E39" s="175" t="s">
        <v>121</v>
      </c>
      <c r="F39" s="176"/>
      <c r="G39" s="176"/>
      <c r="H39" s="177"/>
    </row>
    <row r="40" spans="1:8" ht="15.75" thickBot="1">
      <c r="A40" s="139"/>
      <c r="B40" s="139"/>
      <c r="C40" s="139"/>
      <c r="D40" s="139"/>
      <c r="E40" s="178"/>
      <c r="F40" s="179"/>
      <c r="G40" s="179"/>
      <c r="H40" s="180"/>
    </row>
    <row r="41" spans="1:8" ht="15.75" thickBot="1">
      <c r="A41" s="122" t="s">
        <v>2</v>
      </c>
      <c r="B41" s="122"/>
      <c r="C41" s="122"/>
      <c r="D41" s="122"/>
      <c r="E41" s="178"/>
      <c r="F41" s="179"/>
      <c r="G41" s="179"/>
      <c r="H41" s="180"/>
    </row>
    <row r="42" spans="1:8" ht="15.75" thickBot="1">
      <c r="A42" s="131" t="s">
        <v>3</v>
      </c>
      <c r="B42" s="131"/>
      <c r="C42" s="132">
        <v>0</v>
      </c>
      <c r="D42" s="133"/>
      <c r="E42" s="178"/>
      <c r="F42" s="179"/>
      <c r="G42" s="179"/>
      <c r="H42" s="180"/>
    </row>
    <row r="43" spans="1:8" ht="15.75" thickBot="1">
      <c r="A43" s="131">
        <v>1</v>
      </c>
      <c r="B43" s="131"/>
      <c r="C43" s="134">
        <v>0.2</v>
      </c>
      <c r="D43" s="135"/>
      <c r="E43" s="178"/>
      <c r="F43" s="179"/>
      <c r="G43" s="179"/>
      <c r="H43" s="180"/>
    </row>
    <row r="44" spans="1:8" ht="15.75" thickBot="1">
      <c r="A44" s="131">
        <v>2</v>
      </c>
      <c r="B44" s="131"/>
      <c r="C44" s="134">
        <v>0.1</v>
      </c>
      <c r="D44" s="135"/>
      <c r="E44" s="181"/>
      <c r="F44" s="182"/>
      <c r="G44" s="182"/>
      <c r="H44" s="183"/>
    </row>
    <row r="45" spans="1:8">
      <c r="A45" s="6"/>
      <c r="B45" s="6"/>
      <c r="C45" s="9"/>
      <c r="D45" s="4"/>
      <c r="E45" s="10"/>
      <c r="F45" s="10"/>
      <c r="G45" s="11"/>
    </row>
    <row r="46" spans="1:8">
      <c r="A46" s="6"/>
      <c r="B46" s="6"/>
      <c r="C46" s="9"/>
      <c r="D46" s="4"/>
      <c r="E46" s="10"/>
      <c r="F46" s="10"/>
      <c r="G46" s="11"/>
    </row>
    <row r="47" spans="1:8" ht="14.45" customHeight="1">
      <c r="A47" s="19"/>
      <c r="B47" s="19"/>
      <c r="C47" s="19"/>
      <c r="D47" s="19"/>
      <c r="E47" s="19"/>
      <c r="F47" s="19"/>
      <c r="G47" s="19"/>
      <c r="H47" s="19"/>
    </row>
    <row r="48" spans="1:8" ht="14.45" customHeight="1">
      <c r="A48" s="19"/>
      <c r="B48" s="19"/>
      <c r="C48" s="19"/>
      <c r="D48" s="19"/>
      <c r="E48" s="19"/>
      <c r="F48" s="19"/>
      <c r="G48" s="19"/>
      <c r="H48" s="19"/>
    </row>
    <row r="49" spans="1:8">
      <c r="A49" s="19"/>
      <c r="B49" s="19"/>
      <c r="C49" s="19"/>
      <c r="D49" s="19"/>
      <c r="E49" s="19"/>
      <c r="F49" s="19"/>
      <c r="G49" s="19"/>
      <c r="H49" s="19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51" customHeight="1">
      <c r="A51" s="120"/>
      <c r="B51" s="121"/>
      <c r="C51" s="121"/>
      <c r="D51" s="121"/>
      <c r="E51" s="121"/>
      <c r="F51" s="121"/>
      <c r="G51" s="121"/>
      <c r="H51" s="121"/>
    </row>
    <row r="52" spans="1:8">
      <c r="A52" s="19"/>
      <c r="B52" s="19"/>
      <c r="C52" s="19"/>
      <c r="D52" s="19"/>
      <c r="E52" s="19"/>
      <c r="F52" s="19"/>
      <c r="G52" s="19"/>
      <c r="H52" s="19"/>
    </row>
    <row r="53" spans="1:8" ht="100.9" customHeight="1">
      <c r="A53" s="19"/>
      <c r="B53" s="19"/>
      <c r="C53" s="19"/>
      <c r="D53" s="19"/>
      <c r="E53" s="19"/>
      <c r="F53" s="19"/>
      <c r="G53" s="19"/>
      <c r="H53" s="19"/>
    </row>
  </sheetData>
  <mergeCells count="26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H44"/>
    <mergeCell ref="A51:H51"/>
    <mergeCell ref="A41:D41"/>
    <mergeCell ref="A42:B42"/>
    <mergeCell ref="C42:D42"/>
    <mergeCell ref="A43:B43"/>
    <mergeCell ref="C43:D43"/>
    <mergeCell ref="A44:B44"/>
    <mergeCell ref="C44:D44"/>
  </mergeCells>
  <pageMargins left="0.70866141732283472" right="0.70866141732283472" top="0.74803149606299213" bottom="0.35433070866141736" header="0.31496062992125984" footer="0.19685039370078741"/>
  <pageSetup paperSize="9" scale="92" orientation="portrait" verticalDpi="4294967295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0CDEF4"/>
  </sheetPr>
  <dimension ref="A3:H51"/>
  <sheetViews>
    <sheetView view="pageBreakPreview" zoomScale="60" zoomScaleNormal="100" workbookViewId="0">
      <selection activeCell="B13" sqref="A8:B13"/>
    </sheetView>
  </sheetViews>
  <sheetFormatPr baseColWidth="10" defaultRowHeight="15"/>
  <cols>
    <col min="7" max="7" width="13.5703125" bestFit="1" customWidth="1"/>
  </cols>
  <sheetData>
    <row r="3" spans="1:8">
      <c r="A3" s="148"/>
      <c r="B3" s="148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55</v>
      </c>
      <c r="B20" s="160"/>
      <c r="C20" s="5">
        <v>42397</v>
      </c>
      <c r="D20" s="161" t="s">
        <v>19</v>
      </c>
      <c r="E20" s="160"/>
      <c r="F20" s="28" t="s">
        <v>56</v>
      </c>
      <c r="G20" s="28" t="s">
        <v>24</v>
      </c>
      <c r="H20" s="28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36"/>
      <c r="C23" s="137"/>
      <c r="D23" s="137"/>
      <c r="E23" s="137"/>
      <c r="F23" s="13"/>
      <c r="G23" s="21"/>
      <c r="H23" s="8"/>
    </row>
    <row r="24" spans="1:8">
      <c r="A24" s="7">
        <v>1</v>
      </c>
      <c r="B24" s="136" t="s">
        <v>27</v>
      </c>
      <c r="C24" s="137"/>
      <c r="D24" s="137"/>
      <c r="E24" s="137"/>
      <c r="F24" s="13">
        <v>1403.5</v>
      </c>
      <c r="G24" s="21">
        <f>SUM(F24*A24)</f>
        <v>1403.5</v>
      </c>
      <c r="H24" s="8">
        <v>1</v>
      </c>
    </row>
    <row r="25" spans="1:8">
      <c r="A25" s="7"/>
      <c r="B25" s="136"/>
      <c r="C25" s="137"/>
      <c r="D25" s="137"/>
      <c r="E25" s="137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38" t="s">
        <v>1</v>
      </c>
      <c r="B37" s="139"/>
      <c r="C37" s="139"/>
      <c r="D37" s="139"/>
      <c r="E37" s="140" t="s">
        <v>14</v>
      </c>
      <c r="F37" s="140"/>
      <c r="G37" s="141">
        <f>SUM(G22:G36)</f>
        <v>1403.5</v>
      </c>
      <c r="H37" s="142"/>
    </row>
    <row r="38" spans="1:8" ht="15.75" thickBot="1">
      <c r="A38" s="139"/>
      <c r="B38" s="139"/>
      <c r="C38" s="139"/>
      <c r="D38" s="139"/>
      <c r="E38" s="140"/>
      <c r="F38" s="140"/>
      <c r="G38" s="141"/>
      <c r="H38" s="142"/>
    </row>
    <row r="39" spans="1:8" ht="15.75" thickBot="1">
      <c r="A39" s="139"/>
      <c r="B39" s="139"/>
      <c r="C39" s="139"/>
      <c r="D39" s="139"/>
      <c r="E39" s="143" t="s">
        <v>21</v>
      </c>
      <c r="F39" s="143"/>
      <c r="G39" s="144">
        <f>G37*C43</f>
        <v>280.7</v>
      </c>
      <c r="H39" s="145"/>
    </row>
    <row r="40" spans="1:8" ht="15.75" thickBot="1">
      <c r="A40" s="139"/>
      <c r="B40" s="139"/>
      <c r="C40" s="139"/>
      <c r="D40" s="139"/>
      <c r="E40" s="143"/>
      <c r="F40" s="143"/>
      <c r="G40" s="144"/>
      <c r="H40" s="145"/>
    </row>
    <row r="41" spans="1:8" ht="15.75" thickBot="1">
      <c r="A41" s="122" t="s">
        <v>2</v>
      </c>
      <c r="B41" s="122"/>
      <c r="C41" s="122"/>
      <c r="D41" s="122"/>
      <c r="E41" s="123" t="s">
        <v>15</v>
      </c>
      <c r="F41" s="124"/>
      <c r="G41" s="129">
        <f>SUM(G37+G39)</f>
        <v>1684.2</v>
      </c>
      <c r="H41" s="130"/>
    </row>
    <row r="42" spans="1:8" ht="15.75" thickBot="1">
      <c r="A42" s="131" t="s">
        <v>3</v>
      </c>
      <c r="B42" s="131"/>
      <c r="C42" s="132">
        <v>0</v>
      </c>
      <c r="D42" s="133"/>
      <c r="E42" s="125"/>
      <c r="F42" s="126"/>
      <c r="G42" s="129"/>
      <c r="H42" s="130"/>
    </row>
    <row r="43" spans="1:8" ht="15.75" thickBot="1">
      <c r="A43" s="131">
        <v>1</v>
      </c>
      <c r="B43" s="131"/>
      <c r="C43" s="134">
        <v>0.2</v>
      </c>
      <c r="D43" s="135"/>
      <c r="E43" s="125"/>
      <c r="F43" s="126"/>
      <c r="G43" s="129"/>
      <c r="H43" s="130"/>
    </row>
    <row r="44" spans="1:8" ht="15.75" thickBot="1">
      <c r="A44" s="131">
        <v>2</v>
      </c>
      <c r="B44" s="131"/>
      <c r="C44" s="134">
        <v>0.1</v>
      </c>
      <c r="D44" s="135"/>
      <c r="E44" s="127"/>
      <c r="F44" s="128"/>
      <c r="G44" s="129"/>
      <c r="H44" s="13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0CDEF4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48"/>
      <c r="B3" s="148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57</v>
      </c>
      <c r="B20" s="160"/>
      <c r="C20" s="5">
        <v>42397</v>
      </c>
      <c r="D20" s="161" t="s">
        <v>19</v>
      </c>
      <c r="E20" s="160"/>
      <c r="F20" s="28" t="s">
        <v>58</v>
      </c>
      <c r="G20" s="28" t="s">
        <v>24</v>
      </c>
      <c r="H20" s="28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36"/>
      <c r="C23" s="137"/>
      <c r="D23" s="137"/>
      <c r="E23" s="137"/>
      <c r="F23" s="13"/>
      <c r="G23" s="21"/>
      <c r="H23" s="8"/>
    </row>
    <row r="24" spans="1:8">
      <c r="A24" s="7">
        <v>1</v>
      </c>
      <c r="B24" s="136" t="s">
        <v>59</v>
      </c>
      <c r="C24" s="137"/>
      <c r="D24" s="137"/>
      <c r="E24" s="137"/>
      <c r="F24" s="13">
        <v>1461.04</v>
      </c>
      <c r="G24" s="21">
        <f>SUM(F24*A24)</f>
        <v>1461.04</v>
      </c>
      <c r="H24" s="8">
        <v>2</v>
      </c>
    </row>
    <row r="25" spans="1:8">
      <c r="A25" s="7"/>
      <c r="B25" s="136" t="s">
        <v>60</v>
      </c>
      <c r="C25" s="137"/>
      <c r="D25" s="137"/>
      <c r="E25" s="137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38" t="s">
        <v>1</v>
      </c>
      <c r="B37" s="139"/>
      <c r="C37" s="139"/>
      <c r="D37" s="139"/>
      <c r="E37" s="140" t="s">
        <v>14</v>
      </c>
      <c r="F37" s="140"/>
      <c r="G37" s="141">
        <f>SUM(G22:G36)</f>
        <v>1461.04</v>
      </c>
      <c r="H37" s="142"/>
    </row>
    <row r="38" spans="1:8" ht="15.75" thickBot="1">
      <c r="A38" s="139"/>
      <c r="B38" s="139"/>
      <c r="C38" s="139"/>
      <c r="D38" s="139"/>
      <c r="E38" s="140"/>
      <c r="F38" s="140"/>
      <c r="G38" s="141"/>
      <c r="H38" s="142"/>
    </row>
    <row r="39" spans="1:8" ht="15.75" thickBot="1">
      <c r="A39" s="139"/>
      <c r="B39" s="139"/>
      <c r="C39" s="139"/>
      <c r="D39" s="139"/>
      <c r="E39" s="143" t="s">
        <v>21</v>
      </c>
      <c r="F39" s="143"/>
      <c r="G39" s="144">
        <f>G37*C44</f>
        <v>146.10400000000001</v>
      </c>
      <c r="H39" s="145"/>
    </row>
    <row r="40" spans="1:8" ht="15.75" thickBot="1">
      <c r="A40" s="139"/>
      <c r="B40" s="139"/>
      <c r="C40" s="139"/>
      <c r="D40" s="139"/>
      <c r="E40" s="143"/>
      <c r="F40" s="143"/>
      <c r="G40" s="144"/>
      <c r="H40" s="145"/>
    </row>
    <row r="41" spans="1:8" ht="15.75" thickBot="1">
      <c r="A41" s="122" t="s">
        <v>2</v>
      </c>
      <c r="B41" s="122"/>
      <c r="C41" s="122"/>
      <c r="D41" s="122"/>
      <c r="E41" s="123" t="s">
        <v>15</v>
      </c>
      <c r="F41" s="124"/>
      <c r="G41" s="129">
        <f>SUM(G37+G39)</f>
        <v>1607.144</v>
      </c>
      <c r="H41" s="130"/>
    </row>
    <row r="42" spans="1:8" ht="15.75" thickBot="1">
      <c r="A42" s="131" t="s">
        <v>3</v>
      </c>
      <c r="B42" s="131"/>
      <c r="C42" s="132">
        <v>0</v>
      </c>
      <c r="D42" s="133"/>
      <c r="E42" s="125"/>
      <c r="F42" s="126"/>
      <c r="G42" s="129"/>
      <c r="H42" s="130"/>
    </row>
    <row r="43" spans="1:8" ht="15.75" thickBot="1">
      <c r="A43" s="131">
        <v>1</v>
      </c>
      <c r="B43" s="131"/>
      <c r="C43" s="134">
        <v>0.2</v>
      </c>
      <c r="D43" s="135"/>
      <c r="E43" s="125"/>
      <c r="F43" s="126"/>
      <c r="G43" s="129"/>
      <c r="H43" s="130"/>
    </row>
    <row r="44" spans="1:8" ht="15.75" thickBot="1">
      <c r="A44" s="131">
        <v>2</v>
      </c>
      <c r="B44" s="131"/>
      <c r="C44" s="134">
        <v>0.1</v>
      </c>
      <c r="D44" s="135"/>
      <c r="E44" s="127"/>
      <c r="F44" s="128"/>
      <c r="G44" s="129"/>
      <c r="H44" s="13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4294967295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F466C1"/>
  </sheetPr>
  <dimension ref="A3:H51"/>
  <sheetViews>
    <sheetView view="pageBreakPreview" zoomScale="60" zoomScaleNormal="100" workbookViewId="0">
      <selection activeCell="A17" sqref="A17:H18"/>
    </sheetView>
  </sheetViews>
  <sheetFormatPr baseColWidth="10" defaultRowHeight="15"/>
  <cols>
    <col min="3" max="3" width="17.85546875" customWidth="1"/>
    <col min="7" max="7" width="13.5703125" bestFit="1" customWidth="1"/>
  </cols>
  <sheetData>
    <row r="3" spans="1:8">
      <c r="A3" s="148"/>
      <c r="B3" s="148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61</v>
      </c>
      <c r="B20" s="160"/>
      <c r="C20" s="5">
        <v>42403</v>
      </c>
      <c r="D20" s="161" t="s">
        <v>19</v>
      </c>
      <c r="E20" s="160"/>
      <c r="F20" s="29" t="s">
        <v>46</v>
      </c>
      <c r="G20" s="29" t="s">
        <v>24</v>
      </c>
      <c r="H20" s="29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36"/>
      <c r="C23" s="137"/>
      <c r="D23" s="137"/>
      <c r="E23" s="137"/>
      <c r="F23" s="13"/>
      <c r="G23" s="21"/>
      <c r="H23" s="8"/>
    </row>
    <row r="24" spans="1:8">
      <c r="A24" s="7">
        <v>1</v>
      </c>
      <c r="B24" s="136" t="s">
        <v>41</v>
      </c>
      <c r="C24" s="137"/>
      <c r="D24" s="137"/>
      <c r="E24" s="137"/>
      <c r="F24" s="13">
        <v>4000</v>
      </c>
      <c r="G24" s="21">
        <f>SUM(F24*A24)</f>
        <v>4000</v>
      </c>
      <c r="H24" s="8">
        <v>1</v>
      </c>
    </row>
    <row r="25" spans="1:8">
      <c r="A25" s="7"/>
      <c r="B25" s="136"/>
      <c r="C25" s="137"/>
      <c r="D25" s="137"/>
      <c r="E25" s="137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38" t="s">
        <v>62</v>
      </c>
      <c r="B37" s="139"/>
      <c r="C37" s="139"/>
      <c r="D37" s="139"/>
      <c r="E37" s="140" t="s">
        <v>14</v>
      </c>
      <c r="F37" s="140"/>
      <c r="G37" s="141">
        <f>SUM(G22:G36)</f>
        <v>4000</v>
      </c>
      <c r="H37" s="142"/>
    </row>
    <row r="38" spans="1:8" ht="15.75" thickBot="1">
      <c r="A38" s="139"/>
      <c r="B38" s="139"/>
      <c r="C38" s="139"/>
      <c r="D38" s="139"/>
      <c r="E38" s="140"/>
      <c r="F38" s="140"/>
      <c r="G38" s="141"/>
      <c r="H38" s="142"/>
    </row>
    <row r="39" spans="1:8" ht="15.75" thickBot="1">
      <c r="A39" s="139"/>
      <c r="B39" s="139"/>
      <c r="C39" s="139"/>
      <c r="D39" s="139"/>
      <c r="E39" s="143" t="s">
        <v>21</v>
      </c>
      <c r="F39" s="143"/>
      <c r="G39" s="144">
        <f>G37*C43</f>
        <v>800</v>
      </c>
      <c r="H39" s="145"/>
    </row>
    <row r="40" spans="1:8" ht="15.75" thickBot="1">
      <c r="A40" s="139"/>
      <c r="B40" s="139"/>
      <c r="C40" s="139"/>
      <c r="D40" s="139"/>
      <c r="E40" s="143"/>
      <c r="F40" s="143"/>
      <c r="G40" s="144"/>
      <c r="H40" s="145"/>
    </row>
    <row r="41" spans="1:8" ht="15.75" thickBot="1">
      <c r="A41" s="122" t="s">
        <v>2</v>
      </c>
      <c r="B41" s="122"/>
      <c r="C41" s="122"/>
      <c r="D41" s="122"/>
      <c r="E41" s="123" t="s">
        <v>15</v>
      </c>
      <c r="F41" s="124"/>
      <c r="G41" s="129">
        <f>SUM(G37+G39)</f>
        <v>4800</v>
      </c>
      <c r="H41" s="130"/>
    </row>
    <row r="42" spans="1:8" ht="15.75" thickBot="1">
      <c r="A42" s="131" t="s">
        <v>3</v>
      </c>
      <c r="B42" s="131"/>
      <c r="C42" s="132">
        <v>0</v>
      </c>
      <c r="D42" s="133"/>
      <c r="E42" s="125"/>
      <c r="F42" s="126"/>
      <c r="G42" s="129"/>
      <c r="H42" s="130"/>
    </row>
    <row r="43" spans="1:8" ht="15.75" thickBot="1">
      <c r="A43" s="131">
        <v>1</v>
      </c>
      <c r="B43" s="131"/>
      <c r="C43" s="134">
        <v>0.2</v>
      </c>
      <c r="D43" s="135"/>
      <c r="E43" s="125"/>
      <c r="F43" s="126"/>
      <c r="G43" s="129"/>
      <c r="H43" s="130"/>
    </row>
    <row r="44" spans="1:8" ht="15.75" thickBot="1">
      <c r="A44" s="131">
        <v>2</v>
      </c>
      <c r="B44" s="131"/>
      <c r="C44" s="134">
        <v>0.1</v>
      </c>
      <c r="D44" s="135"/>
      <c r="E44" s="127"/>
      <c r="F44" s="128"/>
      <c r="G44" s="129"/>
      <c r="H44" s="13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0866141732283472" right="0.70866141732283472" top="0.74803149606299213" bottom="0.15748031496062992" header="0.31496062992125984" footer="0.31496062992125984"/>
  <pageSetup paperSize="9" scale="92" orientation="portrait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rgb="FFF466C1"/>
  </sheetPr>
  <dimension ref="A3:H51"/>
  <sheetViews>
    <sheetView view="pageBreakPreview" topLeftCell="A7" zoomScale="85" zoomScaleNormal="100" zoomScaleSheetLayoutView="85" workbookViewId="0">
      <selection activeCell="F12" sqref="F12"/>
    </sheetView>
  </sheetViews>
  <sheetFormatPr baseColWidth="10" defaultRowHeight="15"/>
  <cols>
    <col min="7" max="7" width="13.5703125" bestFit="1" customWidth="1"/>
  </cols>
  <sheetData>
    <row r="3" spans="1:8">
      <c r="A3" s="148"/>
      <c r="B3" s="148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81</v>
      </c>
      <c r="B20" s="160"/>
      <c r="C20" s="5">
        <v>42411</v>
      </c>
      <c r="D20" s="161" t="s">
        <v>19</v>
      </c>
      <c r="E20" s="160"/>
      <c r="F20" s="30" t="s">
        <v>40</v>
      </c>
      <c r="G20" s="30" t="s">
        <v>24</v>
      </c>
      <c r="H20" s="30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36"/>
      <c r="C23" s="137"/>
      <c r="D23" s="137"/>
      <c r="E23" s="137"/>
      <c r="F23" s="13"/>
      <c r="G23" s="21"/>
      <c r="H23" s="8"/>
    </row>
    <row r="24" spans="1:8">
      <c r="A24" s="7">
        <v>1</v>
      </c>
      <c r="B24" s="162" t="s">
        <v>80</v>
      </c>
      <c r="C24" s="137"/>
      <c r="D24" s="137"/>
      <c r="E24" s="137"/>
      <c r="F24" s="13">
        <v>681.82</v>
      </c>
      <c r="G24" s="21">
        <f>SUM(F24*A24)</f>
        <v>681.82</v>
      </c>
      <c r="H24" s="8">
        <v>2</v>
      </c>
    </row>
    <row r="25" spans="1:8">
      <c r="A25" s="7"/>
      <c r="B25" s="136" t="s">
        <v>42</v>
      </c>
      <c r="C25" s="137"/>
      <c r="D25" s="137"/>
      <c r="E25" s="137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38" t="s">
        <v>1</v>
      </c>
      <c r="B37" s="139"/>
      <c r="C37" s="139"/>
      <c r="D37" s="139"/>
      <c r="E37" s="140" t="s">
        <v>14</v>
      </c>
      <c r="F37" s="140"/>
      <c r="G37" s="141">
        <f>SUM(G22:G36)</f>
        <v>681.82</v>
      </c>
      <c r="H37" s="142"/>
    </row>
    <row r="38" spans="1:8" ht="15.75" thickBot="1">
      <c r="A38" s="139"/>
      <c r="B38" s="139"/>
      <c r="C38" s="139"/>
      <c r="D38" s="139"/>
      <c r="E38" s="140"/>
      <c r="F38" s="140"/>
      <c r="G38" s="141"/>
      <c r="H38" s="142"/>
    </row>
    <row r="39" spans="1:8" ht="15.75" thickBot="1">
      <c r="A39" s="139"/>
      <c r="B39" s="139"/>
      <c r="C39" s="139"/>
      <c r="D39" s="139"/>
      <c r="E39" s="143" t="s">
        <v>21</v>
      </c>
      <c r="F39" s="143"/>
      <c r="G39" s="144">
        <f>G37*C44</f>
        <v>68.182000000000002</v>
      </c>
      <c r="H39" s="145"/>
    </row>
    <row r="40" spans="1:8" ht="15.75" thickBot="1">
      <c r="A40" s="139"/>
      <c r="B40" s="139"/>
      <c r="C40" s="139"/>
      <c r="D40" s="139"/>
      <c r="E40" s="143"/>
      <c r="F40" s="143"/>
      <c r="G40" s="144"/>
      <c r="H40" s="145"/>
    </row>
    <row r="41" spans="1:8" ht="15.75" thickBot="1">
      <c r="A41" s="122" t="s">
        <v>2</v>
      </c>
      <c r="B41" s="122"/>
      <c r="C41" s="122"/>
      <c r="D41" s="122"/>
      <c r="E41" s="123" t="s">
        <v>15</v>
      </c>
      <c r="F41" s="124"/>
      <c r="G41" s="129">
        <f>SUM(G37+G39)</f>
        <v>750.00200000000007</v>
      </c>
      <c r="H41" s="130"/>
    </row>
    <row r="42" spans="1:8" ht="15.75" thickBot="1">
      <c r="A42" s="131" t="s">
        <v>3</v>
      </c>
      <c r="B42" s="131"/>
      <c r="C42" s="132">
        <v>0</v>
      </c>
      <c r="D42" s="133"/>
      <c r="E42" s="125"/>
      <c r="F42" s="126"/>
      <c r="G42" s="129"/>
      <c r="H42" s="130"/>
    </row>
    <row r="43" spans="1:8" ht="15.75" thickBot="1">
      <c r="A43" s="131">
        <v>1</v>
      </c>
      <c r="B43" s="131"/>
      <c r="C43" s="134">
        <v>0.2</v>
      </c>
      <c r="D43" s="135"/>
      <c r="E43" s="125"/>
      <c r="F43" s="126"/>
      <c r="G43" s="129"/>
      <c r="H43" s="130"/>
    </row>
    <row r="44" spans="1:8" ht="15.75" thickBot="1">
      <c r="A44" s="131">
        <v>2</v>
      </c>
      <c r="B44" s="131"/>
      <c r="C44" s="134">
        <v>0.1</v>
      </c>
      <c r="D44" s="135"/>
      <c r="E44" s="127"/>
      <c r="F44" s="128"/>
      <c r="G44" s="129"/>
      <c r="H44" s="13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4294967295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466C1"/>
  </sheetPr>
  <dimension ref="A3:H51"/>
  <sheetViews>
    <sheetView view="pageBreakPreview" topLeftCell="A22" zoomScale="85" zoomScaleNormal="100" zoomScaleSheetLayoutView="85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48"/>
      <c r="B3" s="148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86</v>
      </c>
      <c r="B20" s="160"/>
      <c r="C20" s="5">
        <v>42418</v>
      </c>
      <c r="D20" s="161" t="s">
        <v>19</v>
      </c>
      <c r="E20" s="160"/>
      <c r="F20" s="49" t="s">
        <v>26</v>
      </c>
      <c r="G20" s="49" t="s">
        <v>24</v>
      </c>
      <c r="H20" s="49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36"/>
      <c r="C23" s="137"/>
      <c r="D23" s="137"/>
      <c r="E23" s="137"/>
      <c r="F23" s="13"/>
      <c r="G23" s="21"/>
      <c r="H23" s="8"/>
    </row>
    <row r="24" spans="1:8">
      <c r="A24" s="7">
        <v>1</v>
      </c>
      <c r="B24" s="136" t="s">
        <v>87</v>
      </c>
      <c r="C24" s="137"/>
      <c r="D24" s="137"/>
      <c r="E24" s="137"/>
      <c r="F24" s="13">
        <v>1452.8</v>
      </c>
      <c r="G24" s="21">
        <f>SUM(F24*A24)</f>
        <v>1452.8</v>
      </c>
      <c r="H24" s="8">
        <v>1</v>
      </c>
    </row>
    <row r="25" spans="1:8">
      <c r="A25" s="7"/>
      <c r="B25" s="136"/>
      <c r="C25" s="137"/>
      <c r="D25" s="137"/>
      <c r="E25" s="137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38" t="s">
        <v>62</v>
      </c>
      <c r="B37" s="139"/>
      <c r="C37" s="139"/>
      <c r="D37" s="139"/>
      <c r="E37" s="140" t="s">
        <v>14</v>
      </c>
      <c r="F37" s="140"/>
      <c r="G37" s="141">
        <f>SUM(G22:G36)</f>
        <v>1452.8</v>
      </c>
      <c r="H37" s="142"/>
    </row>
    <row r="38" spans="1:8" ht="15.75" thickBot="1">
      <c r="A38" s="139"/>
      <c r="B38" s="139"/>
      <c r="C38" s="139"/>
      <c r="D38" s="139"/>
      <c r="E38" s="140"/>
      <c r="F38" s="140"/>
      <c r="G38" s="141"/>
      <c r="H38" s="142"/>
    </row>
    <row r="39" spans="1:8" ht="15.75" thickBot="1">
      <c r="A39" s="139"/>
      <c r="B39" s="139"/>
      <c r="C39" s="139"/>
      <c r="D39" s="139"/>
      <c r="E39" s="143" t="s">
        <v>21</v>
      </c>
      <c r="F39" s="143"/>
      <c r="G39" s="144">
        <f>G37*C43</f>
        <v>290.56</v>
      </c>
      <c r="H39" s="145"/>
    </row>
    <row r="40" spans="1:8" ht="15.75" thickBot="1">
      <c r="A40" s="139"/>
      <c r="B40" s="139"/>
      <c r="C40" s="139"/>
      <c r="D40" s="139"/>
      <c r="E40" s="143"/>
      <c r="F40" s="143"/>
      <c r="G40" s="144"/>
      <c r="H40" s="145"/>
    </row>
    <row r="41" spans="1:8" ht="15.75" thickBot="1">
      <c r="A41" s="122" t="s">
        <v>2</v>
      </c>
      <c r="B41" s="122"/>
      <c r="C41" s="122"/>
      <c r="D41" s="122"/>
      <c r="E41" s="123" t="s">
        <v>15</v>
      </c>
      <c r="F41" s="124"/>
      <c r="G41" s="129">
        <f>SUM(G37+G39)</f>
        <v>1743.36</v>
      </c>
      <c r="H41" s="130"/>
    </row>
    <row r="42" spans="1:8" ht="15.75" thickBot="1">
      <c r="A42" s="131" t="s">
        <v>3</v>
      </c>
      <c r="B42" s="131"/>
      <c r="C42" s="132">
        <v>0</v>
      </c>
      <c r="D42" s="133"/>
      <c r="E42" s="125"/>
      <c r="F42" s="126"/>
      <c r="G42" s="129"/>
      <c r="H42" s="130"/>
    </row>
    <row r="43" spans="1:8" ht="15.75" thickBot="1">
      <c r="A43" s="131">
        <v>1</v>
      </c>
      <c r="B43" s="131"/>
      <c r="C43" s="134">
        <v>0.2</v>
      </c>
      <c r="D43" s="135"/>
      <c r="E43" s="125"/>
      <c r="F43" s="126"/>
      <c r="G43" s="129"/>
      <c r="H43" s="130"/>
    </row>
    <row r="44" spans="1:8" ht="15.75" thickBot="1">
      <c r="A44" s="131">
        <v>2</v>
      </c>
      <c r="B44" s="131"/>
      <c r="C44" s="134">
        <v>0.1</v>
      </c>
      <c r="D44" s="135"/>
      <c r="E44" s="127"/>
      <c r="F44" s="128"/>
      <c r="G44" s="129"/>
      <c r="H44" s="13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3:H51"/>
  <sheetViews>
    <sheetView view="pageBreakPreview" zoomScale="60" zoomScaleNormal="100" workbookViewId="0">
      <selection activeCell="A14" sqref="A9:A14"/>
    </sheetView>
  </sheetViews>
  <sheetFormatPr baseColWidth="10" defaultRowHeight="15"/>
  <cols>
    <col min="7" max="7" width="13.5703125" bestFit="1" customWidth="1"/>
  </cols>
  <sheetData>
    <row r="3" spans="1:8">
      <c r="A3" s="146"/>
      <c r="B3" s="146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102</v>
      </c>
      <c r="B20" s="160"/>
      <c r="C20" s="5">
        <v>42431</v>
      </c>
      <c r="D20" s="161" t="s">
        <v>19</v>
      </c>
      <c r="E20" s="160"/>
      <c r="F20" s="84" t="s">
        <v>103</v>
      </c>
      <c r="G20" s="84" t="s">
        <v>24</v>
      </c>
      <c r="H20" s="84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 t="s">
        <v>135</v>
      </c>
      <c r="C22" s="2"/>
      <c r="D22" s="2"/>
      <c r="E22" s="2"/>
      <c r="F22" s="22"/>
      <c r="G22" s="14"/>
      <c r="H22" s="8"/>
    </row>
    <row r="23" spans="1:8">
      <c r="A23" s="7"/>
      <c r="B23" s="136"/>
      <c r="C23" s="137"/>
      <c r="D23" s="137"/>
      <c r="E23" s="137"/>
      <c r="F23" s="13"/>
      <c r="G23" s="21"/>
      <c r="H23" s="8"/>
    </row>
    <row r="24" spans="1:8">
      <c r="A24" s="7">
        <v>1</v>
      </c>
      <c r="B24" s="136" t="s">
        <v>104</v>
      </c>
      <c r="C24" s="137"/>
      <c r="D24" s="137"/>
      <c r="E24" s="137"/>
      <c r="F24" s="13">
        <v>100</v>
      </c>
      <c r="G24" s="21">
        <v>100</v>
      </c>
      <c r="H24" s="8">
        <v>0</v>
      </c>
    </row>
    <row r="25" spans="1:8">
      <c r="A25" s="7"/>
      <c r="B25" s="136"/>
      <c r="C25" s="137"/>
      <c r="D25" s="137"/>
      <c r="E25" s="137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 t="s">
        <v>126</v>
      </c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" customHeight="1" thickBot="1">
      <c r="A37" s="138" t="s">
        <v>1</v>
      </c>
      <c r="B37" s="139"/>
      <c r="C37" s="139"/>
      <c r="D37" s="139"/>
      <c r="E37" s="171" t="s">
        <v>14</v>
      </c>
      <c r="F37" s="172"/>
      <c r="G37" s="129">
        <f>SUM(G22:G36)</f>
        <v>100</v>
      </c>
      <c r="H37" s="130"/>
    </row>
    <row r="38" spans="1:8" ht="15.75" thickBot="1">
      <c r="A38" s="139"/>
      <c r="B38" s="139"/>
      <c r="C38" s="139"/>
      <c r="D38" s="139"/>
      <c r="E38" s="173"/>
      <c r="F38" s="174"/>
      <c r="G38" s="129"/>
      <c r="H38" s="130"/>
    </row>
    <row r="39" spans="1:8" ht="15.75" thickBot="1">
      <c r="A39" s="139"/>
      <c r="B39" s="139"/>
      <c r="C39" s="139"/>
      <c r="D39" s="139"/>
      <c r="E39" s="175" t="s">
        <v>121</v>
      </c>
      <c r="F39" s="176"/>
      <c r="G39" s="176"/>
      <c r="H39" s="177"/>
    </row>
    <row r="40" spans="1:8" ht="15.75" thickBot="1">
      <c r="A40" s="139"/>
      <c r="B40" s="139"/>
      <c r="C40" s="139"/>
      <c r="D40" s="139"/>
      <c r="E40" s="178"/>
      <c r="F40" s="179"/>
      <c r="G40" s="179"/>
      <c r="H40" s="180"/>
    </row>
    <row r="41" spans="1:8" ht="15.75" thickBot="1">
      <c r="A41" s="122" t="s">
        <v>2</v>
      </c>
      <c r="B41" s="122"/>
      <c r="C41" s="122"/>
      <c r="D41" s="122"/>
      <c r="E41" s="178"/>
      <c r="F41" s="179"/>
      <c r="G41" s="179"/>
      <c r="H41" s="180"/>
    </row>
    <row r="42" spans="1:8" ht="15.75" thickBot="1">
      <c r="A42" s="131" t="s">
        <v>3</v>
      </c>
      <c r="B42" s="131"/>
      <c r="C42" s="132">
        <v>0</v>
      </c>
      <c r="D42" s="133"/>
      <c r="E42" s="178"/>
      <c r="F42" s="179"/>
      <c r="G42" s="179"/>
      <c r="H42" s="180"/>
    </row>
    <row r="43" spans="1:8" ht="15.75" thickBot="1">
      <c r="A43" s="131">
        <v>1</v>
      </c>
      <c r="B43" s="131"/>
      <c r="C43" s="134">
        <v>0.2</v>
      </c>
      <c r="D43" s="135"/>
      <c r="E43" s="178"/>
      <c r="F43" s="179"/>
      <c r="G43" s="179"/>
      <c r="H43" s="180"/>
    </row>
    <row r="44" spans="1:8" ht="15.75" thickBot="1">
      <c r="A44" s="131">
        <v>2</v>
      </c>
      <c r="B44" s="131"/>
      <c r="C44" s="134">
        <v>0.1</v>
      </c>
      <c r="D44" s="135"/>
      <c r="E44" s="181"/>
      <c r="F44" s="182"/>
      <c r="G44" s="182"/>
      <c r="H44" s="183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6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H44"/>
    <mergeCell ref="A49:H49"/>
    <mergeCell ref="A41:D41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3:H51"/>
  <sheetViews>
    <sheetView view="pageBreakPreview" zoomScale="60" zoomScaleNormal="100" workbookViewId="0">
      <selection activeCell="A14" sqref="A8:A14"/>
    </sheetView>
  </sheetViews>
  <sheetFormatPr baseColWidth="10" defaultRowHeight="15"/>
  <cols>
    <col min="7" max="7" width="13.5703125" bestFit="1" customWidth="1"/>
  </cols>
  <sheetData>
    <row r="3" spans="1:8">
      <c r="A3" s="146"/>
      <c r="B3" s="146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110</v>
      </c>
      <c r="B20" s="160"/>
      <c r="C20" s="5">
        <v>42431</v>
      </c>
      <c r="D20" s="161" t="s">
        <v>19</v>
      </c>
      <c r="E20" s="160"/>
      <c r="F20" s="84" t="s">
        <v>105</v>
      </c>
      <c r="G20" s="84" t="s">
        <v>24</v>
      </c>
      <c r="H20" s="84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 t="s">
        <v>123</v>
      </c>
      <c r="C22" s="2"/>
      <c r="D22" s="2"/>
      <c r="E22" s="2"/>
      <c r="F22" s="22"/>
      <c r="G22" s="14"/>
      <c r="H22" s="8"/>
    </row>
    <row r="23" spans="1:8">
      <c r="A23" s="7"/>
      <c r="B23" s="136"/>
      <c r="C23" s="137"/>
      <c r="D23" s="137"/>
      <c r="E23" s="137"/>
      <c r="F23" s="13"/>
      <c r="G23" s="21"/>
      <c r="H23" s="8"/>
    </row>
    <row r="24" spans="1:8">
      <c r="A24" s="7">
        <v>1</v>
      </c>
      <c r="B24" s="136" t="s">
        <v>104</v>
      </c>
      <c r="C24" s="137"/>
      <c r="D24" s="137"/>
      <c r="E24" s="137"/>
      <c r="F24" s="13">
        <v>100</v>
      </c>
      <c r="G24" s="21">
        <v>100</v>
      </c>
      <c r="H24" s="8">
        <v>0</v>
      </c>
    </row>
    <row r="25" spans="1:8">
      <c r="A25" s="7"/>
      <c r="B25" s="136"/>
      <c r="C25" s="137"/>
      <c r="D25" s="137"/>
      <c r="E25" s="137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 t="s">
        <v>127</v>
      </c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" customHeight="1" thickBot="1">
      <c r="A37" s="138" t="s">
        <v>1</v>
      </c>
      <c r="B37" s="139"/>
      <c r="C37" s="139"/>
      <c r="D37" s="139"/>
      <c r="E37" s="171" t="s">
        <v>14</v>
      </c>
      <c r="F37" s="172"/>
      <c r="G37" s="129">
        <f>SUM(G22:G36)</f>
        <v>100</v>
      </c>
      <c r="H37" s="130"/>
    </row>
    <row r="38" spans="1:8" ht="15.75" thickBot="1">
      <c r="A38" s="139"/>
      <c r="B38" s="139"/>
      <c r="C38" s="139"/>
      <c r="D38" s="139"/>
      <c r="E38" s="173"/>
      <c r="F38" s="174"/>
      <c r="G38" s="129"/>
      <c r="H38" s="130"/>
    </row>
    <row r="39" spans="1:8" ht="15.75" thickBot="1">
      <c r="A39" s="139"/>
      <c r="B39" s="139"/>
      <c r="C39" s="139"/>
      <c r="D39" s="139"/>
      <c r="E39" s="175" t="s">
        <v>121</v>
      </c>
      <c r="F39" s="176"/>
      <c r="G39" s="176"/>
      <c r="H39" s="177"/>
    </row>
    <row r="40" spans="1:8" ht="15.75" thickBot="1">
      <c r="A40" s="139"/>
      <c r="B40" s="139"/>
      <c r="C40" s="139"/>
      <c r="D40" s="139"/>
      <c r="E40" s="178"/>
      <c r="F40" s="179"/>
      <c r="G40" s="179"/>
      <c r="H40" s="180"/>
    </row>
    <row r="41" spans="1:8" ht="15.75" thickBot="1">
      <c r="A41" s="122" t="s">
        <v>2</v>
      </c>
      <c r="B41" s="122"/>
      <c r="C41" s="122"/>
      <c r="D41" s="122"/>
      <c r="E41" s="178"/>
      <c r="F41" s="179"/>
      <c r="G41" s="179"/>
      <c r="H41" s="180"/>
    </row>
    <row r="42" spans="1:8" ht="15.75" thickBot="1">
      <c r="A42" s="131" t="s">
        <v>3</v>
      </c>
      <c r="B42" s="131"/>
      <c r="C42" s="132">
        <v>0</v>
      </c>
      <c r="D42" s="133"/>
      <c r="E42" s="178"/>
      <c r="F42" s="179"/>
      <c r="G42" s="179"/>
      <c r="H42" s="180"/>
    </row>
    <row r="43" spans="1:8" ht="15.75" thickBot="1">
      <c r="A43" s="131">
        <v>1</v>
      </c>
      <c r="B43" s="131"/>
      <c r="C43" s="134">
        <v>0.2</v>
      </c>
      <c r="D43" s="135"/>
      <c r="E43" s="178"/>
      <c r="F43" s="179"/>
      <c r="G43" s="179"/>
      <c r="H43" s="180"/>
    </row>
    <row r="44" spans="1:8" ht="15.75" thickBot="1">
      <c r="A44" s="131">
        <v>2</v>
      </c>
      <c r="B44" s="131"/>
      <c r="C44" s="134">
        <v>0.1</v>
      </c>
      <c r="D44" s="135"/>
      <c r="E44" s="181"/>
      <c r="F44" s="182"/>
      <c r="G44" s="182"/>
      <c r="H44" s="183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6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H44"/>
    <mergeCell ref="A49:H49"/>
    <mergeCell ref="A41:D41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46"/>
      <c r="B3" s="146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106</v>
      </c>
      <c r="B20" s="160"/>
      <c r="C20" s="5">
        <v>42431</v>
      </c>
      <c r="D20" s="161" t="s">
        <v>19</v>
      </c>
      <c r="E20" s="160"/>
      <c r="F20" s="84" t="s">
        <v>107</v>
      </c>
      <c r="G20" s="84" t="s">
        <v>24</v>
      </c>
      <c r="H20" s="84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 t="s">
        <v>134</v>
      </c>
      <c r="C22" s="2"/>
      <c r="D22" s="2"/>
      <c r="E22" s="2"/>
      <c r="F22" s="22"/>
      <c r="G22" s="14"/>
      <c r="H22" s="8"/>
    </row>
    <row r="23" spans="1:8">
      <c r="A23" s="7"/>
      <c r="B23" s="136"/>
      <c r="C23" s="137"/>
      <c r="D23" s="137"/>
      <c r="E23" s="137"/>
      <c r="F23" s="13"/>
      <c r="G23" s="21"/>
      <c r="H23" s="8"/>
    </row>
    <row r="24" spans="1:8">
      <c r="A24" s="7">
        <v>1</v>
      </c>
      <c r="B24" s="136" t="s">
        <v>50</v>
      </c>
      <c r="C24" s="137"/>
      <c r="D24" s="137"/>
      <c r="E24" s="137"/>
      <c r="F24" s="13">
        <v>100</v>
      </c>
      <c r="G24" s="21">
        <v>100</v>
      </c>
      <c r="H24" s="8">
        <v>0</v>
      </c>
    </row>
    <row r="25" spans="1:8">
      <c r="A25" s="7"/>
      <c r="B25" s="136"/>
      <c r="C25" s="137"/>
      <c r="D25" s="137"/>
      <c r="E25" s="137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 t="s">
        <v>128</v>
      </c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" customHeight="1" thickBot="1">
      <c r="A37" s="138" t="s">
        <v>1</v>
      </c>
      <c r="B37" s="139"/>
      <c r="C37" s="139"/>
      <c r="D37" s="139"/>
      <c r="E37" s="171" t="s">
        <v>14</v>
      </c>
      <c r="F37" s="172"/>
      <c r="G37" s="129">
        <f>SUM(G22:G36)</f>
        <v>100</v>
      </c>
      <c r="H37" s="130"/>
    </row>
    <row r="38" spans="1:8" ht="15.75" thickBot="1">
      <c r="A38" s="139"/>
      <c r="B38" s="139"/>
      <c r="C38" s="139"/>
      <c r="D38" s="139"/>
      <c r="E38" s="173"/>
      <c r="F38" s="174"/>
      <c r="G38" s="129"/>
      <c r="H38" s="130"/>
    </row>
    <row r="39" spans="1:8" ht="15.75" thickBot="1">
      <c r="A39" s="139"/>
      <c r="B39" s="139"/>
      <c r="C39" s="139"/>
      <c r="D39" s="139"/>
      <c r="E39" s="175" t="s">
        <v>121</v>
      </c>
      <c r="F39" s="176"/>
      <c r="G39" s="176"/>
      <c r="H39" s="177"/>
    </row>
    <row r="40" spans="1:8" ht="15.75" thickBot="1">
      <c r="A40" s="139"/>
      <c r="B40" s="139"/>
      <c r="C40" s="139"/>
      <c r="D40" s="139"/>
      <c r="E40" s="178"/>
      <c r="F40" s="179"/>
      <c r="G40" s="179"/>
      <c r="H40" s="180"/>
    </row>
    <row r="41" spans="1:8" ht="15.75" thickBot="1">
      <c r="A41" s="122" t="s">
        <v>2</v>
      </c>
      <c r="B41" s="122"/>
      <c r="C41" s="122"/>
      <c r="D41" s="122"/>
      <c r="E41" s="178"/>
      <c r="F41" s="179"/>
      <c r="G41" s="179"/>
      <c r="H41" s="180"/>
    </row>
    <row r="42" spans="1:8" ht="15.75" thickBot="1">
      <c r="A42" s="131" t="s">
        <v>3</v>
      </c>
      <c r="B42" s="131"/>
      <c r="C42" s="132">
        <v>0</v>
      </c>
      <c r="D42" s="133"/>
      <c r="E42" s="178"/>
      <c r="F42" s="179"/>
      <c r="G42" s="179"/>
      <c r="H42" s="180"/>
    </row>
    <row r="43" spans="1:8" ht="15.75" thickBot="1">
      <c r="A43" s="131">
        <v>1</v>
      </c>
      <c r="B43" s="131"/>
      <c r="C43" s="134">
        <v>0.2</v>
      </c>
      <c r="D43" s="135"/>
      <c r="E43" s="178"/>
      <c r="F43" s="179"/>
      <c r="G43" s="179"/>
      <c r="H43" s="180"/>
    </row>
    <row r="44" spans="1:8" ht="15.75" thickBot="1">
      <c r="A44" s="131">
        <v>2</v>
      </c>
      <c r="B44" s="131"/>
      <c r="C44" s="134">
        <v>0.1</v>
      </c>
      <c r="D44" s="135"/>
      <c r="E44" s="181"/>
      <c r="F44" s="182"/>
      <c r="G44" s="182"/>
      <c r="H44" s="183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6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H44"/>
    <mergeCell ref="A49:H49"/>
    <mergeCell ref="A41:D41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3:H51"/>
  <sheetViews>
    <sheetView view="pageBreakPreview" zoomScale="60" zoomScaleNormal="100" workbookViewId="0">
      <selection activeCell="B14" sqref="A8:B14"/>
    </sheetView>
  </sheetViews>
  <sheetFormatPr baseColWidth="10" defaultRowHeight="15"/>
  <cols>
    <col min="7" max="7" width="13.5703125" bestFit="1" customWidth="1"/>
  </cols>
  <sheetData>
    <row r="3" spans="1:8">
      <c r="A3" s="146"/>
      <c r="B3" s="146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108</v>
      </c>
      <c r="B20" s="160"/>
      <c r="C20" s="5">
        <v>42431</v>
      </c>
      <c r="D20" s="161" t="s">
        <v>19</v>
      </c>
      <c r="E20" s="160"/>
      <c r="F20" s="85" t="s">
        <v>28</v>
      </c>
      <c r="G20" s="85" t="s">
        <v>24</v>
      </c>
      <c r="H20" s="85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36"/>
      <c r="C23" s="137"/>
      <c r="D23" s="137"/>
      <c r="E23" s="137"/>
      <c r="F23" s="13"/>
      <c r="G23" s="21"/>
      <c r="H23" s="8"/>
    </row>
    <row r="24" spans="1:8" ht="14.45" customHeight="1">
      <c r="A24" s="7">
        <v>1</v>
      </c>
      <c r="B24" s="184" t="s">
        <v>109</v>
      </c>
      <c r="C24" s="185"/>
      <c r="D24" s="185"/>
      <c r="E24" s="186"/>
      <c r="F24" s="13">
        <v>246.5</v>
      </c>
      <c r="G24" s="21">
        <v>246.5</v>
      </c>
      <c r="H24" s="8">
        <v>1</v>
      </c>
    </row>
    <row r="25" spans="1:8">
      <c r="A25" s="7"/>
      <c r="B25" s="184"/>
      <c r="C25" s="185"/>
      <c r="D25" s="185"/>
      <c r="E25" s="186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38" t="s">
        <v>62</v>
      </c>
      <c r="B37" s="139"/>
      <c r="C37" s="139"/>
      <c r="D37" s="139"/>
      <c r="E37" s="140" t="s">
        <v>14</v>
      </c>
      <c r="F37" s="140"/>
      <c r="G37" s="141">
        <f>SUM(G22:G36)</f>
        <v>246.5</v>
      </c>
      <c r="H37" s="142"/>
    </row>
    <row r="38" spans="1:8" ht="15.75" thickBot="1">
      <c r="A38" s="139"/>
      <c r="B38" s="139"/>
      <c r="C38" s="139"/>
      <c r="D38" s="139"/>
      <c r="E38" s="140"/>
      <c r="F38" s="140"/>
      <c r="G38" s="141"/>
      <c r="H38" s="142"/>
    </row>
    <row r="39" spans="1:8" ht="15.75" thickBot="1">
      <c r="A39" s="139"/>
      <c r="B39" s="139"/>
      <c r="C39" s="139"/>
      <c r="D39" s="139"/>
      <c r="E39" s="143" t="s">
        <v>21</v>
      </c>
      <c r="F39" s="143"/>
      <c r="G39" s="144">
        <f>G37*C43</f>
        <v>49.300000000000004</v>
      </c>
      <c r="H39" s="145"/>
    </row>
    <row r="40" spans="1:8" ht="15.75" thickBot="1">
      <c r="A40" s="139"/>
      <c r="B40" s="139"/>
      <c r="C40" s="139"/>
      <c r="D40" s="139"/>
      <c r="E40" s="143"/>
      <c r="F40" s="143"/>
      <c r="G40" s="144"/>
      <c r="H40" s="145"/>
    </row>
    <row r="41" spans="1:8" ht="15.75" thickBot="1">
      <c r="A41" s="122" t="s">
        <v>2</v>
      </c>
      <c r="B41" s="122"/>
      <c r="C41" s="122"/>
      <c r="D41" s="122"/>
      <c r="E41" s="123" t="s">
        <v>15</v>
      </c>
      <c r="F41" s="124"/>
      <c r="G41" s="129">
        <f>SUM(G37+G39)</f>
        <v>295.8</v>
      </c>
      <c r="H41" s="130"/>
    </row>
    <row r="42" spans="1:8" ht="15.75" thickBot="1">
      <c r="A42" s="131" t="s">
        <v>3</v>
      </c>
      <c r="B42" s="131"/>
      <c r="C42" s="132">
        <v>0</v>
      </c>
      <c r="D42" s="133"/>
      <c r="E42" s="125"/>
      <c r="F42" s="126"/>
      <c r="G42" s="129"/>
      <c r="H42" s="130"/>
    </row>
    <row r="43" spans="1:8" ht="15.75" thickBot="1">
      <c r="A43" s="131">
        <v>1</v>
      </c>
      <c r="B43" s="131"/>
      <c r="C43" s="134">
        <v>0.2</v>
      </c>
      <c r="D43" s="135"/>
      <c r="E43" s="125"/>
      <c r="F43" s="126"/>
      <c r="G43" s="129"/>
      <c r="H43" s="130"/>
    </row>
    <row r="44" spans="1:8" ht="15.75" thickBot="1">
      <c r="A44" s="131">
        <v>2</v>
      </c>
      <c r="B44" s="131"/>
      <c r="C44" s="134">
        <v>0.1</v>
      </c>
      <c r="D44" s="135"/>
      <c r="E44" s="127"/>
      <c r="F44" s="128"/>
      <c r="G44" s="129"/>
      <c r="H44" s="13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8">
    <mergeCell ref="A49:H49"/>
    <mergeCell ref="B24:E25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46"/>
      <c r="B3" s="146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117</v>
      </c>
      <c r="B20" s="160"/>
      <c r="C20" s="5">
        <v>42440</v>
      </c>
      <c r="D20" s="161" t="s">
        <v>19</v>
      </c>
      <c r="E20" s="160"/>
      <c r="F20" s="89" t="s">
        <v>28</v>
      </c>
      <c r="G20" s="89" t="s">
        <v>24</v>
      </c>
      <c r="H20" s="89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36"/>
      <c r="C23" s="137"/>
      <c r="D23" s="137"/>
      <c r="E23" s="137"/>
      <c r="F23" s="13"/>
      <c r="G23" s="21"/>
      <c r="H23" s="8"/>
    </row>
    <row r="24" spans="1:8">
      <c r="A24" s="7">
        <v>1</v>
      </c>
      <c r="B24" s="136" t="s">
        <v>29</v>
      </c>
      <c r="C24" s="137"/>
      <c r="D24" s="137"/>
      <c r="E24" s="137"/>
      <c r="F24" s="13">
        <v>3333.33</v>
      </c>
      <c r="G24" s="21">
        <v>3333.33</v>
      </c>
      <c r="H24" s="8">
        <v>1</v>
      </c>
    </row>
    <row r="25" spans="1:8">
      <c r="A25" s="7"/>
      <c r="B25" s="136"/>
      <c r="C25" s="137"/>
      <c r="D25" s="137"/>
      <c r="E25" s="137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 t="s">
        <v>118</v>
      </c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>
        <v>3</v>
      </c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38" t="s">
        <v>62</v>
      </c>
      <c r="B37" s="139"/>
      <c r="C37" s="139"/>
      <c r="D37" s="139"/>
      <c r="E37" s="140" t="s">
        <v>14</v>
      </c>
      <c r="F37" s="140"/>
      <c r="G37" s="141">
        <f>SUM(G22:G36)</f>
        <v>3333.33</v>
      </c>
      <c r="H37" s="142"/>
    </row>
    <row r="38" spans="1:8" ht="15.75" thickBot="1">
      <c r="A38" s="139"/>
      <c r="B38" s="139"/>
      <c r="C38" s="139"/>
      <c r="D38" s="139"/>
      <c r="E38" s="140"/>
      <c r="F38" s="140"/>
      <c r="G38" s="141"/>
      <c r="H38" s="142"/>
    </row>
    <row r="39" spans="1:8" ht="15.75" thickBot="1">
      <c r="A39" s="139"/>
      <c r="B39" s="139"/>
      <c r="C39" s="139"/>
      <c r="D39" s="139"/>
      <c r="E39" s="143" t="s">
        <v>21</v>
      </c>
      <c r="F39" s="143"/>
      <c r="G39" s="144">
        <f>G37*C43</f>
        <v>666.66600000000005</v>
      </c>
      <c r="H39" s="145"/>
    </row>
    <row r="40" spans="1:8" ht="15.75" thickBot="1">
      <c r="A40" s="139"/>
      <c r="B40" s="139"/>
      <c r="C40" s="139"/>
      <c r="D40" s="139"/>
      <c r="E40" s="143"/>
      <c r="F40" s="143"/>
      <c r="G40" s="144"/>
      <c r="H40" s="145"/>
    </row>
    <row r="41" spans="1:8" ht="15.75" thickBot="1">
      <c r="A41" s="122" t="s">
        <v>2</v>
      </c>
      <c r="B41" s="122"/>
      <c r="C41" s="122"/>
      <c r="D41" s="122"/>
      <c r="E41" s="123" t="s">
        <v>15</v>
      </c>
      <c r="F41" s="124"/>
      <c r="G41" s="129">
        <f>SUM(G37+G39)</f>
        <v>3999.9960000000001</v>
      </c>
      <c r="H41" s="130"/>
    </row>
    <row r="42" spans="1:8" ht="15.75" thickBot="1">
      <c r="A42" s="131" t="s">
        <v>3</v>
      </c>
      <c r="B42" s="131"/>
      <c r="C42" s="132">
        <v>0</v>
      </c>
      <c r="D42" s="133"/>
      <c r="E42" s="125"/>
      <c r="F42" s="126"/>
      <c r="G42" s="129"/>
      <c r="H42" s="130"/>
    </row>
    <row r="43" spans="1:8" ht="15.75" thickBot="1">
      <c r="A43" s="131">
        <v>1</v>
      </c>
      <c r="B43" s="131"/>
      <c r="C43" s="134">
        <v>0.2</v>
      </c>
      <c r="D43" s="135"/>
      <c r="E43" s="125"/>
      <c r="F43" s="126"/>
      <c r="G43" s="129"/>
      <c r="H43" s="130"/>
    </row>
    <row r="44" spans="1:8" ht="15.75" thickBot="1">
      <c r="A44" s="131">
        <v>2</v>
      </c>
      <c r="B44" s="131"/>
      <c r="C44" s="134">
        <v>0.1</v>
      </c>
      <c r="D44" s="135"/>
      <c r="E44" s="127"/>
      <c r="F44" s="128"/>
      <c r="G44" s="129"/>
      <c r="H44" s="13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00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46"/>
      <c r="B3" s="146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129</v>
      </c>
      <c r="B20" s="160"/>
      <c r="C20" s="5">
        <v>42444</v>
      </c>
      <c r="D20" s="161" t="s">
        <v>19</v>
      </c>
      <c r="E20" s="160"/>
      <c r="F20" s="90" t="s">
        <v>25</v>
      </c>
      <c r="G20" s="90" t="s">
        <v>24</v>
      </c>
      <c r="H20" s="90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>
        <v>1</v>
      </c>
      <c r="B23" s="136" t="s">
        <v>130</v>
      </c>
      <c r="C23" s="137"/>
      <c r="D23" s="137"/>
      <c r="E23" s="137"/>
      <c r="F23" s="13">
        <v>2972.28</v>
      </c>
      <c r="G23" s="21">
        <v>2972.28</v>
      </c>
      <c r="H23" s="8">
        <v>1</v>
      </c>
    </row>
    <row r="24" spans="1:8">
      <c r="A24" s="7"/>
      <c r="B24" s="136"/>
      <c r="C24" s="137"/>
      <c r="D24" s="137"/>
      <c r="E24" s="137"/>
      <c r="F24" s="13"/>
      <c r="G24" s="21"/>
      <c r="H24" s="8"/>
    </row>
    <row r="25" spans="1:8">
      <c r="A25" s="7"/>
      <c r="B25" s="136"/>
      <c r="C25" s="137"/>
      <c r="D25" s="137"/>
      <c r="E25" s="137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>
        <v>0</v>
      </c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38" t="s">
        <v>62</v>
      </c>
      <c r="B37" s="139"/>
      <c r="C37" s="139"/>
      <c r="D37" s="139"/>
      <c r="E37" s="140" t="s">
        <v>14</v>
      </c>
      <c r="F37" s="140"/>
      <c r="G37" s="141">
        <f>SUM(G22:G36)</f>
        <v>2972.28</v>
      </c>
      <c r="H37" s="142"/>
    </row>
    <row r="38" spans="1:8" ht="15.75" thickBot="1">
      <c r="A38" s="139"/>
      <c r="B38" s="139"/>
      <c r="C38" s="139"/>
      <c r="D38" s="139"/>
      <c r="E38" s="140"/>
      <c r="F38" s="140"/>
      <c r="G38" s="141"/>
      <c r="H38" s="142"/>
    </row>
    <row r="39" spans="1:8" ht="15.75" thickBot="1">
      <c r="A39" s="139"/>
      <c r="B39" s="139"/>
      <c r="C39" s="139"/>
      <c r="D39" s="139"/>
      <c r="E39" s="143" t="s">
        <v>21</v>
      </c>
      <c r="F39" s="143"/>
      <c r="G39" s="144">
        <f>G37*C43</f>
        <v>594.45600000000002</v>
      </c>
      <c r="H39" s="145"/>
    </row>
    <row r="40" spans="1:8" ht="15.75" thickBot="1">
      <c r="A40" s="139"/>
      <c r="B40" s="139"/>
      <c r="C40" s="139"/>
      <c r="D40" s="139"/>
      <c r="E40" s="143"/>
      <c r="F40" s="143"/>
      <c r="G40" s="144"/>
      <c r="H40" s="145"/>
    </row>
    <row r="41" spans="1:8" ht="15.75" thickBot="1">
      <c r="A41" s="122" t="s">
        <v>2</v>
      </c>
      <c r="B41" s="122"/>
      <c r="C41" s="122"/>
      <c r="D41" s="122"/>
      <c r="E41" s="123" t="s">
        <v>15</v>
      </c>
      <c r="F41" s="124"/>
      <c r="G41" s="129">
        <f>SUM(G37+G39)</f>
        <v>3566.7360000000003</v>
      </c>
      <c r="H41" s="130"/>
    </row>
    <row r="42" spans="1:8" ht="15.75" thickBot="1">
      <c r="A42" s="131" t="s">
        <v>3</v>
      </c>
      <c r="B42" s="131"/>
      <c r="C42" s="132">
        <v>0</v>
      </c>
      <c r="D42" s="133"/>
      <c r="E42" s="125"/>
      <c r="F42" s="126"/>
      <c r="G42" s="129"/>
      <c r="H42" s="130"/>
    </row>
    <row r="43" spans="1:8" ht="15.75" thickBot="1">
      <c r="A43" s="131">
        <v>1</v>
      </c>
      <c r="B43" s="131"/>
      <c r="C43" s="134">
        <v>0.2</v>
      </c>
      <c r="D43" s="135"/>
      <c r="E43" s="125"/>
      <c r="F43" s="126"/>
      <c r="G43" s="129"/>
      <c r="H43" s="130"/>
    </row>
    <row r="44" spans="1:8" ht="15.75" thickBot="1">
      <c r="A44" s="131">
        <v>2</v>
      </c>
      <c r="B44" s="131"/>
      <c r="C44" s="134">
        <v>0.1</v>
      </c>
      <c r="D44" s="135"/>
      <c r="E44" s="127"/>
      <c r="F44" s="128"/>
      <c r="G44" s="129"/>
      <c r="H44" s="13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4294967295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FF00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46"/>
      <c r="B3" s="146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131</v>
      </c>
      <c r="B20" s="160"/>
      <c r="C20" s="5">
        <v>42444</v>
      </c>
      <c r="D20" s="161" t="s">
        <v>19</v>
      </c>
      <c r="E20" s="160"/>
      <c r="F20" s="90" t="s">
        <v>132</v>
      </c>
      <c r="G20" s="90" t="s">
        <v>24</v>
      </c>
      <c r="H20" s="90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36"/>
      <c r="C23" s="137"/>
      <c r="D23" s="137"/>
      <c r="E23" s="137"/>
      <c r="F23" s="13"/>
      <c r="G23" s="21"/>
      <c r="H23" s="8"/>
    </row>
    <row r="24" spans="1:8">
      <c r="A24" s="7">
        <v>1</v>
      </c>
      <c r="B24" s="136" t="s">
        <v>104</v>
      </c>
      <c r="C24" s="137"/>
      <c r="D24" s="137"/>
      <c r="E24" s="137"/>
      <c r="F24" s="13">
        <v>200</v>
      </c>
      <c r="G24" s="21">
        <v>200</v>
      </c>
      <c r="H24" s="8">
        <v>0</v>
      </c>
    </row>
    <row r="25" spans="1:8">
      <c r="A25" s="7"/>
      <c r="B25" s="136"/>
      <c r="C25" s="137"/>
      <c r="D25" s="137"/>
      <c r="E25" s="137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 t="s">
        <v>133</v>
      </c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>
        <v>7</v>
      </c>
      <c r="D36" s="4"/>
      <c r="E36" s="12"/>
      <c r="F36" s="17"/>
      <c r="G36" s="13"/>
      <c r="H36" s="8"/>
    </row>
    <row r="37" spans="1:8" ht="15" customHeight="1" thickBot="1">
      <c r="A37" s="138" t="s">
        <v>1</v>
      </c>
      <c r="B37" s="139"/>
      <c r="C37" s="139"/>
      <c r="D37" s="139"/>
      <c r="E37" s="171" t="s">
        <v>14</v>
      </c>
      <c r="F37" s="172"/>
      <c r="G37" s="129">
        <f>SUM(G22:G36)</f>
        <v>200</v>
      </c>
      <c r="H37" s="130"/>
    </row>
    <row r="38" spans="1:8" ht="15.75" thickBot="1">
      <c r="A38" s="139"/>
      <c r="B38" s="139"/>
      <c r="C38" s="139"/>
      <c r="D38" s="139"/>
      <c r="E38" s="173"/>
      <c r="F38" s="174"/>
      <c r="G38" s="129"/>
      <c r="H38" s="130"/>
    </row>
    <row r="39" spans="1:8" ht="15.75" thickBot="1">
      <c r="A39" s="139"/>
      <c r="B39" s="139"/>
      <c r="C39" s="139"/>
      <c r="D39" s="139"/>
      <c r="E39" s="175" t="s">
        <v>121</v>
      </c>
      <c r="F39" s="176"/>
      <c r="G39" s="176"/>
      <c r="H39" s="177"/>
    </row>
    <row r="40" spans="1:8" ht="15.75" thickBot="1">
      <c r="A40" s="139"/>
      <c r="B40" s="139"/>
      <c r="C40" s="139"/>
      <c r="D40" s="139"/>
      <c r="E40" s="178"/>
      <c r="F40" s="179"/>
      <c r="G40" s="179"/>
      <c r="H40" s="180"/>
    </row>
    <row r="41" spans="1:8" ht="15.75" thickBot="1">
      <c r="A41" s="122" t="s">
        <v>2</v>
      </c>
      <c r="B41" s="122"/>
      <c r="C41" s="122"/>
      <c r="D41" s="122"/>
      <c r="E41" s="178"/>
      <c r="F41" s="179"/>
      <c r="G41" s="179"/>
      <c r="H41" s="180"/>
    </row>
    <row r="42" spans="1:8" ht="15.75" thickBot="1">
      <c r="A42" s="131" t="s">
        <v>3</v>
      </c>
      <c r="B42" s="131"/>
      <c r="C42" s="132">
        <v>0</v>
      </c>
      <c r="D42" s="133"/>
      <c r="E42" s="178"/>
      <c r="F42" s="179"/>
      <c r="G42" s="179"/>
      <c r="H42" s="180"/>
    </row>
    <row r="43" spans="1:8" ht="15.75" thickBot="1">
      <c r="A43" s="131">
        <v>1</v>
      </c>
      <c r="B43" s="131"/>
      <c r="C43" s="134">
        <v>0.2</v>
      </c>
      <c r="D43" s="135"/>
      <c r="E43" s="178"/>
      <c r="F43" s="179"/>
      <c r="G43" s="179"/>
      <c r="H43" s="180"/>
    </row>
    <row r="44" spans="1:8" ht="15.75" thickBot="1">
      <c r="A44" s="131">
        <v>2</v>
      </c>
      <c r="B44" s="131"/>
      <c r="C44" s="134">
        <v>0.1</v>
      </c>
      <c r="D44" s="135"/>
      <c r="E44" s="181"/>
      <c r="F44" s="182"/>
      <c r="G44" s="182"/>
      <c r="H44" s="183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6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A49:H49"/>
    <mergeCell ref="E39:H44"/>
    <mergeCell ref="A41:D41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FF00"/>
  </sheetPr>
  <dimension ref="A3:H51"/>
  <sheetViews>
    <sheetView view="pageBreakPreview" topLeftCell="A28" zoomScaleNormal="100" zoomScaleSheetLayoutView="100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46"/>
      <c r="B3" s="146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137</v>
      </c>
      <c r="B20" s="160"/>
      <c r="C20" s="5">
        <v>42445</v>
      </c>
      <c r="D20" s="161" t="s">
        <v>19</v>
      </c>
      <c r="E20" s="160"/>
      <c r="F20" s="93" t="s">
        <v>26</v>
      </c>
      <c r="G20" s="93" t="s">
        <v>24</v>
      </c>
      <c r="H20" s="93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36"/>
      <c r="C23" s="137"/>
      <c r="D23" s="137"/>
      <c r="E23" s="137"/>
      <c r="F23" s="13"/>
      <c r="G23" s="21"/>
      <c r="H23" s="8"/>
    </row>
    <row r="24" spans="1:8">
      <c r="A24" s="7">
        <v>8</v>
      </c>
      <c r="B24" s="136" t="s">
        <v>149</v>
      </c>
      <c r="C24" s="137"/>
      <c r="D24" s="137"/>
      <c r="E24" s="137"/>
      <c r="F24" s="13">
        <v>12.25</v>
      </c>
      <c r="G24" s="21">
        <f>SUM(F24*A24)</f>
        <v>98</v>
      </c>
      <c r="H24" s="8">
        <v>1</v>
      </c>
    </row>
    <row r="25" spans="1:8">
      <c r="A25" s="7">
        <v>1</v>
      </c>
      <c r="B25" s="136" t="s">
        <v>138</v>
      </c>
      <c r="C25" s="137"/>
      <c r="D25" s="137"/>
      <c r="E25" s="137"/>
      <c r="F25" s="13">
        <v>10</v>
      </c>
      <c r="G25" s="21">
        <v>10</v>
      </c>
      <c r="H25" s="8">
        <v>1</v>
      </c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38" t="s">
        <v>62</v>
      </c>
      <c r="B37" s="139"/>
      <c r="C37" s="139"/>
      <c r="D37" s="139"/>
      <c r="E37" s="140" t="s">
        <v>14</v>
      </c>
      <c r="F37" s="140"/>
      <c r="G37" s="141">
        <f>SUM(G22:G36)</f>
        <v>108</v>
      </c>
      <c r="H37" s="142"/>
    </row>
    <row r="38" spans="1:8" ht="15.75" thickBot="1">
      <c r="A38" s="139"/>
      <c r="B38" s="139"/>
      <c r="C38" s="139"/>
      <c r="D38" s="139"/>
      <c r="E38" s="140"/>
      <c r="F38" s="140"/>
      <c r="G38" s="141"/>
      <c r="H38" s="142"/>
    </row>
    <row r="39" spans="1:8" ht="15.75" thickBot="1">
      <c r="A39" s="139"/>
      <c r="B39" s="139"/>
      <c r="C39" s="139"/>
      <c r="D39" s="139"/>
      <c r="E39" s="143" t="s">
        <v>21</v>
      </c>
      <c r="F39" s="143"/>
      <c r="G39" s="144">
        <f>G37*C43</f>
        <v>21.6</v>
      </c>
      <c r="H39" s="145"/>
    </row>
    <row r="40" spans="1:8" ht="15.75" thickBot="1">
      <c r="A40" s="139"/>
      <c r="B40" s="139"/>
      <c r="C40" s="139"/>
      <c r="D40" s="139"/>
      <c r="E40" s="143"/>
      <c r="F40" s="143"/>
      <c r="G40" s="144"/>
      <c r="H40" s="145"/>
    </row>
    <row r="41" spans="1:8" ht="15.75" thickBot="1">
      <c r="A41" s="122" t="s">
        <v>2</v>
      </c>
      <c r="B41" s="122"/>
      <c r="C41" s="122"/>
      <c r="D41" s="122"/>
      <c r="E41" s="123" t="s">
        <v>15</v>
      </c>
      <c r="F41" s="124"/>
      <c r="G41" s="129">
        <f>SUM(G37+G39)</f>
        <v>129.6</v>
      </c>
      <c r="H41" s="130"/>
    </row>
    <row r="42" spans="1:8" ht="15.75" thickBot="1">
      <c r="A42" s="131" t="s">
        <v>3</v>
      </c>
      <c r="B42" s="131"/>
      <c r="C42" s="132">
        <v>0</v>
      </c>
      <c r="D42" s="133"/>
      <c r="E42" s="125"/>
      <c r="F42" s="126"/>
      <c r="G42" s="129"/>
      <c r="H42" s="130"/>
    </row>
    <row r="43" spans="1:8" ht="15.75" thickBot="1">
      <c r="A43" s="131">
        <v>1</v>
      </c>
      <c r="B43" s="131"/>
      <c r="C43" s="134">
        <v>0.2</v>
      </c>
      <c r="D43" s="135"/>
      <c r="E43" s="125"/>
      <c r="F43" s="126"/>
      <c r="G43" s="129"/>
      <c r="H43" s="130"/>
    </row>
    <row r="44" spans="1:8" ht="15.75" thickBot="1">
      <c r="A44" s="131">
        <v>2</v>
      </c>
      <c r="B44" s="131"/>
      <c r="C44" s="134">
        <v>0.1</v>
      </c>
      <c r="D44" s="135"/>
      <c r="E44" s="127"/>
      <c r="F44" s="128"/>
      <c r="G44" s="129"/>
      <c r="H44" s="13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4294967295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FF00"/>
  </sheetPr>
  <dimension ref="A3:H51"/>
  <sheetViews>
    <sheetView view="pageBreakPreview" zoomScale="60" zoomScaleNormal="100" workbookViewId="0">
      <selection activeCell="B14" sqref="A6:B14"/>
    </sheetView>
  </sheetViews>
  <sheetFormatPr baseColWidth="10" defaultRowHeight="15"/>
  <cols>
    <col min="7" max="7" width="13.5703125" bestFit="1" customWidth="1"/>
  </cols>
  <sheetData>
    <row r="3" spans="1:8">
      <c r="A3" s="146"/>
      <c r="B3" s="146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142</v>
      </c>
      <c r="B20" s="160"/>
      <c r="C20" s="5">
        <v>42458</v>
      </c>
      <c r="D20" s="161" t="s">
        <v>19</v>
      </c>
      <c r="E20" s="160"/>
      <c r="F20" s="98" t="s">
        <v>40</v>
      </c>
      <c r="G20" s="98" t="s">
        <v>24</v>
      </c>
      <c r="H20" s="98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>
        <v>1</v>
      </c>
      <c r="B23" s="136" t="s">
        <v>143</v>
      </c>
      <c r="C23" s="137"/>
      <c r="D23" s="137"/>
      <c r="E23" s="137"/>
      <c r="F23" s="13">
        <v>150</v>
      </c>
      <c r="G23" s="21">
        <v>150</v>
      </c>
      <c r="H23" s="8">
        <v>1</v>
      </c>
    </row>
    <row r="24" spans="1:8">
      <c r="A24" s="7"/>
      <c r="B24" s="136"/>
      <c r="C24" s="137"/>
      <c r="D24" s="137"/>
      <c r="E24" s="137"/>
      <c r="F24" s="13"/>
      <c r="G24" s="21"/>
      <c r="H24" s="8"/>
    </row>
    <row r="25" spans="1:8">
      <c r="A25" s="7"/>
      <c r="B25" s="136"/>
      <c r="C25" s="137"/>
      <c r="D25" s="137"/>
      <c r="E25" s="137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38" t="s">
        <v>62</v>
      </c>
      <c r="B37" s="139"/>
      <c r="C37" s="139"/>
      <c r="D37" s="139"/>
      <c r="E37" s="140" t="s">
        <v>14</v>
      </c>
      <c r="F37" s="140"/>
      <c r="G37" s="141">
        <f>SUM(G22:G36)</f>
        <v>150</v>
      </c>
      <c r="H37" s="142"/>
    </row>
    <row r="38" spans="1:8" ht="15.75" thickBot="1">
      <c r="A38" s="139"/>
      <c r="B38" s="139"/>
      <c r="C38" s="139"/>
      <c r="D38" s="139"/>
      <c r="E38" s="140"/>
      <c r="F38" s="140"/>
      <c r="G38" s="141"/>
      <c r="H38" s="142"/>
    </row>
    <row r="39" spans="1:8" ht="15.75" thickBot="1">
      <c r="A39" s="139"/>
      <c r="B39" s="139"/>
      <c r="C39" s="139"/>
      <c r="D39" s="139"/>
      <c r="E39" s="143" t="s">
        <v>21</v>
      </c>
      <c r="F39" s="143"/>
      <c r="G39" s="144">
        <f>G37*C43</f>
        <v>30</v>
      </c>
      <c r="H39" s="145"/>
    </row>
    <row r="40" spans="1:8" ht="15.75" thickBot="1">
      <c r="A40" s="139"/>
      <c r="B40" s="139"/>
      <c r="C40" s="139"/>
      <c r="D40" s="139"/>
      <c r="E40" s="143"/>
      <c r="F40" s="143"/>
      <c r="G40" s="144"/>
      <c r="H40" s="145"/>
    </row>
    <row r="41" spans="1:8" ht="15.75" thickBot="1">
      <c r="A41" s="122" t="s">
        <v>2</v>
      </c>
      <c r="B41" s="122"/>
      <c r="C41" s="122"/>
      <c r="D41" s="122"/>
      <c r="E41" s="123" t="s">
        <v>15</v>
      </c>
      <c r="F41" s="124"/>
      <c r="G41" s="129">
        <f>SUM(G37+G39)</f>
        <v>180</v>
      </c>
      <c r="H41" s="130"/>
    </row>
    <row r="42" spans="1:8" ht="15.75" thickBot="1">
      <c r="A42" s="131" t="s">
        <v>3</v>
      </c>
      <c r="B42" s="131"/>
      <c r="C42" s="132">
        <v>0</v>
      </c>
      <c r="D42" s="133"/>
      <c r="E42" s="125"/>
      <c r="F42" s="126"/>
      <c r="G42" s="129"/>
      <c r="H42" s="130"/>
    </row>
    <row r="43" spans="1:8" ht="15.75" thickBot="1">
      <c r="A43" s="131">
        <v>1</v>
      </c>
      <c r="B43" s="131"/>
      <c r="C43" s="134">
        <v>0.2</v>
      </c>
      <c r="D43" s="135"/>
      <c r="E43" s="125"/>
      <c r="F43" s="126"/>
      <c r="G43" s="129"/>
      <c r="H43" s="130"/>
    </row>
    <row r="44" spans="1:8" ht="15.75" thickBot="1">
      <c r="A44" s="131">
        <v>2</v>
      </c>
      <c r="B44" s="131"/>
      <c r="C44" s="134">
        <v>0.1</v>
      </c>
      <c r="D44" s="135"/>
      <c r="E44" s="127"/>
      <c r="F44" s="128"/>
      <c r="G44" s="129"/>
      <c r="H44" s="13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B25:E25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4294967295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FF00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46"/>
      <c r="B3" s="146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144</v>
      </c>
      <c r="B20" s="160"/>
      <c r="C20" s="5">
        <v>42458</v>
      </c>
      <c r="D20" s="161" t="s">
        <v>19</v>
      </c>
      <c r="E20" s="160"/>
      <c r="F20" s="99" t="s">
        <v>28</v>
      </c>
      <c r="G20" s="99" t="s">
        <v>24</v>
      </c>
      <c r="H20" s="99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>
        <v>1</v>
      </c>
      <c r="B23" s="136" t="s">
        <v>145</v>
      </c>
      <c r="C23" s="137"/>
      <c r="D23" s="137"/>
      <c r="E23" s="137"/>
      <c r="F23" s="13">
        <v>100</v>
      </c>
      <c r="G23" s="21">
        <v>100</v>
      </c>
      <c r="H23" s="8"/>
    </row>
    <row r="24" spans="1:8">
      <c r="A24" s="7"/>
      <c r="B24" s="136"/>
      <c r="C24" s="137"/>
      <c r="D24" s="137"/>
      <c r="E24" s="137"/>
      <c r="F24" s="13"/>
      <c r="G24" s="21"/>
      <c r="H24" s="8"/>
    </row>
    <row r="25" spans="1:8">
      <c r="A25" s="7"/>
      <c r="B25" s="136"/>
      <c r="C25" s="137"/>
      <c r="D25" s="137"/>
      <c r="E25" s="137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38" t="s">
        <v>62</v>
      </c>
      <c r="B37" s="139"/>
      <c r="C37" s="139"/>
      <c r="D37" s="139"/>
      <c r="E37" s="140" t="s">
        <v>14</v>
      </c>
      <c r="F37" s="140"/>
      <c r="G37" s="141">
        <f>SUM(G22:G36)</f>
        <v>100</v>
      </c>
      <c r="H37" s="142"/>
    </row>
    <row r="38" spans="1:8" ht="15.75" thickBot="1">
      <c r="A38" s="139"/>
      <c r="B38" s="139"/>
      <c r="C38" s="139"/>
      <c r="D38" s="139"/>
      <c r="E38" s="140"/>
      <c r="F38" s="140"/>
      <c r="G38" s="141"/>
      <c r="H38" s="142"/>
    </row>
    <row r="39" spans="1:8" ht="15.75" thickBot="1">
      <c r="A39" s="139"/>
      <c r="B39" s="139"/>
      <c r="C39" s="139"/>
      <c r="D39" s="139"/>
      <c r="E39" s="143" t="s">
        <v>21</v>
      </c>
      <c r="F39" s="143"/>
      <c r="G39" s="144">
        <f>G37*C43</f>
        <v>20</v>
      </c>
      <c r="H39" s="145"/>
    </row>
    <row r="40" spans="1:8" ht="15.75" thickBot="1">
      <c r="A40" s="139"/>
      <c r="B40" s="139"/>
      <c r="C40" s="139"/>
      <c r="D40" s="139"/>
      <c r="E40" s="143"/>
      <c r="F40" s="143"/>
      <c r="G40" s="144"/>
      <c r="H40" s="145"/>
    </row>
    <row r="41" spans="1:8" ht="15.75" thickBot="1">
      <c r="A41" s="122" t="s">
        <v>2</v>
      </c>
      <c r="B41" s="122"/>
      <c r="C41" s="122"/>
      <c r="D41" s="122"/>
      <c r="E41" s="123" t="s">
        <v>15</v>
      </c>
      <c r="F41" s="124"/>
      <c r="G41" s="129">
        <f>SUM(G37+G39)</f>
        <v>120</v>
      </c>
      <c r="H41" s="130"/>
    </row>
    <row r="42" spans="1:8" ht="15.75" thickBot="1">
      <c r="A42" s="131" t="s">
        <v>3</v>
      </c>
      <c r="B42" s="131"/>
      <c r="C42" s="132">
        <v>0</v>
      </c>
      <c r="D42" s="133"/>
      <c r="E42" s="125"/>
      <c r="F42" s="126"/>
      <c r="G42" s="129"/>
      <c r="H42" s="130"/>
    </row>
    <row r="43" spans="1:8" ht="15.75" thickBot="1">
      <c r="A43" s="131">
        <v>1</v>
      </c>
      <c r="B43" s="131"/>
      <c r="C43" s="134">
        <v>0.2</v>
      </c>
      <c r="D43" s="135"/>
      <c r="E43" s="125"/>
      <c r="F43" s="126"/>
      <c r="G43" s="129"/>
      <c r="H43" s="130"/>
    </row>
    <row r="44" spans="1:8" ht="15.75" thickBot="1">
      <c r="A44" s="131">
        <v>2</v>
      </c>
      <c r="B44" s="131"/>
      <c r="C44" s="134">
        <v>0.1</v>
      </c>
      <c r="D44" s="135"/>
      <c r="E44" s="127"/>
      <c r="F44" s="128"/>
      <c r="G44" s="129"/>
      <c r="H44" s="13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4294967295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FF00"/>
  </sheetPr>
  <dimension ref="A3:H51"/>
  <sheetViews>
    <sheetView view="pageBreakPreview" zoomScale="60" zoomScaleNormal="100" workbookViewId="0">
      <selection activeCell="A16" sqref="A8:A16"/>
    </sheetView>
  </sheetViews>
  <sheetFormatPr baseColWidth="10" defaultRowHeight="15"/>
  <cols>
    <col min="7" max="7" width="13.5703125" bestFit="1" customWidth="1"/>
  </cols>
  <sheetData>
    <row r="3" spans="1:8">
      <c r="A3" s="146"/>
      <c r="B3" s="146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146</v>
      </c>
      <c r="B20" s="160"/>
      <c r="C20" s="5">
        <v>42459</v>
      </c>
      <c r="D20" s="161" t="s">
        <v>19</v>
      </c>
      <c r="E20" s="160"/>
      <c r="F20" s="100" t="s">
        <v>58</v>
      </c>
      <c r="G20" s="100" t="s">
        <v>24</v>
      </c>
      <c r="H20" s="100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/>
      <c r="B23" s="136" t="s">
        <v>147</v>
      </c>
      <c r="C23" s="137"/>
      <c r="D23" s="137"/>
      <c r="E23" s="137"/>
      <c r="F23" s="13">
        <v>1339.75</v>
      </c>
      <c r="G23" s="21">
        <v>1339.75</v>
      </c>
      <c r="H23" s="8">
        <v>2</v>
      </c>
    </row>
    <row r="24" spans="1:8">
      <c r="A24" s="7"/>
      <c r="B24" s="136"/>
      <c r="C24" s="137"/>
      <c r="D24" s="137"/>
      <c r="E24" s="137"/>
      <c r="F24" s="13"/>
      <c r="G24" s="21"/>
      <c r="H24" s="8"/>
    </row>
    <row r="25" spans="1:8" ht="14.45" customHeight="1">
      <c r="A25" s="7"/>
      <c r="B25" s="184" t="s">
        <v>148</v>
      </c>
      <c r="C25" s="185"/>
      <c r="D25" s="185"/>
      <c r="E25" s="186"/>
      <c r="F25" s="13">
        <v>2010.67</v>
      </c>
      <c r="G25" s="21">
        <v>2010.67</v>
      </c>
      <c r="H25" s="8">
        <v>2</v>
      </c>
    </row>
    <row r="26" spans="1:8">
      <c r="A26" s="7"/>
      <c r="B26" s="184"/>
      <c r="C26" s="185"/>
      <c r="D26" s="185"/>
      <c r="E26" s="186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38" t="s">
        <v>62</v>
      </c>
      <c r="B37" s="139"/>
      <c r="C37" s="139"/>
      <c r="D37" s="139"/>
      <c r="E37" s="140" t="s">
        <v>14</v>
      </c>
      <c r="F37" s="140"/>
      <c r="G37" s="141">
        <f>SUM(G22:G36)</f>
        <v>3350.42</v>
      </c>
      <c r="H37" s="142"/>
    </row>
    <row r="38" spans="1:8" ht="15.75" thickBot="1">
      <c r="A38" s="139"/>
      <c r="B38" s="139"/>
      <c r="C38" s="139"/>
      <c r="D38" s="139"/>
      <c r="E38" s="140"/>
      <c r="F38" s="140"/>
      <c r="G38" s="141"/>
      <c r="H38" s="142"/>
    </row>
    <row r="39" spans="1:8" ht="15.75" thickBot="1">
      <c r="A39" s="139"/>
      <c r="B39" s="139"/>
      <c r="C39" s="139"/>
      <c r="D39" s="139"/>
      <c r="E39" s="143" t="s">
        <v>21</v>
      </c>
      <c r="F39" s="143"/>
      <c r="G39" s="144">
        <f>G37*C44</f>
        <v>335.04200000000003</v>
      </c>
      <c r="H39" s="145"/>
    </row>
    <row r="40" spans="1:8" ht="15.75" thickBot="1">
      <c r="A40" s="139"/>
      <c r="B40" s="139"/>
      <c r="C40" s="139"/>
      <c r="D40" s="139"/>
      <c r="E40" s="143"/>
      <c r="F40" s="143"/>
      <c r="G40" s="144"/>
      <c r="H40" s="145"/>
    </row>
    <row r="41" spans="1:8" ht="15.75" thickBot="1">
      <c r="A41" s="122" t="s">
        <v>2</v>
      </c>
      <c r="B41" s="122"/>
      <c r="C41" s="122"/>
      <c r="D41" s="122"/>
      <c r="E41" s="123" t="s">
        <v>15</v>
      </c>
      <c r="F41" s="124"/>
      <c r="G41" s="129">
        <f>SUM(G37+G39)</f>
        <v>3685.462</v>
      </c>
      <c r="H41" s="130"/>
    </row>
    <row r="42" spans="1:8" ht="15.75" thickBot="1">
      <c r="A42" s="131" t="s">
        <v>3</v>
      </c>
      <c r="B42" s="131"/>
      <c r="C42" s="132">
        <v>0</v>
      </c>
      <c r="D42" s="133"/>
      <c r="E42" s="125"/>
      <c r="F42" s="126"/>
      <c r="G42" s="129"/>
      <c r="H42" s="130"/>
    </row>
    <row r="43" spans="1:8" ht="15.75" thickBot="1">
      <c r="A43" s="131">
        <v>1</v>
      </c>
      <c r="B43" s="131"/>
      <c r="C43" s="134">
        <v>0.2</v>
      </c>
      <c r="D43" s="135"/>
      <c r="E43" s="125"/>
      <c r="F43" s="126"/>
      <c r="G43" s="129"/>
      <c r="H43" s="130"/>
    </row>
    <row r="44" spans="1:8" ht="15.75" thickBot="1">
      <c r="A44" s="131">
        <v>2</v>
      </c>
      <c r="B44" s="131"/>
      <c r="C44" s="134">
        <v>0.1</v>
      </c>
      <c r="D44" s="135"/>
      <c r="E44" s="127"/>
      <c r="F44" s="128"/>
      <c r="G44" s="129"/>
      <c r="H44" s="13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B24:E24"/>
    <mergeCell ref="A37:D40"/>
    <mergeCell ref="E37:F38"/>
    <mergeCell ref="G37:H38"/>
    <mergeCell ref="E39:F40"/>
    <mergeCell ref="G39:H40"/>
    <mergeCell ref="A49:H49"/>
    <mergeCell ref="B25:E26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ageMargins left="0.7" right="0.7" top="0.75" bottom="0.75" header="0.3" footer="0.3"/>
  <pageSetup paperSize="9" scale="92" orientation="portrait" verticalDpi="4294967295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00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46"/>
      <c r="B3" s="146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150</v>
      </c>
      <c r="B20" s="160"/>
      <c r="C20" s="5">
        <v>42460</v>
      </c>
      <c r="D20" s="161" t="s">
        <v>19</v>
      </c>
      <c r="E20" s="160"/>
      <c r="F20" s="101" t="s">
        <v>40</v>
      </c>
      <c r="G20" s="101" t="s">
        <v>24</v>
      </c>
      <c r="H20" s="101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>
        <v>1</v>
      </c>
      <c r="B23" s="162" t="s">
        <v>151</v>
      </c>
      <c r="C23" s="137"/>
      <c r="D23" s="137"/>
      <c r="E23" s="137"/>
      <c r="F23" s="13">
        <v>681.82</v>
      </c>
      <c r="G23" s="21">
        <v>681.82</v>
      </c>
      <c r="H23" s="8">
        <v>2</v>
      </c>
    </row>
    <row r="24" spans="1:8">
      <c r="A24" s="7"/>
      <c r="B24" s="136" t="s">
        <v>152</v>
      </c>
      <c r="C24" s="137"/>
      <c r="D24" s="137"/>
      <c r="E24" s="137"/>
      <c r="F24" s="13"/>
      <c r="G24" s="21"/>
      <c r="H24" s="8"/>
    </row>
    <row r="25" spans="1:8">
      <c r="A25" s="7"/>
      <c r="B25" s="136"/>
      <c r="C25" s="137"/>
      <c r="D25" s="137"/>
      <c r="E25" s="137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38" t="s">
        <v>62</v>
      </c>
      <c r="B37" s="139"/>
      <c r="C37" s="139"/>
      <c r="D37" s="139"/>
      <c r="E37" s="140" t="s">
        <v>14</v>
      </c>
      <c r="F37" s="140"/>
      <c r="G37" s="141">
        <f>SUM(G22:G36)</f>
        <v>681.82</v>
      </c>
      <c r="H37" s="142"/>
    </row>
    <row r="38" spans="1:8" ht="15.75" thickBot="1">
      <c r="A38" s="139"/>
      <c r="B38" s="139"/>
      <c r="C38" s="139"/>
      <c r="D38" s="139"/>
      <c r="E38" s="140"/>
      <c r="F38" s="140"/>
      <c r="G38" s="141"/>
      <c r="H38" s="142"/>
    </row>
    <row r="39" spans="1:8" ht="15.75" thickBot="1">
      <c r="A39" s="139"/>
      <c r="B39" s="139"/>
      <c r="C39" s="139"/>
      <c r="D39" s="139"/>
      <c r="E39" s="143" t="s">
        <v>21</v>
      </c>
      <c r="F39" s="143"/>
      <c r="G39" s="144">
        <f>G37*C44</f>
        <v>68.182000000000002</v>
      </c>
      <c r="H39" s="145"/>
    </row>
    <row r="40" spans="1:8" ht="15.75" thickBot="1">
      <c r="A40" s="139"/>
      <c r="B40" s="139"/>
      <c r="C40" s="139"/>
      <c r="D40" s="139"/>
      <c r="E40" s="143"/>
      <c r="F40" s="143"/>
      <c r="G40" s="144"/>
      <c r="H40" s="145"/>
    </row>
    <row r="41" spans="1:8" ht="15.75" thickBot="1">
      <c r="A41" s="122" t="s">
        <v>2</v>
      </c>
      <c r="B41" s="122"/>
      <c r="C41" s="122"/>
      <c r="D41" s="122"/>
      <c r="E41" s="123" t="s">
        <v>15</v>
      </c>
      <c r="F41" s="124"/>
      <c r="G41" s="129">
        <f>SUM(G37+G39)</f>
        <v>750.00200000000007</v>
      </c>
      <c r="H41" s="130"/>
    </row>
    <row r="42" spans="1:8" ht="15.75" thickBot="1">
      <c r="A42" s="131" t="s">
        <v>3</v>
      </c>
      <c r="B42" s="131"/>
      <c r="C42" s="132">
        <v>0</v>
      </c>
      <c r="D42" s="133"/>
      <c r="E42" s="125"/>
      <c r="F42" s="126"/>
      <c r="G42" s="129"/>
      <c r="H42" s="130"/>
    </row>
    <row r="43" spans="1:8" ht="15.75" thickBot="1">
      <c r="A43" s="131">
        <v>1</v>
      </c>
      <c r="B43" s="131"/>
      <c r="C43" s="134">
        <v>0.2</v>
      </c>
      <c r="D43" s="135"/>
      <c r="E43" s="125"/>
      <c r="F43" s="126"/>
      <c r="G43" s="129"/>
      <c r="H43" s="130"/>
    </row>
    <row r="44" spans="1:8" ht="15.75" thickBot="1">
      <c r="A44" s="131">
        <v>2</v>
      </c>
      <c r="B44" s="131"/>
      <c r="C44" s="134">
        <v>0.1</v>
      </c>
      <c r="D44" s="135"/>
      <c r="E44" s="127"/>
      <c r="F44" s="128"/>
      <c r="G44" s="129"/>
      <c r="H44" s="13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4294967295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FFFF00"/>
  </sheetPr>
  <dimension ref="A3:H51"/>
  <sheetViews>
    <sheetView view="pageBreakPreview" zoomScale="60" zoomScaleNormal="100" workbookViewId="0">
      <selection activeCell="A49" sqref="A49:H49"/>
    </sheetView>
  </sheetViews>
  <sheetFormatPr baseColWidth="10" defaultRowHeight="15"/>
  <cols>
    <col min="7" max="7" width="13.5703125" bestFit="1" customWidth="1"/>
  </cols>
  <sheetData>
    <row r="3" spans="1:8">
      <c r="A3" s="146"/>
      <c r="B3" s="146"/>
      <c r="C3" s="147"/>
      <c r="D3" s="147"/>
      <c r="E3" s="148"/>
      <c r="F3" s="148"/>
      <c r="G3" s="148"/>
      <c r="H3" s="148"/>
    </row>
    <row r="4" spans="1:8" ht="16.5">
      <c r="D4" s="149"/>
      <c r="E4" s="149"/>
    </row>
    <row r="5" spans="1:8" ht="15" customHeight="1"/>
    <row r="6" spans="1:8" ht="9" customHeight="1"/>
    <row r="9" spans="1:8">
      <c r="F9" s="18"/>
    </row>
    <row r="10" spans="1:8">
      <c r="A10" s="23"/>
      <c r="F10" s="18"/>
    </row>
    <row r="11" spans="1:8">
      <c r="A11" s="23"/>
      <c r="F11" s="18"/>
    </row>
    <row r="12" spans="1:8">
      <c r="A12" s="24"/>
      <c r="F12" s="18"/>
    </row>
    <row r="13" spans="1:8">
      <c r="F13" s="18"/>
    </row>
    <row r="14" spans="1:8">
      <c r="F14" s="18"/>
    </row>
    <row r="16" spans="1:8" ht="15.75" thickBot="1"/>
    <row r="17" spans="1:8" ht="14.45" customHeight="1">
      <c r="A17" s="150" t="s">
        <v>0</v>
      </c>
      <c r="B17" s="151"/>
      <c r="C17" s="151"/>
      <c r="D17" s="151"/>
      <c r="E17" s="151"/>
      <c r="F17" s="151"/>
      <c r="G17" s="151"/>
      <c r="H17" s="152"/>
    </row>
    <row r="18" spans="1:8" ht="15" customHeight="1" thickBot="1">
      <c r="A18" s="153"/>
      <c r="B18" s="154"/>
      <c r="C18" s="154"/>
      <c r="D18" s="154"/>
      <c r="E18" s="154"/>
      <c r="F18" s="154"/>
      <c r="G18" s="154"/>
      <c r="H18" s="155"/>
    </row>
    <row r="19" spans="1:8" ht="15.75" thickBot="1">
      <c r="A19" s="156" t="s">
        <v>23</v>
      </c>
      <c r="B19" s="157"/>
      <c r="C19" s="20" t="s">
        <v>4</v>
      </c>
      <c r="D19" s="158" t="s">
        <v>5</v>
      </c>
      <c r="E19" s="157"/>
      <c r="F19" s="20" t="s">
        <v>6</v>
      </c>
      <c r="G19" s="20" t="s">
        <v>7</v>
      </c>
      <c r="H19" s="20" t="s">
        <v>8</v>
      </c>
    </row>
    <row r="20" spans="1:8" ht="28.15" customHeight="1" thickBot="1">
      <c r="A20" s="159" t="s">
        <v>153</v>
      </c>
      <c r="B20" s="160"/>
      <c r="C20" s="5">
        <v>42460</v>
      </c>
      <c r="D20" s="161" t="s">
        <v>19</v>
      </c>
      <c r="E20" s="160"/>
      <c r="F20" s="101" t="s">
        <v>140</v>
      </c>
      <c r="G20" s="101" t="s">
        <v>24</v>
      </c>
      <c r="H20" s="101" t="s">
        <v>20</v>
      </c>
    </row>
    <row r="21" spans="1:8" ht="15.75" thickBot="1">
      <c r="A21" s="20" t="s">
        <v>9</v>
      </c>
      <c r="B21" s="156" t="s">
        <v>10</v>
      </c>
      <c r="C21" s="158"/>
      <c r="D21" s="158"/>
      <c r="E21" s="157"/>
      <c r="F21" s="20" t="s">
        <v>11</v>
      </c>
      <c r="G21" s="20" t="s">
        <v>12</v>
      </c>
      <c r="H21" s="20" t="s">
        <v>13</v>
      </c>
    </row>
    <row r="22" spans="1:8">
      <c r="A22" s="7"/>
      <c r="B22" s="1"/>
      <c r="C22" s="2"/>
      <c r="D22" s="2"/>
      <c r="E22" s="2"/>
      <c r="F22" s="22"/>
      <c r="G22" s="14"/>
      <c r="H22" s="8"/>
    </row>
    <row r="23" spans="1:8">
      <c r="A23" s="7">
        <v>1</v>
      </c>
      <c r="B23" s="162" t="s">
        <v>80</v>
      </c>
      <c r="C23" s="187"/>
      <c r="D23" s="187"/>
      <c r="E23" s="187"/>
      <c r="F23" s="13">
        <v>5000</v>
      </c>
      <c r="G23" s="21">
        <v>5000</v>
      </c>
      <c r="H23" s="8">
        <v>1</v>
      </c>
    </row>
    <row r="24" spans="1:8">
      <c r="A24" s="7"/>
      <c r="B24" s="136" t="s">
        <v>154</v>
      </c>
      <c r="C24" s="137"/>
      <c r="D24" s="137"/>
      <c r="E24" s="137"/>
      <c r="F24" s="13"/>
      <c r="G24" s="21"/>
      <c r="H24" s="8"/>
    </row>
    <row r="25" spans="1:8">
      <c r="A25" s="7"/>
      <c r="B25" s="136"/>
      <c r="C25" s="137"/>
      <c r="D25" s="137"/>
      <c r="E25" s="137"/>
      <c r="F25" s="13"/>
      <c r="G25" s="21"/>
      <c r="H25" s="8"/>
    </row>
    <row r="26" spans="1:8">
      <c r="A26" s="7"/>
      <c r="B26" s="3"/>
      <c r="C26" s="4"/>
      <c r="D26" s="4"/>
      <c r="E26" s="12"/>
      <c r="F26" s="13"/>
      <c r="G26" s="13"/>
      <c r="H26" s="8"/>
    </row>
    <row r="27" spans="1:8">
      <c r="A27" s="7"/>
      <c r="B27" s="3"/>
      <c r="C27" s="4"/>
      <c r="D27" s="4"/>
      <c r="E27" s="12"/>
      <c r="F27" s="13"/>
      <c r="G27" s="13"/>
      <c r="H27" s="8"/>
    </row>
    <row r="28" spans="1:8">
      <c r="A28" s="7"/>
      <c r="B28" s="3"/>
      <c r="C28" s="4"/>
      <c r="D28" s="4"/>
      <c r="E28" s="12"/>
      <c r="F28" s="13"/>
      <c r="G28" s="13"/>
      <c r="H28" s="8"/>
    </row>
    <row r="29" spans="1:8">
      <c r="A29" s="7"/>
      <c r="B29" s="3"/>
      <c r="C29" s="4"/>
      <c r="D29" s="4"/>
      <c r="E29" s="12"/>
      <c r="F29" s="13"/>
      <c r="G29" s="13"/>
      <c r="H29" s="8"/>
    </row>
    <row r="30" spans="1:8">
      <c r="A30" s="7"/>
      <c r="B30" s="3"/>
      <c r="C30" s="4"/>
      <c r="D30" s="4"/>
      <c r="E30" s="12"/>
      <c r="F30" s="13"/>
      <c r="G30" s="13"/>
      <c r="H30" s="8"/>
    </row>
    <row r="31" spans="1:8">
      <c r="A31" s="7"/>
      <c r="B31" s="3"/>
      <c r="C31" s="4"/>
      <c r="D31" s="4"/>
      <c r="E31" s="12"/>
      <c r="F31" s="13"/>
      <c r="G31" s="13"/>
      <c r="H31" s="8"/>
    </row>
    <row r="32" spans="1:8">
      <c r="A32" s="7"/>
      <c r="B32" s="3"/>
      <c r="C32" s="4"/>
      <c r="D32" s="4"/>
      <c r="E32" s="12"/>
      <c r="F32" s="13"/>
      <c r="G32" s="13"/>
      <c r="H32" s="8"/>
    </row>
    <row r="33" spans="1:8">
      <c r="A33" s="7"/>
      <c r="B33" s="3"/>
      <c r="C33" s="4"/>
      <c r="D33" s="4"/>
      <c r="E33" s="12"/>
      <c r="F33" s="13"/>
      <c r="G33" s="13"/>
      <c r="H33" s="8"/>
    </row>
    <row r="34" spans="1:8">
      <c r="A34" s="7"/>
      <c r="B34" s="3"/>
      <c r="C34" s="4"/>
      <c r="D34" s="4"/>
      <c r="E34" s="12"/>
      <c r="F34" s="13"/>
      <c r="G34" s="13"/>
      <c r="H34" s="8"/>
    </row>
    <row r="35" spans="1:8">
      <c r="A35" s="7"/>
      <c r="B35" s="3"/>
      <c r="C35" s="4"/>
      <c r="D35" s="4"/>
      <c r="E35" s="12"/>
      <c r="F35" s="13"/>
      <c r="G35" s="13"/>
      <c r="H35" s="8"/>
    </row>
    <row r="36" spans="1:8" ht="15.75" thickBot="1">
      <c r="A36" s="7"/>
      <c r="B36" s="3"/>
      <c r="C36" s="4"/>
      <c r="D36" s="4"/>
      <c r="E36" s="12"/>
      <c r="F36" s="17"/>
      <c r="G36" s="13"/>
      <c r="H36" s="8"/>
    </row>
    <row r="37" spans="1:8" ht="15.75" thickBot="1">
      <c r="A37" s="138" t="s">
        <v>62</v>
      </c>
      <c r="B37" s="139"/>
      <c r="C37" s="139"/>
      <c r="D37" s="139"/>
      <c r="E37" s="140" t="s">
        <v>14</v>
      </c>
      <c r="F37" s="140"/>
      <c r="G37" s="141">
        <f>SUM(G22:G36)</f>
        <v>5000</v>
      </c>
      <c r="H37" s="142"/>
    </row>
    <row r="38" spans="1:8" ht="15.75" thickBot="1">
      <c r="A38" s="139"/>
      <c r="B38" s="139"/>
      <c r="C38" s="139"/>
      <c r="D38" s="139"/>
      <c r="E38" s="140"/>
      <c r="F38" s="140"/>
      <c r="G38" s="141"/>
      <c r="H38" s="142"/>
    </row>
    <row r="39" spans="1:8" ht="15.75" thickBot="1">
      <c r="A39" s="139"/>
      <c r="B39" s="139"/>
      <c r="C39" s="139"/>
      <c r="D39" s="139"/>
      <c r="E39" s="143" t="s">
        <v>21</v>
      </c>
      <c r="F39" s="143"/>
      <c r="G39" s="144">
        <f>G37*C43</f>
        <v>1000</v>
      </c>
      <c r="H39" s="145"/>
    </row>
    <row r="40" spans="1:8" ht="15.75" thickBot="1">
      <c r="A40" s="139"/>
      <c r="B40" s="139"/>
      <c r="C40" s="139"/>
      <c r="D40" s="139"/>
      <c r="E40" s="143"/>
      <c r="F40" s="143"/>
      <c r="G40" s="144"/>
      <c r="H40" s="145"/>
    </row>
    <row r="41" spans="1:8" ht="15.75" thickBot="1">
      <c r="A41" s="122" t="s">
        <v>2</v>
      </c>
      <c r="B41" s="122"/>
      <c r="C41" s="122"/>
      <c r="D41" s="122"/>
      <c r="E41" s="123" t="s">
        <v>15</v>
      </c>
      <c r="F41" s="124"/>
      <c r="G41" s="129">
        <f>SUM(G37+G39)</f>
        <v>6000</v>
      </c>
      <c r="H41" s="130"/>
    </row>
    <row r="42" spans="1:8" ht="15.75" thickBot="1">
      <c r="A42" s="131" t="s">
        <v>3</v>
      </c>
      <c r="B42" s="131"/>
      <c r="C42" s="132">
        <v>0</v>
      </c>
      <c r="D42" s="133"/>
      <c r="E42" s="125"/>
      <c r="F42" s="126"/>
      <c r="G42" s="129"/>
      <c r="H42" s="130"/>
    </row>
    <row r="43" spans="1:8" ht="15.75" thickBot="1">
      <c r="A43" s="131">
        <v>1</v>
      </c>
      <c r="B43" s="131"/>
      <c r="C43" s="134">
        <v>0.2</v>
      </c>
      <c r="D43" s="135"/>
      <c r="E43" s="125"/>
      <c r="F43" s="126"/>
      <c r="G43" s="129"/>
      <c r="H43" s="130"/>
    </row>
    <row r="44" spans="1:8" ht="15.75" thickBot="1">
      <c r="A44" s="131">
        <v>2</v>
      </c>
      <c r="B44" s="131"/>
      <c r="C44" s="134">
        <v>0.1</v>
      </c>
      <c r="D44" s="135"/>
      <c r="E44" s="127"/>
      <c r="F44" s="128"/>
      <c r="G44" s="129"/>
      <c r="H44" s="130"/>
    </row>
    <row r="45" spans="1:8">
      <c r="A45" s="6"/>
      <c r="B45" s="6"/>
      <c r="C45" s="9"/>
      <c r="D45" s="4"/>
      <c r="E45" s="10"/>
      <c r="F45" s="10"/>
      <c r="G45" s="11"/>
    </row>
    <row r="46" spans="1:8" ht="14.45" customHeight="1">
      <c r="A46" s="19"/>
      <c r="B46" s="19"/>
      <c r="C46" s="19"/>
      <c r="D46" s="19"/>
      <c r="E46" s="19"/>
      <c r="F46" s="19"/>
      <c r="G46" s="19"/>
      <c r="H46" s="19"/>
    </row>
    <row r="47" spans="1:8">
      <c r="A47" s="19"/>
      <c r="B47" s="19"/>
      <c r="C47" s="19"/>
      <c r="D47" s="19"/>
      <c r="E47" s="19"/>
      <c r="F47" s="19"/>
      <c r="G47" s="19"/>
      <c r="H47" s="19"/>
    </row>
    <row r="48" spans="1:8">
      <c r="A48" s="19"/>
      <c r="B48" s="19"/>
      <c r="C48" s="19"/>
      <c r="D48" s="19"/>
      <c r="E48" s="19"/>
      <c r="F48" s="19"/>
      <c r="G48" s="19"/>
      <c r="H48" s="19"/>
    </row>
    <row r="49" spans="1:8" ht="51" customHeight="1">
      <c r="A49" s="120"/>
      <c r="B49" s="121"/>
      <c r="C49" s="121"/>
      <c r="D49" s="121"/>
      <c r="E49" s="121"/>
      <c r="F49" s="121"/>
      <c r="G49" s="121"/>
      <c r="H49" s="121"/>
    </row>
    <row r="50" spans="1:8">
      <c r="A50" s="19"/>
      <c r="B50" s="19"/>
      <c r="C50" s="19"/>
      <c r="D50" s="19"/>
      <c r="E50" s="19"/>
      <c r="F50" s="19"/>
      <c r="G50" s="19"/>
      <c r="H50" s="19"/>
    </row>
    <row r="51" spans="1:8" ht="100.9" customHeight="1">
      <c r="A51" s="19"/>
      <c r="B51" s="19"/>
      <c r="C51" s="19"/>
      <c r="D51" s="19"/>
      <c r="E51" s="19"/>
      <c r="F51" s="19"/>
      <c r="G51" s="19"/>
      <c r="H51" s="19"/>
    </row>
  </sheetData>
  <mergeCells count="29"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  <mergeCell ref="B24:E24"/>
    <mergeCell ref="B25:E25"/>
    <mergeCell ref="A37:D40"/>
    <mergeCell ref="E37:F38"/>
    <mergeCell ref="G37:H38"/>
    <mergeCell ref="E39:F40"/>
    <mergeCell ref="G39:H40"/>
    <mergeCell ref="B23:E23"/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</mergeCells>
  <pageMargins left="0.7" right="0.7" top="0.75" bottom="0.75" header="0.3" footer="0.3"/>
  <pageSetup paperSize="9" scale="92" orientation="portrait" verticalDpi="4294967295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B1:M16"/>
  <sheetViews>
    <sheetView workbookViewId="0">
      <selection activeCell="G2" sqref="G2"/>
    </sheetView>
  </sheetViews>
  <sheetFormatPr baseColWidth="10" defaultRowHeight="15"/>
  <cols>
    <col min="1" max="6" width="11.42578125" style="15"/>
    <col min="7" max="7" width="36.85546875" style="15" bestFit="1" customWidth="1"/>
    <col min="8" max="8" width="11.42578125" style="15"/>
    <col min="9" max="9" width="11.28515625" style="15" customWidth="1"/>
    <col min="10" max="16384" width="11.42578125" style="15"/>
  </cols>
  <sheetData>
    <row r="1" spans="2:13">
      <c r="B1" s="103" t="s">
        <v>156</v>
      </c>
      <c r="D1" s="102" t="s">
        <v>157</v>
      </c>
      <c r="E1" s="102"/>
    </row>
    <row r="2" spans="2:13">
      <c r="B2" s="15">
        <v>2016</v>
      </c>
      <c r="D2" s="15">
        <v>1</v>
      </c>
      <c r="E2" s="15" t="s">
        <v>158</v>
      </c>
      <c r="G2" s="104" t="s">
        <v>173</v>
      </c>
      <c r="H2" s="104" t="s">
        <v>170</v>
      </c>
    </row>
    <row r="3" spans="2:13">
      <c r="B3" s="15">
        <v>2017</v>
      </c>
      <c r="D3" s="15">
        <v>2</v>
      </c>
      <c r="E3" s="15" t="s">
        <v>159</v>
      </c>
    </row>
    <row r="4" spans="2:13">
      <c r="B4" s="15">
        <v>2018</v>
      </c>
      <c r="D4" s="15">
        <v>3</v>
      </c>
      <c r="E4" s="15" t="s">
        <v>160</v>
      </c>
      <c r="G4" s="104" t="s">
        <v>171</v>
      </c>
      <c r="H4" s="104" t="s">
        <v>172</v>
      </c>
      <c r="I4" s="104"/>
      <c r="K4" s="104"/>
      <c r="L4" s="104"/>
      <c r="M4" s="104"/>
    </row>
    <row r="5" spans="2:13">
      <c r="B5" s="15">
        <v>2019</v>
      </c>
      <c r="D5" s="15">
        <v>4</v>
      </c>
      <c r="E5" s="15" t="s">
        <v>161</v>
      </c>
    </row>
    <row r="6" spans="2:13">
      <c r="B6" s="15">
        <v>2020</v>
      </c>
      <c r="D6" s="15">
        <v>5</v>
      </c>
      <c r="E6" s="15" t="s">
        <v>162</v>
      </c>
    </row>
    <row r="7" spans="2:13">
      <c r="B7" s="15">
        <v>2021</v>
      </c>
      <c r="D7" s="15">
        <v>6</v>
      </c>
      <c r="E7" s="15" t="s">
        <v>163</v>
      </c>
    </row>
    <row r="8" spans="2:13">
      <c r="B8" s="15">
        <v>2022</v>
      </c>
      <c r="D8" s="15">
        <v>7</v>
      </c>
      <c r="E8" s="15" t="s">
        <v>164</v>
      </c>
      <c r="J8" s="105"/>
    </row>
    <row r="9" spans="2:13">
      <c r="B9" s="15">
        <v>2023</v>
      </c>
      <c r="D9" s="15">
        <v>8</v>
      </c>
      <c r="E9" s="15" t="s">
        <v>165</v>
      </c>
    </row>
    <row r="10" spans="2:13">
      <c r="B10" s="15">
        <v>2024</v>
      </c>
      <c r="D10" s="15">
        <v>9</v>
      </c>
      <c r="E10" s="15" t="s">
        <v>166</v>
      </c>
    </row>
    <row r="11" spans="2:13">
      <c r="B11" s="15">
        <v>2025</v>
      </c>
      <c r="D11" s="15">
        <v>10</v>
      </c>
      <c r="E11" s="15" t="s">
        <v>167</v>
      </c>
    </row>
    <row r="12" spans="2:13">
      <c r="B12" s="15">
        <v>2026</v>
      </c>
      <c r="D12" s="15">
        <v>11</v>
      </c>
      <c r="E12" s="15" t="s">
        <v>168</v>
      </c>
    </row>
    <row r="13" spans="2:13">
      <c r="B13" s="15">
        <v>2027</v>
      </c>
      <c r="D13" s="15">
        <v>12</v>
      </c>
      <c r="E13" s="15" t="s">
        <v>169</v>
      </c>
    </row>
    <row r="14" spans="2:13">
      <c r="B14" s="15">
        <v>2028</v>
      </c>
    </row>
    <row r="15" spans="2:13">
      <c r="B15" s="15">
        <v>2029</v>
      </c>
    </row>
    <row r="16" spans="2:13">
      <c r="B16" s="15">
        <v>2030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27</vt:i4>
      </vt:variant>
      <vt:variant>
        <vt:lpstr>Plages nommées</vt:lpstr>
      </vt:variant>
      <vt:variant>
        <vt:i4>2</vt:i4>
      </vt:variant>
    </vt:vector>
  </HeadingPairs>
  <TitlesOfParts>
    <vt:vector size="29" baseType="lpstr">
      <vt:lpstr>SUIVI CA EN COURS</vt:lpstr>
      <vt:lpstr>FA TYPE</vt:lpstr>
      <vt:lpstr>16F0109</vt:lpstr>
      <vt:lpstr>16F0110</vt:lpstr>
      <vt:lpstr>16F0111</vt:lpstr>
      <vt:lpstr>16F0112</vt:lpstr>
      <vt:lpstr>16F0113</vt:lpstr>
      <vt:lpstr>16F0114</vt:lpstr>
      <vt:lpstr>16F0115</vt:lpstr>
      <vt:lpstr>16F0116</vt:lpstr>
      <vt:lpstr>16F0201</vt:lpstr>
      <vt:lpstr>16F0202</vt:lpstr>
      <vt:lpstr>16F0203</vt:lpstr>
      <vt:lpstr>16F0301</vt:lpstr>
      <vt:lpstr>16F0302</vt:lpstr>
      <vt:lpstr>16F0303</vt:lpstr>
      <vt:lpstr>16F0304</vt:lpstr>
      <vt:lpstr>16F0305</vt:lpstr>
      <vt:lpstr>16F0306</vt:lpstr>
      <vt:lpstr>16F0307</vt:lpstr>
      <vt:lpstr>16F0308</vt:lpstr>
      <vt:lpstr>16F0309</vt:lpstr>
      <vt:lpstr>16F0310</vt:lpstr>
      <vt:lpstr>16F0311</vt:lpstr>
      <vt:lpstr>16F0312</vt:lpstr>
      <vt:lpstr>16F0313</vt:lpstr>
      <vt:lpstr>Parametres</vt:lpstr>
      <vt:lpstr>CLIENTS</vt:lpstr>
      <vt:lpstr>'16F0303'!Zone_d_impression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Maureen</dc:creator>
  <cp:lastModifiedBy>gmb</cp:lastModifiedBy>
  <cp:lastPrinted>2016-03-31T09:17:28Z</cp:lastPrinted>
  <dcterms:created xsi:type="dcterms:W3CDTF">2015-12-02T08:44:06Z</dcterms:created>
  <dcterms:modified xsi:type="dcterms:W3CDTF">2016-06-08T13:10:53Z</dcterms:modified>
</cp:coreProperties>
</file>