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10215" tabRatio="859" firstSheet="1" activeTab="1"/>
  </bookViews>
  <sheets>
    <sheet name="mémo" sheetId="44" state="hidden" r:id="rId1"/>
    <sheet name="Menu" sheetId="96" r:id="rId2"/>
    <sheet name="0-5 ans" sheetId="46" r:id="rId3"/>
    <sheet name="janv" sheetId="14" r:id="rId4"/>
    <sheet name="fev" sheetId="25" r:id="rId5"/>
    <sheet name="mars" sheetId="24" r:id="rId6"/>
    <sheet name="avril" sheetId="23" r:id="rId7"/>
    <sheet name="mai" sheetId="22" r:id="rId8"/>
    <sheet name="juin" sheetId="21" r:id="rId9"/>
    <sheet name="juil" sheetId="20" r:id="rId10"/>
    <sheet name="aout" sheetId="19" r:id="rId11"/>
    <sheet name="sept" sheetId="18" r:id="rId12"/>
    <sheet name="oct" sheetId="17" r:id="rId13"/>
    <sheet name="nov" sheetId="16" r:id="rId14"/>
    <sheet name="dec" sheetId="15" r:id="rId15"/>
    <sheet name="FicheM" sheetId="45" state="hidden" r:id="rId16"/>
    <sheet name="1" sheetId="115" r:id="rId17"/>
    <sheet name="2" sheetId="116" r:id="rId18"/>
    <sheet name="3" sheetId="117" r:id="rId19"/>
    <sheet name="4" sheetId="125" r:id="rId20"/>
    <sheet name="année calendaire" sheetId="42" r:id="rId21"/>
  </sheets>
  <definedNames>
    <definedName name="Année_Calendaire">'année calendaire'!$A$1</definedName>
    <definedName name="JF">'année calendaire'!$A$3:$A$19</definedName>
    <definedName name="Pâques">'année calendaire'!$A$4</definedName>
    <definedName name="Pentecôte">'année calendaire'!$A$8</definedName>
    <definedName name="Type" localSheetId="16">#REF!</definedName>
    <definedName name="Type" localSheetId="17">#REF!</definedName>
    <definedName name="Type" localSheetId="18">#REF!</definedName>
    <definedName name="Type" localSheetId="19">#REF!</definedName>
    <definedName name="Type">#REF!</definedName>
    <definedName name="Types_de_garde" localSheetId="16">#REF!</definedName>
    <definedName name="Types_de_garde" localSheetId="17">#REF!</definedName>
    <definedName name="Types_de_garde" localSheetId="18">#REF!</definedName>
    <definedName name="Types_de_garde" localSheetId="19">#REF!</definedName>
    <definedName name="Types_de_garde">#REF!</definedName>
    <definedName name="_xlnm.Print_Area" localSheetId="7">mai!$A$12:$AH$15</definedName>
  </definedNames>
  <calcPr calcId="152511"/>
</workbook>
</file>

<file path=xl/calcChain.xml><?xml version="1.0" encoding="utf-8"?>
<calcChain xmlns="http://schemas.openxmlformats.org/spreadsheetml/2006/main">
  <c r="AI18" i="14" l="1"/>
  <c r="AI17" i="14"/>
  <c r="AI16" i="14"/>
  <c r="AI15" i="14"/>
  <c r="AI18" i="23"/>
  <c r="AI17" i="23"/>
  <c r="AI16" i="23"/>
  <c r="AI15" i="23"/>
  <c r="AI18" i="24"/>
  <c r="AI17" i="24"/>
  <c r="AI16" i="24"/>
  <c r="AI15" i="24"/>
  <c r="AI18" i="25"/>
  <c r="AI17" i="25"/>
  <c r="AI16" i="25"/>
  <c r="AI15" i="25"/>
  <c r="AI18" i="22"/>
  <c r="AI17" i="22"/>
  <c r="AI16" i="22"/>
  <c r="AI15" i="22"/>
  <c r="AI18" i="21"/>
  <c r="AI17" i="21"/>
  <c r="AI16" i="21"/>
  <c r="AI15" i="21"/>
  <c r="AI18" i="20"/>
  <c r="AI17" i="20"/>
  <c r="AI16" i="20"/>
  <c r="AI15" i="20"/>
  <c r="A10" i="42"/>
  <c r="AI18" i="19"/>
  <c r="AI17" i="19"/>
  <c r="AI16" i="19"/>
  <c r="AI15" i="19"/>
  <c r="AI18" i="16"/>
  <c r="AI17" i="16"/>
  <c r="AI16" i="16"/>
  <c r="AI15" i="16"/>
  <c r="AI18" i="18"/>
  <c r="AI17" i="18"/>
  <c r="AI16" i="18"/>
  <c r="AI15" i="18"/>
  <c r="AI18" i="15"/>
  <c r="AI17" i="15"/>
  <c r="AI16" i="15"/>
  <c r="AI15" i="15"/>
  <c r="AI18" i="17"/>
  <c r="AI17" i="17"/>
  <c r="AI16" i="17"/>
  <c r="AI15" i="17"/>
  <c r="M13" i="125"/>
  <c r="L13" i="125"/>
  <c r="K13" i="125"/>
  <c r="J13" i="125"/>
  <c r="I13" i="125"/>
  <c r="H13" i="125"/>
  <c r="G13" i="125"/>
  <c r="F13" i="125"/>
  <c r="E13" i="125"/>
  <c r="D13" i="125"/>
  <c r="C13" i="125"/>
  <c r="B13" i="125"/>
  <c r="B11" i="125"/>
  <c r="G5" i="46"/>
  <c r="M13" i="117" l="1"/>
  <c r="L13" i="117"/>
  <c r="K13" i="117"/>
  <c r="J13" i="117"/>
  <c r="I13" i="117"/>
  <c r="H13" i="117"/>
  <c r="G13" i="117"/>
  <c r="F13" i="117"/>
  <c r="E13" i="117"/>
  <c r="D13" i="117"/>
  <c r="C13" i="117"/>
  <c r="B13" i="117"/>
  <c r="B11" i="117"/>
  <c r="G4" i="46"/>
  <c r="M13" i="116"/>
  <c r="L13" i="116"/>
  <c r="K13" i="116"/>
  <c r="J13" i="116"/>
  <c r="I13" i="116"/>
  <c r="H13" i="116"/>
  <c r="G13" i="116"/>
  <c r="F13" i="116"/>
  <c r="E13" i="116"/>
  <c r="D13" i="116"/>
  <c r="C13" i="116"/>
  <c r="B13" i="116"/>
  <c r="B11" i="116"/>
  <c r="G3" i="46"/>
  <c r="M13" i="115"/>
  <c r="L13" i="115"/>
  <c r="K13" i="115"/>
  <c r="J13" i="115"/>
  <c r="I13" i="115"/>
  <c r="H13" i="115"/>
  <c r="G13" i="115"/>
  <c r="F13" i="115"/>
  <c r="E13" i="115"/>
  <c r="D13" i="115"/>
  <c r="C13" i="115"/>
  <c r="B13" i="115"/>
  <c r="B11" i="115"/>
  <c r="G2" i="46"/>
  <c r="B11" i="45" l="1"/>
  <c r="B2" i="45" l="1"/>
  <c r="M13" i="45" l="1"/>
  <c r="L13" i="45"/>
  <c r="K13" i="45"/>
  <c r="J13" i="45"/>
  <c r="I13" i="45"/>
  <c r="H13" i="45"/>
  <c r="G13" i="45"/>
  <c r="F13" i="45"/>
  <c r="E13" i="45"/>
  <c r="D13" i="45"/>
  <c r="C13" i="45"/>
  <c r="B13" i="45"/>
  <c r="D12" i="14"/>
  <c r="D12" i="19" l="1"/>
  <c r="D13" i="19" s="1"/>
  <c r="E13" i="19" l="1"/>
  <c r="D14" i="19"/>
  <c r="A4" i="42"/>
  <c r="F13" i="19" l="1"/>
  <c r="E14" i="19"/>
  <c r="A5" i="42"/>
  <c r="A7" i="42"/>
  <c r="A9" i="42"/>
  <c r="A8" i="42"/>
  <c r="A3" i="42"/>
  <c r="D12" i="24"/>
  <c r="D13" i="24" s="1"/>
  <c r="D12" i="17"/>
  <c r="D13" i="17" s="1"/>
  <c r="D12" i="21"/>
  <c r="D13" i="21" s="1"/>
  <c r="D12" i="16"/>
  <c r="D13" i="16" s="1"/>
  <c r="D12" i="20"/>
  <c r="D13" i="20" s="1"/>
  <c r="D12" i="25"/>
  <c r="D13" i="25" s="1"/>
  <c r="D12" i="15"/>
  <c r="D13" i="15" s="1"/>
  <c r="D12" i="23"/>
  <c r="D13" i="23" s="1"/>
  <c r="D13" i="14"/>
  <c r="D12" i="18"/>
  <c r="D13" i="18" s="1"/>
  <c r="D12" i="22"/>
  <c r="D13" i="22" s="1"/>
  <c r="A6" i="42"/>
  <c r="A13" i="42"/>
  <c r="A15" i="42"/>
  <c r="A16" i="42" s="1"/>
  <c r="A11" i="42"/>
  <c r="A14" i="42"/>
  <c r="A12" i="42"/>
  <c r="E13" i="14" l="1"/>
  <c r="D14" i="14"/>
  <c r="E13" i="18"/>
  <c r="D14" i="18"/>
  <c r="E13" i="17"/>
  <c r="D14" i="17"/>
  <c r="E13" i="20"/>
  <c r="D14" i="20"/>
  <c r="E13" i="24"/>
  <c r="D14" i="24"/>
  <c r="E13" i="22"/>
  <c r="D14" i="22"/>
  <c r="E13" i="15"/>
  <c r="D14" i="15"/>
  <c r="D14" i="21"/>
  <c r="E13" i="21"/>
  <c r="E13" i="23"/>
  <c r="D14" i="23"/>
  <c r="E13" i="16"/>
  <c r="D14" i="16"/>
  <c r="F14" i="19"/>
  <c r="G13" i="19"/>
  <c r="E13" i="25"/>
  <c r="D14" i="25"/>
  <c r="E14" i="23" l="1"/>
  <c r="F13" i="23"/>
  <c r="F13" i="17"/>
  <c r="E14" i="17"/>
  <c r="E14" i="14"/>
  <c r="F13" i="14"/>
  <c r="E14" i="24"/>
  <c r="F13" i="24"/>
  <c r="F13" i="16"/>
  <c r="E14" i="16"/>
  <c r="F13" i="22"/>
  <c r="E14" i="22"/>
  <c r="F13" i="20"/>
  <c r="E14" i="20"/>
  <c r="F13" i="18"/>
  <c r="E14" i="18"/>
  <c r="E14" i="15"/>
  <c r="F13" i="15"/>
  <c r="F13" i="21"/>
  <c r="E14" i="21"/>
  <c r="G14" i="19"/>
  <c r="H13" i="19"/>
  <c r="E14" i="25"/>
  <c r="F13" i="25"/>
  <c r="G13" i="20" l="1"/>
  <c r="F14" i="20"/>
  <c r="F14" i="15"/>
  <c r="G13" i="15"/>
  <c r="F14" i="14"/>
  <c r="G13" i="14"/>
  <c r="F14" i="23"/>
  <c r="G13" i="23"/>
  <c r="F14" i="16"/>
  <c r="G13" i="16"/>
  <c r="G13" i="21"/>
  <c r="F14" i="21"/>
  <c r="F14" i="18"/>
  <c r="G13" i="18"/>
  <c r="G13" i="22"/>
  <c r="F14" i="22"/>
  <c r="G13" i="17"/>
  <c r="F14" i="17"/>
  <c r="G13" i="24"/>
  <c r="F14" i="24"/>
  <c r="I13" i="19"/>
  <c r="H14" i="19"/>
  <c r="F14" i="25"/>
  <c r="G13" i="25"/>
  <c r="H13" i="17" l="1"/>
  <c r="G14" i="17"/>
  <c r="G14" i="20"/>
  <c r="H13" i="20"/>
  <c r="G14" i="18"/>
  <c r="H13" i="18"/>
  <c r="H13" i="16"/>
  <c r="G14" i="16"/>
  <c r="G14" i="14"/>
  <c r="H13" i="14"/>
  <c r="H13" i="24"/>
  <c r="G14" i="24"/>
  <c r="G14" i="22"/>
  <c r="H13" i="22"/>
  <c r="G14" i="21"/>
  <c r="H13" i="21"/>
  <c r="H13" i="23"/>
  <c r="G14" i="23"/>
  <c r="H13" i="15"/>
  <c r="G14" i="15"/>
  <c r="J13" i="19"/>
  <c r="I14" i="19"/>
  <c r="G14" i="25"/>
  <c r="H13" i="25"/>
  <c r="I13" i="17" l="1"/>
  <c r="H14" i="17"/>
  <c r="I13" i="22"/>
  <c r="H14" i="22"/>
  <c r="H14" i="14"/>
  <c r="I13" i="14"/>
  <c r="I13" i="18"/>
  <c r="H14" i="18"/>
  <c r="H14" i="23"/>
  <c r="I13" i="23"/>
  <c r="H14" i="15"/>
  <c r="I13" i="15"/>
  <c r="I13" i="24"/>
  <c r="H14" i="24"/>
  <c r="H14" i="16"/>
  <c r="I13" i="16"/>
  <c r="H14" i="21"/>
  <c r="I13" i="21"/>
  <c r="I13" i="20"/>
  <c r="H14" i="20"/>
  <c r="J14" i="19"/>
  <c r="K13" i="19"/>
  <c r="H14" i="25"/>
  <c r="I13" i="25"/>
  <c r="J13" i="21" l="1"/>
  <c r="I14" i="21"/>
  <c r="J13" i="23"/>
  <c r="I14" i="23"/>
  <c r="J13" i="14"/>
  <c r="I14" i="14"/>
  <c r="J13" i="24"/>
  <c r="I14" i="24"/>
  <c r="J13" i="20"/>
  <c r="I14" i="20"/>
  <c r="J13" i="18"/>
  <c r="I14" i="18"/>
  <c r="I14" i="22"/>
  <c r="J13" i="22"/>
  <c r="I14" i="17"/>
  <c r="J13" i="17"/>
  <c r="J13" i="16"/>
  <c r="I14" i="16"/>
  <c r="I14" i="15"/>
  <c r="J13" i="15"/>
  <c r="K14" i="19"/>
  <c r="L13" i="19"/>
  <c r="I14" i="25"/>
  <c r="J13" i="25"/>
  <c r="J14" i="16" l="1"/>
  <c r="K13" i="16"/>
  <c r="J14" i="21"/>
  <c r="K13" i="21"/>
  <c r="J14" i="22"/>
  <c r="K13" i="22"/>
  <c r="K13" i="20"/>
  <c r="J14" i="20"/>
  <c r="J14" i="18"/>
  <c r="K13" i="18"/>
  <c r="K13" i="24"/>
  <c r="J14" i="24"/>
  <c r="J14" i="23"/>
  <c r="K13" i="23"/>
  <c r="J14" i="14"/>
  <c r="K13" i="14"/>
  <c r="K13" i="15"/>
  <c r="J14" i="15"/>
  <c r="J14" i="17"/>
  <c r="K13" i="17"/>
  <c r="M13" i="19"/>
  <c r="L14" i="19"/>
  <c r="J14" i="25"/>
  <c r="K13" i="25"/>
  <c r="L13" i="23" l="1"/>
  <c r="K14" i="23"/>
  <c r="K14" i="18"/>
  <c r="L13" i="18"/>
  <c r="L13" i="22"/>
  <c r="K14" i="22"/>
  <c r="L13" i="16"/>
  <c r="K14" i="16"/>
  <c r="L13" i="24"/>
  <c r="K14" i="24"/>
  <c r="K14" i="20"/>
  <c r="L13" i="20"/>
  <c r="L13" i="15"/>
  <c r="K14" i="15"/>
  <c r="K14" i="17"/>
  <c r="L13" i="17"/>
  <c r="L13" i="14"/>
  <c r="K14" i="14"/>
  <c r="K14" i="21"/>
  <c r="L13" i="21"/>
  <c r="N13" i="19"/>
  <c r="M14" i="19"/>
  <c r="K14" i="25"/>
  <c r="L13" i="25"/>
  <c r="L14" i="15" l="1"/>
  <c r="M13" i="15"/>
  <c r="M13" i="24"/>
  <c r="L14" i="24"/>
  <c r="M13" i="23"/>
  <c r="L14" i="23"/>
  <c r="M13" i="16"/>
  <c r="L14" i="16"/>
  <c r="L14" i="14"/>
  <c r="M13" i="14"/>
  <c r="L14" i="22"/>
  <c r="M13" i="22"/>
  <c r="M13" i="21"/>
  <c r="L14" i="21"/>
  <c r="L14" i="17"/>
  <c r="M13" i="17"/>
  <c r="M13" i="20"/>
  <c r="L14" i="20"/>
  <c r="L14" i="18"/>
  <c r="M13" i="18"/>
  <c r="N14" i="19"/>
  <c r="O13" i="19"/>
  <c r="L14" i="25"/>
  <c r="M13" i="25"/>
  <c r="M14" i="20" l="1"/>
  <c r="N13" i="20"/>
  <c r="N13" i="14"/>
  <c r="M14" i="14"/>
  <c r="N13" i="15"/>
  <c r="M14" i="15"/>
  <c r="N13" i="16"/>
  <c r="M14" i="16"/>
  <c r="M14" i="24"/>
  <c r="N13" i="24"/>
  <c r="N13" i="21"/>
  <c r="M14" i="21"/>
  <c r="N13" i="23"/>
  <c r="M14" i="23"/>
  <c r="N13" i="18"/>
  <c r="M14" i="18"/>
  <c r="N13" i="17"/>
  <c r="M14" i="17"/>
  <c r="M14" i="22"/>
  <c r="N13" i="22"/>
  <c r="O14" i="19"/>
  <c r="P13" i="19"/>
  <c r="M14" i="25"/>
  <c r="N13" i="25"/>
  <c r="N14" i="23" l="1"/>
  <c r="O13" i="23"/>
  <c r="O13" i="15"/>
  <c r="N14" i="15"/>
  <c r="O13" i="24"/>
  <c r="N14" i="24"/>
  <c r="O13" i="20"/>
  <c r="N14" i="20"/>
  <c r="N14" i="17"/>
  <c r="O13" i="17"/>
  <c r="N14" i="18"/>
  <c r="O13" i="18"/>
  <c r="N14" i="21"/>
  <c r="O13" i="21"/>
  <c r="N14" i="16"/>
  <c r="O13" i="16"/>
  <c r="N14" i="14"/>
  <c r="O13" i="14"/>
  <c r="O13" i="22"/>
  <c r="N14" i="22"/>
  <c r="Q13" i="19"/>
  <c r="P14" i="19"/>
  <c r="N14" i="25"/>
  <c r="O13" i="25"/>
  <c r="O14" i="24" l="1"/>
  <c r="P13" i="24"/>
  <c r="P13" i="14"/>
  <c r="O14" i="14"/>
  <c r="O14" i="21"/>
  <c r="P13" i="21"/>
  <c r="P13" i="17"/>
  <c r="O14" i="17"/>
  <c r="P13" i="23"/>
  <c r="O14" i="23"/>
  <c r="P13" i="22"/>
  <c r="O14" i="22"/>
  <c r="P13" i="20"/>
  <c r="O14" i="20"/>
  <c r="O14" i="15"/>
  <c r="P13" i="15"/>
  <c r="P13" i="16"/>
  <c r="O14" i="16"/>
  <c r="O14" i="18"/>
  <c r="P13" i="18"/>
  <c r="R13" i="19"/>
  <c r="Q14" i="19"/>
  <c r="O14" i="25"/>
  <c r="P13" i="25"/>
  <c r="Q13" i="16" l="1"/>
  <c r="P14" i="16"/>
  <c r="Q13" i="20"/>
  <c r="P14" i="20"/>
  <c r="Q13" i="23"/>
  <c r="P14" i="23"/>
  <c r="Q13" i="21"/>
  <c r="P14" i="21"/>
  <c r="P14" i="24"/>
  <c r="Q13" i="24"/>
  <c r="P14" i="22"/>
  <c r="Q13" i="22"/>
  <c r="P14" i="17"/>
  <c r="Q13" i="17"/>
  <c r="P14" i="14"/>
  <c r="Q13" i="14"/>
  <c r="P14" i="18"/>
  <c r="Q13" i="18"/>
  <c r="P14" i="15"/>
  <c r="Q13" i="15"/>
  <c r="R14" i="19"/>
  <c r="S13" i="19"/>
  <c r="P14" i="25"/>
  <c r="Q13" i="25"/>
  <c r="R13" i="23" l="1"/>
  <c r="Q14" i="23"/>
  <c r="R13" i="16"/>
  <c r="Q14" i="16"/>
  <c r="R13" i="18"/>
  <c r="Q14" i="18"/>
  <c r="Q14" i="17"/>
  <c r="R13" i="17"/>
  <c r="Q14" i="24"/>
  <c r="R13" i="24"/>
  <c r="R13" i="21"/>
  <c r="Q14" i="21"/>
  <c r="R13" i="20"/>
  <c r="Q14" i="20"/>
  <c r="R13" i="15"/>
  <c r="Q14" i="15"/>
  <c r="R13" i="14"/>
  <c r="Q14" i="14"/>
  <c r="Q14" i="22"/>
  <c r="R13" i="22"/>
  <c r="S14" i="19"/>
  <c r="T13" i="19"/>
  <c r="Q14" i="25"/>
  <c r="R13" i="25"/>
  <c r="R14" i="14" l="1"/>
  <c r="S13" i="14"/>
  <c r="S13" i="20"/>
  <c r="R14" i="20"/>
  <c r="R14" i="18"/>
  <c r="S13" i="18"/>
  <c r="R14" i="23"/>
  <c r="S13" i="23"/>
  <c r="S13" i="24"/>
  <c r="R14" i="24"/>
  <c r="S13" i="15"/>
  <c r="R14" i="15"/>
  <c r="R14" i="21"/>
  <c r="S13" i="21"/>
  <c r="R14" i="16"/>
  <c r="S13" i="16"/>
  <c r="S13" i="22"/>
  <c r="R14" i="22"/>
  <c r="R14" i="17"/>
  <c r="S13" i="17"/>
  <c r="U13" i="19"/>
  <c r="T14" i="19"/>
  <c r="R14" i="25"/>
  <c r="S13" i="25"/>
  <c r="S14" i="22" l="1"/>
  <c r="T13" i="22"/>
  <c r="S14" i="21"/>
  <c r="T13" i="21"/>
  <c r="S14" i="18"/>
  <c r="T13" i="18"/>
  <c r="T13" i="14"/>
  <c r="S14" i="14"/>
  <c r="S14" i="24"/>
  <c r="T13" i="24"/>
  <c r="T13" i="15"/>
  <c r="S14" i="15"/>
  <c r="T13" i="20"/>
  <c r="S14" i="20"/>
  <c r="S14" i="17"/>
  <c r="T13" i="17"/>
  <c r="T13" i="16"/>
  <c r="S14" i="16"/>
  <c r="T13" i="23"/>
  <c r="S14" i="23"/>
  <c r="V13" i="19"/>
  <c r="U14" i="19"/>
  <c r="S14" i="25"/>
  <c r="T13" i="25"/>
  <c r="U13" i="20" l="1"/>
  <c r="T14" i="20"/>
  <c r="U13" i="24"/>
  <c r="T14" i="24"/>
  <c r="T14" i="18"/>
  <c r="U13" i="18"/>
  <c r="T14" i="22"/>
  <c r="U13" i="22"/>
  <c r="U13" i="16"/>
  <c r="T14" i="16"/>
  <c r="U13" i="23"/>
  <c r="T14" i="23"/>
  <c r="T14" i="15"/>
  <c r="U13" i="15"/>
  <c r="T14" i="14"/>
  <c r="U13" i="14"/>
  <c r="U13" i="17"/>
  <c r="T14" i="17"/>
  <c r="U13" i="21"/>
  <c r="T14" i="21"/>
  <c r="V14" i="19"/>
  <c r="W13" i="19"/>
  <c r="T14" i="25"/>
  <c r="U13" i="25"/>
  <c r="V13" i="20" l="1"/>
  <c r="U14" i="20"/>
  <c r="U14" i="15"/>
  <c r="V13" i="15"/>
  <c r="V13" i="18"/>
  <c r="U14" i="18"/>
  <c r="V13" i="17"/>
  <c r="U14" i="17"/>
  <c r="V13" i="21"/>
  <c r="U14" i="21"/>
  <c r="V13" i="23"/>
  <c r="U14" i="23"/>
  <c r="V13" i="24"/>
  <c r="U14" i="24"/>
  <c r="V13" i="16"/>
  <c r="U14" i="16"/>
  <c r="V13" i="14"/>
  <c r="U14" i="14"/>
  <c r="U14" i="22"/>
  <c r="V13" i="22"/>
  <c r="W14" i="19"/>
  <c r="X13" i="19"/>
  <c r="U14" i="25"/>
  <c r="V13" i="25"/>
  <c r="V14" i="14" l="1"/>
  <c r="W13" i="14"/>
  <c r="V14" i="21"/>
  <c r="W13" i="21"/>
  <c r="W13" i="20"/>
  <c r="V14" i="20"/>
  <c r="V14" i="16"/>
  <c r="W13" i="16"/>
  <c r="V14" i="23"/>
  <c r="W13" i="23"/>
  <c r="W13" i="17"/>
  <c r="V14" i="17"/>
  <c r="W13" i="24"/>
  <c r="V14" i="24"/>
  <c r="V14" i="18"/>
  <c r="W13" i="18"/>
  <c r="V14" i="22"/>
  <c r="W13" i="22"/>
  <c r="V14" i="15"/>
  <c r="W13" i="15"/>
  <c r="Y13" i="19"/>
  <c r="X14" i="19"/>
  <c r="V14" i="25"/>
  <c r="W13" i="25"/>
  <c r="W14" i="20" l="1"/>
  <c r="X13" i="20"/>
  <c r="W14" i="22"/>
  <c r="X13" i="22"/>
  <c r="X13" i="23"/>
  <c r="W14" i="23"/>
  <c r="X13" i="14"/>
  <c r="W14" i="14"/>
  <c r="X13" i="17"/>
  <c r="W14" i="17"/>
  <c r="X13" i="24"/>
  <c r="W14" i="24"/>
  <c r="W14" i="15"/>
  <c r="X13" i="15"/>
  <c r="W14" i="18"/>
  <c r="X13" i="18"/>
  <c r="X13" i="16"/>
  <c r="W14" i="16"/>
  <c r="W14" i="21"/>
  <c r="X13" i="21"/>
  <c r="Z13" i="19"/>
  <c r="Y14" i="19"/>
  <c r="W14" i="25"/>
  <c r="X13" i="25"/>
  <c r="Y13" i="16" l="1"/>
  <c r="X14" i="16"/>
  <c r="Y13" i="23"/>
  <c r="X14" i="23"/>
  <c r="Y13" i="15"/>
  <c r="X14" i="15"/>
  <c r="X14" i="20"/>
  <c r="Y13" i="20"/>
  <c r="Y13" i="17"/>
  <c r="X14" i="17"/>
  <c r="X14" i="24"/>
  <c r="Y13" i="24"/>
  <c r="X14" i="14"/>
  <c r="Y13" i="14"/>
  <c r="Y13" i="21"/>
  <c r="X14" i="21"/>
  <c r="X14" i="18"/>
  <c r="Y13" i="18"/>
  <c r="X14" i="22"/>
  <c r="Y13" i="22"/>
  <c r="Z14" i="19"/>
  <c r="AA13" i="19"/>
  <c r="X14" i="25"/>
  <c r="Y13" i="25"/>
  <c r="Y14" i="15" l="1"/>
  <c r="Z13" i="15"/>
  <c r="Z13" i="18"/>
  <c r="Y14" i="18"/>
  <c r="Z13" i="14"/>
  <c r="Y14" i="14"/>
  <c r="Z13" i="21"/>
  <c r="Y14" i="21"/>
  <c r="Z13" i="23"/>
  <c r="Y14" i="23"/>
  <c r="Z13" i="17"/>
  <c r="Y14" i="17"/>
  <c r="Z13" i="16"/>
  <c r="Y14" i="16"/>
  <c r="Y14" i="22"/>
  <c r="Z13" i="22"/>
  <c r="Z13" i="24"/>
  <c r="Y14" i="24"/>
  <c r="Z13" i="20"/>
  <c r="Y14" i="20"/>
  <c r="AA14" i="19"/>
  <c r="AB13" i="19"/>
  <c r="Y14" i="25"/>
  <c r="Z13" i="25"/>
  <c r="AA13" i="24" l="1"/>
  <c r="Z14" i="24"/>
  <c r="Z14" i="23"/>
  <c r="AA13" i="23"/>
  <c r="Z14" i="14"/>
  <c r="AA13" i="14"/>
  <c r="AA13" i="15"/>
  <c r="Z14" i="15"/>
  <c r="AA13" i="20"/>
  <c r="Z14" i="20"/>
  <c r="Z14" i="17"/>
  <c r="AA13" i="17"/>
  <c r="Z14" i="21"/>
  <c r="AA13" i="21"/>
  <c r="Z14" i="18"/>
  <c r="AA13" i="18"/>
  <c r="Z14" i="16"/>
  <c r="AA13" i="16"/>
  <c r="AA13" i="22"/>
  <c r="Z14" i="22"/>
  <c r="AC13" i="19"/>
  <c r="AB14" i="19"/>
  <c r="Z14" i="25"/>
  <c r="AA13" i="25"/>
  <c r="AB13" i="20" l="1"/>
  <c r="AA14" i="20"/>
  <c r="AB13" i="16"/>
  <c r="AA14" i="16"/>
  <c r="AA14" i="21"/>
  <c r="AB13" i="21"/>
  <c r="AB13" i="14"/>
  <c r="AA14" i="14"/>
  <c r="AA14" i="22"/>
  <c r="AB13" i="22"/>
  <c r="AB13" i="15"/>
  <c r="AA14" i="15"/>
  <c r="AB13" i="24"/>
  <c r="AA14" i="24"/>
  <c r="AA14" i="18"/>
  <c r="AB13" i="18"/>
  <c r="AA14" i="17"/>
  <c r="AB13" i="17"/>
  <c r="AB13" i="23"/>
  <c r="AA14" i="23"/>
  <c r="AD13" i="19"/>
  <c r="AC14" i="19"/>
  <c r="AA14" i="25"/>
  <c r="AB13" i="25"/>
  <c r="AB14" i="20" l="1"/>
  <c r="AC13" i="20"/>
  <c r="AC13" i="17"/>
  <c r="AB14" i="17"/>
  <c r="AB14" i="22"/>
  <c r="AC13" i="22"/>
  <c r="AC13" i="21"/>
  <c r="AB14" i="21"/>
  <c r="AB14" i="24"/>
  <c r="AC13" i="24"/>
  <c r="AC13" i="23"/>
  <c r="AB14" i="23"/>
  <c r="AC13" i="15"/>
  <c r="AB14" i="15"/>
  <c r="AB14" i="14"/>
  <c r="AC13" i="14"/>
  <c r="AC13" i="16"/>
  <c r="AB14" i="16"/>
  <c r="AB14" i="18"/>
  <c r="AC13" i="18"/>
  <c r="AD14" i="19"/>
  <c r="AE13" i="19"/>
  <c r="AB14" i="25"/>
  <c r="AC13" i="25"/>
  <c r="AC14" i="24" l="1"/>
  <c r="AD13" i="24"/>
  <c r="AD13" i="22"/>
  <c r="AC14" i="22"/>
  <c r="AC14" i="20"/>
  <c r="AD13" i="20"/>
  <c r="AD13" i="16"/>
  <c r="AC14" i="16"/>
  <c r="AD13" i="23"/>
  <c r="AC14" i="23"/>
  <c r="AD13" i="21"/>
  <c r="AC14" i="21"/>
  <c r="AD13" i="17"/>
  <c r="AC14" i="17"/>
  <c r="AD13" i="15"/>
  <c r="AC14" i="15"/>
  <c r="AD13" i="18"/>
  <c r="AC14" i="18"/>
  <c r="AD13" i="14"/>
  <c r="AC14" i="14"/>
  <c r="AE14" i="19"/>
  <c r="AF13" i="19"/>
  <c r="AC14" i="25"/>
  <c r="AD13" i="25"/>
  <c r="AD14" i="23" l="1"/>
  <c r="AE13" i="23"/>
  <c r="AE13" i="20"/>
  <c r="AD14" i="20"/>
  <c r="AE13" i="24"/>
  <c r="AD14" i="24"/>
  <c r="AD14" i="18"/>
  <c r="AE13" i="18"/>
  <c r="AD14" i="15"/>
  <c r="AE13" i="15"/>
  <c r="AD14" i="16"/>
  <c r="AE13" i="16"/>
  <c r="AE13" i="22"/>
  <c r="AD14" i="22"/>
  <c r="AE13" i="17"/>
  <c r="AD14" i="17"/>
  <c r="AD14" i="14"/>
  <c r="AE13" i="14"/>
  <c r="AD14" i="21"/>
  <c r="AE13" i="21"/>
  <c r="AG13" i="19"/>
  <c r="AF14" i="19"/>
  <c r="AD14" i="25"/>
  <c r="AE13" i="25"/>
  <c r="AF13" i="24" l="1"/>
  <c r="AE14" i="24"/>
  <c r="AF13" i="14"/>
  <c r="AE14" i="14"/>
  <c r="AF13" i="15"/>
  <c r="AE14" i="15"/>
  <c r="AF13" i="23"/>
  <c r="AE14" i="23"/>
  <c r="AF13" i="17"/>
  <c r="AE14" i="17"/>
  <c r="AE14" i="20"/>
  <c r="AF13" i="20"/>
  <c r="AE14" i="22"/>
  <c r="AF13" i="22"/>
  <c r="AE14" i="21"/>
  <c r="AF13" i="21"/>
  <c r="AF13" i="16"/>
  <c r="AE14" i="16"/>
  <c r="AE14" i="18"/>
  <c r="AF13" i="18"/>
  <c r="AH13" i="19"/>
  <c r="AH14" i="19" s="1"/>
  <c r="AG14" i="19"/>
  <c r="AE14" i="25"/>
  <c r="AF13" i="25"/>
  <c r="AG13" i="16" l="1"/>
  <c r="AF14" i="16"/>
  <c r="AF14" i="15"/>
  <c r="AG13" i="15"/>
  <c r="AG13" i="24"/>
  <c r="AF14" i="24"/>
  <c r="AF14" i="22"/>
  <c r="AG13" i="22"/>
  <c r="AG13" i="17"/>
  <c r="AF14" i="17"/>
  <c r="AG13" i="23"/>
  <c r="AF14" i="23"/>
  <c r="AF14" i="14"/>
  <c r="AG13" i="14"/>
  <c r="AF14" i="18"/>
  <c r="AG13" i="18"/>
  <c r="AG13" i="21"/>
  <c r="AF14" i="21"/>
  <c r="AG13" i="20"/>
  <c r="AF14" i="20"/>
  <c r="AG13" i="25"/>
  <c r="AF14" i="25"/>
  <c r="AH13" i="21" l="1"/>
  <c r="AH14" i="21" s="1"/>
  <c r="AG14" i="21"/>
  <c r="AH13" i="16"/>
  <c r="AH14" i="16" s="1"/>
  <c r="AG14" i="16"/>
  <c r="AH13" i="14"/>
  <c r="AH14" i="14" s="1"/>
  <c r="AG14" i="14"/>
  <c r="AH13" i="24"/>
  <c r="AH14" i="24" s="1"/>
  <c r="AG14" i="24"/>
  <c r="AH13" i="20"/>
  <c r="AH14" i="20" s="1"/>
  <c r="AG14" i="20"/>
  <c r="AH13" i="23"/>
  <c r="AH14" i="23" s="1"/>
  <c r="AG14" i="23"/>
  <c r="AH13" i="17"/>
  <c r="AH14" i="17" s="1"/>
  <c r="AG14" i="17"/>
  <c r="AH13" i="18"/>
  <c r="AH14" i="18" s="1"/>
  <c r="AG14" i="18"/>
  <c r="AG14" i="22"/>
  <c r="AH13" i="22"/>
  <c r="AH14" i="22" s="1"/>
  <c r="AG14" i="15"/>
  <c r="AH13" i="15"/>
  <c r="AH14" i="15" s="1"/>
  <c r="AH13" i="25"/>
  <c r="AH14" i="25" s="1"/>
  <c r="AG14" i="25"/>
</calcChain>
</file>

<file path=xl/sharedStrings.xml><?xml version="1.0" encoding="utf-8"?>
<sst xmlns="http://schemas.openxmlformats.org/spreadsheetml/2006/main" count="860" uniqueCount="54">
  <si>
    <t>Le Jour de l'An</t>
  </si>
  <si>
    <t>Pâques</t>
  </si>
  <si>
    <t>Le lundi de Pâques</t>
  </si>
  <si>
    <t>La fête du Travail</t>
  </si>
  <si>
    <t>L'Ascension</t>
  </si>
  <si>
    <t>Pentecôte</t>
  </si>
  <si>
    <t>Le lundi de Pentecôte</t>
  </si>
  <si>
    <t>La fête nationale</t>
  </si>
  <si>
    <t>L'Assomption</t>
  </si>
  <si>
    <t>La Toussaint</t>
  </si>
  <si>
    <t>L'Armistice</t>
  </si>
  <si>
    <t>Noël</t>
  </si>
  <si>
    <t>NOM :</t>
  </si>
  <si>
    <t>PRENOM :</t>
  </si>
  <si>
    <t>Date de naissance</t>
  </si>
  <si>
    <t>Date d'entrée dans l'établissement d'accueil :</t>
  </si>
  <si>
    <t>Date de sortie :</t>
  </si>
  <si>
    <t>interruption éventuelle :</t>
  </si>
  <si>
    <t>N° DE DOS. M</t>
  </si>
  <si>
    <t>N° DOS. E</t>
  </si>
  <si>
    <t>NOM DE L'ENFANT</t>
  </si>
  <si>
    <t>PRENOM DE L'ENFANT</t>
  </si>
  <si>
    <t>DATE DE NAISSANCE</t>
  </si>
  <si>
    <t>DATE D'ENTREE</t>
  </si>
  <si>
    <t>AGE</t>
  </si>
  <si>
    <t>DATE DE SORTIE</t>
  </si>
  <si>
    <t>NOM MAMAN</t>
  </si>
  <si>
    <t>PRENOM MAMAN</t>
  </si>
  <si>
    <t>REGISTRE DE PRESENCE DES ENFANTS 0-5 ANS-</t>
  </si>
  <si>
    <t>NOM</t>
  </si>
  <si>
    <t>Prénom</t>
  </si>
  <si>
    <t>total</t>
  </si>
  <si>
    <t>N° onglet</t>
  </si>
  <si>
    <t>?</t>
  </si>
  <si>
    <t>Cappou</t>
  </si>
  <si>
    <t>Nathalie</t>
  </si>
  <si>
    <t>Rouent</t>
  </si>
  <si>
    <t>Nelly</t>
  </si>
  <si>
    <t>*</t>
  </si>
  <si>
    <t>Année</t>
  </si>
  <si>
    <t>http://forum.excel-pratique.com/excel/liaisons-et-macro-t64861.html</t>
  </si>
  <si>
    <t>Peule</t>
  </si>
  <si>
    <t>Frédéric</t>
  </si>
  <si>
    <t>Touen</t>
  </si>
  <si>
    <t>Blia</t>
  </si>
  <si>
    <t>Pirottr</t>
  </si>
  <si>
    <t>Aurélie</t>
  </si>
  <si>
    <t>Cappouchi</t>
  </si>
  <si>
    <t>Jojo</t>
  </si>
  <si>
    <t>x</t>
  </si>
  <si>
    <t>Haesen</t>
  </si>
  <si>
    <t>Lena</t>
  </si>
  <si>
    <t>Henriette</t>
  </si>
  <si>
    <t>Henrt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</si>
</sst>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h]:mm"/>
    <numFmt numFmtId="165" formatCode="mmm\-yyyy"/>
    <numFmt numFmtId="166" formatCode="d/mm"/>
    <numFmt numFmtId="167" formatCode="mmmm/yyyy"/>
    <numFmt numFmtId="168" formatCode="[$-409]d\-mmm\-yy;@"/>
    <numFmt numFmtId="169" formatCode="[$-40C]dd\-mmm\-yy;@"/>
    <numFmt numFmtId="170" formatCode="dd/mm/yy;@"/>
    <numFmt numFmtId="171" formatCode="ddd"/>
    <numFmt numFmtId="172" formatCode="mmm"/>
  </numFmts>
  <fonts count="14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Tahoma"/>
      <family val="2"/>
    </font>
    <font>
      <b/>
      <sz val="10"/>
      <name val="Tahoma"/>
      <family val="2"/>
    </font>
    <font>
      <b/>
      <sz val="14"/>
      <name val="Tahoma"/>
      <family val="2"/>
    </font>
    <font>
      <sz val="14"/>
      <name val="Arial"/>
      <family val="2"/>
    </font>
    <font>
      <sz val="14"/>
      <name val="Tahoma"/>
      <family val="2"/>
    </font>
    <font>
      <b/>
      <i/>
      <sz val="11"/>
      <color theme="1"/>
      <name val="Comic Sans MS"/>
      <family val="4"/>
    </font>
    <font>
      <b/>
      <sz val="10"/>
      <color rgb="FFFF0000"/>
      <name val="Arial"/>
      <family val="2"/>
    </font>
    <font>
      <u/>
      <sz val="10"/>
      <color theme="10"/>
      <name val="Arial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FF0000"/>
      </bottom>
      <diagonal/>
    </border>
    <border>
      <left/>
      <right style="thin">
        <color indexed="64"/>
      </right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97">
    <xf numFmtId="0" fontId="0" fillId="0" borderId="0" xfId="0"/>
    <xf numFmtId="0" fontId="0" fillId="0" borderId="0" xfId="0" applyFill="1"/>
    <xf numFmtId="167" fontId="2" fillId="0" borderId="0" xfId="0" applyNumberFormat="1" applyFont="1" applyBorder="1" applyAlignment="1"/>
    <xf numFmtId="0" fontId="4" fillId="0" borderId="0" xfId="0" applyFont="1" applyFill="1"/>
    <xf numFmtId="0" fontId="4" fillId="0" borderId="0" xfId="0" applyFont="1"/>
    <xf numFmtId="0" fontId="4" fillId="0" borderId="0" xfId="0" applyFont="1" applyFill="1" applyBorder="1"/>
    <xf numFmtId="0" fontId="5" fillId="0" borderId="0" xfId="0" applyNumberFormat="1" applyFont="1" applyFill="1" applyBorder="1" applyAlignment="1">
      <alignment horizontal="center"/>
    </xf>
    <xf numFmtId="166" fontId="4" fillId="0" borderId="0" xfId="0" applyNumberFormat="1" applyFont="1"/>
    <xf numFmtId="0" fontId="4" fillId="0" borderId="0" xfId="0" applyFont="1" applyBorder="1"/>
    <xf numFmtId="166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4" fillId="0" borderId="0" xfId="0" applyNumberFormat="1" applyFont="1" applyAlignment="1">
      <alignment horizontal="left"/>
    </xf>
    <xf numFmtId="0" fontId="3" fillId="0" borderId="4" xfId="0" applyFont="1" applyBorder="1"/>
    <xf numFmtId="169" fontId="3" fillId="0" borderId="4" xfId="0" applyNumberFormat="1" applyFont="1" applyBorder="1" applyProtection="1"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3" fillId="0" borderId="0" xfId="0" applyFont="1" applyFill="1" applyBorder="1"/>
    <xf numFmtId="168" fontId="6" fillId="0" borderId="0" xfId="0" applyNumberFormat="1" applyFont="1" applyFill="1" applyBorder="1"/>
    <xf numFmtId="0" fontId="6" fillId="0" borderId="0" xfId="0" applyFont="1" applyFill="1" applyBorder="1"/>
    <xf numFmtId="169" fontId="3" fillId="0" borderId="0" xfId="0" applyNumberFormat="1" applyFont="1" applyFill="1" applyBorder="1"/>
    <xf numFmtId="14" fontId="0" fillId="0" borderId="0" xfId="0" applyNumberFormat="1" applyFill="1" applyBorder="1"/>
    <xf numFmtId="170" fontId="0" fillId="0" borderId="0" xfId="0" applyNumberFormat="1" applyFill="1" applyBorder="1"/>
    <xf numFmtId="166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Fill="1" applyBorder="1" applyAlignment="1"/>
    <xf numFmtId="166" fontId="0" fillId="0" borderId="0" xfId="0" applyNumberFormat="1"/>
    <xf numFmtId="166" fontId="0" fillId="0" borderId="0" xfId="0" applyNumberFormat="1" applyFill="1"/>
    <xf numFmtId="166" fontId="0" fillId="3" borderId="0" xfId="0" applyNumberFormat="1" applyFill="1"/>
    <xf numFmtId="166" fontId="1" fillId="0" borderId="5" xfId="0" applyNumberFormat="1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2" fillId="0" borderId="0" xfId="0" applyNumberFormat="1" applyFont="1" applyFill="1" applyBorder="1" applyAlignment="1"/>
    <xf numFmtId="166" fontId="4" fillId="0" borderId="0" xfId="0" applyNumberFormat="1" applyFont="1" applyFill="1" applyBorder="1"/>
    <xf numFmtId="0" fontId="4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7" fillId="0" borderId="0" xfId="0" applyNumberFormat="1" applyFont="1" applyFill="1" applyBorder="1" applyAlignment="1"/>
    <xf numFmtId="0" fontId="8" fillId="0" borderId="0" xfId="0" applyNumberFormat="1" applyFont="1" applyFill="1" applyBorder="1" applyAlignment="1">
      <alignment horizontal="left"/>
    </xf>
    <xf numFmtId="164" fontId="8" fillId="0" borderId="0" xfId="0" applyNumberFormat="1" applyFont="1" applyFill="1" applyBorder="1" applyAlignment="1">
      <alignment horizontal="left"/>
    </xf>
    <xf numFmtId="164" fontId="8" fillId="0" borderId="0" xfId="0" applyNumberFormat="1" applyFont="1" applyFill="1" applyBorder="1" applyAlignment="1">
      <alignment horizontal="center"/>
    </xf>
    <xf numFmtId="0" fontId="9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171" fontId="4" fillId="0" borderId="1" xfId="0" applyNumberFormat="1" applyFont="1" applyBorder="1" applyAlignment="1">
      <alignment horizontal="center"/>
    </xf>
    <xf numFmtId="0" fontId="5" fillId="0" borderId="0" xfId="0" applyFont="1"/>
    <xf numFmtId="172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Fill="1" applyBorder="1"/>
    <xf numFmtId="0" fontId="11" fillId="0" borderId="11" xfId="0" applyFont="1" applyBorder="1" applyAlignment="1">
      <alignment vertical="center"/>
    </xf>
    <xf numFmtId="14" fontId="12" fillId="0" borderId="0" xfId="0" applyNumberFormat="1" applyFont="1"/>
    <xf numFmtId="0" fontId="0" fillId="6" borderId="0" xfId="0" applyFill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/>
    <xf numFmtId="0" fontId="0" fillId="0" borderId="0" xfId="0" applyAlignment="1"/>
    <xf numFmtId="0" fontId="0" fillId="0" borderId="0" xfId="0" applyFill="1" applyAlignment="1"/>
    <xf numFmtId="17" fontId="0" fillId="0" borderId="0" xfId="0" applyNumberFormat="1" applyAlignment="1"/>
    <xf numFmtId="165" fontId="4" fillId="0" borderId="0" xfId="0" applyNumberFormat="1" applyFont="1" applyAlignment="1"/>
    <xf numFmtId="166" fontId="4" fillId="0" borderId="0" xfId="0" applyNumberFormat="1" applyFont="1" applyFill="1" applyAlignment="1"/>
    <xf numFmtId="0" fontId="4" fillId="0" borderId="0" xfId="0" applyFont="1" applyFill="1" applyAlignment="1"/>
    <xf numFmtId="0" fontId="4" fillId="0" borderId="0" xfId="0" applyNumberFormat="1" applyFont="1" applyAlignment="1"/>
    <xf numFmtId="166" fontId="4" fillId="7" borderId="0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5" fillId="0" borderId="0" xfId="0" applyNumberFormat="1" applyFont="1" applyAlignment="1">
      <alignment horizontal="center"/>
    </xf>
    <xf numFmtId="0" fontId="13" fillId="0" borderId="0" xfId="1"/>
    <xf numFmtId="0" fontId="0" fillId="4" borderId="1" xfId="0" applyFill="1" applyBorder="1"/>
    <xf numFmtId="3" fontId="0" fillId="4" borderId="1" xfId="0" applyNumberFormat="1" applyFill="1" applyBorder="1"/>
    <xf numFmtId="14" fontId="0" fillId="4" borderId="1" xfId="0" applyNumberFormat="1" applyFill="1" applyBorder="1"/>
    <xf numFmtId="2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0" fontId="12" fillId="0" borderId="0" xfId="0" applyFont="1" applyAlignment="1">
      <alignment horizontal="left"/>
    </xf>
    <xf numFmtId="167" fontId="2" fillId="4" borderId="8" xfId="0" applyNumberFormat="1" applyFont="1" applyFill="1" applyBorder="1" applyAlignment="1">
      <alignment horizontal="center"/>
    </xf>
    <xf numFmtId="167" fontId="2" fillId="4" borderId="9" xfId="0" applyNumberFormat="1" applyFont="1" applyFill="1" applyBorder="1" applyAlignment="1">
      <alignment horizontal="center"/>
    </xf>
    <xf numFmtId="167" fontId="2" fillId="4" borderId="1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14" fontId="4" fillId="0" borderId="0" xfId="0" applyNumberFormat="1" applyFont="1" applyAlignment="1">
      <alignment horizontal="left"/>
    </xf>
    <xf numFmtId="14" fontId="4" fillId="0" borderId="0" xfId="0" applyNumberFormat="1" applyFont="1" applyFill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NumberFormat="1" applyFill="1"/>
    <xf numFmtId="0" fontId="4" fillId="0" borderId="0" xfId="0" applyNumberFormat="1" applyFont="1" applyFill="1" applyAlignment="1">
      <alignment horizontal="left"/>
    </xf>
    <xf numFmtId="0" fontId="4" fillId="7" borderId="0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4" fillId="4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342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7D6E92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123825</xdr:colOff>
      <xdr:row>7</xdr:row>
      <xdr:rowOff>66675</xdr:rowOff>
    </xdr:from>
    <xdr:to>
      <xdr:col>4</xdr:col>
      <xdr:colOff>571500</xdr:colOff>
      <xdr:row>9</xdr:row>
      <xdr:rowOff>66675</xdr:rowOff>
    </xdr:to>
    <xdr:sp macro="[0]!EntréeSortie" textlink="">
      <xdr:nvSpPr>
        <xdr:cNvPr id="2" name="ZoneTexte 1"/>
        <xdr:cNvSpPr txBox="1"/>
      </xdr:nvSpPr>
      <xdr:spPr>
        <a:xfrm>
          <a:off x="2409825" y="120015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 </a:t>
          </a:r>
        </a:p>
      </xdr:txBody>
    </xdr:sp>
    <xdr:clientData fPrintsWithSheet="0"/>
  </xdr:twoCellAnchor>
  <xdr:twoCellAnchor editAs="absolute">
    <xdr:from>
      <xdr:col>3</xdr:col>
      <xdr:colOff>123825</xdr:colOff>
      <xdr:row>10</xdr:row>
      <xdr:rowOff>123825</xdr:rowOff>
    </xdr:from>
    <xdr:to>
      <xdr:col>4</xdr:col>
      <xdr:colOff>571500</xdr:colOff>
      <xdr:row>12</xdr:row>
      <xdr:rowOff>123825</xdr:rowOff>
    </xdr:to>
    <xdr:sp macro="[0]!Liste" textlink="">
      <xdr:nvSpPr>
        <xdr:cNvPr id="3" name="ZoneTexte 2"/>
        <xdr:cNvSpPr txBox="1"/>
      </xdr:nvSpPr>
      <xdr:spPr>
        <a:xfrm>
          <a:off x="2409825" y="174307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</a:p>
      </xdr:txBody>
    </xdr:sp>
    <xdr:clientData fPrintsWithSheet="0"/>
  </xdr:twoCellAnchor>
  <xdr:twoCellAnchor editAs="absolute">
    <xdr:from>
      <xdr:col>3</xdr:col>
      <xdr:colOff>123825</xdr:colOff>
      <xdr:row>14</xdr:row>
      <xdr:rowOff>19050</xdr:rowOff>
    </xdr:from>
    <xdr:to>
      <xdr:col>4</xdr:col>
      <xdr:colOff>571500</xdr:colOff>
      <xdr:row>16</xdr:row>
      <xdr:rowOff>19050</xdr:rowOff>
    </xdr:to>
    <xdr:sp macro="[0]!Mois" textlink="">
      <xdr:nvSpPr>
        <xdr:cNvPr id="4" name="ZoneTexte 3"/>
        <xdr:cNvSpPr txBox="1"/>
      </xdr:nvSpPr>
      <xdr:spPr>
        <a:xfrm>
          <a:off x="2409825" y="228600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mensuelle</a:t>
          </a:r>
        </a:p>
      </xdr:txBody>
    </xdr:sp>
    <xdr:clientData fPrintsWithSheet="0"/>
  </xdr:twoCellAnchor>
  <xdr:twoCellAnchor editAs="absolute">
    <xdr:from>
      <xdr:col>3</xdr:col>
      <xdr:colOff>123825</xdr:colOff>
      <xdr:row>17</xdr:row>
      <xdr:rowOff>76200</xdr:rowOff>
    </xdr:from>
    <xdr:to>
      <xdr:col>4</xdr:col>
      <xdr:colOff>571500</xdr:colOff>
      <xdr:row>19</xdr:row>
      <xdr:rowOff>76200</xdr:rowOff>
    </xdr:to>
    <xdr:sp macro="[0]!FicheIndividuelle" textlink="">
      <xdr:nvSpPr>
        <xdr:cNvPr id="5" name="ZoneTexte 4"/>
        <xdr:cNvSpPr txBox="1"/>
      </xdr:nvSpPr>
      <xdr:spPr>
        <a:xfrm>
          <a:off x="2409825" y="282892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individuelle</a:t>
          </a:r>
        </a:p>
      </xdr:txBody>
    </xdr:sp>
    <xdr:clientData fPrintsWithSheet="0"/>
  </xdr:twoCellAnchor>
  <xdr:twoCellAnchor editAs="absolute">
    <xdr:from>
      <xdr:col>3</xdr:col>
      <xdr:colOff>114300</xdr:colOff>
      <xdr:row>20</xdr:row>
      <xdr:rowOff>114300</xdr:rowOff>
    </xdr:from>
    <xdr:to>
      <xdr:col>4</xdr:col>
      <xdr:colOff>561975</xdr:colOff>
      <xdr:row>22</xdr:row>
      <xdr:rowOff>114300</xdr:rowOff>
    </xdr:to>
    <xdr:sp macro="[0]!Modification" textlink="">
      <xdr:nvSpPr>
        <xdr:cNvPr id="6" name="ZoneTexte 5"/>
        <xdr:cNvSpPr txBox="1"/>
      </xdr:nvSpPr>
      <xdr:spPr>
        <a:xfrm>
          <a:off x="2400300" y="335280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 (Sortie)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123826</xdr:colOff>
      <xdr:row>0</xdr:row>
      <xdr:rowOff>9525</xdr:rowOff>
    </xdr:from>
    <xdr:to>
      <xdr:col>0</xdr:col>
      <xdr:colOff>752476</xdr:colOff>
      <xdr:row>0</xdr:row>
      <xdr:rowOff>266700</xdr:rowOff>
    </xdr:to>
    <xdr:sp macro="[0]!Menu" textlink="">
      <xdr:nvSpPr>
        <xdr:cNvPr id="2" name="ZoneTexte 1"/>
        <xdr:cNvSpPr txBox="1"/>
      </xdr:nvSpPr>
      <xdr:spPr>
        <a:xfrm>
          <a:off x="123826" y="952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89647</xdr:rowOff>
    </xdr:from>
    <xdr:to>
      <xdr:col>0</xdr:col>
      <xdr:colOff>841562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12912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78441</xdr:rowOff>
    </xdr:from>
    <xdr:to>
      <xdr:col>0</xdr:col>
      <xdr:colOff>841562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12912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156882</xdr:colOff>
      <xdr:row>0</xdr:row>
      <xdr:rowOff>112058</xdr:rowOff>
    </xdr:from>
    <xdr:to>
      <xdr:col>0</xdr:col>
      <xdr:colOff>785532</xdr:colOff>
      <xdr:row>0</xdr:row>
      <xdr:rowOff>369233</xdr:rowOff>
    </xdr:to>
    <xdr:sp macro="[0]!Menu" textlink="">
      <xdr:nvSpPr>
        <xdr:cNvPr id="2" name="ZoneTexte 1"/>
        <xdr:cNvSpPr txBox="1"/>
      </xdr:nvSpPr>
      <xdr:spPr>
        <a:xfrm>
          <a:off x="156882" y="112058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246530</xdr:colOff>
      <xdr:row>0</xdr:row>
      <xdr:rowOff>78441</xdr:rowOff>
    </xdr:from>
    <xdr:to>
      <xdr:col>0</xdr:col>
      <xdr:colOff>875180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46530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100853</xdr:rowOff>
    </xdr:from>
    <xdr:to>
      <xdr:col>0</xdr:col>
      <xdr:colOff>875179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46529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268941</xdr:colOff>
      <xdr:row>0</xdr:row>
      <xdr:rowOff>112059</xdr:rowOff>
    </xdr:from>
    <xdr:to>
      <xdr:col>0</xdr:col>
      <xdr:colOff>897591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68941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291352</xdr:colOff>
      <xdr:row>0</xdr:row>
      <xdr:rowOff>100852</xdr:rowOff>
    </xdr:from>
    <xdr:to>
      <xdr:col>0</xdr:col>
      <xdr:colOff>920002</xdr:colOff>
      <xdr:row>0</xdr:row>
      <xdr:rowOff>358027</xdr:rowOff>
    </xdr:to>
    <xdr:sp macro="[0]!Menu" textlink="">
      <xdr:nvSpPr>
        <xdr:cNvPr id="2" name="ZoneTexte 1"/>
        <xdr:cNvSpPr txBox="1"/>
      </xdr:nvSpPr>
      <xdr:spPr>
        <a:xfrm>
          <a:off x="291352" y="10085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100853</xdr:rowOff>
    </xdr:from>
    <xdr:to>
      <xdr:col>0</xdr:col>
      <xdr:colOff>886385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57735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134471</xdr:rowOff>
    </xdr:from>
    <xdr:to>
      <xdr:col>0</xdr:col>
      <xdr:colOff>886385</xdr:colOff>
      <xdr:row>0</xdr:row>
      <xdr:rowOff>391646</xdr:rowOff>
    </xdr:to>
    <xdr:sp macro="[0]!Menu" textlink="">
      <xdr:nvSpPr>
        <xdr:cNvPr id="2" name="ZoneTexte 1"/>
        <xdr:cNvSpPr txBox="1"/>
      </xdr:nvSpPr>
      <xdr:spPr>
        <a:xfrm>
          <a:off x="257735" y="13447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224117</xdr:colOff>
      <xdr:row>0</xdr:row>
      <xdr:rowOff>89647</xdr:rowOff>
    </xdr:from>
    <xdr:to>
      <xdr:col>0</xdr:col>
      <xdr:colOff>852767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24117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235323</xdr:colOff>
      <xdr:row>0</xdr:row>
      <xdr:rowOff>112059</xdr:rowOff>
    </xdr:from>
    <xdr:to>
      <xdr:col>0</xdr:col>
      <xdr:colOff>863973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35323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89647</xdr:rowOff>
    </xdr:from>
    <xdr:to>
      <xdr:col>0</xdr:col>
      <xdr:colOff>875179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46529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390525</xdr:colOff>
      <xdr:row>0</xdr:row>
      <xdr:rowOff>28575</xdr:rowOff>
    </xdr:from>
    <xdr:to>
      <xdr:col>1</xdr:col>
      <xdr:colOff>1019175</xdr:colOff>
      <xdr:row>1</xdr:row>
      <xdr:rowOff>123825</xdr:rowOff>
    </xdr:to>
    <xdr:sp macro="[0]!Menu" textlink="">
      <xdr:nvSpPr>
        <xdr:cNvPr id="2" name="ZoneTexte 1"/>
        <xdr:cNvSpPr txBox="1"/>
      </xdr:nvSpPr>
      <xdr:spPr>
        <a:xfrm>
          <a:off x="1771650" y="285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aisons-et-macro-t6486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" sqref="A3:C6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C2:F25"/>
  <sheetViews>
    <sheetView showGridLines="0" showRowColHeaders="0" tabSelected="1" workbookViewId="0">
      <selection activeCell="D28" sqref="D28"/>
    </sheetView>
  </sheetViews>
  <sheetFormatPr baseColWidth="10" defaultRowHeight="12.75" x14ac:dyDescent="0.2"/>
  <sheetData>
    <row r="2" spans="3:6" x14ac:dyDescent="0.2">
      <c r="C2" s="72" t="s">
        <v>40</v>
      </c>
    </row>
    <row r="6" spans="3:6" x14ac:dyDescent="0.2">
      <c r="C6" s="56"/>
      <c r="D6" s="56"/>
      <c r="E6" s="56"/>
      <c r="F6" s="56"/>
    </row>
    <row r="7" spans="3:6" x14ac:dyDescent="0.2">
      <c r="C7" s="56"/>
      <c r="D7" s="56"/>
      <c r="E7" s="56"/>
      <c r="F7" s="56"/>
    </row>
    <row r="8" spans="3:6" x14ac:dyDescent="0.2">
      <c r="C8" s="56"/>
      <c r="D8" s="56"/>
      <c r="E8" s="56"/>
      <c r="F8" s="56"/>
    </row>
    <row r="9" spans="3:6" x14ac:dyDescent="0.2">
      <c r="C9" s="56"/>
      <c r="D9" s="56"/>
      <c r="E9" s="56"/>
      <c r="F9" s="56"/>
    </row>
    <row r="10" spans="3:6" x14ac:dyDescent="0.2">
      <c r="C10" s="56"/>
      <c r="D10" s="56"/>
      <c r="E10" s="56"/>
      <c r="F10" s="56"/>
    </row>
    <row r="11" spans="3:6" x14ac:dyDescent="0.2">
      <c r="C11" s="56"/>
      <c r="D11" s="56"/>
      <c r="E11" s="56"/>
      <c r="F11" s="56"/>
    </row>
    <row r="12" spans="3:6" x14ac:dyDescent="0.2">
      <c r="C12" s="56"/>
      <c r="D12" s="56"/>
      <c r="E12" s="56"/>
      <c r="F12" s="56"/>
    </row>
    <row r="13" spans="3:6" x14ac:dyDescent="0.2">
      <c r="C13" s="56"/>
      <c r="D13" s="56"/>
      <c r="E13" s="56"/>
      <c r="F13" s="56"/>
    </row>
    <row r="14" spans="3:6" x14ac:dyDescent="0.2">
      <c r="C14" s="56"/>
      <c r="D14" s="56"/>
      <c r="E14" s="56"/>
      <c r="F14" s="56"/>
    </row>
    <row r="15" spans="3:6" x14ac:dyDescent="0.2">
      <c r="C15" s="56"/>
      <c r="D15" s="56"/>
      <c r="E15" s="56"/>
      <c r="F15" s="56"/>
    </row>
    <row r="16" spans="3:6" x14ac:dyDescent="0.2">
      <c r="C16" s="56"/>
      <c r="D16" s="56"/>
      <c r="E16" s="56"/>
      <c r="F16" s="56"/>
    </row>
    <row r="17" spans="3:6" x14ac:dyDescent="0.2">
      <c r="C17" s="56"/>
      <c r="D17" s="56"/>
      <c r="E17" s="56"/>
      <c r="F17" s="56"/>
    </row>
    <row r="18" spans="3:6" x14ac:dyDescent="0.2">
      <c r="C18" s="56"/>
      <c r="D18" s="56"/>
      <c r="E18" s="56"/>
      <c r="F18" s="56"/>
    </row>
    <row r="19" spans="3:6" x14ac:dyDescent="0.2">
      <c r="C19" s="56"/>
      <c r="D19" s="56"/>
      <c r="E19" s="56"/>
      <c r="F19" s="56"/>
    </row>
    <row r="20" spans="3:6" x14ac:dyDescent="0.2">
      <c r="C20" s="56"/>
      <c r="D20" s="56"/>
      <c r="E20" s="56"/>
      <c r="F20" s="56"/>
    </row>
    <row r="21" spans="3:6" x14ac:dyDescent="0.2">
      <c r="C21" s="56"/>
      <c r="D21" s="56"/>
      <c r="E21" s="56"/>
      <c r="F21" s="56"/>
    </row>
    <row r="22" spans="3:6" x14ac:dyDescent="0.2">
      <c r="C22" s="56"/>
      <c r="D22" s="56"/>
      <c r="E22" s="56"/>
      <c r="F22" s="56"/>
    </row>
    <row r="23" spans="3:6" x14ac:dyDescent="0.2">
      <c r="C23" s="56"/>
      <c r="D23" s="56"/>
      <c r="E23" s="56"/>
      <c r="F23" s="56"/>
    </row>
    <row r="24" spans="3:6" x14ac:dyDescent="0.2">
      <c r="C24" s="56"/>
      <c r="D24" s="56"/>
      <c r="E24" s="56"/>
      <c r="F24" s="56"/>
    </row>
    <row r="25" spans="3:6" x14ac:dyDescent="0.2">
      <c r="C25" s="56"/>
      <c r="D25" s="56"/>
      <c r="E25" s="56"/>
      <c r="F25" s="56"/>
    </row>
  </sheetData>
  <hyperlinks>
    <hyperlink ref="C2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5"/>
  <sheetViews>
    <sheetView workbookViewId="0">
      <selection activeCell="B11" sqref="B11"/>
    </sheetView>
  </sheetViews>
  <sheetFormatPr baseColWidth="10" defaultRowHeight="12.75" x14ac:dyDescent="0.2"/>
  <cols>
    <col min="1" max="1" width="15" customWidth="1"/>
    <col min="2" max="2" width="16.42578125" customWidth="1"/>
    <col min="3" max="3" width="17.7109375" bestFit="1" customWidth="1"/>
    <col min="4" max="4" width="21.7109375" bestFit="1" customWidth="1"/>
    <col min="5" max="5" width="20.42578125" bestFit="1" customWidth="1"/>
    <col min="6" max="6" width="15.42578125" bestFit="1" customWidth="1"/>
    <col min="7" max="7" width="13.5703125" bestFit="1" customWidth="1"/>
    <col min="8" max="8" width="16.42578125" bestFit="1" customWidth="1"/>
    <col min="9" max="9" width="17.28515625" bestFit="1" customWidth="1"/>
    <col min="10" max="10" width="15.85546875" bestFit="1" customWidth="1"/>
  </cols>
  <sheetData>
    <row r="1" spans="1:11" s="58" customFormat="1" ht="39" customHeight="1" x14ac:dyDescent="0.2">
      <c r="A1" s="68" t="s">
        <v>18</v>
      </c>
      <c r="B1" s="69" t="s">
        <v>19</v>
      </c>
      <c r="C1" s="69" t="s">
        <v>20</v>
      </c>
      <c r="D1" s="69" t="s">
        <v>21</v>
      </c>
      <c r="E1" s="69" t="s">
        <v>22</v>
      </c>
      <c r="F1" s="69" t="s">
        <v>23</v>
      </c>
      <c r="G1" s="69" t="s">
        <v>24</v>
      </c>
      <c r="H1" s="69" t="s">
        <v>25</v>
      </c>
      <c r="I1" s="69" t="s">
        <v>26</v>
      </c>
      <c r="J1" s="69" t="s">
        <v>27</v>
      </c>
      <c r="K1" s="69" t="s">
        <v>32</v>
      </c>
    </row>
    <row r="2" spans="1:11" x14ac:dyDescent="0.2">
      <c r="A2" s="73">
        <v>1687</v>
      </c>
      <c r="B2" s="74">
        <v>249313</v>
      </c>
      <c r="C2" s="73" t="s">
        <v>34</v>
      </c>
      <c r="D2" s="73" t="s">
        <v>35</v>
      </c>
      <c r="E2" s="75">
        <v>39817</v>
      </c>
      <c r="F2" s="75">
        <v>40179</v>
      </c>
      <c r="G2" s="76" t="str">
        <f>DATEDIF(E2,F2,"y")&amp;" ans, "&amp;DATEDIF(E2,F2,"ym")&amp;" mois"</f>
        <v>0 ans, 11 mois</v>
      </c>
      <c r="H2" s="75">
        <v>40253</v>
      </c>
      <c r="I2" s="73" t="s">
        <v>36</v>
      </c>
      <c r="J2" s="73" t="s">
        <v>37</v>
      </c>
      <c r="K2" s="77">
        <v>1</v>
      </c>
    </row>
    <row r="3" spans="1:11" x14ac:dyDescent="0.2">
      <c r="A3" s="73">
        <v>2141</v>
      </c>
      <c r="B3" s="74">
        <v>271413</v>
      </c>
      <c r="C3" s="73" t="s">
        <v>41</v>
      </c>
      <c r="D3" s="73" t="s">
        <v>42</v>
      </c>
      <c r="E3" s="75">
        <v>40067</v>
      </c>
      <c r="F3" s="75">
        <v>40180</v>
      </c>
      <c r="G3" s="76" t="str">
        <f>DATEDIF(E3,F3,"y")&amp;" ans, "&amp;DATEDIF(E3,F3,"ym")&amp;" mois"</f>
        <v>0 ans, 3 mois</v>
      </c>
      <c r="H3" s="75">
        <v>40597</v>
      </c>
      <c r="I3" s="73" t="s">
        <v>43</v>
      </c>
      <c r="J3" s="73" t="s">
        <v>44</v>
      </c>
      <c r="K3" s="77">
        <v>2</v>
      </c>
    </row>
    <row r="4" spans="1:11" x14ac:dyDescent="0.2">
      <c r="A4" s="73">
        <v>2144</v>
      </c>
      <c r="B4" s="74">
        <v>273413</v>
      </c>
      <c r="C4" s="73" t="s">
        <v>45</v>
      </c>
      <c r="D4" s="73" t="s">
        <v>46</v>
      </c>
      <c r="E4" s="75">
        <v>39917</v>
      </c>
      <c r="F4" s="75">
        <v>40546</v>
      </c>
      <c r="G4" s="76" t="str">
        <f>DATEDIF(E4,F4,"y")&amp;" ans, "&amp;DATEDIF(E4,F4,"ym")&amp;" mois"</f>
        <v>1 ans, 8 mois</v>
      </c>
      <c r="H4" s="75">
        <v>40755</v>
      </c>
      <c r="I4" s="73" t="s">
        <v>47</v>
      </c>
      <c r="J4" s="73" t="s">
        <v>48</v>
      </c>
      <c r="K4" s="77">
        <v>3</v>
      </c>
    </row>
    <row r="5" spans="1:11" x14ac:dyDescent="0.2">
      <c r="A5" s="73">
        <v>2150</v>
      </c>
      <c r="B5" s="74">
        <v>275413</v>
      </c>
      <c r="C5" s="73" t="s">
        <v>50</v>
      </c>
      <c r="D5" s="73" t="s">
        <v>51</v>
      </c>
      <c r="E5" s="75">
        <v>39254</v>
      </c>
      <c r="F5" s="75">
        <v>40554</v>
      </c>
      <c r="G5" s="76" t="str">
        <f>DATEDIF(E5,F5,"y")&amp;" ans, "&amp;DATEDIF(E5,F5,"ym")&amp;" mois"</f>
        <v>3 ans, 6 mois</v>
      </c>
      <c r="H5" s="75">
        <v>40626</v>
      </c>
      <c r="I5" s="73" t="s">
        <v>53</v>
      </c>
      <c r="J5" s="73" t="s">
        <v>52</v>
      </c>
      <c r="K5" s="77">
        <v>4</v>
      </c>
    </row>
  </sheetData>
  <sortState ref="A3:K5">
    <sortCondition ref="K2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BC20"/>
  <sheetViews>
    <sheetView zoomScale="85" zoomScaleNormal="85" workbookViewId="0">
      <selection activeCell="C7" sqref="C7"/>
    </sheetView>
  </sheetViews>
  <sheetFormatPr baseColWidth="10" defaultColWidth="11.42578125" defaultRowHeight="12.75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35" width="9.85546875" style="93" customWidth="1"/>
    <col min="36" max="16384" width="11.42578125" style="4"/>
  </cols>
  <sheetData>
    <row r="1" spans="1:55" ht="36" customHeight="1" x14ac:dyDescent="0.2"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9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94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95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95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95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95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95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95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9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I11" s="94"/>
    </row>
    <row r="12" spans="1:55" ht="15.75" x14ac:dyDescent="0.25">
      <c r="A12" s="63"/>
      <c r="B12" s="63"/>
      <c r="C12" s="13"/>
      <c r="D12" s="79">
        <f>EDATE(DATE('année calendaire'!A1,1,1),0)</f>
        <v>40543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40543</v>
      </c>
      <c r="E13" s="33">
        <f>D13+1</f>
        <v>40544</v>
      </c>
      <c r="F13" s="33">
        <f>E13+1</f>
        <v>40545</v>
      </c>
      <c r="G13" s="33">
        <f>F13+1</f>
        <v>40546</v>
      </c>
      <c r="H13" s="33">
        <f t="shared" ref="H13:AC13" si="0">G13+1</f>
        <v>40547</v>
      </c>
      <c r="I13" s="33">
        <f t="shared" si="0"/>
        <v>40548</v>
      </c>
      <c r="J13" s="33">
        <f t="shared" si="0"/>
        <v>40549</v>
      </c>
      <c r="K13" s="33">
        <f t="shared" si="0"/>
        <v>40550</v>
      </c>
      <c r="L13" s="33">
        <f t="shared" si="0"/>
        <v>40551</v>
      </c>
      <c r="M13" s="33">
        <f t="shared" si="0"/>
        <v>40552</v>
      </c>
      <c r="N13" s="33">
        <f t="shared" si="0"/>
        <v>40553</v>
      </c>
      <c r="O13" s="33">
        <f t="shared" si="0"/>
        <v>40554</v>
      </c>
      <c r="P13" s="33">
        <f t="shared" si="0"/>
        <v>40555</v>
      </c>
      <c r="Q13" s="33">
        <f t="shared" si="0"/>
        <v>40556</v>
      </c>
      <c r="R13" s="33">
        <f t="shared" si="0"/>
        <v>40557</v>
      </c>
      <c r="S13" s="33">
        <f t="shared" si="0"/>
        <v>40558</v>
      </c>
      <c r="T13" s="33">
        <f t="shared" si="0"/>
        <v>40559</v>
      </c>
      <c r="U13" s="33">
        <f t="shared" si="0"/>
        <v>40560</v>
      </c>
      <c r="V13" s="33">
        <f t="shared" si="0"/>
        <v>40561</v>
      </c>
      <c r="W13" s="33">
        <f t="shared" si="0"/>
        <v>40562</v>
      </c>
      <c r="X13" s="33">
        <f t="shared" si="0"/>
        <v>40563</v>
      </c>
      <c r="Y13" s="33">
        <f t="shared" si="0"/>
        <v>40564</v>
      </c>
      <c r="Z13" s="33">
        <f t="shared" si="0"/>
        <v>40565</v>
      </c>
      <c r="AA13" s="33">
        <f t="shared" si="0"/>
        <v>40566</v>
      </c>
      <c r="AB13" s="33">
        <f t="shared" si="0"/>
        <v>40567</v>
      </c>
      <c r="AC13" s="33">
        <f t="shared" si="0"/>
        <v>40568</v>
      </c>
      <c r="AD13" s="33">
        <f>IF(AC13&lt;&gt;"",IF(AC13+1&lt;=EOMONTH(($D$12)*1,0),AC13+1,""),"")</f>
        <v>40569</v>
      </c>
      <c r="AE13" s="33">
        <f>IF(AD13="","",IF(MONTH(AD13+1)&lt;&gt;MONTH(AD13),"",AD13+1))</f>
        <v>40570</v>
      </c>
      <c r="AF13" s="33">
        <f t="shared" ref="AF13:AH13" si="1">IF(AE13="","",IF(MONTH(AE13+1)&lt;&gt;MONTH(AE13),"",AE13+1))</f>
        <v>40571</v>
      </c>
      <c r="AG13" s="33">
        <f t="shared" si="1"/>
        <v>40572</v>
      </c>
      <c r="AH13" s="33">
        <f t="shared" si="1"/>
        <v>40573</v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40543</v>
      </c>
      <c r="E14" s="49">
        <f t="shared" ref="E14:G14" si="2">E13</f>
        <v>40544</v>
      </c>
      <c r="F14" s="49">
        <f t="shared" si="2"/>
        <v>40545</v>
      </c>
      <c r="G14" s="49">
        <f t="shared" si="2"/>
        <v>40546</v>
      </c>
      <c r="H14" s="49">
        <f t="shared" ref="H14" si="3">H13</f>
        <v>40547</v>
      </c>
      <c r="I14" s="49">
        <f t="shared" ref="I14:J14" si="4">I13</f>
        <v>40548</v>
      </c>
      <c r="J14" s="49">
        <f t="shared" si="4"/>
        <v>40549</v>
      </c>
      <c r="K14" s="49">
        <f t="shared" ref="K14" si="5">K13</f>
        <v>40550</v>
      </c>
      <c r="L14" s="49">
        <f t="shared" ref="L14:M14" si="6">L13</f>
        <v>40551</v>
      </c>
      <c r="M14" s="49">
        <f t="shared" si="6"/>
        <v>40552</v>
      </c>
      <c r="N14" s="49">
        <f t="shared" ref="N14" si="7">N13</f>
        <v>40553</v>
      </c>
      <c r="O14" s="49">
        <f t="shared" ref="O14:P14" si="8">O13</f>
        <v>40554</v>
      </c>
      <c r="P14" s="49">
        <f t="shared" si="8"/>
        <v>40555</v>
      </c>
      <c r="Q14" s="49">
        <f t="shared" ref="Q14" si="9">Q13</f>
        <v>40556</v>
      </c>
      <c r="R14" s="49">
        <f t="shared" ref="R14:S14" si="10">R13</f>
        <v>40557</v>
      </c>
      <c r="S14" s="49">
        <f t="shared" si="10"/>
        <v>40558</v>
      </c>
      <c r="T14" s="49">
        <f t="shared" ref="T14" si="11">T13</f>
        <v>40559</v>
      </c>
      <c r="U14" s="49">
        <f t="shared" ref="U14:V14" si="12">U13</f>
        <v>40560</v>
      </c>
      <c r="V14" s="49">
        <f t="shared" si="12"/>
        <v>40561</v>
      </c>
      <c r="W14" s="49">
        <f t="shared" ref="W14" si="13">W13</f>
        <v>40562</v>
      </c>
      <c r="X14" s="49">
        <f t="shared" ref="X14:Y14" si="14">X13</f>
        <v>40563</v>
      </c>
      <c r="Y14" s="49">
        <f t="shared" si="14"/>
        <v>40564</v>
      </c>
      <c r="Z14" s="49">
        <f t="shared" ref="Z14" si="15">Z13</f>
        <v>40565</v>
      </c>
      <c r="AA14" s="49">
        <f t="shared" ref="AA14:AB14" si="16">AA13</f>
        <v>40566</v>
      </c>
      <c r="AB14" s="49">
        <f t="shared" si="16"/>
        <v>40567</v>
      </c>
      <c r="AC14" s="49">
        <f t="shared" ref="AC14" si="17">AC13</f>
        <v>40568</v>
      </c>
      <c r="AD14" s="49">
        <f t="shared" ref="AD14:AE14" si="18">AD13</f>
        <v>40569</v>
      </c>
      <c r="AE14" s="49">
        <f t="shared" si="18"/>
        <v>40570</v>
      </c>
      <c r="AF14" s="49">
        <f t="shared" ref="AF14" si="19">AF13</f>
        <v>40571</v>
      </c>
      <c r="AG14" s="49">
        <f t="shared" ref="AG14:AH14" si="20">AG13</f>
        <v>40572</v>
      </c>
      <c r="AH14" s="49">
        <f t="shared" si="20"/>
        <v>40573</v>
      </c>
      <c r="AI14" s="96"/>
    </row>
    <row r="15" spans="1:55" x14ac:dyDescent="0.2">
      <c r="A15" s="73" t="s">
        <v>34</v>
      </c>
      <c r="B15" s="73" t="s">
        <v>35</v>
      </c>
      <c r="C15" s="75">
        <v>39817</v>
      </c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96">
        <f>COUNTIF(D15:AH15,"x")</f>
        <v>0</v>
      </c>
    </row>
    <row r="16" spans="1:55" x14ac:dyDescent="0.2">
      <c r="A16" s="73" t="s">
        <v>41</v>
      </c>
      <c r="B16" s="73" t="s">
        <v>42</v>
      </c>
      <c r="C16" s="75">
        <v>40067</v>
      </c>
      <c r="D16" s="49" t="s">
        <v>49</v>
      </c>
      <c r="E16" s="49" t="s">
        <v>49</v>
      </c>
      <c r="F16" s="49" t="s">
        <v>49</v>
      </c>
      <c r="G16" s="49" t="s">
        <v>49</v>
      </c>
      <c r="H16" s="49" t="s">
        <v>49</v>
      </c>
      <c r="I16" s="49" t="s">
        <v>49</v>
      </c>
      <c r="J16" s="49" t="s">
        <v>49</v>
      </c>
      <c r="K16" s="49" t="s">
        <v>49</v>
      </c>
      <c r="L16" s="49" t="s">
        <v>49</v>
      </c>
      <c r="M16" s="49" t="s">
        <v>49</v>
      </c>
      <c r="N16" s="49" t="s">
        <v>49</v>
      </c>
      <c r="O16" s="49" t="s">
        <v>49</v>
      </c>
      <c r="P16" s="49" t="s">
        <v>49</v>
      </c>
      <c r="Q16" s="49" t="s">
        <v>49</v>
      </c>
      <c r="R16" s="49" t="s">
        <v>49</v>
      </c>
      <c r="S16" s="49" t="s">
        <v>49</v>
      </c>
      <c r="T16" s="49" t="s">
        <v>49</v>
      </c>
      <c r="U16" s="49" t="s">
        <v>49</v>
      </c>
      <c r="V16" s="49" t="s">
        <v>49</v>
      </c>
      <c r="W16" s="49" t="s">
        <v>49</v>
      </c>
      <c r="X16" s="49" t="s">
        <v>49</v>
      </c>
      <c r="Y16" s="49" t="s">
        <v>49</v>
      </c>
      <c r="Z16" s="49" t="s">
        <v>49</v>
      </c>
      <c r="AA16" s="49" t="s">
        <v>49</v>
      </c>
      <c r="AB16" s="49" t="s">
        <v>49</v>
      </c>
      <c r="AC16" s="49" t="s">
        <v>49</v>
      </c>
      <c r="AD16" s="49" t="s">
        <v>49</v>
      </c>
      <c r="AE16" s="49" t="s">
        <v>49</v>
      </c>
      <c r="AF16" s="49" t="s">
        <v>49</v>
      </c>
      <c r="AG16" s="49" t="s">
        <v>49</v>
      </c>
      <c r="AH16" s="49" t="s">
        <v>49</v>
      </c>
      <c r="AI16" s="96">
        <f>COUNTIF(D16:AH16,"x")</f>
        <v>31</v>
      </c>
    </row>
    <row r="17" spans="1:35" x14ac:dyDescent="0.2">
      <c r="A17" s="73" t="s">
        <v>45</v>
      </c>
      <c r="B17" s="73" t="s">
        <v>46</v>
      </c>
      <c r="C17" s="75">
        <v>39917</v>
      </c>
      <c r="D17" s="49"/>
      <c r="E17" s="49"/>
      <c r="F17" s="49"/>
      <c r="G17" s="49" t="s">
        <v>49</v>
      </c>
      <c r="H17" s="49" t="s">
        <v>49</v>
      </c>
      <c r="I17" s="49" t="s">
        <v>49</v>
      </c>
      <c r="J17" s="49" t="s">
        <v>49</v>
      </c>
      <c r="K17" s="49" t="s">
        <v>49</v>
      </c>
      <c r="L17" s="49" t="s">
        <v>49</v>
      </c>
      <c r="M17" s="49" t="s">
        <v>49</v>
      </c>
      <c r="N17" s="49" t="s">
        <v>49</v>
      </c>
      <c r="O17" s="49" t="s">
        <v>49</v>
      </c>
      <c r="P17" s="49" t="s">
        <v>49</v>
      </c>
      <c r="Q17" s="49" t="s">
        <v>49</v>
      </c>
      <c r="R17" s="49" t="s">
        <v>49</v>
      </c>
      <c r="S17" s="49" t="s">
        <v>49</v>
      </c>
      <c r="T17" s="49" t="s">
        <v>49</v>
      </c>
      <c r="U17" s="49" t="s">
        <v>49</v>
      </c>
      <c r="V17" s="49" t="s">
        <v>49</v>
      </c>
      <c r="W17" s="49" t="s">
        <v>49</v>
      </c>
      <c r="X17" s="49" t="s">
        <v>49</v>
      </c>
      <c r="Y17" s="49" t="s">
        <v>49</v>
      </c>
      <c r="Z17" s="49" t="s">
        <v>49</v>
      </c>
      <c r="AA17" s="49" t="s">
        <v>49</v>
      </c>
      <c r="AB17" s="49" t="s">
        <v>49</v>
      </c>
      <c r="AC17" s="49" t="s">
        <v>49</v>
      </c>
      <c r="AD17" s="49" t="s">
        <v>49</v>
      </c>
      <c r="AE17" s="49" t="s">
        <v>49</v>
      </c>
      <c r="AF17" s="49" t="s">
        <v>49</v>
      </c>
      <c r="AG17" s="49" t="s">
        <v>49</v>
      </c>
      <c r="AH17" s="49" t="s">
        <v>49</v>
      </c>
      <c r="AI17" s="96">
        <f>COUNTIF(D17:AH17,"x")</f>
        <v>28</v>
      </c>
    </row>
    <row r="18" spans="1:35" x14ac:dyDescent="0.2">
      <c r="A18" s="73" t="s">
        <v>50</v>
      </c>
      <c r="B18" s="73" t="s">
        <v>51</v>
      </c>
      <c r="C18" s="75">
        <v>39254</v>
      </c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 t="s">
        <v>49</v>
      </c>
      <c r="P18" s="49" t="s">
        <v>49</v>
      </c>
      <c r="Q18" s="49" t="s">
        <v>49</v>
      </c>
      <c r="R18" s="49" t="s">
        <v>49</v>
      </c>
      <c r="S18" s="49" t="s">
        <v>49</v>
      </c>
      <c r="T18" s="49" t="s">
        <v>49</v>
      </c>
      <c r="U18" s="49" t="s">
        <v>49</v>
      </c>
      <c r="V18" s="49" t="s">
        <v>49</v>
      </c>
      <c r="W18" s="49" t="s">
        <v>49</v>
      </c>
      <c r="X18" s="49" t="s">
        <v>49</v>
      </c>
      <c r="Y18" s="49" t="s">
        <v>49</v>
      </c>
      <c r="Z18" s="49" t="s">
        <v>49</v>
      </c>
      <c r="AA18" s="49" t="s">
        <v>49</v>
      </c>
      <c r="AB18" s="49" t="s">
        <v>49</v>
      </c>
      <c r="AC18" s="49" t="s">
        <v>49</v>
      </c>
      <c r="AD18" s="49" t="s">
        <v>49</v>
      </c>
      <c r="AE18" s="49" t="s">
        <v>49</v>
      </c>
      <c r="AF18" s="49" t="s">
        <v>49</v>
      </c>
      <c r="AG18" s="49" t="s">
        <v>49</v>
      </c>
      <c r="AH18" s="49" t="s">
        <v>49</v>
      </c>
      <c r="AI18" s="96">
        <f>COUNTIF(D18:AH18,"x")</f>
        <v>20</v>
      </c>
    </row>
    <row r="19" spans="1:35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</sheetData>
  <mergeCells count="1">
    <mergeCell ref="D12:AH12"/>
  </mergeCells>
  <phoneticPr fontId="1" type="noConversion"/>
  <conditionalFormatting sqref="Q2:Q10">
    <cfRule type="cellIs" dxfId="3428" priority="872" stopIfTrue="1" operator="equal">
      <formula>"cc"</formula>
    </cfRule>
    <cfRule type="cellIs" dxfId="3427" priority="873" stopIfTrue="1" operator="equal">
      <formula>"cl"</formula>
    </cfRule>
    <cfRule type="cellIs" dxfId="3426" priority="874" stopIfTrue="1" operator="equal">
      <formula>"m"</formula>
    </cfRule>
  </conditionalFormatting>
  <conditionalFormatting sqref="Q2:Q10">
    <cfRule type="cellIs" dxfId="3425" priority="869" stopIfTrue="1" operator="equal">
      <formula>"F"</formula>
    </cfRule>
    <cfRule type="cellIs" dxfId="3424" priority="870" stopIfTrue="1" operator="equal">
      <formula>"WK"</formula>
    </cfRule>
    <cfRule type="cellIs" dxfId="3423" priority="871" stopIfTrue="1" operator="equal">
      <formula>"T"</formula>
    </cfRule>
  </conditionalFormatting>
  <conditionalFormatting sqref="Q2:Q4 Q6:Q10">
    <cfRule type="cellIs" dxfId="3422" priority="815" stopIfTrue="1" operator="equal">
      <formula>"GV"</formula>
    </cfRule>
    <cfRule type="cellIs" dxfId="3421" priority="816" stopIfTrue="1" operator="equal">
      <formula>"PC"</formula>
    </cfRule>
    <cfRule type="cellIs" dxfId="3420" priority="817" stopIfTrue="1" operator="equal">
      <formula>"R"</formula>
    </cfRule>
    <cfRule type="cellIs" dxfId="3419" priority="818" stopIfTrue="1" operator="equal">
      <formula>"E"</formula>
    </cfRule>
    <cfRule type="cellIs" dxfId="3418" priority="819" stopIfTrue="1" operator="equal">
      <formula>"PT"</formula>
    </cfRule>
    <cfRule type="cellIs" dxfId="3417" priority="820" stopIfTrue="1" operator="equal">
      <formula>"mt"</formula>
    </cfRule>
  </conditionalFormatting>
  <conditionalFormatting sqref="Q5">
    <cfRule type="cellIs" dxfId="3416" priority="803" stopIfTrue="1" operator="equal">
      <formula>"GV"</formula>
    </cfRule>
    <cfRule type="cellIs" dxfId="3415" priority="804" stopIfTrue="1" operator="equal">
      <formula>"PC"</formula>
    </cfRule>
    <cfRule type="cellIs" dxfId="3414" priority="805" stopIfTrue="1" operator="equal">
      <formula>"R"</formula>
    </cfRule>
    <cfRule type="cellIs" dxfId="3413" priority="806" stopIfTrue="1" operator="equal">
      <formula>"E"</formula>
    </cfRule>
    <cfRule type="cellIs" dxfId="3412" priority="807" stopIfTrue="1" operator="equal">
      <formula>"PT"</formula>
    </cfRule>
    <cfRule type="cellIs" dxfId="3411" priority="808" stopIfTrue="1" operator="equal">
      <formula>"mt"</formula>
    </cfRule>
  </conditionalFormatting>
  <conditionalFormatting sqref="D14:AH14">
    <cfRule type="expression" dxfId="3410" priority="725">
      <formula>COUNTIF($D$13:$AH$13,férié)</formula>
    </cfRule>
  </conditionalFormatting>
  <conditionalFormatting sqref="D13:AH14">
    <cfRule type="expression" dxfId="3409" priority="714" stopIfTrue="1">
      <formula>D$13=""</formula>
    </cfRule>
  </conditionalFormatting>
  <conditionalFormatting sqref="Q2:Q4 Q6:Q10">
    <cfRule type="cellIs" dxfId="3408" priority="708" stopIfTrue="1" operator="equal">
      <formula>"GV"</formula>
    </cfRule>
    <cfRule type="cellIs" dxfId="3407" priority="709" stopIfTrue="1" operator="equal">
      <formula>"PC"</formula>
    </cfRule>
    <cfRule type="cellIs" dxfId="3406" priority="710" stopIfTrue="1" operator="equal">
      <formula>"R"</formula>
    </cfRule>
    <cfRule type="cellIs" dxfId="3405" priority="711" stopIfTrue="1" operator="equal">
      <formula>"E"</formula>
    </cfRule>
    <cfRule type="cellIs" dxfId="3404" priority="712" stopIfTrue="1" operator="equal">
      <formula>"PT"</formula>
    </cfRule>
    <cfRule type="cellIs" dxfId="3403" priority="713" stopIfTrue="1" operator="equal">
      <formula>"mt"</formula>
    </cfRule>
  </conditionalFormatting>
  <conditionalFormatting sqref="Q2:Q10">
    <cfRule type="cellIs" dxfId="3402" priority="705" stopIfTrue="1" operator="equal">
      <formula>"cc"</formula>
    </cfRule>
    <cfRule type="cellIs" dxfId="3401" priority="706" stopIfTrue="1" operator="equal">
      <formula>"cl"</formula>
    </cfRule>
    <cfRule type="cellIs" dxfId="3400" priority="707" stopIfTrue="1" operator="equal">
      <formula>"m"</formula>
    </cfRule>
  </conditionalFormatting>
  <conditionalFormatting sqref="Q2:Q10">
    <cfRule type="cellIs" dxfId="3399" priority="702" stopIfTrue="1" operator="equal">
      <formula>"F"</formula>
    </cfRule>
    <cfRule type="cellIs" dxfId="3398" priority="703" stopIfTrue="1" operator="equal">
      <formula>"WK"</formula>
    </cfRule>
    <cfRule type="cellIs" dxfId="3397" priority="704" stopIfTrue="1" operator="equal">
      <formula>"T"</formula>
    </cfRule>
  </conditionalFormatting>
  <conditionalFormatting sqref="Q5">
    <cfRule type="cellIs" dxfId="3396" priority="696" stopIfTrue="1" operator="equal">
      <formula>"GV"</formula>
    </cfRule>
    <cfRule type="cellIs" dxfId="3395" priority="697" stopIfTrue="1" operator="equal">
      <formula>"PC"</formula>
    </cfRule>
    <cfRule type="cellIs" dxfId="3394" priority="698" stopIfTrue="1" operator="equal">
      <formula>"R"</formula>
    </cfRule>
    <cfRule type="cellIs" dxfId="3393" priority="699" stopIfTrue="1" operator="equal">
      <formula>"E"</formula>
    </cfRule>
    <cfRule type="cellIs" dxfId="3392" priority="700" stopIfTrue="1" operator="equal">
      <formula>"PT"</formula>
    </cfRule>
    <cfRule type="cellIs" dxfId="3391" priority="701" stopIfTrue="1" operator="equal">
      <formula>"mt"</formula>
    </cfRule>
  </conditionalFormatting>
  <conditionalFormatting sqref="D14:AH14">
    <cfRule type="expression" dxfId="3390" priority="695">
      <formula>COUNTIF($D$13:$AH$13,férié)</formula>
    </cfRule>
  </conditionalFormatting>
  <conditionalFormatting sqref="Q2:Q10">
    <cfRule type="cellIs" dxfId="3389" priority="692" stopIfTrue="1" operator="equal">
      <formula>"cc"</formula>
    </cfRule>
    <cfRule type="cellIs" dxfId="3388" priority="693" stopIfTrue="1" operator="equal">
      <formula>"cl"</formula>
    </cfRule>
    <cfRule type="cellIs" dxfId="3387" priority="694" stopIfTrue="1" operator="equal">
      <formula>"m"</formula>
    </cfRule>
  </conditionalFormatting>
  <conditionalFormatting sqref="Q2:Q10">
    <cfRule type="cellIs" dxfId="3386" priority="689" stopIfTrue="1" operator="equal">
      <formula>"F"</formula>
    </cfRule>
    <cfRule type="cellIs" dxfId="3385" priority="690" stopIfTrue="1" operator="equal">
      <formula>"WK"</formula>
    </cfRule>
    <cfRule type="cellIs" dxfId="3384" priority="691" stopIfTrue="1" operator="equal">
      <formula>"T"</formula>
    </cfRule>
  </conditionalFormatting>
  <conditionalFormatting sqref="Q2:Q4 Q6:Q10">
    <cfRule type="cellIs" dxfId="3383" priority="683" stopIfTrue="1" operator="equal">
      <formula>"GV"</formula>
    </cfRule>
    <cfRule type="cellIs" dxfId="3382" priority="684" stopIfTrue="1" operator="equal">
      <formula>"PC"</formula>
    </cfRule>
    <cfRule type="cellIs" dxfId="3381" priority="685" stopIfTrue="1" operator="equal">
      <formula>"R"</formula>
    </cfRule>
    <cfRule type="cellIs" dxfId="3380" priority="686" stopIfTrue="1" operator="equal">
      <formula>"E"</formula>
    </cfRule>
    <cfRule type="cellIs" dxfId="3379" priority="687" stopIfTrue="1" operator="equal">
      <formula>"PT"</formula>
    </cfRule>
    <cfRule type="cellIs" dxfId="3378" priority="688" stopIfTrue="1" operator="equal">
      <formula>"mt"</formula>
    </cfRule>
  </conditionalFormatting>
  <conditionalFormatting sqref="Q5">
    <cfRule type="cellIs" dxfId="3377" priority="677" stopIfTrue="1" operator="equal">
      <formula>"GV"</formula>
    </cfRule>
    <cfRule type="cellIs" dxfId="3376" priority="678" stopIfTrue="1" operator="equal">
      <formula>"PC"</formula>
    </cfRule>
    <cfRule type="cellIs" dxfId="3375" priority="679" stopIfTrue="1" operator="equal">
      <formula>"R"</formula>
    </cfRule>
    <cfRule type="cellIs" dxfId="3374" priority="680" stopIfTrue="1" operator="equal">
      <formula>"E"</formula>
    </cfRule>
    <cfRule type="cellIs" dxfId="3373" priority="681" stopIfTrue="1" operator="equal">
      <formula>"PT"</formula>
    </cfRule>
    <cfRule type="cellIs" dxfId="3372" priority="682" stopIfTrue="1" operator="equal">
      <formula>"mt"</formula>
    </cfRule>
  </conditionalFormatting>
  <conditionalFormatting sqref="D14:AH14">
    <cfRule type="expression" dxfId="3371" priority="676">
      <formula>COUNTIF($D$13:$AH$13,férié)</formula>
    </cfRule>
  </conditionalFormatting>
  <conditionalFormatting sqref="Q2:Q10">
    <cfRule type="cellIs" dxfId="3370" priority="671" stopIfTrue="1" operator="equal">
      <formula>"cc"</formula>
    </cfRule>
    <cfRule type="cellIs" dxfId="3369" priority="672" stopIfTrue="1" operator="equal">
      <formula>"cl"</formula>
    </cfRule>
    <cfRule type="cellIs" dxfId="3368" priority="673" stopIfTrue="1" operator="equal">
      <formula>"m"</formula>
    </cfRule>
  </conditionalFormatting>
  <conditionalFormatting sqref="Q2:Q10">
    <cfRule type="cellIs" dxfId="3367" priority="668" stopIfTrue="1" operator="equal">
      <formula>"F"</formula>
    </cfRule>
    <cfRule type="cellIs" dxfId="3366" priority="669" stopIfTrue="1" operator="equal">
      <formula>"WK"</formula>
    </cfRule>
    <cfRule type="cellIs" dxfId="3365" priority="670" stopIfTrue="1" operator="equal">
      <formula>"T"</formula>
    </cfRule>
  </conditionalFormatting>
  <conditionalFormatting sqref="Q2:Q4 Q6:Q10">
    <cfRule type="cellIs" dxfId="3364" priority="662" stopIfTrue="1" operator="equal">
      <formula>"GV"</formula>
    </cfRule>
    <cfRule type="cellIs" dxfId="3363" priority="663" stopIfTrue="1" operator="equal">
      <formula>"PC"</formula>
    </cfRule>
    <cfRule type="cellIs" dxfId="3362" priority="664" stopIfTrue="1" operator="equal">
      <formula>"R"</formula>
    </cfRule>
    <cfRule type="cellIs" dxfId="3361" priority="665" stopIfTrue="1" operator="equal">
      <formula>"E"</formula>
    </cfRule>
    <cfRule type="cellIs" dxfId="3360" priority="666" stopIfTrue="1" operator="equal">
      <formula>"PT"</formula>
    </cfRule>
    <cfRule type="cellIs" dxfId="3359" priority="667" stopIfTrue="1" operator="equal">
      <formula>"mt"</formula>
    </cfRule>
  </conditionalFormatting>
  <conditionalFormatting sqref="Q5">
    <cfRule type="cellIs" dxfId="3358" priority="656" stopIfTrue="1" operator="equal">
      <formula>"GV"</formula>
    </cfRule>
    <cfRule type="cellIs" dxfId="3357" priority="657" stopIfTrue="1" operator="equal">
      <formula>"PC"</formula>
    </cfRule>
    <cfRule type="cellIs" dxfId="3356" priority="658" stopIfTrue="1" operator="equal">
      <formula>"R"</formula>
    </cfRule>
    <cfRule type="cellIs" dxfId="3355" priority="659" stopIfTrue="1" operator="equal">
      <formula>"E"</formula>
    </cfRule>
    <cfRule type="cellIs" dxfId="3354" priority="660" stopIfTrue="1" operator="equal">
      <formula>"PT"</formula>
    </cfRule>
    <cfRule type="cellIs" dxfId="3353" priority="661" stopIfTrue="1" operator="equal">
      <formula>"mt"</formula>
    </cfRule>
  </conditionalFormatting>
  <conditionalFormatting sqref="D14:AH14">
    <cfRule type="expression" dxfId="3352" priority="655">
      <formula>COUNTIF($D$13:$AH$13,férié)</formula>
    </cfRule>
  </conditionalFormatting>
  <conditionalFormatting sqref="D13:AH14">
    <cfRule type="expression" dxfId="3351" priority="652" stopIfTrue="1">
      <formula>D$13=""</formula>
    </cfRule>
  </conditionalFormatting>
  <conditionalFormatting sqref="D15:AH15">
    <cfRule type="expression" dxfId="3317" priority="611">
      <formula>COUNTIF(JF,D$13)</formula>
    </cfRule>
    <cfRule type="expression" dxfId="3316" priority="612">
      <formula>WEEKDAY(D$13,2)&gt;5</formula>
    </cfRule>
  </conditionalFormatting>
  <conditionalFormatting sqref="D15:AH15">
    <cfRule type="expression" dxfId="3315" priority="610" stopIfTrue="1">
      <formula>D$13=""</formula>
    </cfRule>
  </conditionalFormatting>
  <conditionalFormatting sqref="D15:AH15">
    <cfRule type="expression" dxfId="3314" priority="609">
      <formula>COUNTIF($D$13:$AH$13,férié)</formula>
    </cfRule>
  </conditionalFormatting>
  <conditionalFormatting sqref="D15:AH15">
    <cfRule type="expression" dxfId="3313" priority="608">
      <formula>COUNTIF($D$13:$AH$13,férié)</formula>
    </cfRule>
  </conditionalFormatting>
  <conditionalFormatting sqref="D15:AH15">
    <cfRule type="expression" dxfId="3312" priority="607">
      <formula>COUNTIF($D$13:$AH$13,férié)</formula>
    </cfRule>
  </conditionalFormatting>
  <conditionalFormatting sqref="D15:AH15">
    <cfRule type="expression" dxfId="3311" priority="606">
      <formula>COUNTIF($D$13:$AH$13,férié)</formula>
    </cfRule>
  </conditionalFormatting>
  <conditionalFormatting sqref="D15:AH15">
    <cfRule type="expression" dxfId="3310" priority="605">
      <formula>COUNTIF($D$13:$AH$13,férié)</formula>
    </cfRule>
  </conditionalFormatting>
  <conditionalFormatting sqref="D15:AH15">
    <cfRule type="expression" dxfId="3309" priority="604">
      <formula>COUNTIF($D$13:$AH$13,férié)</formula>
    </cfRule>
  </conditionalFormatting>
  <conditionalFormatting sqref="D15:AH15">
    <cfRule type="expression" dxfId="3308" priority="603">
      <formula>COUNTIF($D$13:$AH$13,férié)</formula>
    </cfRule>
  </conditionalFormatting>
  <conditionalFormatting sqref="D15:AH15">
    <cfRule type="expression" dxfId="3307" priority="602">
      <formula>COUNTIF($D$13:$AH$13,férié)</formula>
    </cfRule>
  </conditionalFormatting>
  <conditionalFormatting sqref="D15:AH15">
    <cfRule type="expression" dxfId="3306" priority="601">
      <formula>COUNTIF($D$13:$AH$13,férié)</formula>
    </cfRule>
  </conditionalFormatting>
  <conditionalFormatting sqref="D15:AH15">
    <cfRule type="expression" dxfId="3305" priority="600">
      <formula>COUNTIF($D$13:$AH$13,férié)</formula>
    </cfRule>
  </conditionalFormatting>
  <conditionalFormatting sqref="D15:AH15">
    <cfRule type="expression" dxfId="3304" priority="599">
      <formula>COUNTIF($D$13:$AH$13,férié)</formula>
    </cfRule>
  </conditionalFormatting>
  <conditionalFormatting sqref="D15:AH15">
    <cfRule type="expression" dxfId="3303" priority="598">
      <formula>COUNTIF($D$13:$AH$13,férié)</formula>
    </cfRule>
  </conditionalFormatting>
  <conditionalFormatting sqref="D15:AH15">
    <cfRule type="expression" dxfId="3302" priority="597">
      <formula>COUNTIF($D$13:$AH$13,férié)</formula>
    </cfRule>
  </conditionalFormatting>
  <conditionalFormatting sqref="D15:AH15">
    <cfRule type="expression" dxfId="3301" priority="596">
      <formula>COUNTIF($D$13:$AH$13,férié)</formula>
    </cfRule>
  </conditionalFormatting>
  <conditionalFormatting sqref="D15:AH15">
    <cfRule type="expression" dxfId="3300" priority="595">
      <formula>COUNTIF($D$13:$AH$13,férié)</formula>
    </cfRule>
  </conditionalFormatting>
  <conditionalFormatting sqref="D16:AH16">
    <cfRule type="expression" dxfId="53" priority="53">
      <formula>COUNTIF(JF,D$13)</formula>
    </cfRule>
    <cfRule type="expression" dxfId="52" priority="54">
      <formula>WEEKDAY(D$13,2)&gt;5</formula>
    </cfRule>
  </conditionalFormatting>
  <conditionalFormatting sqref="D16:AH16">
    <cfRule type="expression" dxfId="51" priority="52" stopIfTrue="1">
      <formula>D$13=""</formula>
    </cfRule>
  </conditionalFormatting>
  <conditionalFormatting sqref="D16:AH16">
    <cfRule type="expression" dxfId="50" priority="51">
      <formula>COUNTIF($D$13:$AH$13,férié)</formula>
    </cfRule>
  </conditionalFormatting>
  <conditionalFormatting sqref="D16:AH16">
    <cfRule type="expression" dxfId="49" priority="50">
      <formula>COUNTIF($D$13:$AH$13,férié)</formula>
    </cfRule>
  </conditionalFormatting>
  <conditionalFormatting sqref="D16:AH16">
    <cfRule type="expression" dxfId="48" priority="49">
      <formula>COUNTIF($D$13:$AH$13,férié)</formula>
    </cfRule>
  </conditionalFormatting>
  <conditionalFormatting sqref="D16:AH16">
    <cfRule type="expression" dxfId="47" priority="48">
      <formula>COUNTIF($D$13:$AH$13,férié)</formula>
    </cfRule>
  </conditionalFormatting>
  <conditionalFormatting sqref="D16:AH16">
    <cfRule type="expression" dxfId="46" priority="47">
      <formula>COUNTIF($D$13:$AH$13,férié)</formula>
    </cfRule>
  </conditionalFormatting>
  <conditionalFormatting sqref="D16:AH16">
    <cfRule type="expression" dxfId="45" priority="46">
      <formula>COUNTIF($D$13:$AH$13,férié)</formula>
    </cfRule>
  </conditionalFormatting>
  <conditionalFormatting sqref="D16:AH16">
    <cfRule type="expression" dxfId="44" priority="45">
      <formula>COUNTIF($D$13:$AH$13,férié)</formula>
    </cfRule>
  </conditionalFormatting>
  <conditionalFormatting sqref="D16:AH16">
    <cfRule type="expression" dxfId="43" priority="44">
      <formula>COUNTIF($D$13:$AH$13,férié)</formula>
    </cfRule>
  </conditionalFormatting>
  <conditionalFormatting sqref="D16:AH16">
    <cfRule type="expression" dxfId="42" priority="43">
      <formula>COUNTIF($D$13:$AH$13,férié)</formula>
    </cfRule>
  </conditionalFormatting>
  <conditionalFormatting sqref="D16:AH16">
    <cfRule type="expression" dxfId="41" priority="42">
      <formula>COUNTIF($D$13:$AH$13,férié)</formula>
    </cfRule>
  </conditionalFormatting>
  <conditionalFormatting sqref="D16:AH16">
    <cfRule type="expression" dxfId="40" priority="41">
      <formula>COUNTIF($D$13:$AH$13,férié)</formula>
    </cfRule>
  </conditionalFormatting>
  <conditionalFormatting sqref="D16:AH16">
    <cfRule type="expression" dxfId="39" priority="40">
      <formula>COUNTIF($D$13:$AH$13,férié)</formula>
    </cfRule>
  </conditionalFormatting>
  <conditionalFormatting sqref="D16:AH16">
    <cfRule type="expression" dxfId="38" priority="39">
      <formula>COUNTIF($D$13:$AH$13,férié)</formula>
    </cfRule>
  </conditionalFormatting>
  <conditionalFormatting sqref="D16:AH16">
    <cfRule type="expression" dxfId="37" priority="38">
      <formula>COUNTIF($D$13:$AH$13,férié)</formula>
    </cfRule>
  </conditionalFormatting>
  <conditionalFormatting sqref="D16:AH16">
    <cfRule type="expression" dxfId="36" priority="37">
      <formula>COUNTIF($D$13:$AH$13,férié)</formula>
    </cfRule>
  </conditionalFormatting>
  <conditionalFormatting sqref="D17:AH17">
    <cfRule type="expression" dxfId="35" priority="35">
      <formula>COUNTIF(JF,D$13)</formula>
    </cfRule>
    <cfRule type="expression" dxfId="34" priority="36">
      <formula>WEEKDAY(D$13,2)&gt;5</formula>
    </cfRule>
  </conditionalFormatting>
  <conditionalFormatting sqref="D17:AH17">
    <cfRule type="expression" dxfId="33" priority="34" stopIfTrue="1">
      <formula>D$13=""</formula>
    </cfRule>
  </conditionalFormatting>
  <conditionalFormatting sqref="D17:AH17">
    <cfRule type="expression" dxfId="32" priority="33">
      <formula>COUNTIF($D$13:$AH$13,férié)</formula>
    </cfRule>
  </conditionalFormatting>
  <conditionalFormatting sqref="D17:AH17">
    <cfRule type="expression" dxfId="31" priority="32">
      <formula>COUNTIF($D$13:$AH$13,férié)</formula>
    </cfRule>
  </conditionalFormatting>
  <conditionalFormatting sqref="D17:AH17">
    <cfRule type="expression" dxfId="30" priority="31">
      <formula>COUNTIF($D$13:$AH$13,férié)</formula>
    </cfRule>
  </conditionalFormatting>
  <conditionalFormatting sqref="D17:AH17">
    <cfRule type="expression" dxfId="29" priority="30">
      <formula>COUNTIF($D$13:$AH$13,férié)</formula>
    </cfRule>
  </conditionalFormatting>
  <conditionalFormatting sqref="D17:AH17">
    <cfRule type="expression" dxfId="28" priority="29">
      <formula>COUNTIF($D$13:$AH$13,férié)</formula>
    </cfRule>
  </conditionalFormatting>
  <conditionalFormatting sqref="D17:AH17">
    <cfRule type="expression" dxfId="27" priority="28">
      <formula>COUNTIF($D$13:$AH$13,férié)</formula>
    </cfRule>
  </conditionalFormatting>
  <conditionalFormatting sqref="D17:AH17">
    <cfRule type="expression" dxfId="26" priority="27">
      <formula>COUNTIF($D$13:$AH$13,férié)</formula>
    </cfRule>
  </conditionalFormatting>
  <conditionalFormatting sqref="D17:AH17">
    <cfRule type="expression" dxfId="25" priority="26">
      <formula>COUNTIF($D$13:$AH$13,férié)</formula>
    </cfRule>
  </conditionalFormatting>
  <conditionalFormatting sqref="D17:AH17">
    <cfRule type="expression" dxfId="24" priority="25">
      <formula>COUNTIF($D$13:$AH$13,férié)</formula>
    </cfRule>
  </conditionalFormatting>
  <conditionalFormatting sqref="D17:AH17">
    <cfRule type="expression" dxfId="23" priority="24">
      <formula>COUNTIF($D$13:$AH$13,férié)</formula>
    </cfRule>
  </conditionalFormatting>
  <conditionalFormatting sqref="D17:AH17">
    <cfRule type="expression" dxfId="22" priority="23">
      <formula>COUNTIF($D$13:$AH$13,férié)</formula>
    </cfRule>
  </conditionalFormatting>
  <conditionalFormatting sqref="D17:AH17">
    <cfRule type="expression" dxfId="21" priority="22">
      <formula>COUNTIF($D$13:$AH$13,férié)</formula>
    </cfRule>
  </conditionalFormatting>
  <conditionalFormatting sqref="D17:AH17">
    <cfRule type="expression" dxfId="20" priority="21">
      <formula>COUNTIF($D$13:$AH$13,férié)</formula>
    </cfRule>
  </conditionalFormatting>
  <conditionalFormatting sqref="D17:AH17">
    <cfRule type="expression" dxfId="19" priority="20">
      <formula>COUNTIF($D$13:$AH$13,férié)</formula>
    </cfRule>
  </conditionalFormatting>
  <conditionalFormatting sqref="D17:AH17">
    <cfRule type="expression" dxfId="18" priority="19">
      <formula>COUNTIF($D$13:$AH$13,férié)</formula>
    </cfRule>
  </conditionalFormatting>
  <conditionalFormatting sqref="D18:AH18">
    <cfRule type="expression" dxfId="17" priority="17">
      <formula>COUNTIF(JF,D$13)</formula>
    </cfRule>
    <cfRule type="expression" dxfId="16" priority="18">
      <formula>WEEKDAY(D$13,2)&gt;5</formula>
    </cfRule>
  </conditionalFormatting>
  <conditionalFormatting sqref="D18:AH18">
    <cfRule type="expression" dxfId="15" priority="16" stopIfTrue="1">
      <formula>D$13=""</formula>
    </cfRule>
  </conditionalFormatting>
  <conditionalFormatting sqref="D18:AH18">
    <cfRule type="expression" dxfId="14" priority="15">
      <formula>COUNTIF($D$13:$AH$13,férié)</formula>
    </cfRule>
  </conditionalFormatting>
  <conditionalFormatting sqref="D18:AH18">
    <cfRule type="expression" dxfId="13" priority="14">
      <formula>COUNTIF($D$13:$AH$13,férié)</formula>
    </cfRule>
  </conditionalFormatting>
  <conditionalFormatting sqref="D18:AH18">
    <cfRule type="expression" dxfId="12" priority="13">
      <formula>COUNTIF($D$13:$AH$13,férié)</formula>
    </cfRule>
  </conditionalFormatting>
  <conditionalFormatting sqref="D18:AH18">
    <cfRule type="expression" dxfId="11" priority="12">
      <formula>COUNTIF($D$13:$AH$13,férié)</formula>
    </cfRule>
  </conditionalFormatting>
  <conditionalFormatting sqref="D18:AH18">
    <cfRule type="expression" dxfId="10" priority="11">
      <formula>COUNTIF($D$13:$AH$13,férié)</formula>
    </cfRule>
  </conditionalFormatting>
  <conditionalFormatting sqref="D18:AH18">
    <cfRule type="expression" dxfId="9" priority="10">
      <formula>COUNTIF($D$13:$AH$13,férié)</formula>
    </cfRule>
  </conditionalFormatting>
  <conditionalFormatting sqref="D18:AH18">
    <cfRule type="expression" dxfId="8" priority="9">
      <formula>COUNTIF($D$13:$AH$13,férié)</formula>
    </cfRule>
  </conditionalFormatting>
  <conditionalFormatting sqref="D18:AH18">
    <cfRule type="expression" dxfId="7" priority="8">
      <formula>COUNTIF($D$13:$AH$13,férié)</formula>
    </cfRule>
  </conditionalFormatting>
  <conditionalFormatting sqref="D18:AH18">
    <cfRule type="expression" dxfId="6" priority="7">
      <formula>COUNTIF($D$13:$AH$13,férié)</formula>
    </cfRule>
  </conditionalFormatting>
  <conditionalFormatting sqref="D18:AH18">
    <cfRule type="expression" dxfId="5" priority="6">
      <formula>COUNTIF($D$13:$AH$13,férié)</formula>
    </cfRule>
  </conditionalFormatting>
  <conditionalFormatting sqref="D18:AH18">
    <cfRule type="expression" dxfId="4" priority="5">
      <formula>COUNTIF($D$13:$AH$13,férié)</formula>
    </cfRule>
  </conditionalFormatting>
  <conditionalFormatting sqref="D18:AH18">
    <cfRule type="expression" dxfId="3" priority="4">
      <formula>COUNTIF($D$13:$AH$13,férié)</formula>
    </cfRule>
  </conditionalFormatting>
  <conditionalFormatting sqref="D18:AH18">
    <cfRule type="expression" dxfId="2" priority="3">
      <formula>COUNTIF($D$13:$AH$13,férié)</formula>
    </cfRule>
  </conditionalFormatting>
  <conditionalFormatting sqref="D18:AH18">
    <cfRule type="expression" dxfId="1" priority="2">
      <formula>COUNTIF($D$13:$AH$13,férié)</formula>
    </cfRule>
  </conditionalFormatting>
  <conditionalFormatting sqref="D18:AH18">
    <cfRule type="expression" dxfId="0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scale="38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64"/>
  <sheetViews>
    <sheetView zoomScale="85" zoomScaleNormal="85" workbookViewId="0">
      <selection activeCell="AA16" sqref="AA16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calendaire'!A1,2,1),0)</f>
        <v>40574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40574</v>
      </c>
      <c r="E13" s="33">
        <f>D13+1</f>
        <v>40575</v>
      </c>
      <c r="F13" s="33">
        <f>E13+1</f>
        <v>40576</v>
      </c>
      <c r="G13" s="33">
        <f>F13+1</f>
        <v>40577</v>
      </c>
      <c r="H13" s="33">
        <f t="shared" ref="H13:AC13" si="0">G13+1</f>
        <v>40578</v>
      </c>
      <c r="I13" s="33">
        <f t="shared" si="0"/>
        <v>40579</v>
      </c>
      <c r="J13" s="33">
        <f t="shared" si="0"/>
        <v>40580</v>
      </c>
      <c r="K13" s="33">
        <f t="shared" si="0"/>
        <v>40581</v>
      </c>
      <c r="L13" s="33">
        <f t="shared" si="0"/>
        <v>40582</v>
      </c>
      <c r="M13" s="33">
        <f t="shared" si="0"/>
        <v>40583</v>
      </c>
      <c r="N13" s="33">
        <f t="shared" si="0"/>
        <v>40584</v>
      </c>
      <c r="O13" s="33">
        <f t="shared" si="0"/>
        <v>40585</v>
      </c>
      <c r="P13" s="33">
        <f t="shared" si="0"/>
        <v>40586</v>
      </c>
      <c r="Q13" s="33">
        <f t="shared" si="0"/>
        <v>40587</v>
      </c>
      <c r="R13" s="33">
        <f t="shared" si="0"/>
        <v>40588</v>
      </c>
      <c r="S13" s="33">
        <f t="shared" si="0"/>
        <v>40589</v>
      </c>
      <c r="T13" s="33">
        <f t="shared" si="0"/>
        <v>40590</v>
      </c>
      <c r="U13" s="33">
        <f t="shared" si="0"/>
        <v>40591</v>
      </c>
      <c r="V13" s="33">
        <f t="shared" si="0"/>
        <v>40592</v>
      </c>
      <c r="W13" s="33">
        <f t="shared" si="0"/>
        <v>40593</v>
      </c>
      <c r="X13" s="33">
        <f t="shared" si="0"/>
        <v>40594</v>
      </c>
      <c r="Y13" s="33">
        <f t="shared" si="0"/>
        <v>40595</v>
      </c>
      <c r="Z13" s="33">
        <f t="shared" si="0"/>
        <v>40596</v>
      </c>
      <c r="AA13" s="33">
        <f t="shared" si="0"/>
        <v>40597</v>
      </c>
      <c r="AB13" s="33">
        <f t="shared" si="0"/>
        <v>40598</v>
      </c>
      <c r="AC13" s="33">
        <f t="shared" si="0"/>
        <v>40599</v>
      </c>
      <c r="AD13" s="33">
        <f>IF(AC13&lt;&gt;"",IF(AC13+1&lt;=EOMONTH(($D$12)*1,0),AC13+1,""),"")</f>
        <v>40600</v>
      </c>
      <c r="AE13" s="33">
        <f>IF(AD13="","",IF(MONTH(AD13+1)&lt;&gt;MONTH(AD13),"",AD13+1))</f>
        <v>40601</v>
      </c>
      <c r="AF13" s="33" t="str">
        <f t="shared" ref="AF13:AH13" si="1">IF(AE13="","",IF(MONTH(AE13+1)&lt;&gt;MONTH(AE13),"",AE13+1))</f>
        <v/>
      </c>
      <c r="AG13" s="33" t="str">
        <f t="shared" si="1"/>
        <v/>
      </c>
      <c r="AH13" s="33" t="str">
        <f t="shared" si="1"/>
        <v/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40574</v>
      </c>
      <c r="E14" s="49">
        <f t="shared" ref="E14:AH14" si="2">E13</f>
        <v>40575</v>
      </c>
      <c r="F14" s="49">
        <f t="shared" si="2"/>
        <v>40576</v>
      </c>
      <c r="G14" s="49">
        <f t="shared" si="2"/>
        <v>40577</v>
      </c>
      <c r="H14" s="49">
        <f t="shared" si="2"/>
        <v>40578</v>
      </c>
      <c r="I14" s="49">
        <f t="shared" si="2"/>
        <v>40579</v>
      </c>
      <c r="J14" s="49">
        <f t="shared" si="2"/>
        <v>40580</v>
      </c>
      <c r="K14" s="49">
        <f t="shared" si="2"/>
        <v>40581</v>
      </c>
      <c r="L14" s="49">
        <f t="shared" si="2"/>
        <v>40582</v>
      </c>
      <c r="M14" s="49">
        <f t="shared" si="2"/>
        <v>40583</v>
      </c>
      <c r="N14" s="49">
        <f t="shared" si="2"/>
        <v>40584</v>
      </c>
      <c r="O14" s="49">
        <f t="shared" si="2"/>
        <v>40585</v>
      </c>
      <c r="P14" s="49">
        <f t="shared" si="2"/>
        <v>40586</v>
      </c>
      <c r="Q14" s="49">
        <f t="shared" si="2"/>
        <v>40587</v>
      </c>
      <c r="R14" s="49">
        <f t="shared" si="2"/>
        <v>40588</v>
      </c>
      <c r="S14" s="49">
        <f t="shared" si="2"/>
        <v>40589</v>
      </c>
      <c r="T14" s="49">
        <f t="shared" si="2"/>
        <v>40590</v>
      </c>
      <c r="U14" s="49">
        <f t="shared" si="2"/>
        <v>40591</v>
      </c>
      <c r="V14" s="49">
        <f t="shared" si="2"/>
        <v>40592</v>
      </c>
      <c r="W14" s="49">
        <f t="shared" si="2"/>
        <v>40593</v>
      </c>
      <c r="X14" s="49">
        <f t="shared" si="2"/>
        <v>40594</v>
      </c>
      <c r="Y14" s="49">
        <f t="shared" si="2"/>
        <v>40595</v>
      </c>
      <c r="Z14" s="49">
        <f t="shared" si="2"/>
        <v>40596</v>
      </c>
      <c r="AA14" s="49">
        <f t="shared" si="2"/>
        <v>40597</v>
      </c>
      <c r="AB14" s="49">
        <f t="shared" si="2"/>
        <v>40598</v>
      </c>
      <c r="AC14" s="49">
        <f t="shared" si="2"/>
        <v>40599</v>
      </c>
      <c r="AD14" s="49">
        <f t="shared" si="2"/>
        <v>40600</v>
      </c>
      <c r="AE14" s="49">
        <f t="shared" si="2"/>
        <v>40601</v>
      </c>
      <c r="AF14" s="49" t="str">
        <f t="shared" si="2"/>
        <v/>
      </c>
      <c r="AG14" s="49" t="str">
        <f t="shared" si="2"/>
        <v/>
      </c>
      <c r="AH14" s="49" t="str">
        <f t="shared" si="2"/>
        <v/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49" t="s">
        <v>49</v>
      </c>
      <c r="E16" s="49" t="s">
        <v>49</v>
      </c>
      <c r="F16" s="49" t="s">
        <v>49</v>
      </c>
      <c r="G16" s="49" t="s">
        <v>49</v>
      </c>
      <c r="H16" s="49" t="s">
        <v>49</v>
      </c>
      <c r="I16" s="49" t="s">
        <v>49</v>
      </c>
      <c r="J16" s="49" t="s">
        <v>49</v>
      </c>
      <c r="K16" s="49" t="s">
        <v>49</v>
      </c>
      <c r="L16" s="49" t="s">
        <v>49</v>
      </c>
      <c r="M16" s="49" t="s">
        <v>49</v>
      </c>
      <c r="N16" s="49" t="s">
        <v>49</v>
      </c>
      <c r="O16" s="49" t="s">
        <v>49</v>
      </c>
      <c r="P16" s="49" t="s">
        <v>49</v>
      </c>
      <c r="Q16" s="49" t="s">
        <v>49</v>
      </c>
      <c r="R16" s="49" t="s">
        <v>49</v>
      </c>
      <c r="S16" s="49" t="s">
        <v>49</v>
      </c>
      <c r="T16" s="49" t="s">
        <v>49</v>
      </c>
      <c r="U16" s="49" t="s">
        <v>49</v>
      </c>
      <c r="V16" s="49" t="s">
        <v>49</v>
      </c>
      <c r="W16" s="49" t="s">
        <v>49</v>
      </c>
      <c r="X16" s="49" t="s">
        <v>49</v>
      </c>
      <c r="Y16" s="49" t="s">
        <v>49</v>
      </c>
      <c r="Z16" s="49" t="s">
        <v>49</v>
      </c>
      <c r="AA16" s="49" t="s">
        <v>49</v>
      </c>
      <c r="AB16" s="49"/>
      <c r="AC16" s="49"/>
      <c r="AD16" s="49"/>
      <c r="AE16" s="49"/>
      <c r="AF16" s="49"/>
      <c r="AG16" s="49"/>
      <c r="AH16" s="49"/>
      <c r="AI16" s="96">
        <f>COUNTIF(D16:AH16,"x")</f>
        <v>24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49" t="s">
        <v>49</v>
      </c>
      <c r="E17" s="49" t="s">
        <v>49</v>
      </c>
      <c r="F17" s="49" t="s">
        <v>49</v>
      </c>
      <c r="G17" s="49" t="s">
        <v>49</v>
      </c>
      <c r="H17" s="49" t="s">
        <v>49</v>
      </c>
      <c r="I17" s="49" t="s">
        <v>49</v>
      </c>
      <c r="J17" s="49" t="s">
        <v>49</v>
      </c>
      <c r="K17" s="49" t="s">
        <v>49</v>
      </c>
      <c r="L17" s="49" t="s">
        <v>49</v>
      </c>
      <c r="M17" s="49" t="s">
        <v>49</v>
      </c>
      <c r="N17" s="49" t="s">
        <v>49</v>
      </c>
      <c r="O17" s="49" t="s">
        <v>49</v>
      </c>
      <c r="P17" s="49" t="s">
        <v>49</v>
      </c>
      <c r="Q17" s="49" t="s">
        <v>49</v>
      </c>
      <c r="R17" s="49" t="s">
        <v>49</v>
      </c>
      <c r="S17" s="49" t="s">
        <v>49</v>
      </c>
      <c r="T17" s="49" t="s">
        <v>49</v>
      </c>
      <c r="U17" s="49" t="s">
        <v>49</v>
      </c>
      <c r="V17" s="49" t="s">
        <v>49</v>
      </c>
      <c r="W17" s="49" t="s">
        <v>49</v>
      </c>
      <c r="X17" s="49" t="s">
        <v>49</v>
      </c>
      <c r="Y17" s="49" t="s">
        <v>49</v>
      </c>
      <c r="Z17" s="49" t="s">
        <v>49</v>
      </c>
      <c r="AA17" s="49" t="s">
        <v>49</v>
      </c>
      <c r="AB17" s="49" t="s">
        <v>49</v>
      </c>
      <c r="AC17" s="49" t="s">
        <v>49</v>
      </c>
      <c r="AD17" s="49" t="s">
        <v>49</v>
      </c>
      <c r="AE17" s="49" t="s">
        <v>49</v>
      </c>
      <c r="AF17" s="49"/>
      <c r="AG17" s="49"/>
      <c r="AH17" s="49"/>
      <c r="AI17" s="96">
        <f>COUNTIF(D17:AH17,"x")</f>
        <v>28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49" t="s">
        <v>49</v>
      </c>
      <c r="E18" s="49" t="s">
        <v>49</v>
      </c>
      <c r="F18" s="49" t="s">
        <v>49</v>
      </c>
      <c r="G18" s="49" t="s">
        <v>49</v>
      </c>
      <c r="H18" s="49" t="s">
        <v>49</v>
      </c>
      <c r="I18" s="49" t="s">
        <v>49</v>
      </c>
      <c r="J18" s="49" t="s">
        <v>49</v>
      </c>
      <c r="K18" s="49" t="s">
        <v>49</v>
      </c>
      <c r="L18" s="49" t="s">
        <v>49</v>
      </c>
      <c r="M18" s="49" t="s">
        <v>49</v>
      </c>
      <c r="N18" s="49" t="s">
        <v>49</v>
      </c>
      <c r="O18" s="49" t="s">
        <v>49</v>
      </c>
      <c r="P18" s="49" t="s">
        <v>49</v>
      </c>
      <c r="Q18" s="49" t="s">
        <v>49</v>
      </c>
      <c r="R18" s="49" t="s">
        <v>49</v>
      </c>
      <c r="S18" s="49" t="s">
        <v>49</v>
      </c>
      <c r="T18" s="49" t="s">
        <v>49</v>
      </c>
      <c r="U18" s="49" t="s">
        <v>49</v>
      </c>
      <c r="V18" s="49" t="s">
        <v>49</v>
      </c>
      <c r="W18" s="49" t="s">
        <v>49</v>
      </c>
      <c r="X18" s="49" t="s">
        <v>49</v>
      </c>
      <c r="Y18" s="49" t="s">
        <v>49</v>
      </c>
      <c r="Z18" s="49" t="s">
        <v>49</v>
      </c>
      <c r="AA18" s="49" t="s">
        <v>49</v>
      </c>
      <c r="AB18" s="49" t="s">
        <v>49</v>
      </c>
      <c r="AC18" s="49" t="s">
        <v>49</v>
      </c>
      <c r="AD18" s="49" t="s">
        <v>49</v>
      </c>
      <c r="AE18" s="49" t="s">
        <v>49</v>
      </c>
      <c r="AF18" s="49"/>
      <c r="AG18" s="49"/>
      <c r="AH18" s="49"/>
      <c r="AI18" s="96">
        <f>COUNTIF(D18:AH18,"x")</f>
        <v>28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3029" priority="426" stopIfTrue="1" operator="equal">
      <formula>"GV"</formula>
    </cfRule>
    <cfRule type="cellIs" dxfId="3028" priority="427" stopIfTrue="1" operator="equal">
      <formula>"PC"</formula>
    </cfRule>
    <cfRule type="cellIs" dxfId="3027" priority="428" stopIfTrue="1" operator="equal">
      <formula>"R"</formula>
    </cfRule>
    <cfRule type="cellIs" dxfId="3026" priority="429" stopIfTrue="1" operator="equal">
      <formula>"E"</formula>
    </cfRule>
    <cfRule type="cellIs" dxfId="3025" priority="430" stopIfTrue="1" operator="equal">
      <formula>"PT"</formula>
    </cfRule>
    <cfRule type="cellIs" dxfId="3024" priority="431" stopIfTrue="1" operator="equal">
      <formula>"mt"</formula>
    </cfRule>
  </conditionalFormatting>
  <conditionalFormatting sqref="Q2:Q10">
    <cfRule type="cellIs" dxfId="3023" priority="483" stopIfTrue="1" operator="equal">
      <formula>"cc"</formula>
    </cfRule>
    <cfRule type="cellIs" dxfId="3022" priority="484" stopIfTrue="1" operator="equal">
      <formula>"cl"</formula>
    </cfRule>
    <cfRule type="cellIs" dxfId="3021" priority="485" stopIfTrue="1" operator="equal">
      <formula>"m"</formula>
    </cfRule>
  </conditionalFormatting>
  <conditionalFormatting sqref="Q2:Q10">
    <cfRule type="cellIs" dxfId="3020" priority="480" stopIfTrue="1" operator="equal">
      <formula>"F"</formula>
    </cfRule>
    <cfRule type="cellIs" dxfId="3019" priority="481" stopIfTrue="1" operator="equal">
      <formula>"WK"</formula>
    </cfRule>
    <cfRule type="cellIs" dxfId="3018" priority="482" stopIfTrue="1" operator="equal">
      <formula>"T"</formula>
    </cfRule>
  </conditionalFormatting>
  <conditionalFormatting sqref="Q5">
    <cfRule type="cellIs" dxfId="3017" priority="414" stopIfTrue="1" operator="equal">
      <formula>"GV"</formula>
    </cfRule>
    <cfRule type="cellIs" dxfId="3016" priority="415" stopIfTrue="1" operator="equal">
      <formula>"PC"</formula>
    </cfRule>
    <cfRule type="cellIs" dxfId="3015" priority="416" stopIfTrue="1" operator="equal">
      <formula>"R"</formula>
    </cfRule>
    <cfRule type="cellIs" dxfId="3014" priority="417" stopIfTrue="1" operator="equal">
      <formula>"E"</formula>
    </cfRule>
    <cfRule type="cellIs" dxfId="3013" priority="418" stopIfTrue="1" operator="equal">
      <formula>"PT"</formula>
    </cfRule>
    <cfRule type="cellIs" dxfId="3012" priority="419" stopIfTrue="1" operator="equal">
      <formula>"mt"</formula>
    </cfRule>
  </conditionalFormatting>
  <conditionalFormatting sqref="D14:AH14">
    <cfRule type="expression" dxfId="3011" priority="329">
      <formula>COUNTIF($D$13:$AH$13,férié)</formula>
    </cfRule>
  </conditionalFormatting>
  <conditionalFormatting sqref="Q2:Q10">
    <cfRule type="cellIs" dxfId="3010" priority="326" stopIfTrue="1" operator="equal">
      <formula>"cc"</formula>
    </cfRule>
    <cfRule type="cellIs" dxfId="3009" priority="327" stopIfTrue="1" operator="equal">
      <formula>"cl"</formula>
    </cfRule>
    <cfRule type="cellIs" dxfId="3008" priority="328" stopIfTrue="1" operator="equal">
      <formula>"m"</formula>
    </cfRule>
  </conditionalFormatting>
  <conditionalFormatting sqref="Q2:Q10">
    <cfRule type="cellIs" dxfId="3007" priority="323" stopIfTrue="1" operator="equal">
      <formula>"F"</formula>
    </cfRule>
    <cfRule type="cellIs" dxfId="3006" priority="324" stopIfTrue="1" operator="equal">
      <formula>"WK"</formula>
    </cfRule>
    <cfRule type="cellIs" dxfId="3005" priority="325" stopIfTrue="1" operator="equal">
      <formula>"T"</formula>
    </cfRule>
  </conditionalFormatting>
  <conditionalFormatting sqref="Q2:Q4 Q6:Q10">
    <cfRule type="cellIs" dxfId="3004" priority="317" stopIfTrue="1" operator="equal">
      <formula>"GV"</formula>
    </cfRule>
    <cfRule type="cellIs" dxfId="3003" priority="318" stopIfTrue="1" operator="equal">
      <formula>"PC"</formula>
    </cfRule>
    <cfRule type="cellIs" dxfId="3002" priority="319" stopIfTrue="1" operator="equal">
      <formula>"R"</formula>
    </cfRule>
    <cfRule type="cellIs" dxfId="3001" priority="320" stopIfTrue="1" operator="equal">
      <formula>"E"</formula>
    </cfRule>
    <cfRule type="cellIs" dxfId="3000" priority="321" stopIfTrue="1" operator="equal">
      <formula>"PT"</formula>
    </cfRule>
    <cfRule type="cellIs" dxfId="2999" priority="322" stopIfTrue="1" operator="equal">
      <formula>"mt"</formula>
    </cfRule>
  </conditionalFormatting>
  <conditionalFormatting sqref="Q5">
    <cfRule type="cellIs" dxfId="2998" priority="311" stopIfTrue="1" operator="equal">
      <formula>"GV"</formula>
    </cfRule>
    <cfRule type="cellIs" dxfId="2997" priority="312" stopIfTrue="1" operator="equal">
      <formula>"PC"</formula>
    </cfRule>
    <cfRule type="cellIs" dxfId="2996" priority="313" stopIfTrue="1" operator="equal">
      <formula>"R"</formula>
    </cfRule>
    <cfRule type="cellIs" dxfId="2995" priority="314" stopIfTrue="1" operator="equal">
      <formula>"E"</formula>
    </cfRule>
    <cfRule type="cellIs" dxfId="2994" priority="315" stopIfTrue="1" operator="equal">
      <formula>"PT"</formula>
    </cfRule>
    <cfRule type="cellIs" dxfId="2993" priority="316" stopIfTrue="1" operator="equal">
      <formula>"mt"</formula>
    </cfRule>
  </conditionalFormatting>
  <conditionalFormatting sqref="D14:AH14">
    <cfRule type="expression" dxfId="2992" priority="310">
      <formula>COUNTIF($D$13:$AH$13,férié)</formula>
    </cfRule>
  </conditionalFormatting>
  <conditionalFormatting sqref="D15:AH15">
    <cfRule type="expression" dxfId="2991" priority="308">
      <formula>COUNTIF(JF,D$13)</formula>
    </cfRule>
    <cfRule type="expression" dxfId="2990" priority="309">
      <formula>WEEKDAY(D$13,2)&gt;5</formula>
    </cfRule>
  </conditionalFormatting>
  <conditionalFormatting sqref="Q2:Q10">
    <cfRule type="cellIs" dxfId="2989" priority="305" stopIfTrue="1" operator="equal">
      <formula>"cc"</formula>
    </cfRule>
    <cfRule type="cellIs" dxfId="2988" priority="306" stopIfTrue="1" operator="equal">
      <formula>"cl"</formula>
    </cfRule>
    <cfRule type="cellIs" dxfId="2987" priority="307" stopIfTrue="1" operator="equal">
      <formula>"m"</formula>
    </cfRule>
  </conditionalFormatting>
  <conditionalFormatting sqref="Q2:Q10">
    <cfRule type="cellIs" dxfId="2986" priority="302" stopIfTrue="1" operator="equal">
      <formula>"F"</formula>
    </cfRule>
    <cfRule type="cellIs" dxfId="2985" priority="303" stopIfTrue="1" operator="equal">
      <formula>"WK"</formula>
    </cfRule>
    <cfRule type="cellIs" dxfId="2984" priority="304" stopIfTrue="1" operator="equal">
      <formula>"T"</formula>
    </cfRule>
  </conditionalFormatting>
  <conditionalFormatting sqref="Q2:Q4 Q6:Q10">
    <cfRule type="cellIs" dxfId="2983" priority="296" stopIfTrue="1" operator="equal">
      <formula>"GV"</formula>
    </cfRule>
    <cfRule type="cellIs" dxfId="2982" priority="297" stopIfTrue="1" operator="equal">
      <formula>"PC"</formula>
    </cfRule>
    <cfRule type="cellIs" dxfId="2981" priority="298" stopIfTrue="1" operator="equal">
      <formula>"R"</formula>
    </cfRule>
    <cfRule type="cellIs" dxfId="2980" priority="299" stopIfTrue="1" operator="equal">
      <formula>"E"</formula>
    </cfRule>
    <cfRule type="cellIs" dxfId="2979" priority="300" stopIfTrue="1" operator="equal">
      <formula>"PT"</formula>
    </cfRule>
    <cfRule type="cellIs" dxfId="2978" priority="301" stopIfTrue="1" operator="equal">
      <formula>"mt"</formula>
    </cfRule>
  </conditionalFormatting>
  <conditionalFormatting sqref="Q5">
    <cfRule type="cellIs" dxfId="2977" priority="290" stopIfTrue="1" operator="equal">
      <formula>"GV"</formula>
    </cfRule>
    <cfRule type="cellIs" dxfId="2976" priority="291" stopIfTrue="1" operator="equal">
      <formula>"PC"</formula>
    </cfRule>
    <cfRule type="cellIs" dxfId="2975" priority="292" stopIfTrue="1" operator="equal">
      <formula>"R"</formula>
    </cfRule>
    <cfRule type="cellIs" dxfId="2974" priority="293" stopIfTrue="1" operator="equal">
      <formula>"E"</formula>
    </cfRule>
    <cfRule type="cellIs" dxfId="2973" priority="294" stopIfTrue="1" operator="equal">
      <formula>"PT"</formula>
    </cfRule>
    <cfRule type="cellIs" dxfId="2972" priority="295" stopIfTrue="1" operator="equal">
      <formula>"mt"</formula>
    </cfRule>
  </conditionalFormatting>
  <conditionalFormatting sqref="D14:AH14">
    <cfRule type="expression" dxfId="2971" priority="289">
      <formula>COUNTIF($D$13:$AH$13,férié)</formula>
    </cfRule>
  </conditionalFormatting>
  <conditionalFormatting sqref="D13:AH15">
    <cfRule type="expression" dxfId="2970" priority="286" stopIfTrue="1">
      <formula>D$13=""</formula>
    </cfRule>
  </conditionalFormatting>
  <conditionalFormatting sqref="D15:AH15">
    <cfRule type="expression" dxfId="2969" priority="285">
      <formula>COUNTIF($D$13:$AH$13,férié)</formula>
    </cfRule>
  </conditionalFormatting>
  <conditionalFormatting sqref="D15:AH15">
    <cfRule type="expression" dxfId="2968" priority="284">
      <formula>COUNTIF($D$13:$AH$13,férié)</formula>
    </cfRule>
  </conditionalFormatting>
  <conditionalFormatting sqref="D15:AH15">
    <cfRule type="expression" dxfId="2967" priority="283">
      <formula>COUNTIF($D$13:$AH$13,férié)</formula>
    </cfRule>
  </conditionalFormatting>
  <conditionalFormatting sqref="D15:AH15">
    <cfRule type="expression" dxfId="2966" priority="282">
      <formula>COUNTIF($D$13:$AH$13,férié)</formula>
    </cfRule>
  </conditionalFormatting>
  <conditionalFormatting sqref="D15:AH15">
    <cfRule type="expression" dxfId="2965" priority="281">
      <formula>COUNTIF($D$13:$AH$13,férié)</formula>
    </cfRule>
  </conditionalFormatting>
  <conditionalFormatting sqref="D15:AH15">
    <cfRule type="expression" dxfId="2964" priority="280">
      <formula>COUNTIF($D$13:$AH$13,férié)</formula>
    </cfRule>
  </conditionalFormatting>
  <conditionalFormatting sqref="D15:AH15">
    <cfRule type="expression" dxfId="2963" priority="279">
      <formula>COUNTIF($D$13:$AH$13,férié)</formula>
    </cfRule>
  </conditionalFormatting>
  <conditionalFormatting sqref="D15:AH15">
    <cfRule type="expression" dxfId="2962" priority="278">
      <formula>COUNTIF($D$13:$AH$13,férié)</formula>
    </cfRule>
  </conditionalFormatting>
  <conditionalFormatting sqref="D15:AH15">
    <cfRule type="expression" dxfId="2961" priority="277">
      <formula>COUNTIF($D$13:$AH$13,férié)</formula>
    </cfRule>
  </conditionalFormatting>
  <conditionalFormatting sqref="D15:AH15">
    <cfRule type="expression" dxfId="2960" priority="276">
      <formula>COUNTIF($D$13:$AH$13,férié)</formula>
    </cfRule>
  </conditionalFormatting>
  <conditionalFormatting sqref="D15:AH15">
    <cfRule type="expression" dxfId="2959" priority="275">
      <formula>COUNTIF($D$13:$AH$13,férié)</formula>
    </cfRule>
  </conditionalFormatting>
  <conditionalFormatting sqref="D15:AH15">
    <cfRule type="expression" dxfId="2958" priority="274">
      <formula>COUNTIF($D$13:$AH$13,férié)</formula>
    </cfRule>
  </conditionalFormatting>
  <conditionalFormatting sqref="D15:AH15">
    <cfRule type="expression" dxfId="2957" priority="273">
      <formula>COUNTIF($D$13:$AH$13,férié)</formula>
    </cfRule>
  </conditionalFormatting>
  <conditionalFormatting sqref="D15:AH15">
    <cfRule type="expression" dxfId="2956" priority="272">
      <formula>COUNTIF($D$13:$AH$13,férié)</formula>
    </cfRule>
  </conditionalFormatting>
  <conditionalFormatting sqref="D15:AH15">
    <cfRule type="expression" dxfId="2955" priority="271">
      <formula>COUNTIF($D$13:$AH$13,férié)</formula>
    </cfRule>
  </conditionalFormatting>
  <conditionalFormatting sqref="D16:AH16">
    <cfRule type="expression" dxfId="485" priority="53">
      <formula>COUNTIF(JF,D$13)</formula>
    </cfRule>
    <cfRule type="expression" dxfId="484" priority="54">
      <formula>WEEKDAY(D$13,2)&gt;5</formula>
    </cfRule>
  </conditionalFormatting>
  <conditionalFormatting sqref="D16:AH16">
    <cfRule type="expression" dxfId="483" priority="52" stopIfTrue="1">
      <formula>D$13=""</formula>
    </cfRule>
  </conditionalFormatting>
  <conditionalFormatting sqref="D16:AH16">
    <cfRule type="expression" dxfId="482" priority="51">
      <formula>COUNTIF($D$13:$AH$13,férié)</formula>
    </cfRule>
  </conditionalFormatting>
  <conditionalFormatting sqref="D16:AH16">
    <cfRule type="expression" dxfId="481" priority="50">
      <formula>COUNTIF($D$13:$AH$13,férié)</formula>
    </cfRule>
  </conditionalFormatting>
  <conditionalFormatting sqref="D16:AH16">
    <cfRule type="expression" dxfId="480" priority="49">
      <formula>COUNTIF($D$13:$AH$13,férié)</formula>
    </cfRule>
  </conditionalFormatting>
  <conditionalFormatting sqref="D16:AH16">
    <cfRule type="expression" dxfId="479" priority="48">
      <formula>COUNTIF($D$13:$AH$13,férié)</formula>
    </cfRule>
  </conditionalFormatting>
  <conditionalFormatting sqref="D16:AH16">
    <cfRule type="expression" dxfId="478" priority="47">
      <formula>COUNTIF($D$13:$AH$13,férié)</formula>
    </cfRule>
  </conditionalFormatting>
  <conditionalFormatting sqref="D16:AH16">
    <cfRule type="expression" dxfId="477" priority="46">
      <formula>COUNTIF($D$13:$AH$13,férié)</formula>
    </cfRule>
  </conditionalFormatting>
  <conditionalFormatting sqref="D16:AH16">
    <cfRule type="expression" dxfId="476" priority="45">
      <formula>COUNTIF($D$13:$AH$13,férié)</formula>
    </cfRule>
  </conditionalFormatting>
  <conditionalFormatting sqref="D16:AH16">
    <cfRule type="expression" dxfId="475" priority="44">
      <formula>COUNTIF($D$13:$AH$13,férié)</formula>
    </cfRule>
  </conditionalFormatting>
  <conditionalFormatting sqref="D16:AH16">
    <cfRule type="expression" dxfId="474" priority="43">
      <formula>COUNTIF($D$13:$AH$13,férié)</formula>
    </cfRule>
  </conditionalFormatting>
  <conditionalFormatting sqref="D16:AH16">
    <cfRule type="expression" dxfId="473" priority="42">
      <formula>COUNTIF($D$13:$AH$13,férié)</formula>
    </cfRule>
  </conditionalFormatting>
  <conditionalFormatting sqref="D16:AH16">
    <cfRule type="expression" dxfId="472" priority="41">
      <formula>COUNTIF($D$13:$AH$13,férié)</formula>
    </cfRule>
  </conditionalFormatting>
  <conditionalFormatting sqref="D16:AH16">
    <cfRule type="expression" dxfId="471" priority="40">
      <formula>COUNTIF($D$13:$AH$13,férié)</formula>
    </cfRule>
  </conditionalFormatting>
  <conditionalFormatting sqref="D16:AH16">
    <cfRule type="expression" dxfId="470" priority="39">
      <formula>COUNTIF($D$13:$AH$13,férié)</formula>
    </cfRule>
  </conditionalFormatting>
  <conditionalFormatting sqref="D16:AH16">
    <cfRule type="expression" dxfId="469" priority="38">
      <formula>COUNTIF($D$13:$AH$13,férié)</formula>
    </cfRule>
  </conditionalFormatting>
  <conditionalFormatting sqref="D16:AH16">
    <cfRule type="expression" dxfId="468" priority="37">
      <formula>COUNTIF($D$13:$AH$13,férié)</formula>
    </cfRule>
  </conditionalFormatting>
  <conditionalFormatting sqref="D17:AH17">
    <cfRule type="expression" dxfId="467" priority="35">
      <formula>COUNTIF(JF,D$13)</formula>
    </cfRule>
    <cfRule type="expression" dxfId="466" priority="36">
      <formula>WEEKDAY(D$13,2)&gt;5</formula>
    </cfRule>
  </conditionalFormatting>
  <conditionalFormatting sqref="D17:AH17">
    <cfRule type="expression" dxfId="465" priority="34" stopIfTrue="1">
      <formula>D$13=""</formula>
    </cfRule>
  </conditionalFormatting>
  <conditionalFormatting sqref="D17:AH17">
    <cfRule type="expression" dxfId="464" priority="33">
      <formula>COUNTIF($D$13:$AH$13,férié)</formula>
    </cfRule>
  </conditionalFormatting>
  <conditionalFormatting sqref="D17:AH17">
    <cfRule type="expression" dxfId="463" priority="32">
      <formula>COUNTIF($D$13:$AH$13,férié)</formula>
    </cfRule>
  </conditionalFormatting>
  <conditionalFormatting sqref="D17:AH17">
    <cfRule type="expression" dxfId="462" priority="31">
      <formula>COUNTIF($D$13:$AH$13,férié)</formula>
    </cfRule>
  </conditionalFormatting>
  <conditionalFormatting sqref="D17:AH17">
    <cfRule type="expression" dxfId="461" priority="30">
      <formula>COUNTIF($D$13:$AH$13,férié)</formula>
    </cfRule>
  </conditionalFormatting>
  <conditionalFormatting sqref="D17:AH17">
    <cfRule type="expression" dxfId="460" priority="29">
      <formula>COUNTIF($D$13:$AH$13,férié)</formula>
    </cfRule>
  </conditionalFormatting>
  <conditionalFormatting sqref="D17:AH17">
    <cfRule type="expression" dxfId="459" priority="28">
      <formula>COUNTIF($D$13:$AH$13,férié)</formula>
    </cfRule>
  </conditionalFormatting>
  <conditionalFormatting sqref="D17:AH17">
    <cfRule type="expression" dxfId="458" priority="27">
      <formula>COUNTIF($D$13:$AH$13,férié)</formula>
    </cfRule>
  </conditionalFormatting>
  <conditionalFormatting sqref="D17:AH17">
    <cfRule type="expression" dxfId="457" priority="26">
      <formula>COUNTIF($D$13:$AH$13,férié)</formula>
    </cfRule>
  </conditionalFormatting>
  <conditionalFormatting sqref="D17:AH17">
    <cfRule type="expression" dxfId="456" priority="25">
      <formula>COUNTIF($D$13:$AH$13,férié)</formula>
    </cfRule>
  </conditionalFormatting>
  <conditionalFormatting sqref="D17:AH17">
    <cfRule type="expression" dxfId="455" priority="24">
      <formula>COUNTIF($D$13:$AH$13,férié)</formula>
    </cfRule>
  </conditionalFormatting>
  <conditionalFormatting sqref="D17:AH17">
    <cfRule type="expression" dxfId="454" priority="23">
      <formula>COUNTIF($D$13:$AH$13,férié)</formula>
    </cfRule>
  </conditionalFormatting>
  <conditionalFormatting sqref="D17:AH17">
    <cfRule type="expression" dxfId="453" priority="22">
      <formula>COUNTIF($D$13:$AH$13,férié)</formula>
    </cfRule>
  </conditionalFormatting>
  <conditionalFormatting sqref="D17:AH17">
    <cfRule type="expression" dxfId="452" priority="21">
      <formula>COUNTIF($D$13:$AH$13,férié)</formula>
    </cfRule>
  </conditionalFormatting>
  <conditionalFormatting sqref="D17:AH17">
    <cfRule type="expression" dxfId="451" priority="20">
      <formula>COUNTIF($D$13:$AH$13,férié)</formula>
    </cfRule>
  </conditionalFormatting>
  <conditionalFormatting sqref="D17:AH17">
    <cfRule type="expression" dxfId="450" priority="19">
      <formula>COUNTIF($D$13:$AH$13,férié)</formula>
    </cfRule>
  </conditionalFormatting>
  <conditionalFormatting sqref="D18:AH18">
    <cfRule type="expression" dxfId="449" priority="17">
      <formula>COUNTIF(JF,D$13)</formula>
    </cfRule>
    <cfRule type="expression" dxfId="448" priority="18">
      <formula>WEEKDAY(D$13,2)&gt;5</formula>
    </cfRule>
  </conditionalFormatting>
  <conditionalFormatting sqref="D18:AH18">
    <cfRule type="expression" dxfId="447" priority="16" stopIfTrue="1">
      <formula>D$13=""</formula>
    </cfRule>
  </conditionalFormatting>
  <conditionalFormatting sqref="D18:AH18">
    <cfRule type="expression" dxfId="446" priority="15">
      <formula>COUNTIF($D$13:$AH$13,férié)</formula>
    </cfRule>
  </conditionalFormatting>
  <conditionalFormatting sqref="D18:AH18">
    <cfRule type="expression" dxfId="445" priority="14">
      <formula>COUNTIF($D$13:$AH$13,férié)</formula>
    </cfRule>
  </conditionalFormatting>
  <conditionalFormatting sqref="D18:AH18">
    <cfRule type="expression" dxfId="444" priority="13">
      <formula>COUNTIF($D$13:$AH$13,férié)</formula>
    </cfRule>
  </conditionalFormatting>
  <conditionalFormatting sqref="D18:AH18">
    <cfRule type="expression" dxfId="443" priority="12">
      <formula>COUNTIF($D$13:$AH$13,férié)</formula>
    </cfRule>
  </conditionalFormatting>
  <conditionalFormatting sqref="D18:AH18">
    <cfRule type="expression" dxfId="442" priority="11">
      <formula>COUNTIF($D$13:$AH$13,férié)</formula>
    </cfRule>
  </conditionalFormatting>
  <conditionalFormatting sqref="D18:AH18">
    <cfRule type="expression" dxfId="441" priority="10">
      <formula>COUNTIF($D$13:$AH$13,férié)</formula>
    </cfRule>
  </conditionalFormatting>
  <conditionalFormatting sqref="D18:AH18">
    <cfRule type="expression" dxfId="440" priority="9">
      <formula>COUNTIF($D$13:$AH$13,férié)</formula>
    </cfRule>
  </conditionalFormatting>
  <conditionalFormatting sqref="D18:AH18">
    <cfRule type="expression" dxfId="439" priority="8">
      <formula>COUNTIF($D$13:$AH$13,férié)</formula>
    </cfRule>
  </conditionalFormatting>
  <conditionalFormatting sqref="D18:AH18">
    <cfRule type="expression" dxfId="438" priority="7">
      <formula>COUNTIF($D$13:$AH$13,férié)</formula>
    </cfRule>
  </conditionalFormatting>
  <conditionalFormatting sqref="D18:AH18">
    <cfRule type="expression" dxfId="437" priority="6">
      <formula>COUNTIF($D$13:$AH$13,férié)</formula>
    </cfRule>
  </conditionalFormatting>
  <conditionalFormatting sqref="D18:AH18">
    <cfRule type="expression" dxfId="436" priority="5">
      <formula>COUNTIF($D$13:$AH$13,férié)</formula>
    </cfRule>
  </conditionalFormatting>
  <conditionalFormatting sqref="D18:AH18">
    <cfRule type="expression" dxfId="435" priority="4">
      <formula>COUNTIF($D$13:$AH$13,férié)</formula>
    </cfRule>
  </conditionalFormatting>
  <conditionalFormatting sqref="D18:AH18">
    <cfRule type="expression" dxfId="434" priority="3">
      <formula>COUNTIF($D$13:$AH$13,férié)</formula>
    </cfRule>
  </conditionalFormatting>
  <conditionalFormatting sqref="D18:AH18">
    <cfRule type="expression" dxfId="433" priority="2">
      <formula>COUNTIF($D$13:$AH$13,férié)</formula>
    </cfRule>
  </conditionalFormatting>
  <conditionalFormatting sqref="D18:AH18">
    <cfRule type="expression" dxfId="432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calendaire'!A1,3,1),0)</f>
        <v>40602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40602</v>
      </c>
      <c r="E13" s="33">
        <f>D13+1</f>
        <v>40603</v>
      </c>
      <c r="F13" s="33">
        <f>E13+1</f>
        <v>40604</v>
      </c>
      <c r="G13" s="33">
        <f>F13+1</f>
        <v>40605</v>
      </c>
      <c r="H13" s="33">
        <f t="shared" ref="H13:AC13" si="0">G13+1</f>
        <v>40606</v>
      </c>
      <c r="I13" s="33">
        <f t="shared" si="0"/>
        <v>40607</v>
      </c>
      <c r="J13" s="33">
        <f t="shared" si="0"/>
        <v>40608</v>
      </c>
      <c r="K13" s="33">
        <f t="shared" si="0"/>
        <v>40609</v>
      </c>
      <c r="L13" s="33">
        <f t="shared" si="0"/>
        <v>40610</v>
      </c>
      <c r="M13" s="33">
        <f t="shared" si="0"/>
        <v>40611</v>
      </c>
      <c r="N13" s="33">
        <f t="shared" si="0"/>
        <v>40612</v>
      </c>
      <c r="O13" s="33">
        <f t="shared" si="0"/>
        <v>40613</v>
      </c>
      <c r="P13" s="33">
        <f t="shared" si="0"/>
        <v>40614</v>
      </c>
      <c r="Q13" s="33">
        <f t="shared" si="0"/>
        <v>40615</v>
      </c>
      <c r="R13" s="33">
        <f t="shared" si="0"/>
        <v>40616</v>
      </c>
      <c r="S13" s="33">
        <f t="shared" si="0"/>
        <v>40617</v>
      </c>
      <c r="T13" s="33">
        <f t="shared" si="0"/>
        <v>40618</v>
      </c>
      <c r="U13" s="33">
        <f t="shared" si="0"/>
        <v>40619</v>
      </c>
      <c r="V13" s="33">
        <f t="shared" si="0"/>
        <v>40620</v>
      </c>
      <c r="W13" s="33">
        <f t="shared" si="0"/>
        <v>40621</v>
      </c>
      <c r="X13" s="33">
        <f t="shared" si="0"/>
        <v>40622</v>
      </c>
      <c r="Y13" s="33">
        <f t="shared" si="0"/>
        <v>40623</v>
      </c>
      <c r="Z13" s="33">
        <f t="shared" si="0"/>
        <v>40624</v>
      </c>
      <c r="AA13" s="33">
        <f t="shared" si="0"/>
        <v>40625</v>
      </c>
      <c r="AB13" s="33">
        <f t="shared" si="0"/>
        <v>40626</v>
      </c>
      <c r="AC13" s="33">
        <f t="shared" si="0"/>
        <v>40627</v>
      </c>
      <c r="AD13" s="33">
        <f>IF(AC13&lt;&gt;"",IF(AC13+1&lt;=EOMONTH(($D$12)*1,0),AC13+1,""),"")</f>
        <v>40628</v>
      </c>
      <c r="AE13" s="33">
        <f>IF(AD13="","",IF(MONTH(AD13+1)&lt;&gt;MONTH(AD13),"",AD13+1))</f>
        <v>40629</v>
      </c>
      <c r="AF13" s="33">
        <f t="shared" ref="AF13:AH13" si="1">IF(AE13="","",IF(MONTH(AE13+1)&lt;&gt;MONTH(AE13),"",AE13+1))</f>
        <v>40630</v>
      </c>
      <c r="AG13" s="33">
        <f t="shared" si="1"/>
        <v>40631</v>
      </c>
      <c r="AH13" s="33">
        <f t="shared" si="1"/>
        <v>40632</v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40602</v>
      </c>
      <c r="E14" s="49">
        <f t="shared" ref="E14:AH14" si="2">E13</f>
        <v>40603</v>
      </c>
      <c r="F14" s="49">
        <f t="shared" si="2"/>
        <v>40604</v>
      </c>
      <c r="G14" s="49">
        <f t="shared" si="2"/>
        <v>40605</v>
      </c>
      <c r="H14" s="49">
        <f t="shared" si="2"/>
        <v>40606</v>
      </c>
      <c r="I14" s="49">
        <f t="shared" si="2"/>
        <v>40607</v>
      </c>
      <c r="J14" s="49">
        <f t="shared" si="2"/>
        <v>40608</v>
      </c>
      <c r="K14" s="49">
        <f t="shared" si="2"/>
        <v>40609</v>
      </c>
      <c r="L14" s="49">
        <f t="shared" si="2"/>
        <v>40610</v>
      </c>
      <c r="M14" s="49">
        <f t="shared" si="2"/>
        <v>40611</v>
      </c>
      <c r="N14" s="49">
        <f t="shared" si="2"/>
        <v>40612</v>
      </c>
      <c r="O14" s="49">
        <f t="shared" si="2"/>
        <v>40613</v>
      </c>
      <c r="P14" s="49">
        <f t="shared" si="2"/>
        <v>40614</v>
      </c>
      <c r="Q14" s="49">
        <f t="shared" si="2"/>
        <v>40615</v>
      </c>
      <c r="R14" s="49">
        <f t="shared" si="2"/>
        <v>40616</v>
      </c>
      <c r="S14" s="49">
        <f t="shared" si="2"/>
        <v>40617</v>
      </c>
      <c r="T14" s="49">
        <f t="shared" si="2"/>
        <v>40618</v>
      </c>
      <c r="U14" s="49">
        <f t="shared" si="2"/>
        <v>40619</v>
      </c>
      <c r="V14" s="49">
        <f t="shared" si="2"/>
        <v>40620</v>
      </c>
      <c r="W14" s="49">
        <f t="shared" si="2"/>
        <v>40621</v>
      </c>
      <c r="X14" s="49">
        <f t="shared" si="2"/>
        <v>40622</v>
      </c>
      <c r="Y14" s="49">
        <f t="shared" si="2"/>
        <v>40623</v>
      </c>
      <c r="Z14" s="49">
        <f t="shared" si="2"/>
        <v>40624</v>
      </c>
      <c r="AA14" s="49">
        <f t="shared" si="2"/>
        <v>40625</v>
      </c>
      <c r="AB14" s="49">
        <f t="shared" si="2"/>
        <v>40626</v>
      </c>
      <c r="AC14" s="49">
        <f t="shared" si="2"/>
        <v>40627</v>
      </c>
      <c r="AD14" s="49">
        <f t="shared" si="2"/>
        <v>40628</v>
      </c>
      <c r="AE14" s="49">
        <f t="shared" si="2"/>
        <v>40629</v>
      </c>
      <c r="AF14" s="49">
        <f t="shared" si="2"/>
        <v>40630</v>
      </c>
      <c r="AG14" s="49">
        <f t="shared" si="2"/>
        <v>40631</v>
      </c>
      <c r="AH14" s="49">
        <f t="shared" si="2"/>
        <v>40632</v>
      </c>
      <c r="AI14" s="96"/>
    </row>
    <row r="15" spans="1:55" s="3" customFormat="1" ht="13.5" customHeight="1" outlineLevel="1" x14ac:dyDescent="0.2">
      <c r="A15" s="73" t="s">
        <v>34</v>
      </c>
      <c r="B15" s="73" t="s">
        <v>35</v>
      </c>
      <c r="C15" s="75">
        <v>39817</v>
      </c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49" t="s">
        <v>49</v>
      </c>
      <c r="E17" s="49" t="s">
        <v>49</v>
      </c>
      <c r="F17" s="49" t="s">
        <v>49</v>
      </c>
      <c r="G17" s="49" t="s">
        <v>49</v>
      </c>
      <c r="H17" s="49" t="s">
        <v>49</v>
      </c>
      <c r="I17" s="49" t="s">
        <v>49</v>
      </c>
      <c r="J17" s="49" t="s">
        <v>49</v>
      </c>
      <c r="K17" s="49" t="s">
        <v>49</v>
      </c>
      <c r="L17" s="49" t="s">
        <v>49</v>
      </c>
      <c r="M17" s="49" t="s">
        <v>49</v>
      </c>
      <c r="N17" s="49" t="s">
        <v>49</v>
      </c>
      <c r="O17" s="49" t="s">
        <v>49</v>
      </c>
      <c r="P17" s="49" t="s">
        <v>49</v>
      </c>
      <c r="Q17" s="49" t="s">
        <v>49</v>
      </c>
      <c r="R17" s="49" t="s">
        <v>49</v>
      </c>
      <c r="S17" s="49" t="s">
        <v>49</v>
      </c>
      <c r="T17" s="49" t="s">
        <v>49</v>
      </c>
      <c r="U17" s="49" t="s">
        <v>49</v>
      </c>
      <c r="V17" s="49" t="s">
        <v>49</v>
      </c>
      <c r="W17" s="49" t="s">
        <v>49</v>
      </c>
      <c r="X17" s="49" t="s">
        <v>49</v>
      </c>
      <c r="Y17" s="49" t="s">
        <v>49</v>
      </c>
      <c r="Z17" s="49" t="s">
        <v>49</v>
      </c>
      <c r="AA17" s="49" t="s">
        <v>49</v>
      </c>
      <c r="AB17" s="49" t="s">
        <v>49</v>
      </c>
      <c r="AC17" s="49" t="s">
        <v>49</v>
      </c>
      <c r="AD17" s="49" t="s">
        <v>49</v>
      </c>
      <c r="AE17" s="49" t="s">
        <v>49</v>
      </c>
      <c r="AF17" s="49" t="s">
        <v>49</v>
      </c>
      <c r="AG17" s="49" t="s">
        <v>49</v>
      </c>
      <c r="AH17" s="49" t="s">
        <v>49</v>
      </c>
      <c r="AI17" s="96">
        <f>COUNTIF(D17:AH17,"x")</f>
        <v>31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49" t="s">
        <v>49</v>
      </c>
      <c r="E18" s="49" t="s">
        <v>49</v>
      </c>
      <c r="F18" s="49" t="s">
        <v>49</v>
      </c>
      <c r="G18" s="49" t="s">
        <v>49</v>
      </c>
      <c r="H18" s="49" t="s">
        <v>49</v>
      </c>
      <c r="I18" s="49" t="s">
        <v>49</v>
      </c>
      <c r="J18" s="49" t="s">
        <v>49</v>
      </c>
      <c r="K18" s="49" t="s">
        <v>49</v>
      </c>
      <c r="L18" s="49" t="s">
        <v>49</v>
      </c>
      <c r="M18" s="49" t="s">
        <v>49</v>
      </c>
      <c r="N18" s="49" t="s">
        <v>49</v>
      </c>
      <c r="O18" s="49" t="s">
        <v>49</v>
      </c>
      <c r="P18" s="49" t="s">
        <v>49</v>
      </c>
      <c r="Q18" s="49" t="s">
        <v>49</v>
      </c>
      <c r="R18" s="49" t="s">
        <v>49</v>
      </c>
      <c r="S18" s="49" t="s">
        <v>49</v>
      </c>
      <c r="T18" s="49" t="s">
        <v>49</v>
      </c>
      <c r="U18" s="49" t="s">
        <v>49</v>
      </c>
      <c r="V18" s="49" t="s">
        <v>49</v>
      </c>
      <c r="W18" s="49" t="s">
        <v>49</v>
      </c>
      <c r="X18" s="49" t="s">
        <v>49</v>
      </c>
      <c r="Y18" s="49" t="s">
        <v>49</v>
      </c>
      <c r="Z18" s="49" t="s">
        <v>49</v>
      </c>
      <c r="AA18" s="49" t="s">
        <v>49</v>
      </c>
      <c r="AB18" s="49" t="s">
        <v>49</v>
      </c>
      <c r="AC18" s="49"/>
      <c r="AD18" s="49"/>
      <c r="AE18" s="49"/>
      <c r="AF18" s="49"/>
      <c r="AG18" s="49"/>
      <c r="AH18" s="49"/>
      <c r="AI18" s="96">
        <f>COUNTIF(D18:AH18,"x")</f>
        <v>25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2954" priority="872" stopIfTrue="1" operator="equal">
      <formula>"GV"</formula>
    </cfRule>
    <cfRule type="cellIs" dxfId="2953" priority="873" stopIfTrue="1" operator="equal">
      <formula>"PC"</formula>
    </cfRule>
    <cfRule type="cellIs" dxfId="2952" priority="874" stopIfTrue="1" operator="equal">
      <formula>"R"</formula>
    </cfRule>
    <cfRule type="cellIs" dxfId="2951" priority="875" stopIfTrue="1" operator="equal">
      <formula>"E"</formula>
    </cfRule>
    <cfRule type="cellIs" dxfId="2950" priority="876" stopIfTrue="1" operator="equal">
      <formula>"PT"</formula>
    </cfRule>
    <cfRule type="cellIs" dxfId="2949" priority="877" stopIfTrue="1" operator="equal">
      <formula>"mt"</formula>
    </cfRule>
  </conditionalFormatting>
  <conditionalFormatting sqref="Q2:Q10">
    <cfRule type="cellIs" dxfId="2948" priority="929" stopIfTrue="1" operator="equal">
      <formula>"cc"</formula>
    </cfRule>
    <cfRule type="cellIs" dxfId="2947" priority="930" stopIfTrue="1" operator="equal">
      <formula>"cl"</formula>
    </cfRule>
    <cfRule type="cellIs" dxfId="2946" priority="931" stopIfTrue="1" operator="equal">
      <formula>"m"</formula>
    </cfRule>
  </conditionalFormatting>
  <conditionalFormatting sqref="Q2:Q10">
    <cfRule type="cellIs" dxfId="2945" priority="926" stopIfTrue="1" operator="equal">
      <formula>"F"</formula>
    </cfRule>
    <cfRule type="cellIs" dxfId="2944" priority="927" stopIfTrue="1" operator="equal">
      <formula>"WK"</formula>
    </cfRule>
    <cfRule type="cellIs" dxfId="2943" priority="928" stopIfTrue="1" operator="equal">
      <formula>"T"</formula>
    </cfRule>
  </conditionalFormatting>
  <conditionalFormatting sqref="Q5">
    <cfRule type="cellIs" dxfId="2942" priority="860" stopIfTrue="1" operator="equal">
      <formula>"GV"</formula>
    </cfRule>
    <cfRule type="cellIs" dxfId="2941" priority="861" stopIfTrue="1" operator="equal">
      <formula>"PC"</formula>
    </cfRule>
    <cfRule type="cellIs" dxfId="2940" priority="862" stopIfTrue="1" operator="equal">
      <formula>"R"</formula>
    </cfRule>
    <cfRule type="cellIs" dxfId="2939" priority="863" stopIfTrue="1" operator="equal">
      <formula>"E"</formula>
    </cfRule>
    <cfRule type="cellIs" dxfId="2938" priority="864" stopIfTrue="1" operator="equal">
      <formula>"PT"</formula>
    </cfRule>
    <cfRule type="cellIs" dxfId="2937" priority="865" stopIfTrue="1" operator="equal">
      <formula>"mt"</formula>
    </cfRule>
  </conditionalFormatting>
  <conditionalFormatting sqref="D14:AH14">
    <cfRule type="expression" dxfId="2936" priority="568">
      <formula>COUNTIF($D$13:$AH$13,férié)</formula>
    </cfRule>
  </conditionalFormatting>
  <conditionalFormatting sqref="Q2:Q10">
    <cfRule type="cellIs" dxfId="2935" priority="565" stopIfTrue="1" operator="equal">
      <formula>"cc"</formula>
    </cfRule>
    <cfRule type="cellIs" dxfId="2934" priority="566" stopIfTrue="1" operator="equal">
      <formula>"cl"</formula>
    </cfRule>
    <cfRule type="cellIs" dxfId="2933" priority="567" stopIfTrue="1" operator="equal">
      <formula>"m"</formula>
    </cfRule>
  </conditionalFormatting>
  <conditionalFormatting sqref="Q2:Q10">
    <cfRule type="cellIs" dxfId="2932" priority="562" stopIfTrue="1" operator="equal">
      <formula>"F"</formula>
    </cfRule>
    <cfRule type="cellIs" dxfId="2931" priority="563" stopIfTrue="1" operator="equal">
      <formula>"WK"</formula>
    </cfRule>
    <cfRule type="cellIs" dxfId="2930" priority="564" stopIfTrue="1" operator="equal">
      <formula>"T"</formula>
    </cfRule>
  </conditionalFormatting>
  <conditionalFormatting sqref="Q2:Q4 Q6:Q10">
    <cfRule type="cellIs" dxfId="2929" priority="556" stopIfTrue="1" operator="equal">
      <formula>"GV"</formula>
    </cfRule>
    <cfRule type="cellIs" dxfId="2928" priority="557" stopIfTrue="1" operator="equal">
      <formula>"PC"</formula>
    </cfRule>
    <cfRule type="cellIs" dxfId="2927" priority="558" stopIfTrue="1" operator="equal">
      <formula>"R"</formula>
    </cfRule>
    <cfRule type="cellIs" dxfId="2926" priority="559" stopIfTrue="1" operator="equal">
      <formula>"E"</formula>
    </cfRule>
    <cfRule type="cellIs" dxfId="2925" priority="560" stopIfTrue="1" operator="equal">
      <formula>"PT"</formula>
    </cfRule>
    <cfRule type="cellIs" dxfId="2924" priority="561" stopIfTrue="1" operator="equal">
      <formula>"mt"</formula>
    </cfRule>
  </conditionalFormatting>
  <conditionalFormatting sqref="Q5">
    <cfRule type="cellIs" dxfId="2923" priority="550" stopIfTrue="1" operator="equal">
      <formula>"GV"</formula>
    </cfRule>
    <cfRule type="cellIs" dxfId="2922" priority="551" stopIfTrue="1" operator="equal">
      <formula>"PC"</formula>
    </cfRule>
    <cfRule type="cellIs" dxfId="2921" priority="552" stopIfTrue="1" operator="equal">
      <formula>"R"</formula>
    </cfRule>
    <cfRule type="cellIs" dxfId="2920" priority="553" stopIfTrue="1" operator="equal">
      <formula>"E"</formula>
    </cfRule>
    <cfRule type="cellIs" dxfId="2919" priority="554" stopIfTrue="1" operator="equal">
      <formula>"PT"</formula>
    </cfRule>
    <cfRule type="cellIs" dxfId="2918" priority="555" stopIfTrue="1" operator="equal">
      <formula>"mt"</formula>
    </cfRule>
  </conditionalFormatting>
  <conditionalFormatting sqref="D14:AH14">
    <cfRule type="expression" dxfId="2917" priority="549">
      <formula>COUNTIF($D$13:$AH$13,férié)</formula>
    </cfRule>
  </conditionalFormatting>
  <conditionalFormatting sqref="D15:AH15">
    <cfRule type="expression" dxfId="2916" priority="547">
      <formula>COUNTIF(JF,D$13)</formula>
    </cfRule>
    <cfRule type="expression" dxfId="2915" priority="548">
      <formula>WEEKDAY(D$13,2)&gt;5</formula>
    </cfRule>
  </conditionalFormatting>
  <conditionalFormatting sqref="Q2:Q10">
    <cfRule type="cellIs" dxfId="2914" priority="544" stopIfTrue="1" operator="equal">
      <formula>"cc"</formula>
    </cfRule>
    <cfRule type="cellIs" dxfId="2913" priority="545" stopIfTrue="1" operator="equal">
      <formula>"cl"</formula>
    </cfRule>
    <cfRule type="cellIs" dxfId="2912" priority="546" stopIfTrue="1" operator="equal">
      <formula>"m"</formula>
    </cfRule>
  </conditionalFormatting>
  <conditionalFormatting sqref="Q2:Q10">
    <cfRule type="cellIs" dxfId="2911" priority="541" stopIfTrue="1" operator="equal">
      <formula>"F"</formula>
    </cfRule>
    <cfRule type="cellIs" dxfId="2910" priority="542" stopIfTrue="1" operator="equal">
      <formula>"WK"</formula>
    </cfRule>
    <cfRule type="cellIs" dxfId="2909" priority="543" stopIfTrue="1" operator="equal">
      <formula>"T"</formula>
    </cfRule>
  </conditionalFormatting>
  <conditionalFormatting sqref="Q2:Q4 Q6:Q10">
    <cfRule type="cellIs" dxfId="2908" priority="535" stopIfTrue="1" operator="equal">
      <formula>"GV"</formula>
    </cfRule>
    <cfRule type="cellIs" dxfId="2907" priority="536" stopIfTrue="1" operator="equal">
      <formula>"PC"</formula>
    </cfRule>
    <cfRule type="cellIs" dxfId="2906" priority="537" stopIfTrue="1" operator="equal">
      <formula>"R"</formula>
    </cfRule>
    <cfRule type="cellIs" dxfId="2905" priority="538" stopIfTrue="1" operator="equal">
      <formula>"E"</formula>
    </cfRule>
    <cfRule type="cellIs" dxfId="2904" priority="539" stopIfTrue="1" operator="equal">
      <formula>"PT"</formula>
    </cfRule>
    <cfRule type="cellIs" dxfId="2903" priority="540" stopIfTrue="1" operator="equal">
      <formula>"mt"</formula>
    </cfRule>
  </conditionalFormatting>
  <conditionalFormatting sqref="Q5">
    <cfRule type="cellIs" dxfId="2902" priority="529" stopIfTrue="1" operator="equal">
      <formula>"GV"</formula>
    </cfRule>
    <cfRule type="cellIs" dxfId="2901" priority="530" stopIfTrue="1" operator="equal">
      <formula>"PC"</formula>
    </cfRule>
    <cfRule type="cellIs" dxfId="2900" priority="531" stopIfTrue="1" operator="equal">
      <formula>"R"</formula>
    </cfRule>
    <cfRule type="cellIs" dxfId="2899" priority="532" stopIfTrue="1" operator="equal">
      <formula>"E"</formula>
    </cfRule>
    <cfRule type="cellIs" dxfId="2898" priority="533" stopIfTrue="1" operator="equal">
      <formula>"PT"</formula>
    </cfRule>
    <cfRule type="cellIs" dxfId="2897" priority="534" stopIfTrue="1" operator="equal">
      <formula>"mt"</formula>
    </cfRule>
  </conditionalFormatting>
  <conditionalFormatting sqref="D14:AH14">
    <cfRule type="expression" dxfId="2896" priority="528">
      <formula>COUNTIF($D$13:$AH$13,férié)</formula>
    </cfRule>
  </conditionalFormatting>
  <conditionalFormatting sqref="D15:AH15">
    <cfRule type="expression" dxfId="2895" priority="525">
      <formula>D$13=""</formula>
    </cfRule>
    <cfRule type="expression" dxfId="2894" priority="526">
      <formula>COUNTIF(JF,D$13)</formula>
    </cfRule>
    <cfRule type="expression" dxfId="2893" priority="527">
      <formula>WEEKDAY(D$13,2)&gt;5</formula>
    </cfRule>
  </conditionalFormatting>
  <conditionalFormatting sqref="Q2:Q4 Q6:Q10">
    <cfRule type="cellIs" dxfId="2892" priority="519" stopIfTrue="1" operator="equal">
      <formula>"GV"</formula>
    </cfRule>
    <cfRule type="cellIs" dxfId="2891" priority="520" stopIfTrue="1" operator="equal">
      <formula>"PC"</formula>
    </cfRule>
    <cfRule type="cellIs" dxfId="2890" priority="521" stopIfTrue="1" operator="equal">
      <formula>"R"</formula>
    </cfRule>
    <cfRule type="cellIs" dxfId="2889" priority="522" stopIfTrue="1" operator="equal">
      <formula>"E"</formula>
    </cfRule>
    <cfRule type="cellIs" dxfId="2888" priority="523" stopIfTrue="1" operator="equal">
      <formula>"PT"</formula>
    </cfRule>
    <cfRule type="cellIs" dxfId="2887" priority="524" stopIfTrue="1" operator="equal">
      <formula>"mt"</formula>
    </cfRule>
  </conditionalFormatting>
  <conditionalFormatting sqref="Q2:Q10">
    <cfRule type="cellIs" dxfId="2886" priority="516" stopIfTrue="1" operator="equal">
      <formula>"cc"</formula>
    </cfRule>
    <cfRule type="cellIs" dxfId="2885" priority="517" stopIfTrue="1" operator="equal">
      <formula>"cl"</formula>
    </cfRule>
    <cfRule type="cellIs" dxfId="2884" priority="518" stopIfTrue="1" operator="equal">
      <formula>"m"</formula>
    </cfRule>
  </conditionalFormatting>
  <conditionalFormatting sqref="Q2:Q10">
    <cfRule type="cellIs" dxfId="2883" priority="513" stopIfTrue="1" operator="equal">
      <formula>"F"</formula>
    </cfRule>
    <cfRule type="cellIs" dxfId="2882" priority="514" stopIfTrue="1" operator="equal">
      <formula>"WK"</formula>
    </cfRule>
    <cfRule type="cellIs" dxfId="2881" priority="515" stopIfTrue="1" operator="equal">
      <formula>"T"</formula>
    </cfRule>
  </conditionalFormatting>
  <conditionalFormatting sqref="Q5">
    <cfRule type="cellIs" dxfId="2880" priority="507" stopIfTrue="1" operator="equal">
      <formula>"GV"</formula>
    </cfRule>
    <cfRule type="cellIs" dxfId="2879" priority="508" stopIfTrue="1" operator="equal">
      <formula>"PC"</formula>
    </cfRule>
    <cfRule type="cellIs" dxfId="2878" priority="509" stopIfTrue="1" operator="equal">
      <formula>"R"</formula>
    </cfRule>
    <cfRule type="cellIs" dxfId="2877" priority="510" stopIfTrue="1" operator="equal">
      <formula>"E"</formula>
    </cfRule>
    <cfRule type="cellIs" dxfId="2876" priority="511" stopIfTrue="1" operator="equal">
      <formula>"PT"</formula>
    </cfRule>
    <cfRule type="cellIs" dxfId="2875" priority="512" stopIfTrue="1" operator="equal">
      <formula>"mt"</formula>
    </cfRule>
  </conditionalFormatting>
  <conditionalFormatting sqref="D14:AH14">
    <cfRule type="expression" dxfId="2874" priority="506">
      <formula>COUNTIF($D$13:$AH$13,férié)</formula>
    </cfRule>
  </conditionalFormatting>
  <conditionalFormatting sqref="Q2:Q10">
    <cfRule type="cellIs" dxfId="2873" priority="503" stopIfTrue="1" operator="equal">
      <formula>"cc"</formula>
    </cfRule>
    <cfRule type="cellIs" dxfId="2872" priority="504" stopIfTrue="1" operator="equal">
      <formula>"cl"</formula>
    </cfRule>
    <cfRule type="cellIs" dxfId="2871" priority="505" stopIfTrue="1" operator="equal">
      <formula>"m"</formula>
    </cfRule>
  </conditionalFormatting>
  <conditionalFormatting sqref="Q2:Q10">
    <cfRule type="cellIs" dxfId="2870" priority="500" stopIfTrue="1" operator="equal">
      <formula>"F"</formula>
    </cfRule>
    <cfRule type="cellIs" dxfId="2869" priority="501" stopIfTrue="1" operator="equal">
      <formula>"WK"</formula>
    </cfRule>
    <cfRule type="cellIs" dxfId="2868" priority="502" stopIfTrue="1" operator="equal">
      <formula>"T"</formula>
    </cfRule>
  </conditionalFormatting>
  <conditionalFormatting sqref="Q2:Q4 Q6:Q10">
    <cfRule type="cellIs" dxfId="2867" priority="494" stopIfTrue="1" operator="equal">
      <formula>"GV"</formula>
    </cfRule>
    <cfRule type="cellIs" dxfId="2866" priority="495" stopIfTrue="1" operator="equal">
      <formula>"PC"</formula>
    </cfRule>
    <cfRule type="cellIs" dxfId="2865" priority="496" stopIfTrue="1" operator="equal">
      <formula>"R"</formula>
    </cfRule>
    <cfRule type="cellIs" dxfId="2864" priority="497" stopIfTrue="1" operator="equal">
      <formula>"E"</formula>
    </cfRule>
    <cfRule type="cellIs" dxfId="2863" priority="498" stopIfTrue="1" operator="equal">
      <formula>"PT"</formula>
    </cfRule>
    <cfRule type="cellIs" dxfId="2862" priority="499" stopIfTrue="1" operator="equal">
      <formula>"mt"</formula>
    </cfRule>
  </conditionalFormatting>
  <conditionalFormatting sqref="Q5">
    <cfRule type="cellIs" dxfId="2861" priority="488" stopIfTrue="1" operator="equal">
      <formula>"GV"</formula>
    </cfRule>
    <cfRule type="cellIs" dxfId="2860" priority="489" stopIfTrue="1" operator="equal">
      <formula>"PC"</formula>
    </cfRule>
    <cfRule type="cellIs" dxfId="2859" priority="490" stopIfTrue="1" operator="equal">
      <formula>"R"</formula>
    </cfRule>
    <cfRule type="cellIs" dxfId="2858" priority="491" stopIfTrue="1" operator="equal">
      <formula>"E"</formula>
    </cfRule>
    <cfRule type="cellIs" dxfId="2857" priority="492" stopIfTrue="1" operator="equal">
      <formula>"PT"</formula>
    </cfRule>
    <cfRule type="cellIs" dxfId="2856" priority="493" stopIfTrue="1" operator="equal">
      <formula>"mt"</formula>
    </cfRule>
  </conditionalFormatting>
  <conditionalFormatting sqref="D14:AH14">
    <cfRule type="expression" dxfId="2855" priority="487">
      <formula>COUNTIF($D$13:$AH$13,férié)</formula>
    </cfRule>
  </conditionalFormatting>
  <conditionalFormatting sqref="Q2:Q10">
    <cfRule type="cellIs" dxfId="2854" priority="482" stopIfTrue="1" operator="equal">
      <formula>"cc"</formula>
    </cfRule>
    <cfRule type="cellIs" dxfId="2853" priority="483" stopIfTrue="1" operator="equal">
      <formula>"cl"</formula>
    </cfRule>
    <cfRule type="cellIs" dxfId="2852" priority="484" stopIfTrue="1" operator="equal">
      <formula>"m"</formula>
    </cfRule>
  </conditionalFormatting>
  <conditionalFormatting sqref="Q2:Q10">
    <cfRule type="cellIs" dxfId="2851" priority="479" stopIfTrue="1" operator="equal">
      <formula>"F"</formula>
    </cfRule>
    <cfRule type="cellIs" dxfId="2850" priority="480" stopIfTrue="1" operator="equal">
      <formula>"WK"</formula>
    </cfRule>
    <cfRule type="cellIs" dxfId="2849" priority="481" stopIfTrue="1" operator="equal">
      <formula>"T"</formula>
    </cfRule>
  </conditionalFormatting>
  <conditionalFormatting sqref="Q2:Q4 Q6:Q10">
    <cfRule type="cellIs" dxfId="2848" priority="473" stopIfTrue="1" operator="equal">
      <formula>"GV"</formula>
    </cfRule>
    <cfRule type="cellIs" dxfId="2847" priority="474" stopIfTrue="1" operator="equal">
      <formula>"PC"</formula>
    </cfRule>
    <cfRule type="cellIs" dxfId="2846" priority="475" stopIfTrue="1" operator="equal">
      <formula>"R"</formula>
    </cfRule>
    <cfRule type="cellIs" dxfId="2845" priority="476" stopIfTrue="1" operator="equal">
      <formula>"E"</formula>
    </cfRule>
    <cfRule type="cellIs" dxfId="2844" priority="477" stopIfTrue="1" operator="equal">
      <formula>"PT"</formula>
    </cfRule>
    <cfRule type="cellIs" dxfId="2843" priority="478" stopIfTrue="1" operator="equal">
      <formula>"mt"</formula>
    </cfRule>
  </conditionalFormatting>
  <conditionalFormatting sqref="Q5">
    <cfRule type="cellIs" dxfId="2842" priority="467" stopIfTrue="1" operator="equal">
      <formula>"GV"</formula>
    </cfRule>
    <cfRule type="cellIs" dxfId="2841" priority="468" stopIfTrue="1" operator="equal">
      <formula>"PC"</formula>
    </cfRule>
    <cfRule type="cellIs" dxfId="2840" priority="469" stopIfTrue="1" operator="equal">
      <formula>"R"</formula>
    </cfRule>
    <cfRule type="cellIs" dxfId="2839" priority="470" stopIfTrue="1" operator="equal">
      <formula>"E"</formula>
    </cfRule>
    <cfRule type="cellIs" dxfId="2838" priority="471" stopIfTrue="1" operator="equal">
      <formula>"PT"</formula>
    </cfRule>
    <cfRule type="cellIs" dxfId="2837" priority="472" stopIfTrue="1" operator="equal">
      <formula>"mt"</formula>
    </cfRule>
  </conditionalFormatting>
  <conditionalFormatting sqref="D14:AH14">
    <cfRule type="expression" dxfId="2836" priority="466">
      <formula>COUNTIF($D$13:$AH$13,férié)</formula>
    </cfRule>
  </conditionalFormatting>
  <conditionalFormatting sqref="D13:AH15">
    <cfRule type="expression" dxfId="2835" priority="463" stopIfTrue="1">
      <formula>D$13=""</formula>
    </cfRule>
  </conditionalFormatting>
  <conditionalFormatting sqref="D15:AH15">
    <cfRule type="expression" dxfId="2834" priority="462">
      <formula>COUNTIF($D$13:$AH$13,férié)</formula>
    </cfRule>
  </conditionalFormatting>
  <conditionalFormatting sqref="D15:AH15">
    <cfRule type="expression" dxfId="2833" priority="461">
      <formula>COUNTIF($D$13:$AH$13,férié)</formula>
    </cfRule>
  </conditionalFormatting>
  <conditionalFormatting sqref="D15:AH15">
    <cfRule type="expression" dxfId="2832" priority="460">
      <formula>COUNTIF($D$13:$AH$13,férié)</formula>
    </cfRule>
  </conditionalFormatting>
  <conditionalFormatting sqref="D15:AH15">
    <cfRule type="expression" dxfId="2831" priority="459">
      <formula>COUNTIF($D$13:$AH$13,férié)</formula>
    </cfRule>
  </conditionalFormatting>
  <conditionalFormatting sqref="D15:AH15">
    <cfRule type="expression" dxfId="2830" priority="458">
      <formula>COUNTIF($D$13:$AH$13,férié)</formula>
    </cfRule>
  </conditionalFormatting>
  <conditionalFormatting sqref="D15:AH15">
    <cfRule type="expression" dxfId="2829" priority="457">
      <formula>COUNTIF($D$13:$AH$13,férié)</formula>
    </cfRule>
  </conditionalFormatting>
  <conditionalFormatting sqref="D15:AH15">
    <cfRule type="expression" dxfId="2828" priority="456">
      <formula>COUNTIF($D$13:$AH$13,férié)</formula>
    </cfRule>
  </conditionalFormatting>
  <conditionalFormatting sqref="D15:AH15">
    <cfRule type="expression" dxfId="2827" priority="455">
      <formula>COUNTIF($D$13:$AH$13,férié)</formula>
    </cfRule>
  </conditionalFormatting>
  <conditionalFormatting sqref="D15:AH15">
    <cfRule type="expression" dxfId="2826" priority="454">
      <formula>COUNTIF($D$13:$AH$13,férié)</formula>
    </cfRule>
  </conditionalFormatting>
  <conditionalFormatting sqref="D15:AH15">
    <cfRule type="expression" dxfId="2825" priority="453">
      <formula>COUNTIF($D$13:$AH$13,férié)</formula>
    </cfRule>
  </conditionalFormatting>
  <conditionalFormatting sqref="D15:AH15">
    <cfRule type="expression" dxfId="2824" priority="452">
      <formula>COUNTIF($D$13:$AH$13,férié)</formula>
    </cfRule>
  </conditionalFormatting>
  <conditionalFormatting sqref="D15:AH15">
    <cfRule type="expression" dxfId="2823" priority="451">
      <formula>COUNTIF($D$13:$AH$13,férié)</formula>
    </cfRule>
  </conditionalFormatting>
  <conditionalFormatting sqref="D15:AH15">
    <cfRule type="expression" dxfId="2822" priority="450">
      <formula>COUNTIF($D$13:$AH$13,férié)</formula>
    </cfRule>
  </conditionalFormatting>
  <conditionalFormatting sqref="D15:AH15">
    <cfRule type="expression" dxfId="2821" priority="449">
      <formula>COUNTIF($D$13:$AH$13,férié)</formula>
    </cfRule>
  </conditionalFormatting>
  <conditionalFormatting sqref="D15:AH15">
    <cfRule type="expression" dxfId="2820" priority="448">
      <formula>COUNTIF($D$13:$AH$13,férié)</formula>
    </cfRule>
  </conditionalFormatting>
  <conditionalFormatting sqref="D15:AH15">
    <cfRule type="expression" dxfId="2819" priority="447">
      <formula>COUNTIF($D$13:$AH$13,férié)</formula>
    </cfRule>
  </conditionalFormatting>
  <conditionalFormatting sqref="D15:AH15">
    <cfRule type="expression" dxfId="2818" priority="446">
      <formula>COUNTIF($D$13:$AH$13,férié)</formula>
    </cfRule>
  </conditionalFormatting>
  <conditionalFormatting sqref="D15:AH15">
    <cfRule type="expression" dxfId="2817" priority="445">
      <formula>COUNTIF($D$13:$AH$13,férié)</formula>
    </cfRule>
  </conditionalFormatting>
  <conditionalFormatting sqref="D15:AH15">
    <cfRule type="expression" dxfId="2816" priority="444">
      <formula>COUNTIF($D$13:$AH$13,férié)</formula>
    </cfRule>
  </conditionalFormatting>
  <conditionalFormatting sqref="D15:AH15">
    <cfRule type="expression" dxfId="2815" priority="443">
      <formula>COUNTIF($D$13:$AH$13,férié)</formula>
    </cfRule>
  </conditionalFormatting>
  <conditionalFormatting sqref="D15:AH15">
    <cfRule type="expression" dxfId="2814" priority="442">
      <formula>COUNTIF($D$13:$AH$13,férié)</formula>
    </cfRule>
  </conditionalFormatting>
  <conditionalFormatting sqref="D15:AH15">
    <cfRule type="expression" dxfId="2813" priority="441">
      <formula>COUNTIF($D$13:$AH$13,férié)</formula>
    </cfRule>
  </conditionalFormatting>
  <conditionalFormatting sqref="D15:AH15">
    <cfRule type="expression" dxfId="2812" priority="440">
      <formula>COUNTIF($D$13:$AH$13,férié)</formula>
    </cfRule>
  </conditionalFormatting>
  <conditionalFormatting sqref="D15:AH15">
    <cfRule type="expression" dxfId="2811" priority="439">
      <formula>COUNTIF($D$13:$AH$13,férié)</formula>
    </cfRule>
  </conditionalFormatting>
  <conditionalFormatting sqref="D15:AH15">
    <cfRule type="expression" dxfId="2810" priority="438">
      <formula>COUNTIF($D$13:$AH$13,férié)</formula>
    </cfRule>
  </conditionalFormatting>
  <conditionalFormatting sqref="D15:AH15">
    <cfRule type="expression" dxfId="2809" priority="437">
      <formula>COUNTIF($D$13:$AH$13,férié)</formula>
    </cfRule>
  </conditionalFormatting>
  <conditionalFormatting sqref="D15:AH15">
    <cfRule type="expression" dxfId="2808" priority="436">
      <formula>COUNTIF($D$13:$AH$13,férié)</formula>
    </cfRule>
  </conditionalFormatting>
  <conditionalFormatting sqref="D15:AH15">
    <cfRule type="expression" dxfId="2807" priority="435">
      <formula>COUNTIF($D$13:$AH$13,férié)</formula>
    </cfRule>
  </conditionalFormatting>
  <conditionalFormatting sqref="D15:AH15">
    <cfRule type="expression" dxfId="2806" priority="434">
      <formula>COUNTIF($D$13:$AH$13,férié)</formula>
    </cfRule>
  </conditionalFormatting>
  <conditionalFormatting sqref="D15:AH15">
    <cfRule type="expression" dxfId="2805" priority="433">
      <formula>COUNTIF($D$13:$AH$13,férié)</formula>
    </cfRule>
  </conditionalFormatting>
  <conditionalFormatting sqref="D16:AH16">
    <cfRule type="expression" dxfId="269" priority="107">
      <formula>COUNTIF(JF,D$13)</formula>
    </cfRule>
    <cfRule type="expression" dxfId="268" priority="108">
      <formula>WEEKDAY(D$13,2)&gt;5</formula>
    </cfRule>
  </conditionalFormatting>
  <conditionalFormatting sqref="D16:AH16">
    <cfRule type="expression" dxfId="267" priority="104">
      <formula>D$13=""</formula>
    </cfRule>
    <cfRule type="expression" dxfId="266" priority="105">
      <formula>COUNTIF(JF,D$13)</formula>
    </cfRule>
    <cfRule type="expression" dxfId="265" priority="106">
      <formula>WEEKDAY(D$13,2)&gt;5</formula>
    </cfRule>
  </conditionalFormatting>
  <conditionalFormatting sqref="D16:AH16">
    <cfRule type="expression" dxfId="264" priority="103" stopIfTrue="1">
      <formula>D$13=""</formula>
    </cfRule>
  </conditionalFormatting>
  <conditionalFormatting sqref="D16:AH16">
    <cfRule type="expression" dxfId="263" priority="102">
      <formula>COUNTIF($D$13:$AH$13,férié)</formula>
    </cfRule>
  </conditionalFormatting>
  <conditionalFormatting sqref="D16:AH16">
    <cfRule type="expression" dxfId="262" priority="101">
      <formula>COUNTIF($D$13:$AH$13,férié)</formula>
    </cfRule>
  </conditionalFormatting>
  <conditionalFormatting sqref="D16:AH16">
    <cfRule type="expression" dxfId="261" priority="100">
      <formula>COUNTIF($D$13:$AH$13,férié)</formula>
    </cfRule>
  </conditionalFormatting>
  <conditionalFormatting sqref="D16:AH16">
    <cfRule type="expression" dxfId="260" priority="99">
      <formula>COUNTIF($D$13:$AH$13,férié)</formula>
    </cfRule>
  </conditionalFormatting>
  <conditionalFormatting sqref="D16:AH16">
    <cfRule type="expression" dxfId="259" priority="98">
      <formula>COUNTIF($D$13:$AH$13,férié)</formula>
    </cfRule>
  </conditionalFormatting>
  <conditionalFormatting sqref="D16:AH16">
    <cfRule type="expression" dxfId="258" priority="97">
      <formula>COUNTIF($D$13:$AH$13,férié)</formula>
    </cfRule>
  </conditionalFormatting>
  <conditionalFormatting sqref="D16:AH16">
    <cfRule type="expression" dxfId="257" priority="96">
      <formula>COUNTIF($D$13:$AH$13,férié)</formula>
    </cfRule>
  </conditionalFormatting>
  <conditionalFormatting sqref="D16:AH16">
    <cfRule type="expression" dxfId="256" priority="95">
      <formula>COUNTIF($D$13:$AH$13,férié)</formula>
    </cfRule>
  </conditionalFormatting>
  <conditionalFormatting sqref="D16:AH16">
    <cfRule type="expression" dxfId="255" priority="94">
      <formula>COUNTIF($D$13:$AH$13,férié)</formula>
    </cfRule>
  </conditionalFormatting>
  <conditionalFormatting sqref="D16:AH16">
    <cfRule type="expression" dxfId="254" priority="93">
      <formula>COUNTIF($D$13:$AH$13,férié)</formula>
    </cfRule>
  </conditionalFormatting>
  <conditionalFormatting sqref="D16:AH16">
    <cfRule type="expression" dxfId="253" priority="92">
      <formula>COUNTIF($D$13:$AH$13,férié)</formula>
    </cfRule>
  </conditionalFormatting>
  <conditionalFormatting sqref="D16:AH16">
    <cfRule type="expression" dxfId="252" priority="91">
      <formula>COUNTIF($D$13:$AH$13,férié)</formula>
    </cfRule>
  </conditionalFormatting>
  <conditionalFormatting sqref="D16:AH16">
    <cfRule type="expression" dxfId="251" priority="90">
      <formula>COUNTIF($D$13:$AH$13,férié)</formula>
    </cfRule>
  </conditionalFormatting>
  <conditionalFormatting sqref="D16:AH16">
    <cfRule type="expression" dxfId="250" priority="89">
      <formula>COUNTIF($D$13:$AH$13,férié)</formula>
    </cfRule>
  </conditionalFormatting>
  <conditionalFormatting sqref="D16:AH16">
    <cfRule type="expression" dxfId="249" priority="88">
      <formula>COUNTIF($D$13:$AH$13,férié)</formula>
    </cfRule>
  </conditionalFormatting>
  <conditionalFormatting sqref="D16:AH16">
    <cfRule type="expression" dxfId="248" priority="87">
      <formula>COUNTIF($D$13:$AH$13,férié)</formula>
    </cfRule>
  </conditionalFormatting>
  <conditionalFormatting sqref="D16:AH16">
    <cfRule type="expression" dxfId="247" priority="86">
      <formula>COUNTIF($D$13:$AH$13,férié)</formula>
    </cfRule>
  </conditionalFormatting>
  <conditionalFormatting sqref="D16:AH16">
    <cfRule type="expression" dxfId="246" priority="85">
      <formula>COUNTIF($D$13:$AH$13,férié)</formula>
    </cfRule>
  </conditionalFormatting>
  <conditionalFormatting sqref="D16:AH16">
    <cfRule type="expression" dxfId="245" priority="84">
      <formula>COUNTIF($D$13:$AH$13,férié)</formula>
    </cfRule>
  </conditionalFormatting>
  <conditionalFormatting sqref="D16:AH16">
    <cfRule type="expression" dxfId="244" priority="83">
      <formula>COUNTIF($D$13:$AH$13,férié)</formula>
    </cfRule>
  </conditionalFormatting>
  <conditionalFormatting sqref="D16:AH16">
    <cfRule type="expression" dxfId="243" priority="82">
      <formula>COUNTIF($D$13:$AH$13,férié)</formula>
    </cfRule>
  </conditionalFormatting>
  <conditionalFormatting sqref="D16:AH16">
    <cfRule type="expression" dxfId="242" priority="81">
      <formula>COUNTIF($D$13:$AH$13,férié)</formula>
    </cfRule>
  </conditionalFormatting>
  <conditionalFormatting sqref="D16:AH16">
    <cfRule type="expression" dxfId="241" priority="80">
      <formula>COUNTIF($D$13:$AH$13,férié)</formula>
    </cfRule>
  </conditionalFormatting>
  <conditionalFormatting sqref="D16:AH16">
    <cfRule type="expression" dxfId="240" priority="79">
      <formula>COUNTIF($D$13:$AH$13,férié)</formula>
    </cfRule>
  </conditionalFormatting>
  <conditionalFormatting sqref="D16:AH16">
    <cfRule type="expression" dxfId="239" priority="78">
      <formula>COUNTIF($D$13:$AH$13,férié)</formula>
    </cfRule>
  </conditionalFormatting>
  <conditionalFormatting sqref="D16:AH16">
    <cfRule type="expression" dxfId="238" priority="77">
      <formula>COUNTIF($D$13:$AH$13,férié)</formula>
    </cfRule>
  </conditionalFormatting>
  <conditionalFormatting sqref="D16:AH16">
    <cfRule type="expression" dxfId="237" priority="76">
      <formula>COUNTIF($D$13:$AH$13,férié)</formula>
    </cfRule>
  </conditionalFormatting>
  <conditionalFormatting sqref="D16:AH16">
    <cfRule type="expression" dxfId="236" priority="75">
      <formula>COUNTIF($D$13:$AH$13,férié)</formula>
    </cfRule>
  </conditionalFormatting>
  <conditionalFormatting sqref="D16:AH16">
    <cfRule type="expression" dxfId="235" priority="74">
      <formula>COUNTIF($D$13:$AH$13,férié)</formula>
    </cfRule>
  </conditionalFormatting>
  <conditionalFormatting sqref="D16:AH16">
    <cfRule type="expression" dxfId="234" priority="73">
      <formula>COUNTIF($D$13:$AH$13,férié)</formula>
    </cfRule>
  </conditionalFormatting>
  <conditionalFormatting sqref="D17:AH17">
    <cfRule type="expression" dxfId="233" priority="71">
      <formula>COUNTIF(JF,D$13)</formula>
    </cfRule>
    <cfRule type="expression" dxfId="232" priority="72">
      <formula>WEEKDAY(D$13,2)&gt;5</formula>
    </cfRule>
  </conditionalFormatting>
  <conditionalFormatting sqref="D17:AH17">
    <cfRule type="expression" dxfId="231" priority="68">
      <formula>D$13=""</formula>
    </cfRule>
    <cfRule type="expression" dxfId="230" priority="69">
      <formula>COUNTIF(JF,D$13)</formula>
    </cfRule>
    <cfRule type="expression" dxfId="229" priority="70">
      <formula>WEEKDAY(D$13,2)&gt;5</formula>
    </cfRule>
  </conditionalFormatting>
  <conditionalFormatting sqref="D17:AH17">
    <cfRule type="expression" dxfId="228" priority="67" stopIfTrue="1">
      <formula>D$13=""</formula>
    </cfRule>
  </conditionalFormatting>
  <conditionalFormatting sqref="D17:AH17">
    <cfRule type="expression" dxfId="227" priority="66">
      <formula>COUNTIF($D$13:$AH$13,férié)</formula>
    </cfRule>
  </conditionalFormatting>
  <conditionalFormatting sqref="D17:AH17">
    <cfRule type="expression" dxfId="226" priority="65">
      <formula>COUNTIF($D$13:$AH$13,férié)</formula>
    </cfRule>
  </conditionalFormatting>
  <conditionalFormatting sqref="D17:AH17">
    <cfRule type="expression" dxfId="225" priority="64">
      <formula>COUNTIF($D$13:$AH$13,férié)</formula>
    </cfRule>
  </conditionalFormatting>
  <conditionalFormatting sqref="D17:AH17">
    <cfRule type="expression" dxfId="224" priority="63">
      <formula>COUNTIF($D$13:$AH$13,férié)</formula>
    </cfRule>
  </conditionalFormatting>
  <conditionalFormatting sqref="D17:AH17">
    <cfRule type="expression" dxfId="223" priority="62">
      <formula>COUNTIF($D$13:$AH$13,férié)</formula>
    </cfRule>
  </conditionalFormatting>
  <conditionalFormatting sqref="D17:AH17">
    <cfRule type="expression" dxfId="222" priority="61">
      <formula>COUNTIF($D$13:$AH$13,férié)</formula>
    </cfRule>
  </conditionalFormatting>
  <conditionalFormatting sqref="D17:AH17">
    <cfRule type="expression" dxfId="221" priority="60">
      <formula>COUNTIF($D$13:$AH$13,férié)</formula>
    </cfRule>
  </conditionalFormatting>
  <conditionalFormatting sqref="D17:AH17">
    <cfRule type="expression" dxfId="220" priority="59">
      <formula>COUNTIF($D$13:$AH$13,férié)</formula>
    </cfRule>
  </conditionalFormatting>
  <conditionalFormatting sqref="D17:AH17">
    <cfRule type="expression" dxfId="219" priority="58">
      <formula>COUNTIF($D$13:$AH$13,férié)</formula>
    </cfRule>
  </conditionalFormatting>
  <conditionalFormatting sqref="D17:AH17">
    <cfRule type="expression" dxfId="218" priority="57">
      <formula>COUNTIF($D$13:$AH$13,férié)</formula>
    </cfRule>
  </conditionalFormatting>
  <conditionalFormatting sqref="D17:AH17">
    <cfRule type="expression" dxfId="217" priority="56">
      <formula>COUNTIF($D$13:$AH$13,férié)</formula>
    </cfRule>
  </conditionalFormatting>
  <conditionalFormatting sqref="D17:AH17">
    <cfRule type="expression" dxfId="216" priority="55">
      <formula>COUNTIF($D$13:$AH$13,férié)</formula>
    </cfRule>
  </conditionalFormatting>
  <conditionalFormatting sqref="D17:AH17">
    <cfRule type="expression" dxfId="215" priority="54">
      <formula>COUNTIF($D$13:$AH$13,férié)</formula>
    </cfRule>
  </conditionalFormatting>
  <conditionalFormatting sqref="D17:AH17">
    <cfRule type="expression" dxfId="214" priority="53">
      <formula>COUNTIF($D$13:$AH$13,férié)</formula>
    </cfRule>
  </conditionalFormatting>
  <conditionalFormatting sqref="D17:AH17">
    <cfRule type="expression" dxfId="213" priority="52">
      <formula>COUNTIF($D$13:$AH$13,férié)</formula>
    </cfRule>
  </conditionalFormatting>
  <conditionalFormatting sqref="D17:AH17">
    <cfRule type="expression" dxfId="212" priority="51">
      <formula>COUNTIF($D$13:$AH$13,férié)</formula>
    </cfRule>
  </conditionalFormatting>
  <conditionalFormatting sqref="D17:AH17">
    <cfRule type="expression" dxfId="211" priority="50">
      <formula>COUNTIF($D$13:$AH$13,férié)</formula>
    </cfRule>
  </conditionalFormatting>
  <conditionalFormatting sqref="D17:AH17">
    <cfRule type="expression" dxfId="210" priority="49">
      <formula>COUNTIF($D$13:$AH$13,férié)</formula>
    </cfRule>
  </conditionalFormatting>
  <conditionalFormatting sqref="D17:AH17">
    <cfRule type="expression" dxfId="209" priority="48">
      <formula>COUNTIF($D$13:$AH$13,férié)</formula>
    </cfRule>
  </conditionalFormatting>
  <conditionalFormatting sqref="D17:AH17">
    <cfRule type="expression" dxfId="208" priority="47">
      <formula>COUNTIF($D$13:$AH$13,férié)</formula>
    </cfRule>
  </conditionalFormatting>
  <conditionalFormatting sqref="D17:AH17">
    <cfRule type="expression" dxfId="207" priority="46">
      <formula>COUNTIF($D$13:$AH$13,férié)</formula>
    </cfRule>
  </conditionalFormatting>
  <conditionalFormatting sqref="D17:AH17">
    <cfRule type="expression" dxfId="206" priority="45">
      <formula>COUNTIF($D$13:$AH$13,férié)</formula>
    </cfRule>
  </conditionalFormatting>
  <conditionalFormatting sqref="D17:AH17">
    <cfRule type="expression" dxfId="205" priority="44">
      <formula>COUNTIF($D$13:$AH$13,férié)</formula>
    </cfRule>
  </conditionalFormatting>
  <conditionalFormatting sqref="D17:AH17">
    <cfRule type="expression" dxfId="204" priority="43">
      <formula>COUNTIF($D$13:$AH$13,férié)</formula>
    </cfRule>
  </conditionalFormatting>
  <conditionalFormatting sqref="D17:AH17">
    <cfRule type="expression" dxfId="203" priority="42">
      <formula>COUNTIF($D$13:$AH$13,férié)</formula>
    </cfRule>
  </conditionalFormatting>
  <conditionalFormatting sqref="D17:AH17">
    <cfRule type="expression" dxfId="202" priority="41">
      <formula>COUNTIF($D$13:$AH$13,férié)</formula>
    </cfRule>
  </conditionalFormatting>
  <conditionalFormatting sqref="D17:AH17">
    <cfRule type="expression" dxfId="201" priority="40">
      <formula>COUNTIF($D$13:$AH$13,férié)</formula>
    </cfRule>
  </conditionalFormatting>
  <conditionalFormatting sqref="D17:AH17">
    <cfRule type="expression" dxfId="200" priority="39">
      <formula>COUNTIF($D$13:$AH$13,férié)</formula>
    </cfRule>
  </conditionalFormatting>
  <conditionalFormatting sqref="D17:AH17">
    <cfRule type="expression" dxfId="199" priority="38">
      <formula>COUNTIF($D$13:$AH$13,férié)</formula>
    </cfRule>
  </conditionalFormatting>
  <conditionalFormatting sqref="D17:AH17">
    <cfRule type="expression" dxfId="198" priority="37">
      <formula>COUNTIF($D$13:$AH$13,férié)</formula>
    </cfRule>
  </conditionalFormatting>
  <conditionalFormatting sqref="D18:AH18">
    <cfRule type="expression" dxfId="197" priority="35">
      <formula>COUNTIF(JF,D$13)</formula>
    </cfRule>
    <cfRule type="expression" dxfId="196" priority="36">
      <formula>WEEKDAY(D$13,2)&gt;5</formula>
    </cfRule>
  </conditionalFormatting>
  <conditionalFormatting sqref="D18:AH18">
    <cfRule type="expression" dxfId="195" priority="32">
      <formula>D$13=""</formula>
    </cfRule>
    <cfRule type="expression" dxfId="194" priority="33">
      <formula>COUNTIF(JF,D$13)</formula>
    </cfRule>
    <cfRule type="expression" dxfId="193" priority="34">
      <formula>WEEKDAY(D$13,2)&gt;5</formula>
    </cfRule>
  </conditionalFormatting>
  <conditionalFormatting sqref="D18:AH18">
    <cfRule type="expression" dxfId="192" priority="31" stopIfTrue="1">
      <formula>D$13=""</formula>
    </cfRule>
  </conditionalFormatting>
  <conditionalFormatting sqref="D18:AH18">
    <cfRule type="expression" dxfId="191" priority="30">
      <formula>COUNTIF($D$13:$AH$13,férié)</formula>
    </cfRule>
  </conditionalFormatting>
  <conditionalFormatting sqref="D18:AH18">
    <cfRule type="expression" dxfId="190" priority="29">
      <formula>COUNTIF($D$13:$AH$13,férié)</formula>
    </cfRule>
  </conditionalFormatting>
  <conditionalFormatting sqref="D18:AH18">
    <cfRule type="expression" dxfId="189" priority="28">
      <formula>COUNTIF($D$13:$AH$13,férié)</formula>
    </cfRule>
  </conditionalFormatting>
  <conditionalFormatting sqref="D18:AH18">
    <cfRule type="expression" dxfId="188" priority="27">
      <formula>COUNTIF($D$13:$AH$13,férié)</formula>
    </cfRule>
  </conditionalFormatting>
  <conditionalFormatting sqref="D18:AH18">
    <cfRule type="expression" dxfId="187" priority="26">
      <formula>COUNTIF($D$13:$AH$13,férié)</formula>
    </cfRule>
  </conditionalFormatting>
  <conditionalFormatting sqref="D18:AH18">
    <cfRule type="expression" dxfId="186" priority="25">
      <formula>COUNTIF($D$13:$AH$13,férié)</formula>
    </cfRule>
  </conditionalFormatting>
  <conditionalFormatting sqref="D18:AH18">
    <cfRule type="expression" dxfId="185" priority="24">
      <formula>COUNTIF($D$13:$AH$13,férié)</formula>
    </cfRule>
  </conditionalFormatting>
  <conditionalFormatting sqref="D18:AH18">
    <cfRule type="expression" dxfId="184" priority="23">
      <formula>COUNTIF($D$13:$AH$13,férié)</formula>
    </cfRule>
  </conditionalFormatting>
  <conditionalFormatting sqref="D18:AH18">
    <cfRule type="expression" dxfId="183" priority="22">
      <formula>COUNTIF($D$13:$AH$13,férié)</formula>
    </cfRule>
  </conditionalFormatting>
  <conditionalFormatting sqref="D18:AH18">
    <cfRule type="expression" dxfId="182" priority="21">
      <formula>COUNTIF($D$13:$AH$13,férié)</formula>
    </cfRule>
  </conditionalFormatting>
  <conditionalFormatting sqref="D18:AH18">
    <cfRule type="expression" dxfId="181" priority="20">
      <formula>COUNTIF($D$13:$AH$13,férié)</formula>
    </cfRule>
  </conditionalFormatting>
  <conditionalFormatting sqref="D18:AH18">
    <cfRule type="expression" dxfId="180" priority="19">
      <formula>COUNTIF($D$13:$AH$13,férié)</formula>
    </cfRule>
  </conditionalFormatting>
  <conditionalFormatting sqref="D18:AH18">
    <cfRule type="expression" dxfId="179" priority="18">
      <formula>COUNTIF($D$13:$AH$13,férié)</formula>
    </cfRule>
  </conditionalFormatting>
  <conditionalFormatting sqref="D18:AH18">
    <cfRule type="expression" dxfId="178" priority="17">
      <formula>COUNTIF($D$13:$AH$13,férié)</formula>
    </cfRule>
  </conditionalFormatting>
  <conditionalFormatting sqref="D18:AH18">
    <cfRule type="expression" dxfId="177" priority="16">
      <formula>COUNTIF($D$13:$AH$13,férié)</formula>
    </cfRule>
  </conditionalFormatting>
  <conditionalFormatting sqref="D18:AH18">
    <cfRule type="expression" dxfId="176" priority="15">
      <formula>COUNTIF($D$13:$AH$13,férié)</formula>
    </cfRule>
  </conditionalFormatting>
  <conditionalFormatting sqref="D18:AH18">
    <cfRule type="expression" dxfId="175" priority="14">
      <formula>COUNTIF($D$13:$AH$13,férié)</formula>
    </cfRule>
  </conditionalFormatting>
  <conditionalFormatting sqref="D18:AH18">
    <cfRule type="expression" dxfId="174" priority="13">
      <formula>COUNTIF($D$13:$AH$13,férié)</formula>
    </cfRule>
  </conditionalFormatting>
  <conditionalFormatting sqref="D18:AH18">
    <cfRule type="expression" dxfId="173" priority="12">
      <formula>COUNTIF($D$13:$AH$13,férié)</formula>
    </cfRule>
  </conditionalFormatting>
  <conditionalFormatting sqref="D18:AH18">
    <cfRule type="expression" dxfId="172" priority="11">
      <formula>COUNTIF($D$13:$AH$13,férié)</formula>
    </cfRule>
  </conditionalFormatting>
  <conditionalFormatting sqref="D18:AH18">
    <cfRule type="expression" dxfId="171" priority="10">
      <formula>COUNTIF($D$13:$AH$13,férié)</formula>
    </cfRule>
  </conditionalFormatting>
  <conditionalFormatting sqref="D18:AH18">
    <cfRule type="expression" dxfId="170" priority="9">
      <formula>COUNTIF($D$13:$AH$13,férié)</formula>
    </cfRule>
  </conditionalFormatting>
  <conditionalFormatting sqref="D18:AH18">
    <cfRule type="expression" dxfId="169" priority="8">
      <formula>COUNTIF($D$13:$AH$13,férié)</formula>
    </cfRule>
  </conditionalFormatting>
  <conditionalFormatting sqref="D18:AH18">
    <cfRule type="expression" dxfId="168" priority="7">
      <formula>COUNTIF($D$13:$AH$13,férié)</formula>
    </cfRule>
  </conditionalFormatting>
  <conditionalFormatting sqref="D18:AH18">
    <cfRule type="expression" dxfId="167" priority="6">
      <formula>COUNTIF($D$13:$AH$13,férié)</formula>
    </cfRule>
  </conditionalFormatting>
  <conditionalFormatting sqref="D18:AH18">
    <cfRule type="expression" dxfId="166" priority="5">
      <formula>COUNTIF($D$13:$AH$13,férié)</formula>
    </cfRule>
  </conditionalFormatting>
  <conditionalFormatting sqref="D18:AH18">
    <cfRule type="expression" dxfId="165" priority="4">
      <formula>COUNTIF($D$13:$AH$13,férié)</formula>
    </cfRule>
  </conditionalFormatting>
  <conditionalFormatting sqref="D18:AH18">
    <cfRule type="expression" dxfId="164" priority="3">
      <formula>COUNTIF($D$13:$AH$13,férié)</formula>
    </cfRule>
  </conditionalFormatting>
  <conditionalFormatting sqref="D18:AH18">
    <cfRule type="expression" dxfId="163" priority="2">
      <formula>COUNTIF($D$13:$AH$13,férié)</formula>
    </cfRule>
  </conditionalFormatting>
  <conditionalFormatting sqref="D18:AH18">
    <cfRule type="expression" dxfId="162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calendaire'!A1,4,1),0)</f>
        <v>40633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40633</v>
      </c>
      <c r="E13" s="33">
        <f>D13+1</f>
        <v>40634</v>
      </c>
      <c r="F13" s="33">
        <f>E13+1</f>
        <v>40635</v>
      </c>
      <c r="G13" s="33">
        <f>F13+1</f>
        <v>40636</v>
      </c>
      <c r="H13" s="33">
        <f t="shared" ref="H13:AC13" si="0">G13+1</f>
        <v>40637</v>
      </c>
      <c r="I13" s="33">
        <f t="shared" si="0"/>
        <v>40638</v>
      </c>
      <c r="J13" s="33">
        <f t="shared" si="0"/>
        <v>40639</v>
      </c>
      <c r="K13" s="33">
        <f t="shared" si="0"/>
        <v>40640</v>
      </c>
      <c r="L13" s="33">
        <f t="shared" si="0"/>
        <v>40641</v>
      </c>
      <c r="M13" s="33">
        <f t="shared" si="0"/>
        <v>40642</v>
      </c>
      <c r="N13" s="33">
        <f t="shared" si="0"/>
        <v>40643</v>
      </c>
      <c r="O13" s="33">
        <f t="shared" si="0"/>
        <v>40644</v>
      </c>
      <c r="P13" s="33">
        <f t="shared" si="0"/>
        <v>40645</v>
      </c>
      <c r="Q13" s="33">
        <f t="shared" si="0"/>
        <v>40646</v>
      </c>
      <c r="R13" s="33">
        <f t="shared" si="0"/>
        <v>40647</v>
      </c>
      <c r="S13" s="33">
        <f t="shared" si="0"/>
        <v>40648</v>
      </c>
      <c r="T13" s="33">
        <f t="shared" si="0"/>
        <v>40649</v>
      </c>
      <c r="U13" s="33">
        <f t="shared" si="0"/>
        <v>40650</v>
      </c>
      <c r="V13" s="33">
        <f t="shared" si="0"/>
        <v>40651</v>
      </c>
      <c r="W13" s="33">
        <f t="shared" si="0"/>
        <v>40652</v>
      </c>
      <c r="X13" s="33">
        <f t="shared" si="0"/>
        <v>40653</v>
      </c>
      <c r="Y13" s="33">
        <f t="shared" si="0"/>
        <v>40654</v>
      </c>
      <c r="Z13" s="33">
        <f t="shared" si="0"/>
        <v>40655</v>
      </c>
      <c r="AA13" s="33">
        <f t="shared" si="0"/>
        <v>40656</v>
      </c>
      <c r="AB13" s="33">
        <f t="shared" si="0"/>
        <v>40657</v>
      </c>
      <c r="AC13" s="33">
        <f t="shared" si="0"/>
        <v>40658</v>
      </c>
      <c r="AD13" s="33">
        <f>IF(AC13&lt;&gt;"",IF(AC13+1&lt;=EOMONTH(($D$12)*1,0),AC13+1,""),"")</f>
        <v>40659</v>
      </c>
      <c r="AE13" s="33">
        <f>IF(AD13="","",IF(MONTH(AD13+1)&lt;&gt;MONTH(AD13),"",AD13+1))</f>
        <v>40660</v>
      </c>
      <c r="AF13" s="33">
        <f t="shared" ref="AF13:AH13" si="1">IF(AE13="","",IF(MONTH(AE13+1)&lt;&gt;MONTH(AE13),"",AE13+1))</f>
        <v>40661</v>
      </c>
      <c r="AG13" s="33">
        <f t="shared" si="1"/>
        <v>40662</v>
      </c>
      <c r="AH13" s="33" t="str">
        <f t="shared" si="1"/>
        <v/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40633</v>
      </c>
      <c r="E14" s="49">
        <f t="shared" ref="E14:AH14" si="2">E13</f>
        <v>40634</v>
      </c>
      <c r="F14" s="49">
        <f t="shared" si="2"/>
        <v>40635</v>
      </c>
      <c r="G14" s="49">
        <f t="shared" si="2"/>
        <v>40636</v>
      </c>
      <c r="H14" s="49">
        <f t="shared" si="2"/>
        <v>40637</v>
      </c>
      <c r="I14" s="49">
        <f t="shared" si="2"/>
        <v>40638</v>
      </c>
      <c r="J14" s="49">
        <f t="shared" si="2"/>
        <v>40639</v>
      </c>
      <c r="K14" s="49">
        <f t="shared" si="2"/>
        <v>40640</v>
      </c>
      <c r="L14" s="49">
        <f t="shared" si="2"/>
        <v>40641</v>
      </c>
      <c r="M14" s="49">
        <f t="shared" si="2"/>
        <v>40642</v>
      </c>
      <c r="N14" s="49">
        <f t="shared" si="2"/>
        <v>40643</v>
      </c>
      <c r="O14" s="49">
        <f t="shared" si="2"/>
        <v>40644</v>
      </c>
      <c r="P14" s="49">
        <f t="shared" si="2"/>
        <v>40645</v>
      </c>
      <c r="Q14" s="49">
        <f t="shared" si="2"/>
        <v>40646</v>
      </c>
      <c r="R14" s="49">
        <f t="shared" si="2"/>
        <v>40647</v>
      </c>
      <c r="S14" s="49">
        <f t="shared" si="2"/>
        <v>40648</v>
      </c>
      <c r="T14" s="49">
        <f t="shared" si="2"/>
        <v>40649</v>
      </c>
      <c r="U14" s="49">
        <f t="shared" si="2"/>
        <v>40650</v>
      </c>
      <c r="V14" s="49">
        <f t="shared" si="2"/>
        <v>40651</v>
      </c>
      <c r="W14" s="49">
        <f t="shared" si="2"/>
        <v>40652</v>
      </c>
      <c r="X14" s="49">
        <f t="shared" si="2"/>
        <v>40653</v>
      </c>
      <c r="Y14" s="49">
        <f t="shared" si="2"/>
        <v>40654</v>
      </c>
      <c r="Z14" s="49">
        <f t="shared" si="2"/>
        <v>40655</v>
      </c>
      <c r="AA14" s="49">
        <f t="shared" si="2"/>
        <v>40656</v>
      </c>
      <c r="AB14" s="49">
        <f t="shared" si="2"/>
        <v>40657</v>
      </c>
      <c r="AC14" s="49">
        <f t="shared" si="2"/>
        <v>40658</v>
      </c>
      <c r="AD14" s="49">
        <f t="shared" si="2"/>
        <v>40659</v>
      </c>
      <c r="AE14" s="49">
        <f t="shared" si="2"/>
        <v>40660</v>
      </c>
      <c r="AF14" s="49">
        <f t="shared" si="2"/>
        <v>40661</v>
      </c>
      <c r="AG14" s="49">
        <f t="shared" si="2"/>
        <v>40662</v>
      </c>
      <c r="AH14" s="49" t="str">
        <f t="shared" si="2"/>
        <v/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49" t="s">
        <v>49</v>
      </c>
      <c r="E17" s="49" t="s">
        <v>49</v>
      </c>
      <c r="F17" s="49" t="s">
        <v>49</v>
      </c>
      <c r="G17" s="49" t="s">
        <v>49</v>
      </c>
      <c r="H17" s="49" t="s">
        <v>49</v>
      </c>
      <c r="I17" s="49" t="s">
        <v>49</v>
      </c>
      <c r="J17" s="49" t="s">
        <v>49</v>
      </c>
      <c r="K17" s="49" t="s">
        <v>49</v>
      </c>
      <c r="L17" s="49" t="s">
        <v>49</v>
      </c>
      <c r="M17" s="49" t="s">
        <v>49</v>
      </c>
      <c r="N17" s="49" t="s">
        <v>49</v>
      </c>
      <c r="O17" s="49" t="s">
        <v>49</v>
      </c>
      <c r="P17" s="49" t="s">
        <v>49</v>
      </c>
      <c r="Q17" s="49" t="s">
        <v>49</v>
      </c>
      <c r="R17" s="49" t="s">
        <v>49</v>
      </c>
      <c r="S17" s="49" t="s">
        <v>49</v>
      </c>
      <c r="T17" s="49" t="s">
        <v>49</v>
      </c>
      <c r="U17" s="49" t="s">
        <v>49</v>
      </c>
      <c r="V17" s="49" t="s">
        <v>49</v>
      </c>
      <c r="W17" s="49" t="s">
        <v>49</v>
      </c>
      <c r="X17" s="49" t="s">
        <v>49</v>
      </c>
      <c r="Y17" s="49" t="s">
        <v>49</v>
      </c>
      <c r="Z17" s="49" t="s">
        <v>49</v>
      </c>
      <c r="AA17" s="49" t="s">
        <v>49</v>
      </c>
      <c r="AB17" s="49" t="s">
        <v>49</v>
      </c>
      <c r="AC17" s="49" t="s">
        <v>49</v>
      </c>
      <c r="AD17" s="49" t="s">
        <v>49</v>
      </c>
      <c r="AE17" s="49" t="s">
        <v>49</v>
      </c>
      <c r="AF17" s="49" t="s">
        <v>49</v>
      </c>
      <c r="AG17" s="49" t="s">
        <v>49</v>
      </c>
      <c r="AH17" s="49"/>
      <c r="AI17" s="96">
        <f>COUNTIF(D17:AH17,"x")</f>
        <v>30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96">
        <f>COUNTIF(D18:AH18,"x")</f>
        <v>0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2804" priority="651" stopIfTrue="1" operator="equal">
      <formula>"GV"</formula>
    </cfRule>
    <cfRule type="cellIs" dxfId="2803" priority="652" stopIfTrue="1" operator="equal">
      <formula>"PC"</formula>
    </cfRule>
    <cfRule type="cellIs" dxfId="2802" priority="653" stopIfTrue="1" operator="equal">
      <formula>"R"</formula>
    </cfRule>
    <cfRule type="cellIs" dxfId="2801" priority="654" stopIfTrue="1" operator="equal">
      <formula>"E"</formula>
    </cfRule>
    <cfRule type="cellIs" dxfId="2800" priority="655" stopIfTrue="1" operator="equal">
      <formula>"PT"</formula>
    </cfRule>
    <cfRule type="cellIs" dxfId="2799" priority="656" stopIfTrue="1" operator="equal">
      <formula>"mt"</formula>
    </cfRule>
  </conditionalFormatting>
  <conditionalFormatting sqref="Q2:Q10">
    <cfRule type="cellIs" dxfId="2798" priority="708" stopIfTrue="1" operator="equal">
      <formula>"cc"</formula>
    </cfRule>
    <cfRule type="cellIs" dxfId="2797" priority="709" stopIfTrue="1" operator="equal">
      <formula>"cl"</formula>
    </cfRule>
    <cfRule type="cellIs" dxfId="2796" priority="710" stopIfTrue="1" operator="equal">
      <formula>"m"</formula>
    </cfRule>
  </conditionalFormatting>
  <conditionalFormatting sqref="Q2:Q10">
    <cfRule type="cellIs" dxfId="2795" priority="705" stopIfTrue="1" operator="equal">
      <formula>"F"</formula>
    </cfRule>
    <cfRule type="cellIs" dxfId="2794" priority="706" stopIfTrue="1" operator="equal">
      <formula>"WK"</formula>
    </cfRule>
    <cfRule type="cellIs" dxfId="2793" priority="707" stopIfTrue="1" operator="equal">
      <formula>"T"</formula>
    </cfRule>
  </conditionalFormatting>
  <conditionalFormatting sqref="Q5">
    <cfRule type="cellIs" dxfId="2792" priority="639" stopIfTrue="1" operator="equal">
      <formula>"GV"</formula>
    </cfRule>
    <cfRule type="cellIs" dxfId="2791" priority="640" stopIfTrue="1" operator="equal">
      <formula>"PC"</formula>
    </cfRule>
    <cfRule type="cellIs" dxfId="2790" priority="641" stopIfTrue="1" operator="equal">
      <formula>"R"</formula>
    </cfRule>
    <cfRule type="cellIs" dxfId="2789" priority="642" stopIfTrue="1" operator="equal">
      <formula>"E"</formula>
    </cfRule>
    <cfRule type="cellIs" dxfId="2788" priority="643" stopIfTrue="1" operator="equal">
      <formula>"PT"</formula>
    </cfRule>
    <cfRule type="cellIs" dxfId="2787" priority="644" stopIfTrue="1" operator="equal">
      <formula>"mt"</formula>
    </cfRule>
  </conditionalFormatting>
  <conditionalFormatting sqref="D14:AH14">
    <cfRule type="expression" dxfId="2786" priority="226">
      <formula>COUNTIF($D$13:$AH$13,férié)</formula>
    </cfRule>
  </conditionalFormatting>
  <conditionalFormatting sqref="Q2:Q10">
    <cfRule type="cellIs" dxfId="2785" priority="223" stopIfTrue="1" operator="equal">
      <formula>"cc"</formula>
    </cfRule>
    <cfRule type="cellIs" dxfId="2784" priority="224" stopIfTrue="1" operator="equal">
      <formula>"cl"</formula>
    </cfRule>
    <cfRule type="cellIs" dxfId="2783" priority="225" stopIfTrue="1" operator="equal">
      <formula>"m"</formula>
    </cfRule>
  </conditionalFormatting>
  <conditionalFormatting sqref="Q2:Q10">
    <cfRule type="cellIs" dxfId="2782" priority="220" stopIfTrue="1" operator="equal">
      <formula>"F"</formula>
    </cfRule>
    <cfRule type="cellIs" dxfId="2781" priority="221" stopIfTrue="1" operator="equal">
      <formula>"WK"</formula>
    </cfRule>
    <cfRule type="cellIs" dxfId="2780" priority="222" stopIfTrue="1" operator="equal">
      <formula>"T"</formula>
    </cfRule>
  </conditionalFormatting>
  <conditionalFormatting sqref="Q2:Q4 Q6:Q10">
    <cfRule type="cellIs" dxfId="2779" priority="214" stopIfTrue="1" operator="equal">
      <formula>"GV"</formula>
    </cfRule>
    <cfRule type="cellIs" dxfId="2778" priority="215" stopIfTrue="1" operator="equal">
      <formula>"PC"</formula>
    </cfRule>
    <cfRule type="cellIs" dxfId="2777" priority="216" stopIfTrue="1" operator="equal">
      <formula>"R"</formula>
    </cfRule>
    <cfRule type="cellIs" dxfId="2776" priority="217" stopIfTrue="1" operator="equal">
      <formula>"E"</formula>
    </cfRule>
    <cfRule type="cellIs" dxfId="2775" priority="218" stopIfTrue="1" operator="equal">
      <formula>"PT"</formula>
    </cfRule>
    <cfRule type="cellIs" dxfId="2774" priority="219" stopIfTrue="1" operator="equal">
      <formula>"mt"</formula>
    </cfRule>
  </conditionalFormatting>
  <conditionalFormatting sqref="Q5">
    <cfRule type="cellIs" dxfId="2773" priority="208" stopIfTrue="1" operator="equal">
      <formula>"GV"</formula>
    </cfRule>
    <cfRule type="cellIs" dxfId="2772" priority="209" stopIfTrue="1" operator="equal">
      <formula>"PC"</formula>
    </cfRule>
    <cfRule type="cellIs" dxfId="2771" priority="210" stopIfTrue="1" operator="equal">
      <formula>"R"</formula>
    </cfRule>
    <cfRule type="cellIs" dxfId="2770" priority="211" stopIfTrue="1" operator="equal">
      <formula>"E"</formula>
    </cfRule>
    <cfRule type="cellIs" dxfId="2769" priority="212" stopIfTrue="1" operator="equal">
      <formula>"PT"</formula>
    </cfRule>
    <cfRule type="cellIs" dxfId="2768" priority="213" stopIfTrue="1" operator="equal">
      <formula>"mt"</formula>
    </cfRule>
  </conditionalFormatting>
  <conditionalFormatting sqref="D14:AH14">
    <cfRule type="expression" dxfId="2767" priority="207">
      <formula>COUNTIF($D$13:$AH$13,férié)</formula>
    </cfRule>
  </conditionalFormatting>
  <conditionalFormatting sqref="D15:AH15">
    <cfRule type="expression" dxfId="2766" priority="205">
      <formula>COUNTIF(JF,D$13)</formula>
    </cfRule>
    <cfRule type="expression" dxfId="2765" priority="206">
      <formula>WEEKDAY(D$13,2)&gt;5</formula>
    </cfRule>
  </conditionalFormatting>
  <conditionalFormatting sqref="Q2:Q10">
    <cfRule type="cellIs" dxfId="2764" priority="202" stopIfTrue="1" operator="equal">
      <formula>"cc"</formula>
    </cfRule>
    <cfRule type="cellIs" dxfId="2763" priority="203" stopIfTrue="1" operator="equal">
      <formula>"cl"</formula>
    </cfRule>
    <cfRule type="cellIs" dxfId="2762" priority="204" stopIfTrue="1" operator="equal">
      <formula>"m"</formula>
    </cfRule>
  </conditionalFormatting>
  <conditionalFormatting sqref="Q2:Q10">
    <cfRule type="cellIs" dxfId="2761" priority="199" stopIfTrue="1" operator="equal">
      <formula>"F"</formula>
    </cfRule>
    <cfRule type="cellIs" dxfId="2760" priority="200" stopIfTrue="1" operator="equal">
      <formula>"WK"</formula>
    </cfRule>
    <cfRule type="cellIs" dxfId="2759" priority="201" stopIfTrue="1" operator="equal">
      <formula>"T"</formula>
    </cfRule>
  </conditionalFormatting>
  <conditionalFormatting sqref="Q2:Q4 Q6:Q10">
    <cfRule type="cellIs" dxfId="2758" priority="193" stopIfTrue="1" operator="equal">
      <formula>"GV"</formula>
    </cfRule>
    <cfRule type="cellIs" dxfId="2757" priority="194" stopIfTrue="1" operator="equal">
      <formula>"PC"</formula>
    </cfRule>
    <cfRule type="cellIs" dxfId="2756" priority="195" stopIfTrue="1" operator="equal">
      <formula>"R"</formula>
    </cfRule>
    <cfRule type="cellIs" dxfId="2755" priority="196" stopIfTrue="1" operator="equal">
      <formula>"E"</formula>
    </cfRule>
    <cfRule type="cellIs" dxfId="2754" priority="197" stopIfTrue="1" operator="equal">
      <formula>"PT"</formula>
    </cfRule>
    <cfRule type="cellIs" dxfId="2753" priority="198" stopIfTrue="1" operator="equal">
      <formula>"mt"</formula>
    </cfRule>
  </conditionalFormatting>
  <conditionalFormatting sqref="Q5">
    <cfRule type="cellIs" dxfId="2752" priority="187" stopIfTrue="1" operator="equal">
      <formula>"GV"</formula>
    </cfRule>
    <cfRule type="cellIs" dxfId="2751" priority="188" stopIfTrue="1" operator="equal">
      <formula>"PC"</formula>
    </cfRule>
    <cfRule type="cellIs" dxfId="2750" priority="189" stopIfTrue="1" operator="equal">
      <formula>"R"</formula>
    </cfRule>
    <cfRule type="cellIs" dxfId="2749" priority="190" stopIfTrue="1" operator="equal">
      <formula>"E"</formula>
    </cfRule>
    <cfRule type="cellIs" dxfId="2748" priority="191" stopIfTrue="1" operator="equal">
      <formula>"PT"</formula>
    </cfRule>
    <cfRule type="cellIs" dxfId="2747" priority="192" stopIfTrue="1" operator="equal">
      <formula>"mt"</formula>
    </cfRule>
  </conditionalFormatting>
  <conditionalFormatting sqref="D14:AH14">
    <cfRule type="expression" dxfId="2746" priority="186">
      <formula>COUNTIF($D$13:$AH$13,férié)</formula>
    </cfRule>
  </conditionalFormatting>
  <conditionalFormatting sqref="D15:AH15">
    <cfRule type="expression" dxfId="2745" priority="183">
      <formula>D$13=""</formula>
    </cfRule>
    <cfRule type="expression" dxfId="2744" priority="184">
      <formula>COUNTIF(JF,D$13)</formula>
    </cfRule>
    <cfRule type="expression" dxfId="2743" priority="185">
      <formula>WEEKDAY(D$13,2)&gt;5</formula>
    </cfRule>
  </conditionalFormatting>
  <conditionalFormatting sqref="Q2:Q4 Q6:Q10">
    <cfRule type="cellIs" dxfId="2742" priority="177" stopIfTrue="1" operator="equal">
      <formula>"GV"</formula>
    </cfRule>
    <cfRule type="cellIs" dxfId="2741" priority="178" stopIfTrue="1" operator="equal">
      <formula>"PC"</formula>
    </cfRule>
    <cfRule type="cellIs" dxfId="2740" priority="179" stopIfTrue="1" operator="equal">
      <formula>"R"</formula>
    </cfRule>
    <cfRule type="cellIs" dxfId="2739" priority="180" stopIfTrue="1" operator="equal">
      <formula>"E"</formula>
    </cfRule>
    <cfRule type="cellIs" dxfId="2738" priority="181" stopIfTrue="1" operator="equal">
      <formula>"PT"</formula>
    </cfRule>
    <cfRule type="cellIs" dxfId="2737" priority="182" stopIfTrue="1" operator="equal">
      <formula>"mt"</formula>
    </cfRule>
  </conditionalFormatting>
  <conditionalFormatting sqref="Q2:Q10">
    <cfRule type="cellIs" dxfId="2736" priority="174" stopIfTrue="1" operator="equal">
      <formula>"cc"</formula>
    </cfRule>
    <cfRule type="cellIs" dxfId="2735" priority="175" stopIfTrue="1" operator="equal">
      <formula>"cl"</formula>
    </cfRule>
    <cfRule type="cellIs" dxfId="2734" priority="176" stopIfTrue="1" operator="equal">
      <formula>"m"</formula>
    </cfRule>
  </conditionalFormatting>
  <conditionalFormatting sqref="Q2:Q10">
    <cfRule type="cellIs" dxfId="2733" priority="171" stopIfTrue="1" operator="equal">
      <formula>"F"</formula>
    </cfRule>
    <cfRule type="cellIs" dxfId="2732" priority="172" stopIfTrue="1" operator="equal">
      <formula>"WK"</formula>
    </cfRule>
    <cfRule type="cellIs" dxfId="2731" priority="173" stopIfTrue="1" operator="equal">
      <formula>"T"</formula>
    </cfRule>
  </conditionalFormatting>
  <conditionalFormatting sqref="Q5">
    <cfRule type="cellIs" dxfId="2730" priority="165" stopIfTrue="1" operator="equal">
      <formula>"GV"</formula>
    </cfRule>
    <cfRule type="cellIs" dxfId="2729" priority="166" stopIfTrue="1" operator="equal">
      <formula>"PC"</formula>
    </cfRule>
    <cfRule type="cellIs" dxfId="2728" priority="167" stopIfTrue="1" operator="equal">
      <formula>"R"</formula>
    </cfRule>
    <cfRule type="cellIs" dxfId="2727" priority="168" stopIfTrue="1" operator="equal">
      <formula>"E"</formula>
    </cfRule>
    <cfRule type="cellIs" dxfId="2726" priority="169" stopIfTrue="1" operator="equal">
      <formula>"PT"</formula>
    </cfRule>
    <cfRule type="cellIs" dxfId="2725" priority="170" stopIfTrue="1" operator="equal">
      <formula>"mt"</formula>
    </cfRule>
  </conditionalFormatting>
  <conditionalFormatting sqref="D14:AH14">
    <cfRule type="expression" dxfId="2724" priority="164">
      <formula>COUNTIF($D$13:$AH$13,férié)</formula>
    </cfRule>
  </conditionalFormatting>
  <conditionalFormatting sqref="Q2:Q10">
    <cfRule type="cellIs" dxfId="2723" priority="161" stopIfTrue="1" operator="equal">
      <formula>"cc"</formula>
    </cfRule>
    <cfRule type="cellIs" dxfId="2722" priority="162" stopIfTrue="1" operator="equal">
      <formula>"cl"</formula>
    </cfRule>
    <cfRule type="cellIs" dxfId="2721" priority="163" stopIfTrue="1" operator="equal">
      <formula>"m"</formula>
    </cfRule>
  </conditionalFormatting>
  <conditionalFormatting sqref="Q2:Q10">
    <cfRule type="cellIs" dxfId="2720" priority="158" stopIfTrue="1" operator="equal">
      <formula>"F"</formula>
    </cfRule>
    <cfRule type="cellIs" dxfId="2719" priority="159" stopIfTrue="1" operator="equal">
      <formula>"WK"</formula>
    </cfRule>
    <cfRule type="cellIs" dxfId="2718" priority="160" stopIfTrue="1" operator="equal">
      <formula>"T"</formula>
    </cfRule>
  </conditionalFormatting>
  <conditionalFormatting sqref="Q2:Q4 Q6:Q10">
    <cfRule type="cellIs" dxfId="2717" priority="152" stopIfTrue="1" operator="equal">
      <formula>"GV"</formula>
    </cfRule>
    <cfRule type="cellIs" dxfId="2716" priority="153" stopIfTrue="1" operator="equal">
      <formula>"PC"</formula>
    </cfRule>
    <cfRule type="cellIs" dxfId="2715" priority="154" stopIfTrue="1" operator="equal">
      <formula>"R"</formula>
    </cfRule>
    <cfRule type="cellIs" dxfId="2714" priority="155" stopIfTrue="1" operator="equal">
      <formula>"E"</formula>
    </cfRule>
    <cfRule type="cellIs" dxfId="2713" priority="156" stopIfTrue="1" operator="equal">
      <formula>"PT"</formula>
    </cfRule>
    <cfRule type="cellIs" dxfId="2712" priority="157" stopIfTrue="1" operator="equal">
      <formula>"mt"</formula>
    </cfRule>
  </conditionalFormatting>
  <conditionalFormatting sqref="Q5">
    <cfRule type="cellIs" dxfId="2711" priority="146" stopIfTrue="1" operator="equal">
      <formula>"GV"</formula>
    </cfRule>
    <cfRule type="cellIs" dxfId="2710" priority="147" stopIfTrue="1" operator="equal">
      <formula>"PC"</formula>
    </cfRule>
    <cfRule type="cellIs" dxfId="2709" priority="148" stopIfTrue="1" operator="equal">
      <formula>"R"</formula>
    </cfRule>
    <cfRule type="cellIs" dxfId="2708" priority="149" stopIfTrue="1" operator="equal">
      <formula>"E"</formula>
    </cfRule>
    <cfRule type="cellIs" dxfId="2707" priority="150" stopIfTrue="1" operator="equal">
      <formula>"PT"</formula>
    </cfRule>
    <cfRule type="cellIs" dxfId="2706" priority="151" stopIfTrue="1" operator="equal">
      <formula>"mt"</formula>
    </cfRule>
  </conditionalFormatting>
  <conditionalFormatting sqref="D14:AH14">
    <cfRule type="expression" dxfId="2705" priority="145">
      <formula>COUNTIF($D$13:$AH$13,férié)</formula>
    </cfRule>
  </conditionalFormatting>
  <conditionalFormatting sqref="Q2:Q10">
    <cfRule type="cellIs" dxfId="2704" priority="140" stopIfTrue="1" operator="equal">
      <formula>"cc"</formula>
    </cfRule>
    <cfRule type="cellIs" dxfId="2703" priority="141" stopIfTrue="1" operator="equal">
      <formula>"cl"</formula>
    </cfRule>
    <cfRule type="cellIs" dxfId="2702" priority="142" stopIfTrue="1" operator="equal">
      <formula>"m"</formula>
    </cfRule>
  </conditionalFormatting>
  <conditionalFormatting sqref="Q2:Q10">
    <cfRule type="cellIs" dxfId="2701" priority="137" stopIfTrue="1" operator="equal">
      <formula>"F"</formula>
    </cfRule>
    <cfRule type="cellIs" dxfId="2700" priority="138" stopIfTrue="1" operator="equal">
      <formula>"WK"</formula>
    </cfRule>
    <cfRule type="cellIs" dxfId="2699" priority="139" stopIfTrue="1" operator="equal">
      <formula>"T"</formula>
    </cfRule>
  </conditionalFormatting>
  <conditionalFormatting sqref="Q2:Q4 Q6:Q10">
    <cfRule type="cellIs" dxfId="2698" priority="131" stopIfTrue="1" operator="equal">
      <formula>"GV"</formula>
    </cfRule>
    <cfRule type="cellIs" dxfId="2697" priority="132" stopIfTrue="1" operator="equal">
      <formula>"PC"</formula>
    </cfRule>
    <cfRule type="cellIs" dxfId="2696" priority="133" stopIfTrue="1" operator="equal">
      <formula>"R"</formula>
    </cfRule>
    <cfRule type="cellIs" dxfId="2695" priority="134" stopIfTrue="1" operator="equal">
      <formula>"E"</formula>
    </cfRule>
    <cfRule type="cellIs" dxfId="2694" priority="135" stopIfTrue="1" operator="equal">
      <formula>"PT"</formula>
    </cfRule>
    <cfRule type="cellIs" dxfId="2693" priority="136" stopIfTrue="1" operator="equal">
      <formula>"mt"</formula>
    </cfRule>
  </conditionalFormatting>
  <conditionalFormatting sqref="Q5">
    <cfRule type="cellIs" dxfId="2692" priority="125" stopIfTrue="1" operator="equal">
      <formula>"GV"</formula>
    </cfRule>
    <cfRule type="cellIs" dxfId="2691" priority="126" stopIfTrue="1" operator="equal">
      <formula>"PC"</formula>
    </cfRule>
    <cfRule type="cellIs" dxfId="2690" priority="127" stopIfTrue="1" operator="equal">
      <formula>"R"</formula>
    </cfRule>
    <cfRule type="cellIs" dxfId="2689" priority="128" stopIfTrue="1" operator="equal">
      <formula>"E"</formula>
    </cfRule>
    <cfRule type="cellIs" dxfId="2688" priority="129" stopIfTrue="1" operator="equal">
      <formula>"PT"</formula>
    </cfRule>
    <cfRule type="cellIs" dxfId="2687" priority="130" stopIfTrue="1" operator="equal">
      <formula>"mt"</formula>
    </cfRule>
  </conditionalFormatting>
  <conditionalFormatting sqref="D14:AH14">
    <cfRule type="expression" dxfId="2686" priority="124">
      <formula>COUNTIF($D$13:$AH$13,férié)</formula>
    </cfRule>
  </conditionalFormatting>
  <conditionalFormatting sqref="D13:AH15">
    <cfRule type="expression" dxfId="2685" priority="121" stopIfTrue="1">
      <formula>D$13=""</formula>
    </cfRule>
  </conditionalFormatting>
  <conditionalFormatting sqref="D15:AH15">
    <cfRule type="expression" dxfId="2684" priority="120">
      <formula>COUNTIF($D$13:$AH$13,férié)</formula>
    </cfRule>
  </conditionalFormatting>
  <conditionalFormatting sqref="D15:AH15">
    <cfRule type="expression" dxfId="2683" priority="119">
      <formula>COUNTIF($D$13:$AH$13,férié)</formula>
    </cfRule>
  </conditionalFormatting>
  <conditionalFormatting sqref="D15:AH15">
    <cfRule type="expression" dxfId="2682" priority="118">
      <formula>COUNTIF($D$13:$AH$13,férié)</formula>
    </cfRule>
  </conditionalFormatting>
  <conditionalFormatting sqref="D15:AH15">
    <cfRule type="expression" dxfId="2681" priority="117">
      <formula>COUNTIF($D$13:$AH$13,férié)</formula>
    </cfRule>
  </conditionalFormatting>
  <conditionalFormatting sqref="D15:AH15">
    <cfRule type="expression" dxfId="2680" priority="116">
      <formula>COUNTIF($D$13:$AH$13,férié)</formula>
    </cfRule>
  </conditionalFormatting>
  <conditionalFormatting sqref="D15:AH15">
    <cfRule type="expression" dxfId="2679" priority="115">
      <formula>COUNTIF($D$13:$AH$13,férié)</formula>
    </cfRule>
  </conditionalFormatting>
  <conditionalFormatting sqref="D15:AH15">
    <cfRule type="expression" dxfId="2678" priority="114">
      <formula>COUNTIF($D$13:$AH$13,férié)</formula>
    </cfRule>
  </conditionalFormatting>
  <conditionalFormatting sqref="D15:AH15">
    <cfRule type="expression" dxfId="2677" priority="113">
      <formula>COUNTIF($D$13:$AH$13,férié)</formula>
    </cfRule>
  </conditionalFormatting>
  <conditionalFormatting sqref="D15:AH15">
    <cfRule type="expression" dxfId="2676" priority="112">
      <formula>COUNTIF($D$13:$AH$13,férié)</formula>
    </cfRule>
  </conditionalFormatting>
  <conditionalFormatting sqref="D15:AH15">
    <cfRule type="expression" dxfId="2675" priority="111">
      <formula>COUNTIF($D$13:$AH$13,férié)</formula>
    </cfRule>
  </conditionalFormatting>
  <conditionalFormatting sqref="D15:AH15">
    <cfRule type="expression" dxfId="2674" priority="110">
      <formula>COUNTIF($D$13:$AH$13,férié)</formula>
    </cfRule>
  </conditionalFormatting>
  <conditionalFormatting sqref="D15:AH15">
    <cfRule type="expression" dxfId="2673" priority="109">
      <formula>COUNTIF($D$13:$AH$13,férié)</formula>
    </cfRule>
  </conditionalFormatting>
  <conditionalFormatting sqref="D16:AH16">
    <cfRule type="expression" dxfId="161" priority="53">
      <formula>COUNTIF(JF,D$13)</formula>
    </cfRule>
    <cfRule type="expression" dxfId="160" priority="54">
      <formula>WEEKDAY(D$13,2)&gt;5</formula>
    </cfRule>
  </conditionalFormatting>
  <conditionalFormatting sqref="D16:AH16">
    <cfRule type="expression" dxfId="159" priority="50">
      <formula>D$13=""</formula>
    </cfRule>
    <cfRule type="expression" dxfId="158" priority="51">
      <formula>COUNTIF(JF,D$13)</formula>
    </cfRule>
    <cfRule type="expression" dxfId="157" priority="52">
      <formula>WEEKDAY(D$13,2)&gt;5</formula>
    </cfRule>
  </conditionalFormatting>
  <conditionalFormatting sqref="D16:AH16">
    <cfRule type="expression" dxfId="156" priority="49" stopIfTrue="1">
      <formula>D$13=""</formula>
    </cfRule>
  </conditionalFormatting>
  <conditionalFormatting sqref="D16:AH16">
    <cfRule type="expression" dxfId="155" priority="48">
      <formula>COUNTIF($D$13:$AH$13,férié)</formula>
    </cfRule>
  </conditionalFormatting>
  <conditionalFormatting sqref="D16:AH16">
    <cfRule type="expression" dxfId="154" priority="47">
      <formula>COUNTIF($D$13:$AH$13,férié)</formula>
    </cfRule>
  </conditionalFormatting>
  <conditionalFormatting sqref="D16:AH16">
    <cfRule type="expression" dxfId="153" priority="46">
      <formula>COUNTIF($D$13:$AH$13,férié)</formula>
    </cfRule>
  </conditionalFormatting>
  <conditionalFormatting sqref="D16:AH16">
    <cfRule type="expression" dxfId="152" priority="45">
      <formula>COUNTIF($D$13:$AH$13,férié)</formula>
    </cfRule>
  </conditionalFormatting>
  <conditionalFormatting sqref="D16:AH16">
    <cfRule type="expression" dxfId="151" priority="44">
      <formula>COUNTIF($D$13:$AH$13,férié)</formula>
    </cfRule>
  </conditionalFormatting>
  <conditionalFormatting sqref="D16:AH16">
    <cfRule type="expression" dxfId="150" priority="43">
      <formula>COUNTIF($D$13:$AH$13,férié)</formula>
    </cfRule>
  </conditionalFormatting>
  <conditionalFormatting sqref="D16:AH16">
    <cfRule type="expression" dxfId="149" priority="42">
      <formula>COUNTIF($D$13:$AH$13,férié)</formula>
    </cfRule>
  </conditionalFormatting>
  <conditionalFormatting sqref="D16:AH16">
    <cfRule type="expression" dxfId="148" priority="41">
      <formula>COUNTIF($D$13:$AH$13,férié)</formula>
    </cfRule>
  </conditionalFormatting>
  <conditionalFormatting sqref="D16:AH16">
    <cfRule type="expression" dxfId="147" priority="40">
      <formula>COUNTIF($D$13:$AH$13,férié)</formula>
    </cfRule>
  </conditionalFormatting>
  <conditionalFormatting sqref="D16:AH16">
    <cfRule type="expression" dxfId="146" priority="39">
      <formula>COUNTIF($D$13:$AH$13,férié)</formula>
    </cfRule>
  </conditionalFormatting>
  <conditionalFormatting sqref="D16:AH16">
    <cfRule type="expression" dxfId="145" priority="38">
      <formula>COUNTIF($D$13:$AH$13,férié)</formula>
    </cfRule>
  </conditionalFormatting>
  <conditionalFormatting sqref="D16:AH16">
    <cfRule type="expression" dxfId="144" priority="37">
      <formula>COUNTIF($D$13:$AH$13,férié)</formula>
    </cfRule>
  </conditionalFormatting>
  <conditionalFormatting sqref="D17:AH17">
    <cfRule type="expression" dxfId="143" priority="35">
      <formula>COUNTIF(JF,D$13)</formula>
    </cfRule>
    <cfRule type="expression" dxfId="142" priority="36">
      <formula>WEEKDAY(D$13,2)&gt;5</formula>
    </cfRule>
  </conditionalFormatting>
  <conditionalFormatting sqref="D17:AH17">
    <cfRule type="expression" dxfId="141" priority="32">
      <formula>D$13=""</formula>
    </cfRule>
    <cfRule type="expression" dxfId="140" priority="33">
      <formula>COUNTIF(JF,D$13)</formula>
    </cfRule>
    <cfRule type="expression" dxfId="139" priority="34">
      <formula>WEEKDAY(D$13,2)&gt;5</formula>
    </cfRule>
  </conditionalFormatting>
  <conditionalFormatting sqref="D17:AH17">
    <cfRule type="expression" dxfId="138" priority="31" stopIfTrue="1">
      <formula>D$13=""</formula>
    </cfRule>
  </conditionalFormatting>
  <conditionalFormatting sqref="D17:AH17">
    <cfRule type="expression" dxfId="137" priority="30">
      <formula>COUNTIF($D$13:$AH$13,férié)</formula>
    </cfRule>
  </conditionalFormatting>
  <conditionalFormatting sqref="D17:AH17">
    <cfRule type="expression" dxfId="136" priority="29">
      <formula>COUNTIF($D$13:$AH$13,férié)</formula>
    </cfRule>
  </conditionalFormatting>
  <conditionalFormatting sqref="D17:AH17">
    <cfRule type="expression" dxfId="135" priority="28">
      <formula>COUNTIF($D$13:$AH$13,férié)</formula>
    </cfRule>
  </conditionalFormatting>
  <conditionalFormatting sqref="D17:AH17">
    <cfRule type="expression" dxfId="134" priority="27">
      <formula>COUNTIF($D$13:$AH$13,férié)</formula>
    </cfRule>
  </conditionalFormatting>
  <conditionalFormatting sqref="D17:AH17">
    <cfRule type="expression" dxfId="133" priority="26">
      <formula>COUNTIF($D$13:$AH$13,férié)</formula>
    </cfRule>
  </conditionalFormatting>
  <conditionalFormatting sqref="D17:AH17">
    <cfRule type="expression" dxfId="132" priority="25">
      <formula>COUNTIF($D$13:$AH$13,férié)</formula>
    </cfRule>
  </conditionalFormatting>
  <conditionalFormatting sqref="D17:AH17">
    <cfRule type="expression" dxfId="131" priority="24">
      <formula>COUNTIF($D$13:$AH$13,férié)</formula>
    </cfRule>
  </conditionalFormatting>
  <conditionalFormatting sqref="D17:AH17">
    <cfRule type="expression" dxfId="130" priority="23">
      <formula>COUNTIF($D$13:$AH$13,férié)</formula>
    </cfRule>
  </conditionalFormatting>
  <conditionalFormatting sqref="D17:AH17">
    <cfRule type="expression" dxfId="129" priority="22">
      <formula>COUNTIF($D$13:$AH$13,férié)</formula>
    </cfRule>
  </conditionalFormatting>
  <conditionalFormatting sqref="D17:AH17">
    <cfRule type="expression" dxfId="128" priority="21">
      <formula>COUNTIF($D$13:$AH$13,férié)</formula>
    </cfRule>
  </conditionalFormatting>
  <conditionalFormatting sqref="D17:AH17">
    <cfRule type="expression" dxfId="127" priority="20">
      <formula>COUNTIF($D$13:$AH$13,férié)</formula>
    </cfRule>
  </conditionalFormatting>
  <conditionalFormatting sqref="D17:AH17">
    <cfRule type="expression" dxfId="126" priority="19">
      <formula>COUNTIF($D$13:$AH$13,férié)</formula>
    </cfRule>
  </conditionalFormatting>
  <conditionalFormatting sqref="D18:AH18">
    <cfRule type="expression" dxfId="125" priority="17">
      <formula>COUNTIF(JF,D$13)</formula>
    </cfRule>
    <cfRule type="expression" dxfId="124" priority="18">
      <formula>WEEKDAY(D$13,2)&gt;5</formula>
    </cfRule>
  </conditionalFormatting>
  <conditionalFormatting sqref="D18:AH18">
    <cfRule type="expression" dxfId="123" priority="14">
      <formula>D$13=""</formula>
    </cfRule>
    <cfRule type="expression" dxfId="122" priority="15">
      <formula>COUNTIF(JF,D$13)</formula>
    </cfRule>
    <cfRule type="expression" dxfId="121" priority="16">
      <formula>WEEKDAY(D$13,2)&gt;5</formula>
    </cfRule>
  </conditionalFormatting>
  <conditionalFormatting sqref="D18:AH18">
    <cfRule type="expression" dxfId="120" priority="13" stopIfTrue="1">
      <formula>D$13=""</formula>
    </cfRule>
  </conditionalFormatting>
  <conditionalFormatting sqref="D18:AH18">
    <cfRule type="expression" dxfId="119" priority="12">
      <formula>COUNTIF($D$13:$AH$13,férié)</formula>
    </cfRule>
  </conditionalFormatting>
  <conditionalFormatting sqref="D18:AH18">
    <cfRule type="expression" dxfId="118" priority="11">
      <formula>COUNTIF($D$13:$AH$13,férié)</formula>
    </cfRule>
  </conditionalFormatting>
  <conditionalFormatting sqref="D18:AH18">
    <cfRule type="expression" dxfId="117" priority="10">
      <formula>COUNTIF($D$13:$AH$13,férié)</formula>
    </cfRule>
  </conditionalFormatting>
  <conditionalFormatting sqref="D18:AH18">
    <cfRule type="expression" dxfId="116" priority="9">
      <formula>COUNTIF($D$13:$AH$13,férié)</formula>
    </cfRule>
  </conditionalFormatting>
  <conditionalFormatting sqref="D18:AH18">
    <cfRule type="expression" dxfId="115" priority="8">
      <formula>COUNTIF($D$13:$AH$13,férié)</formula>
    </cfRule>
  </conditionalFormatting>
  <conditionalFormatting sqref="D18:AH18">
    <cfRule type="expression" dxfId="114" priority="7">
      <formula>COUNTIF($D$13:$AH$13,férié)</formula>
    </cfRule>
  </conditionalFormatting>
  <conditionalFormatting sqref="D18:AH18">
    <cfRule type="expression" dxfId="113" priority="6">
      <formula>COUNTIF($D$13:$AH$13,férié)</formula>
    </cfRule>
  </conditionalFormatting>
  <conditionalFormatting sqref="D18:AH18">
    <cfRule type="expression" dxfId="112" priority="5">
      <formula>COUNTIF($D$13:$AH$13,férié)</formula>
    </cfRule>
  </conditionalFormatting>
  <conditionalFormatting sqref="D18:AH18">
    <cfRule type="expression" dxfId="111" priority="4">
      <formula>COUNTIF($D$13:$AH$13,férié)</formula>
    </cfRule>
  </conditionalFormatting>
  <conditionalFormatting sqref="D18:AH18">
    <cfRule type="expression" dxfId="110" priority="3">
      <formula>COUNTIF($D$13:$AH$13,férié)</formula>
    </cfRule>
  </conditionalFormatting>
  <conditionalFormatting sqref="D18:AH18">
    <cfRule type="expression" dxfId="109" priority="2">
      <formula>COUNTIF($D$13:$AH$13,férié)</formula>
    </cfRule>
  </conditionalFormatting>
  <conditionalFormatting sqref="D18:AH18">
    <cfRule type="expression" dxfId="108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calendaire'!A1,5,1),0)</f>
        <v>40663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40663</v>
      </c>
      <c r="E13" s="33">
        <f>D13+1</f>
        <v>40664</v>
      </c>
      <c r="F13" s="33">
        <f>E13+1</f>
        <v>40665</v>
      </c>
      <c r="G13" s="33">
        <f>F13+1</f>
        <v>40666</v>
      </c>
      <c r="H13" s="33">
        <f t="shared" ref="H13:AC13" si="0">G13+1</f>
        <v>40667</v>
      </c>
      <c r="I13" s="33">
        <f t="shared" si="0"/>
        <v>40668</v>
      </c>
      <c r="J13" s="33">
        <f t="shared" si="0"/>
        <v>40669</v>
      </c>
      <c r="K13" s="33">
        <f t="shared" si="0"/>
        <v>40670</v>
      </c>
      <c r="L13" s="33">
        <f t="shared" si="0"/>
        <v>40671</v>
      </c>
      <c r="M13" s="33">
        <f t="shared" si="0"/>
        <v>40672</v>
      </c>
      <c r="N13" s="33">
        <f t="shared" si="0"/>
        <v>40673</v>
      </c>
      <c r="O13" s="33">
        <f t="shared" si="0"/>
        <v>40674</v>
      </c>
      <c r="P13" s="33">
        <f t="shared" si="0"/>
        <v>40675</v>
      </c>
      <c r="Q13" s="33">
        <f t="shared" si="0"/>
        <v>40676</v>
      </c>
      <c r="R13" s="33">
        <f t="shared" si="0"/>
        <v>40677</v>
      </c>
      <c r="S13" s="33">
        <f t="shared" si="0"/>
        <v>40678</v>
      </c>
      <c r="T13" s="33">
        <f t="shared" si="0"/>
        <v>40679</v>
      </c>
      <c r="U13" s="33">
        <f t="shared" si="0"/>
        <v>40680</v>
      </c>
      <c r="V13" s="33">
        <f t="shared" si="0"/>
        <v>40681</v>
      </c>
      <c r="W13" s="33">
        <f t="shared" si="0"/>
        <v>40682</v>
      </c>
      <c r="X13" s="33">
        <f t="shared" si="0"/>
        <v>40683</v>
      </c>
      <c r="Y13" s="33">
        <f t="shared" si="0"/>
        <v>40684</v>
      </c>
      <c r="Z13" s="33">
        <f t="shared" si="0"/>
        <v>40685</v>
      </c>
      <c r="AA13" s="33">
        <f t="shared" si="0"/>
        <v>40686</v>
      </c>
      <c r="AB13" s="33">
        <f t="shared" si="0"/>
        <v>40687</v>
      </c>
      <c r="AC13" s="33">
        <f t="shared" si="0"/>
        <v>40688</v>
      </c>
      <c r="AD13" s="33">
        <f>IF(AC13&lt;&gt;"",IF(AC13+1&lt;=EOMONTH(($D$12)*1,0),AC13+1,""),"")</f>
        <v>40689</v>
      </c>
      <c r="AE13" s="33">
        <f>IF(AD13="","",IF(MONTH(AD13+1)&lt;&gt;MONTH(AD13),"",AD13+1))</f>
        <v>40690</v>
      </c>
      <c r="AF13" s="33">
        <f t="shared" ref="AF13:AH13" si="1">IF(AE13="","",IF(MONTH(AE13+1)&lt;&gt;MONTH(AE13),"",AE13+1))</f>
        <v>40691</v>
      </c>
      <c r="AG13" s="33">
        <f t="shared" si="1"/>
        <v>40692</v>
      </c>
      <c r="AH13" s="33">
        <f t="shared" si="1"/>
        <v>40693</v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40663</v>
      </c>
      <c r="E14" s="49">
        <f t="shared" ref="E14:AH14" si="2">E13</f>
        <v>40664</v>
      </c>
      <c r="F14" s="49">
        <f t="shared" si="2"/>
        <v>40665</v>
      </c>
      <c r="G14" s="49">
        <f t="shared" si="2"/>
        <v>40666</v>
      </c>
      <c r="H14" s="49">
        <f t="shared" si="2"/>
        <v>40667</v>
      </c>
      <c r="I14" s="49">
        <f t="shared" si="2"/>
        <v>40668</v>
      </c>
      <c r="J14" s="49">
        <f t="shared" si="2"/>
        <v>40669</v>
      </c>
      <c r="K14" s="49">
        <f t="shared" si="2"/>
        <v>40670</v>
      </c>
      <c r="L14" s="49">
        <f t="shared" si="2"/>
        <v>40671</v>
      </c>
      <c r="M14" s="49">
        <f t="shared" si="2"/>
        <v>40672</v>
      </c>
      <c r="N14" s="49">
        <f t="shared" si="2"/>
        <v>40673</v>
      </c>
      <c r="O14" s="49">
        <f t="shared" si="2"/>
        <v>40674</v>
      </c>
      <c r="P14" s="49">
        <f t="shared" si="2"/>
        <v>40675</v>
      </c>
      <c r="Q14" s="49">
        <f t="shared" si="2"/>
        <v>40676</v>
      </c>
      <c r="R14" s="49">
        <f t="shared" si="2"/>
        <v>40677</v>
      </c>
      <c r="S14" s="49">
        <f t="shared" si="2"/>
        <v>40678</v>
      </c>
      <c r="T14" s="49">
        <f t="shared" si="2"/>
        <v>40679</v>
      </c>
      <c r="U14" s="49">
        <f t="shared" si="2"/>
        <v>40680</v>
      </c>
      <c r="V14" s="49">
        <f t="shared" si="2"/>
        <v>40681</v>
      </c>
      <c r="W14" s="49">
        <f t="shared" si="2"/>
        <v>40682</v>
      </c>
      <c r="X14" s="49">
        <f t="shared" si="2"/>
        <v>40683</v>
      </c>
      <c r="Y14" s="49">
        <f t="shared" si="2"/>
        <v>40684</v>
      </c>
      <c r="Z14" s="49">
        <f t="shared" si="2"/>
        <v>40685</v>
      </c>
      <c r="AA14" s="49">
        <f t="shared" si="2"/>
        <v>40686</v>
      </c>
      <c r="AB14" s="49">
        <f t="shared" si="2"/>
        <v>40687</v>
      </c>
      <c r="AC14" s="49">
        <f t="shared" si="2"/>
        <v>40688</v>
      </c>
      <c r="AD14" s="49">
        <f t="shared" si="2"/>
        <v>40689</v>
      </c>
      <c r="AE14" s="49">
        <f t="shared" si="2"/>
        <v>40690</v>
      </c>
      <c r="AF14" s="49">
        <f t="shared" si="2"/>
        <v>40691</v>
      </c>
      <c r="AG14" s="49">
        <f t="shared" si="2"/>
        <v>40692</v>
      </c>
      <c r="AH14" s="49">
        <f t="shared" si="2"/>
        <v>40693</v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49" t="s">
        <v>49</v>
      </c>
      <c r="E17" s="49" t="s">
        <v>49</v>
      </c>
      <c r="F17" s="49" t="s">
        <v>49</v>
      </c>
      <c r="G17" s="49" t="s">
        <v>49</v>
      </c>
      <c r="H17" s="49" t="s">
        <v>49</v>
      </c>
      <c r="I17" s="49" t="s">
        <v>49</v>
      </c>
      <c r="J17" s="49" t="s">
        <v>49</v>
      </c>
      <c r="K17" s="49" t="s">
        <v>49</v>
      </c>
      <c r="L17" s="49" t="s">
        <v>49</v>
      </c>
      <c r="M17" s="49" t="s">
        <v>49</v>
      </c>
      <c r="N17" s="49" t="s">
        <v>49</v>
      </c>
      <c r="O17" s="49" t="s">
        <v>49</v>
      </c>
      <c r="P17" s="49" t="s">
        <v>49</v>
      </c>
      <c r="Q17" s="49" t="s">
        <v>49</v>
      </c>
      <c r="R17" s="49" t="s">
        <v>49</v>
      </c>
      <c r="S17" s="49" t="s">
        <v>49</v>
      </c>
      <c r="T17" s="49" t="s">
        <v>49</v>
      </c>
      <c r="U17" s="49" t="s">
        <v>49</v>
      </c>
      <c r="V17" s="49" t="s">
        <v>49</v>
      </c>
      <c r="W17" s="49" t="s">
        <v>49</v>
      </c>
      <c r="X17" s="49" t="s">
        <v>49</v>
      </c>
      <c r="Y17" s="49" t="s">
        <v>49</v>
      </c>
      <c r="Z17" s="49" t="s">
        <v>49</v>
      </c>
      <c r="AA17" s="49" t="s">
        <v>49</v>
      </c>
      <c r="AB17" s="49" t="s">
        <v>49</v>
      </c>
      <c r="AC17" s="49" t="s">
        <v>49</v>
      </c>
      <c r="AD17" s="49" t="s">
        <v>49</v>
      </c>
      <c r="AE17" s="49" t="s">
        <v>49</v>
      </c>
      <c r="AF17" s="49" t="s">
        <v>49</v>
      </c>
      <c r="AG17" s="49" t="s">
        <v>49</v>
      </c>
      <c r="AH17" s="49" t="s">
        <v>49</v>
      </c>
      <c r="AI17" s="96">
        <f>COUNTIF(D17:AH17,"x")</f>
        <v>31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96">
        <f>COUNTIF(D18:AH18,"x")</f>
        <v>0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2672" priority="814" stopIfTrue="1" operator="equal">
      <formula>"GV"</formula>
    </cfRule>
    <cfRule type="cellIs" dxfId="2671" priority="815" stopIfTrue="1" operator="equal">
      <formula>"PC"</formula>
    </cfRule>
    <cfRule type="cellIs" dxfId="2670" priority="816" stopIfTrue="1" operator="equal">
      <formula>"R"</formula>
    </cfRule>
    <cfRule type="cellIs" dxfId="2669" priority="817" stopIfTrue="1" operator="equal">
      <formula>"E"</formula>
    </cfRule>
    <cfRule type="cellIs" dxfId="2668" priority="818" stopIfTrue="1" operator="equal">
      <formula>"PT"</formula>
    </cfRule>
    <cfRule type="cellIs" dxfId="2667" priority="819" stopIfTrue="1" operator="equal">
      <formula>"mt"</formula>
    </cfRule>
  </conditionalFormatting>
  <conditionalFormatting sqref="Q2:Q10">
    <cfRule type="cellIs" dxfId="2666" priority="871" stopIfTrue="1" operator="equal">
      <formula>"cc"</formula>
    </cfRule>
    <cfRule type="cellIs" dxfId="2665" priority="872" stopIfTrue="1" operator="equal">
      <formula>"cl"</formula>
    </cfRule>
    <cfRule type="cellIs" dxfId="2664" priority="873" stopIfTrue="1" operator="equal">
      <formula>"m"</formula>
    </cfRule>
  </conditionalFormatting>
  <conditionalFormatting sqref="Q2:Q10">
    <cfRule type="cellIs" dxfId="2663" priority="868" stopIfTrue="1" operator="equal">
      <formula>"F"</formula>
    </cfRule>
    <cfRule type="cellIs" dxfId="2662" priority="869" stopIfTrue="1" operator="equal">
      <formula>"WK"</formula>
    </cfRule>
    <cfRule type="cellIs" dxfId="2661" priority="870" stopIfTrue="1" operator="equal">
      <formula>"T"</formula>
    </cfRule>
  </conditionalFormatting>
  <conditionalFormatting sqref="Q5">
    <cfRule type="cellIs" dxfId="2660" priority="802" stopIfTrue="1" operator="equal">
      <formula>"GV"</formula>
    </cfRule>
    <cfRule type="cellIs" dxfId="2659" priority="803" stopIfTrue="1" operator="equal">
      <formula>"PC"</formula>
    </cfRule>
    <cfRule type="cellIs" dxfId="2658" priority="804" stopIfTrue="1" operator="equal">
      <formula>"R"</formula>
    </cfRule>
    <cfRule type="cellIs" dxfId="2657" priority="805" stopIfTrue="1" operator="equal">
      <formula>"E"</formula>
    </cfRule>
    <cfRule type="cellIs" dxfId="2656" priority="806" stopIfTrue="1" operator="equal">
      <formula>"PT"</formula>
    </cfRule>
    <cfRule type="cellIs" dxfId="2655" priority="807" stopIfTrue="1" operator="equal">
      <formula>"mt"</formula>
    </cfRule>
  </conditionalFormatting>
  <conditionalFormatting sqref="D14:AH14">
    <cfRule type="expression" dxfId="2654" priority="262">
      <formula>COUNTIF($D$13:$AH$13,férié)</formula>
    </cfRule>
  </conditionalFormatting>
  <conditionalFormatting sqref="Q2:Q10">
    <cfRule type="cellIs" dxfId="2653" priority="259" stopIfTrue="1" operator="equal">
      <formula>"cc"</formula>
    </cfRule>
    <cfRule type="cellIs" dxfId="2652" priority="260" stopIfTrue="1" operator="equal">
      <formula>"cl"</formula>
    </cfRule>
    <cfRule type="cellIs" dxfId="2651" priority="261" stopIfTrue="1" operator="equal">
      <formula>"m"</formula>
    </cfRule>
  </conditionalFormatting>
  <conditionalFormatting sqref="Q2:Q10">
    <cfRule type="cellIs" dxfId="2650" priority="256" stopIfTrue="1" operator="equal">
      <formula>"F"</formula>
    </cfRule>
    <cfRule type="cellIs" dxfId="2649" priority="257" stopIfTrue="1" operator="equal">
      <formula>"WK"</formula>
    </cfRule>
    <cfRule type="cellIs" dxfId="2648" priority="258" stopIfTrue="1" operator="equal">
      <formula>"T"</formula>
    </cfRule>
  </conditionalFormatting>
  <conditionalFormatting sqref="Q2:Q4 Q6:Q10">
    <cfRule type="cellIs" dxfId="2647" priority="250" stopIfTrue="1" operator="equal">
      <formula>"GV"</formula>
    </cfRule>
    <cfRule type="cellIs" dxfId="2646" priority="251" stopIfTrue="1" operator="equal">
      <formula>"PC"</formula>
    </cfRule>
    <cfRule type="cellIs" dxfId="2645" priority="252" stopIfTrue="1" operator="equal">
      <formula>"R"</formula>
    </cfRule>
    <cfRule type="cellIs" dxfId="2644" priority="253" stopIfTrue="1" operator="equal">
      <formula>"E"</formula>
    </cfRule>
    <cfRule type="cellIs" dxfId="2643" priority="254" stopIfTrue="1" operator="equal">
      <formula>"PT"</formula>
    </cfRule>
    <cfRule type="cellIs" dxfId="2642" priority="255" stopIfTrue="1" operator="equal">
      <formula>"mt"</formula>
    </cfRule>
  </conditionalFormatting>
  <conditionalFormatting sqref="Q5">
    <cfRule type="cellIs" dxfId="2641" priority="244" stopIfTrue="1" operator="equal">
      <formula>"GV"</formula>
    </cfRule>
    <cfRule type="cellIs" dxfId="2640" priority="245" stopIfTrue="1" operator="equal">
      <formula>"PC"</formula>
    </cfRule>
    <cfRule type="cellIs" dxfId="2639" priority="246" stopIfTrue="1" operator="equal">
      <formula>"R"</formula>
    </cfRule>
    <cfRule type="cellIs" dxfId="2638" priority="247" stopIfTrue="1" operator="equal">
      <formula>"E"</formula>
    </cfRule>
    <cfRule type="cellIs" dxfId="2637" priority="248" stopIfTrue="1" operator="equal">
      <formula>"PT"</formula>
    </cfRule>
    <cfRule type="cellIs" dxfId="2636" priority="249" stopIfTrue="1" operator="equal">
      <formula>"mt"</formula>
    </cfRule>
  </conditionalFormatting>
  <conditionalFormatting sqref="D14:AH14">
    <cfRule type="expression" dxfId="2635" priority="243">
      <formula>COUNTIF($D$13:$AH$13,férié)</formula>
    </cfRule>
  </conditionalFormatting>
  <conditionalFormatting sqref="D15:AH15">
    <cfRule type="expression" dxfId="2634" priority="241">
      <formula>COUNTIF(JF,D$13)</formula>
    </cfRule>
    <cfRule type="expression" dxfId="2633" priority="242">
      <formula>WEEKDAY(D$13,2)&gt;5</formula>
    </cfRule>
  </conditionalFormatting>
  <conditionalFormatting sqref="Q2:Q10">
    <cfRule type="cellIs" dxfId="2632" priority="238" stopIfTrue="1" operator="equal">
      <formula>"cc"</formula>
    </cfRule>
    <cfRule type="cellIs" dxfId="2631" priority="239" stopIfTrue="1" operator="equal">
      <formula>"cl"</formula>
    </cfRule>
    <cfRule type="cellIs" dxfId="2630" priority="240" stopIfTrue="1" operator="equal">
      <formula>"m"</formula>
    </cfRule>
  </conditionalFormatting>
  <conditionalFormatting sqref="Q2:Q10">
    <cfRule type="cellIs" dxfId="2629" priority="235" stopIfTrue="1" operator="equal">
      <formula>"F"</formula>
    </cfRule>
    <cfRule type="cellIs" dxfId="2628" priority="236" stopIfTrue="1" operator="equal">
      <formula>"WK"</formula>
    </cfRule>
    <cfRule type="cellIs" dxfId="2627" priority="237" stopIfTrue="1" operator="equal">
      <formula>"T"</formula>
    </cfRule>
  </conditionalFormatting>
  <conditionalFormatting sqref="Q2:Q4 Q6:Q10">
    <cfRule type="cellIs" dxfId="2626" priority="229" stopIfTrue="1" operator="equal">
      <formula>"GV"</formula>
    </cfRule>
    <cfRule type="cellIs" dxfId="2625" priority="230" stopIfTrue="1" operator="equal">
      <formula>"PC"</formula>
    </cfRule>
    <cfRule type="cellIs" dxfId="2624" priority="231" stopIfTrue="1" operator="equal">
      <formula>"R"</formula>
    </cfRule>
    <cfRule type="cellIs" dxfId="2623" priority="232" stopIfTrue="1" operator="equal">
      <formula>"E"</formula>
    </cfRule>
    <cfRule type="cellIs" dxfId="2622" priority="233" stopIfTrue="1" operator="equal">
      <formula>"PT"</formula>
    </cfRule>
    <cfRule type="cellIs" dxfId="2621" priority="234" stopIfTrue="1" operator="equal">
      <formula>"mt"</formula>
    </cfRule>
  </conditionalFormatting>
  <conditionalFormatting sqref="Q5">
    <cfRule type="cellIs" dxfId="2620" priority="223" stopIfTrue="1" operator="equal">
      <formula>"GV"</formula>
    </cfRule>
    <cfRule type="cellIs" dxfId="2619" priority="224" stopIfTrue="1" operator="equal">
      <formula>"PC"</formula>
    </cfRule>
    <cfRule type="cellIs" dxfId="2618" priority="225" stopIfTrue="1" operator="equal">
      <formula>"R"</formula>
    </cfRule>
    <cfRule type="cellIs" dxfId="2617" priority="226" stopIfTrue="1" operator="equal">
      <formula>"E"</formula>
    </cfRule>
    <cfRule type="cellIs" dxfId="2616" priority="227" stopIfTrue="1" operator="equal">
      <formula>"PT"</formula>
    </cfRule>
    <cfRule type="cellIs" dxfId="2615" priority="228" stopIfTrue="1" operator="equal">
      <formula>"mt"</formula>
    </cfRule>
  </conditionalFormatting>
  <conditionalFormatting sqref="D14:AH14">
    <cfRule type="expression" dxfId="2614" priority="222">
      <formula>COUNTIF($D$13:$AH$13,férié)</formula>
    </cfRule>
  </conditionalFormatting>
  <conditionalFormatting sqref="D15:AH15">
    <cfRule type="expression" dxfId="2613" priority="219">
      <formula>D$13=""</formula>
    </cfRule>
    <cfRule type="expression" dxfId="2612" priority="220">
      <formula>COUNTIF(JF,D$13)</formula>
    </cfRule>
    <cfRule type="expression" dxfId="2611" priority="221">
      <formula>WEEKDAY(D$13,2)&gt;5</formula>
    </cfRule>
  </conditionalFormatting>
  <conditionalFormatting sqref="Q2:Q10">
    <cfRule type="cellIs" dxfId="2610" priority="216" stopIfTrue="1" operator="equal">
      <formula>"cc"</formula>
    </cfRule>
    <cfRule type="cellIs" dxfId="2609" priority="217" stopIfTrue="1" operator="equal">
      <formula>"cl"</formula>
    </cfRule>
    <cfRule type="cellIs" dxfId="2608" priority="218" stopIfTrue="1" operator="equal">
      <formula>"m"</formula>
    </cfRule>
  </conditionalFormatting>
  <conditionalFormatting sqref="Q2:Q10">
    <cfRule type="cellIs" dxfId="2607" priority="213" stopIfTrue="1" operator="equal">
      <formula>"F"</formula>
    </cfRule>
    <cfRule type="cellIs" dxfId="2606" priority="214" stopIfTrue="1" operator="equal">
      <formula>"WK"</formula>
    </cfRule>
    <cfRule type="cellIs" dxfId="2605" priority="215" stopIfTrue="1" operator="equal">
      <formula>"T"</formula>
    </cfRule>
  </conditionalFormatting>
  <conditionalFormatting sqref="Q2:Q4 Q6:Q10">
    <cfRule type="cellIs" dxfId="2604" priority="207" stopIfTrue="1" operator="equal">
      <formula>"GV"</formula>
    </cfRule>
    <cfRule type="cellIs" dxfId="2603" priority="208" stopIfTrue="1" operator="equal">
      <formula>"PC"</formula>
    </cfRule>
    <cfRule type="cellIs" dxfId="2602" priority="209" stopIfTrue="1" operator="equal">
      <formula>"R"</formula>
    </cfRule>
    <cfRule type="cellIs" dxfId="2601" priority="210" stopIfTrue="1" operator="equal">
      <formula>"E"</formula>
    </cfRule>
    <cfRule type="cellIs" dxfId="2600" priority="211" stopIfTrue="1" operator="equal">
      <formula>"PT"</formula>
    </cfRule>
    <cfRule type="cellIs" dxfId="2599" priority="212" stopIfTrue="1" operator="equal">
      <formula>"mt"</formula>
    </cfRule>
  </conditionalFormatting>
  <conditionalFormatting sqref="Q5">
    <cfRule type="cellIs" dxfId="2598" priority="201" stopIfTrue="1" operator="equal">
      <formula>"GV"</formula>
    </cfRule>
    <cfRule type="cellIs" dxfId="2597" priority="202" stopIfTrue="1" operator="equal">
      <formula>"PC"</formula>
    </cfRule>
    <cfRule type="cellIs" dxfId="2596" priority="203" stopIfTrue="1" operator="equal">
      <formula>"R"</formula>
    </cfRule>
    <cfRule type="cellIs" dxfId="2595" priority="204" stopIfTrue="1" operator="equal">
      <formula>"E"</formula>
    </cfRule>
    <cfRule type="cellIs" dxfId="2594" priority="205" stopIfTrue="1" operator="equal">
      <formula>"PT"</formula>
    </cfRule>
    <cfRule type="cellIs" dxfId="2593" priority="206" stopIfTrue="1" operator="equal">
      <formula>"mt"</formula>
    </cfRule>
  </conditionalFormatting>
  <conditionalFormatting sqref="D14:AH14">
    <cfRule type="expression" dxfId="2592" priority="200">
      <formula>COUNTIF($D$13:$AH$13,férié)</formula>
    </cfRule>
  </conditionalFormatting>
  <conditionalFormatting sqref="D13:AH15">
    <cfRule type="expression" dxfId="2591" priority="197" stopIfTrue="1">
      <formula>D$13=""</formula>
    </cfRule>
  </conditionalFormatting>
  <conditionalFormatting sqref="Q2:Q4 Q6:Q10">
    <cfRule type="cellIs" dxfId="2590" priority="191" stopIfTrue="1" operator="equal">
      <formula>"GV"</formula>
    </cfRule>
    <cfRule type="cellIs" dxfId="2589" priority="192" stopIfTrue="1" operator="equal">
      <formula>"PC"</formula>
    </cfRule>
    <cfRule type="cellIs" dxfId="2588" priority="193" stopIfTrue="1" operator="equal">
      <formula>"R"</formula>
    </cfRule>
    <cfRule type="cellIs" dxfId="2587" priority="194" stopIfTrue="1" operator="equal">
      <formula>"E"</formula>
    </cfRule>
    <cfRule type="cellIs" dxfId="2586" priority="195" stopIfTrue="1" operator="equal">
      <formula>"PT"</formula>
    </cfRule>
    <cfRule type="cellIs" dxfId="2585" priority="196" stopIfTrue="1" operator="equal">
      <formula>"mt"</formula>
    </cfRule>
  </conditionalFormatting>
  <conditionalFormatting sqref="Q2:Q10">
    <cfRule type="cellIs" dxfId="2584" priority="188" stopIfTrue="1" operator="equal">
      <formula>"cc"</formula>
    </cfRule>
    <cfRule type="cellIs" dxfId="2583" priority="189" stopIfTrue="1" operator="equal">
      <formula>"cl"</formula>
    </cfRule>
    <cfRule type="cellIs" dxfId="2582" priority="190" stopIfTrue="1" operator="equal">
      <formula>"m"</formula>
    </cfRule>
  </conditionalFormatting>
  <conditionalFormatting sqref="Q2:Q10">
    <cfRule type="cellIs" dxfId="2581" priority="185" stopIfTrue="1" operator="equal">
      <formula>"F"</formula>
    </cfRule>
    <cfRule type="cellIs" dxfId="2580" priority="186" stopIfTrue="1" operator="equal">
      <formula>"WK"</formula>
    </cfRule>
    <cfRule type="cellIs" dxfId="2579" priority="187" stopIfTrue="1" operator="equal">
      <formula>"T"</formula>
    </cfRule>
  </conditionalFormatting>
  <conditionalFormatting sqref="Q5">
    <cfRule type="cellIs" dxfId="2578" priority="179" stopIfTrue="1" operator="equal">
      <formula>"GV"</formula>
    </cfRule>
    <cfRule type="cellIs" dxfId="2577" priority="180" stopIfTrue="1" operator="equal">
      <formula>"PC"</formula>
    </cfRule>
    <cfRule type="cellIs" dxfId="2576" priority="181" stopIfTrue="1" operator="equal">
      <formula>"R"</formula>
    </cfRule>
    <cfRule type="cellIs" dxfId="2575" priority="182" stopIfTrue="1" operator="equal">
      <formula>"E"</formula>
    </cfRule>
    <cfRule type="cellIs" dxfId="2574" priority="183" stopIfTrue="1" operator="equal">
      <formula>"PT"</formula>
    </cfRule>
    <cfRule type="cellIs" dxfId="2573" priority="184" stopIfTrue="1" operator="equal">
      <formula>"mt"</formula>
    </cfRule>
  </conditionalFormatting>
  <conditionalFormatting sqref="D14:AH14">
    <cfRule type="expression" dxfId="2572" priority="178">
      <formula>COUNTIF($D$13:$AH$13,férié)</formula>
    </cfRule>
  </conditionalFormatting>
  <conditionalFormatting sqref="Q2:Q10">
    <cfRule type="cellIs" dxfId="2571" priority="175" stopIfTrue="1" operator="equal">
      <formula>"cc"</formula>
    </cfRule>
    <cfRule type="cellIs" dxfId="2570" priority="176" stopIfTrue="1" operator="equal">
      <formula>"cl"</formula>
    </cfRule>
    <cfRule type="cellIs" dxfId="2569" priority="177" stopIfTrue="1" operator="equal">
      <formula>"m"</formula>
    </cfRule>
  </conditionalFormatting>
  <conditionalFormatting sqref="Q2:Q10">
    <cfRule type="cellIs" dxfId="2568" priority="172" stopIfTrue="1" operator="equal">
      <formula>"F"</formula>
    </cfRule>
    <cfRule type="cellIs" dxfId="2567" priority="173" stopIfTrue="1" operator="equal">
      <formula>"WK"</formula>
    </cfRule>
    <cfRule type="cellIs" dxfId="2566" priority="174" stopIfTrue="1" operator="equal">
      <formula>"T"</formula>
    </cfRule>
  </conditionalFormatting>
  <conditionalFormatting sqref="Q2:Q4 Q6:Q10">
    <cfRule type="cellIs" dxfId="2565" priority="166" stopIfTrue="1" operator="equal">
      <formula>"GV"</formula>
    </cfRule>
    <cfRule type="cellIs" dxfId="2564" priority="167" stopIfTrue="1" operator="equal">
      <formula>"PC"</formula>
    </cfRule>
    <cfRule type="cellIs" dxfId="2563" priority="168" stopIfTrue="1" operator="equal">
      <formula>"R"</formula>
    </cfRule>
    <cfRule type="cellIs" dxfId="2562" priority="169" stopIfTrue="1" operator="equal">
      <formula>"E"</formula>
    </cfRule>
    <cfRule type="cellIs" dxfId="2561" priority="170" stopIfTrue="1" operator="equal">
      <formula>"PT"</formula>
    </cfRule>
    <cfRule type="cellIs" dxfId="2560" priority="171" stopIfTrue="1" operator="equal">
      <formula>"mt"</formula>
    </cfRule>
  </conditionalFormatting>
  <conditionalFormatting sqref="Q5">
    <cfRule type="cellIs" dxfId="2559" priority="160" stopIfTrue="1" operator="equal">
      <formula>"GV"</formula>
    </cfRule>
    <cfRule type="cellIs" dxfId="2558" priority="161" stopIfTrue="1" operator="equal">
      <formula>"PC"</formula>
    </cfRule>
    <cfRule type="cellIs" dxfId="2557" priority="162" stopIfTrue="1" operator="equal">
      <formula>"R"</formula>
    </cfRule>
    <cfRule type="cellIs" dxfId="2556" priority="163" stopIfTrue="1" operator="equal">
      <formula>"E"</formula>
    </cfRule>
    <cfRule type="cellIs" dxfId="2555" priority="164" stopIfTrue="1" operator="equal">
      <formula>"PT"</formula>
    </cfRule>
    <cfRule type="cellIs" dxfId="2554" priority="165" stopIfTrue="1" operator="equal">
      <formula>"mt"</formula>
    </cfRule>
  </conditionalFormatting>
  <conditionalFormatting sqref="D14:AH14">
    <cfRule type="expression" dxfId="2553" priority="159">
      <formula>COUNTIF($D$13:$AH$13,férié)</formula>
    </cfRule>
  </conditionalFormatting>
  <conditionalFormatting sqref="Q2:Q10">
    <cfRule type="cellIs" dxfId="2552" priority="154" stopIfTrue="1" operator="equal">
      <formula>"cc"</formula>
    </cfRule>
    <cfRule type="cellIs" dxfId="2551" priority="155" stopIfTrue="1" operator="equal">
      <formula>"cl"</formula>
    </cfRule>
    <cfRule type="cellIs" dxfId="2550" priority="156" stopIfTrue="1" operator="equal">
      <formula>"m"</formula>
    </cfRule>
  </conditionalFormatting>
  <conditionalFormatting sqref="Q2:Q10">
    <cfRule type="cellIs" dxfId="2549" priority="151" stopIfTrue="1" operator="equal">
      <formula>"F"</formula>
    </cfRule>
    <cfRule type="cellIs" dxfId="2548" priority="152" stopIfTrue="1" operator="equal">
      <formula>"WK"</formula>
    </cfRule>
    <cfRule type="cellIs" dxfId="2547" priority="153" stopIfTrue="1" operator="equal">
      <formula>"T"</formula>
    </cfRule>
  </conditionalFormatting>
  <conditionalFormatting sqref="Q2:Q4 Q6:Q10">
    <cfRule type="cellIs" dxfId="2546" priority="145" stopIfTrue="1" operator="equal">
      <formula>"GV"</formula>
    </cfRule>
    <cfRule type="cellIs" dxfId="2545" priority="146" stopIfTrue="1" operator="equal">
      <formula>"PC"</formula>
    </cfRule>
    <cfRule type="cellIs" dxfId="2544" priority="147" stopIfTrue="1" operator="equal">
      <formula>"R"</formula>
    </cfRule>
    <cfRule type="cellIs" dxfId="2543" priority="148" stopIfTrue="1" operator="equal">
      <formula>"E"</formula>
    </cfRule>
    <cfRule type="cellIs" dxfId="2542" priority="149" stopIfTrue="1" operator="equal">
      <formula>"PT"</formula>
    </cfRule>
    <cfRule type="cellIs" dxfId="2541" priority="150" stopIfTrue="1" operator="equal">
      <formula>"mt"</formula>
    </cfRule>
  </conditionalFormatting>
  <conditionalFormatting sqref="Q5">
    <cfRule type="cellIs" dxfId="2540" priority="139" stopIfTrue="1" operator="equal">
      <formula>"GV"</formula>
    </cfRule>
    <cfRule type="cellIs" dxfId="2539" priority="140" stopIfTrue="1" operator="equal">
      <formula>"PC"</formula>
    </cfRule>
    <cfRule type="cellIs" dxfId="2538" priority="141" stopIfTrue="1" operator="equal">
      <formula>"R"</formula>
    </cfRule>
    <cfRule type="cellIs" dxfId="2537" priority="142" stopIfTrue="1" operator="equal">
      <formula>"E"</formula>
    </cfRule>
    <cfRule type="cellIs" dxfId="2536" priority="143" stopIfTrue="1" operator="equal">
      <formula>"PT"</formula>
    </cfRule>
    <cfRule type="cellIs" dxfId="2535" priority="144" stopIfTrue="1" operator="equal">
      <formula>"mt"</formula>
    </cfRule>
  </conditionalFormatting>
  <conditionalFormatting sqref="D14:AH14">
    <cfRule type="expression" dxfId="2534" priority="138">
      <formula>COUNTIF($D$13:$AH$13,férié)</formula>
    </cfRule>
  </conditionalFormatting>
  <conditionalFormatting sqref="D15:AH15">
    <cfRule type="expression" dxfId="2533" priority="134">
      <formula>COUNTIF($D$13:$AH$13,férié)</formula>
    </cfRule>
  </conditionalFormatting>
  <conditionalFormatting sqref="D15:AH15">
    <cfRule type="expression" dxfId="2532" priority="133">
      <formula>COUNTIF($D$13:$AH$13,férié)</formula>
    </cfRule>
  </conditionalFormatting>
  <conditionalFormatting sqref="D15:AH15">
    <cfRule type="expression" dxfId="2531" priority="132">
      <formula>COUNTIF($D$13:$AH$13,férié)</formula>
    </cfRule>
  </conditionalFormatting>
  <conditionalFormatting sqref="D15:AH15">
    <cfRule type="expression" dxfId="2530" priority="131">
      <formula>COUNTIF($D$13:$AH$13,férié)</formula>
    </cfRule>
  </conditionalFormatting>
  <conditionalFormatting sqref="D15:AH15">
    <cfRule type="expression" dxfId="2529" priority="130">
      <formula>COUNTIF($D$13:$AH$13,férié)</formula>
    </cfRule>
  </conditionalFormatting>
  <conditionalFormatting sqref="D15:AH15">
    <cfRule type="expression" dxfId="2528" priority="129">
      <formula>COUNTIF($D$13:$AH$13,férié)</formula>
    </cfRule>
  </conditionalFormatting>
  <conditionalFormatting sqref="D15:AH15">
    <cfRule type="expression" dxfId="2527" priority="128">
      <formula>COUNTIF($D$13:$AH$13,férié)</formula>
    </cfRule>
  </conditionalFormatting>
  <conditionalFormatting sqref="D15:AH15">
    <cfRule type="expression" dxfId="2526" priority="127">
      <formula>COUNTIF($D$13:$AH$13,férié)</formula>
    </cfRule>
  </conditionalFormatting>
  <conditionalFormatting sqref="D15:AH15">
    <cfRule type="expression" dxfId="2525" priority="126">
      <formula>COUNTIF($D$13:$AH$13,férié)</formula>
    </cfRule>
  </conditionalFormatting>
  <conditionalFormatting sqref="D15:AH15">
    <cfRule type="expression" dxfId="2524" priority="125">
      <formula>COUNTIF($D$13:$AH$13,férié)</formula>
    </cfRule>
  </conditionalFormatting>
  <conditionalFormatting sqref="D15:AH15">
    <cfRule type="expression" dxfId="2523" priority="124">
      <formula>COUNTIF($D$13:$AH$13,férié)</formula>
    </cfRule>
  </conditionalFormatting>
  <conditionalFormatting sqref="D15:AH15">
    <cfRule type="expression" dxfId="2522" priority="123">
      <formula>COUNTIF($D$13:$AH$13,férié)</formula>
    </cfRule>
  </conditionalFormatting>
  <conditionalFormatting sqref="D15:AH15">
    <cfRule type="expression" dxfId="2521" priority="122">
      <formula>COUNTIF($D$13:$AH$13,férié)</formula>
    </cfRule>
  </conditionalFormatting>
  <conditionalFormatting sqref="D15:AH15">
    <cfRule type="expression" dxfId="2520" priority="121">
      <formula>COUNTIF($D$13:$AH$13,férié)</formula>
    </cfRule>
  </conditionalFormatting>
  <conditionalFormatting sqref="D16:AH16">
    <cfRule type="expression" dxfId="653" priority="59">
      <formula>COUNTIF(JF,D$13)</formula>
    </cfRule>
    <cfRule type="expression" dxfId="652" priority="60">
      <formula>WEEKDAY(D$13,2)&gt;5</formula>
    </cfRule>
  </conditionalFormatting>
  <conditionalFormatting sqref="D16:AH16">
    <cfRule type="expression" dxfId="651" priority="56">
      <formula>D$13=""</formula>
    </cfRule>
    <cfRule type="expression" dxfId="650" priority="57">
      <formula>COUNTIF(JF,D$13)</formula>
    </cfRule>
    <cfRule type="expression" dxfId="649" priority="58">
      <formula>WEEKDAY(D$13,2)&gt;5</formula>
    </cfRule>
  </conditionalFormatting>
  <conditionalFormatting sqref="D16:AH16">
    <cfRule type="expression" dxfId="648" priority="55" stopIfTrue="1">
      <formula>D$13=""</formula>
    </cfRule>
  </conditionalFormatting>
  <conditionalFormatting sqref="D16:AH16">
    <cfRule type="expression" dxfId="647" priority="54">
      <formula>COUNTIF($D$13:$AH$13,férié)</formula>
    </cfRule>
  </conditionalFormatting>
  <conditionalFormatting sqref="D16:AH16">
    <cfRule type="expression" dxfId="646" priority="53">
      <formula>COUNTIF($D$13:$AH$13,férié)</formula>
    </cfRule>
  </conditionalFormatting>
  <conditionalFormatting sqref="D16:AH16">
    <cfRule type="expression" dxfId="645" priority="52">
      <formula>COUNTIF($D$13:$AH$13,férié)</formula>
    </cfRule>
  </conditionalFormatting>
  <conditionalFormatting sqref="D16:AH16">
    <cfRule type="expression" dxfId="644" priority="51">
      <formula>COUNTIF($D$13:$AH$13,férié)</formula>
    </cfRule>
  </conditionalFormatting>
  <conditionalFormatting sqref="D16:AH16">
    <cfRule type="expression" dxfId="643" priority="50">
      <formula>COUNTIF($D$13:$AH$13,férié)</formula>
    </cfRule>
  </conditionalFormatting>
  <conditionalFormatting sqref="D16:AH16">
    <cfRule type="expression" dxfId="642" priority="49">
      <formula>COUNTIF($D$13:$AH$13,férié)</formula>
    </cfRule>
  </conditionalFormatting>
  <conditionalFormatting sqref="D16:AH16">
    <cfRule type="expression" dxfId="641" priority="48">
      <formula>COUNTIF($D$13:$AH$13,férié)</formula>
    </cfRule>
  </conditionalFormatting>
  <conditionalFormatting sqref="D16:AH16">
    <cfRule type="expression" dxfId="640" priority="47">
      <formula>COUNTIF($D$13:$AH$13,férié)</formula>
    </cfRule>
  </conditionalFormatting>
  <conditionalFormatting sqref="D16:AH16">
    <cfRule type="expression" dxfId="639" priority="46">
      <formula>COUNTIF($D$13:$AH$13,férié)</formula>
    </cfRule>
  </conditionalFormatting>
  <conditionalFormatting sqref="D16:AH16">
    <cfRule type="expression" dxfId="638" priority="45">
      <formula>COUNTIF($D$13:$AH$13,férié)</formula>
    </cfRule>
  </conditionalFormatting>
  <conditionalFormatting sqref="D16:AH16">
    <cfRule type="expression" dxfId="637" priority="44">
      <formula>COUNTIF($D$13:$AH$13,férié)</formula>
    </cfRule>
  </conditionalFormatting>
  <conditionalFormatting sqref="D16:AH16">
    <cfRule type="expression" dxfId="636" priority="43">
      <formula>COUNTIF($D$13:$AH$13,férié)</formula>
    </cfRule>
  </conditionalFormatting>
  <conditionalFormatting sqref="D16:AH16">
    <cfRule type="expression" dxfId="635" priority="42">
      <formula>COUNTIF($D$13:$AH$13,férié)</formula>
    </cfRule>
  </conditionalFormatting>
  <conditionalFormatting sqref="D16:AH16">
    <cfRule type="expression" dxfId="634" priority="41">
      <formula>COUNTIF($D$13:$AH$13,férié)</formula>
    </cfRule>
  </conditionalFormatting>
  <conditionalFormatting sqref="D17:AH17">
    <cfRule type="expression" dxfId="633" priority="39">
      <formula>COUNTIF(JF,D$13)</formula>
    </cfRule>
    <cfRule type="expression" dxfId="632" priority="40">
      <formula>WEEKDAY(D$13,2)&gt;5</formula>
    </cfRule>
  </conditionalFormatting>
  <conditionalFormatting sqref="D17:AH17">
    <cfRule type="expression" dxfId="631" priority="36">
      <formula>D$13=""</formula>
    </cfRule>
    <cfRule type="expression" dxfId="630" priority="37">
      <formula>COUNTIF(JF,D$13)</formula>
    </cfRule>
    <cfRule type="expression" dxfId="629" priority="38">
      <formula>WEEKDAY(D$13,2)&gt;5</formula>
    </cfRule>
  </conditionalFormatting>
  <conditionalFormatting sqref="D17:AH17">
    <cfRule type="expression" dxfId="628" priority="35" stopIfTrue="1">
      <formula>D$13=""</formula>
    </cfRule>
  </conditionalFormatting>
  <conditionalFormatting sqref="D17:AH17">
    <cfRule type="expression" dxfId="627" priority="34">
      <formula>COUNTIF($D$13:$AH$13,férié)</formula>
    </cfRule>
  </conditionalFormatting>
  <conditionalFormatting sqref="D17:AH17">
    <cfRule type="expression" dxfId="626" priority="33">
      <formula>COUNTIF($D$13:$AH$13,férié)</formula>
    </cfRule>
  </conditionalFormatting>
  <conditionalFormatting sqref="D17:AH17">
    <cfRule type="expression" dxfId="625" priority="32">
      <formula>COUNTIF($D$13:$AH$13,férié)</formula>
    </cfRule>
  </conditionalFormatting>
  <conditionalFormatting sqref="D17:AH17">
    <cfRule type="expression" dxfId="624" priority="31">
      <formula>COUNTIF($D$13:$AH$13,férié)</formula>
    </cfRule>
  </conditionalFormatting>
  <conditionalFormatting sqref="D17:AH17">
    <cfRule type="expression" dxfId="623" priority="30">
      <formula>COUNTIF($D$13:$AH$13,férié)</formula>
    </cfRule>
  </conditionalFormatting>
  <conditionalFormatting sqref="D17:AH17">
    <cfRule type="expression" dxfId="622" priority="29">
      <formula>COUNTIF($D$13:$AH$13,férié)</formula>
    </cfRule>
  </conditionalFormatting>
  <conditionalFormatting sqref="D17:AH17">
    <cfRule type="expression" dxfId="621" priority="28">
      <formula>COUNTIF($D$13:$AH$13,férié)</formula>
    </cfRule>
  </conditionalFormatting>
  <conditionalFormatting sqref="D17:AH17">
    <cfRule type="expression" dxfId="620" priority="27">
      <formula>COUNTIF($D$13:$AH$13,férié)</formula>
    </cfRule>
  </conditionalFormatting>
  <conditionalFormatting sqref="D17:AH17">
    <cfRule type="expression" dxfId="619" priority="26">
      <formula>COUNTIF($D$13:$AH$13,férié)</formula>
    </cfRule>
  </conditionalFormatting>
  <conditionalFormatting sqref="D17:AH17">
    <cfRule type="expression" dxfId="618" priority="25">
      <formula>COUNTIF($D$13:$AH$13,férié)</formula>
    </cfRule>
  </conditionalFormatting>
  <conditionalFormatting sqref="D17:AH17">
    <cfRule type="expression" dxfId="617" priority="24">
      <formula>COUNTIF($D$13:$AH$13,férié)</formula>
    </cfRule>
  </conditionalFormatting>
  <conditionalFormatting sqref="D17:AH17">
    <cfRule type="expression" dxfId="616" priority="23">
      <formula>COUNTIF($D$13:$AH$13,férié)</formula>
    </cfRule>
  </conditionalFormatting>
  <conditionalFormatting sqref="D17:AH17">
    <cfRule type="expression" dxfId="615" priority="22">
      <formula>COUNTIF($D$13:$AH$13,férié)</formula>
    </cfRule>
  </conditionalFormatting>
  <conditionalFormatting sqref="D17:AH17">
    <cfRule type="expression" dxfId="614" priority="21">
      <formula>COUNTIF($D$13:$AH$13,férié)</formula>
    </cfRule>
  </conditionalFormatting>
  <conditionalFormatting sqref="D18:AH18">
    <cfRule type="expression" dxfId="613" priority="19">
      <formula>COUNTIF(JF,D$13)</formula>
    </cfRule>
    <cfRule type="expression" dxfId="612" priority="20">
      <formula>WEEKDAY(D$13,2)&gt;5</formula>
    </cfRule>
  </conditionalFormatting>
  <conditionalFormatting sqref="D18:AH18">
    <cfRule type="expression" dxfId="611" priority="16">
      <formula>D$13=""</formula>
    </cfRule>
    <cfRule type="expression" dxfId="610" priority="17">
      <formula>COUNTIF(JF,D$13)</formula>
    </cfRule>
    <cfRule type="expression" dxfId="609" priority="18">
      <formula>WEEKDAY(D$13,2)&gt;5</formula>
    </cfRule>
  </conditionalFormatting>
  <conditionalFormatting sqref="D18:AH18">
    <cfRule type="expression" dxfId="608" priority="15" stopIfTrue="1">
      <formula>D$13=""</formula>
    </cfRule>
  </conditionalFormatting>
  <conditionalFormatting sqref="D18:AH18">
    <cfRule type="expression" dxfId="607" priority="14">
      <formula>COUNTIF($D$13:$AH$13,férié)</formula>
    </cfRule>
  </conditionalFormatting>
  <conditionalFormatting sqref="D18:AH18">
    <cfRule type="expression" dxfId="606" priority="13">
      <formula>COUNTIF($D$13:$AH$13,férié)</formula>
    </cfRule>
  </conditionalFormatting>
  <conditionalFormatting sqref="D18:AH18">
    <cfRule type="expression" dxfId="605" priority="12">
      <formula>COUNTIF($D$13:$AH$13,férié)</formula>
    </cfRule>
  </conditionalFormatting>
  <conditionalFormatting sqref="D18:AH18">
    <cfRule type="expression" dxfId="604" priority="11">
      <formula>COUNTIF($D$13:$AH$13,férié)</formula>
    </cfRule>
  </conditionalFormatting>
  <conditionalFormatting sqref="D18:AH18">
    <cfRule type="expression" dxfId="603" priority="10">
      <formula>COUNTIF($D$13:$AH$13,férié)</formula>
    </cfRule>
  </conditionalFormatting>
  <conditionalFormatting sqref="D18:AH18">
    <cfRule type="expression" dxfId="602" priority="9">
      <formula>COUNTIF($D$13:$AH$13,férié)</formula>
    </cfRule>
  </conditionalFormatting>
  <conditionalFormatting sqref="D18:AH18">
    <cfRule type="expression" dxfId="601" priority="8">
      <formula>COUNTIF($D$13:$AH$13,férié)</formula>
    </cfRule>
  </conditionalFormatting>
  <conditionalFormatting sqref="D18:AH18">
    <cfRule type="expression" dxfId="600" priority="7">
      <formula>COUNTIF($D$13:$AH$13,férié)</formula>
    </cfRule>
  </conditionalFormatting>
  <conditionalFormatting sqref="D18:AH18">
    <cfRule type="expression" dxfId="599" priority="6">
      <formula>COUNTIF($D$13:$AH$13,férié)</formula>
    </cfRule>
  </conditionalFormatting>
  <conditionalFormatting sqref="D18:AH18">
    <cfRule type="expression" dxfId="598" priority="5">
      <formula>COUNTIF($D$13:$AH$13,férié)</formula>
    </cfRule>
  </conditionalFormatting>
  <conditionalFormatting sqref="D18:AH18">
    <cfRule type="expression" dxfId="597" priority="4">
      <formula>COUNTIF($D$13:$AH$13,férié)</formula>
    </cfRule>
  </conditionalFormatting>
  <conditionalFormatting sqref="D18:AH18">
    <cfRule type="expression" dxfId="596" priority="3">
      <formula>COUNTIF($D$13:$AH$13,férié)</formula>
    </cfRule>
  </conditionalFormatting>
  <conditionalFormatting sqref="D18:AH18">
    <cfRule type="expression" dxfId="595" priority="2">
      <formula>COUNTIF($D$13:$AH$13,férié)</formula>
    </cfRule>
  </conditionalFormatting>
  <conditionalFormatting sqref="D18:AH18">
    <cfRule type="expression" dxfId="594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calendaire'!A1,6,1),0)</f>
        <v>40694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40694</v>
      </c>
      <c r="E13" s="33">
        <f>D13+1</f>
        <v>40695</v>
      </c>
      <c r="F13" s="33">
        <f>E13+1</f>
        <v>40696</v>
      </c>
      <c r="G13" s="33">
        <f>F13+1</f>
        <v>40697</v>
      </c>
      <c r="H13" s="33">
        <f t="shared" ref="H13:AC13" si="0">G13+1</f>
        <v>40698</v>
      </c>
      <c r="I13" s="33">
        <f t="shared" si="0"/>
        <v>40699</v>
      </c>
      <c r="J13" s="33">
        <f t="shared" si="0"/>
        <v>40700</v>
      </c>
      <c r="K13" s="33">
        <f t="shared" si="0"/>
        <v>40701</v>
      </c>
      <c r="L13" s="33">
        <f t="shared" si="0"/>
        <v>40702</v>
      </c>
      <c r="M13" s="33">
        <f t="shared" si="0"/>
        <v>40703</v>
      </c>
      <c r="N13" s="33">
        <f t="shared" si="0"/>
        <v>40704</v>
      </c>
      <c r="O13" s="33">
        <f t="shared" si="0"/>
        <v>40705</v>
      </c>
      <c r="P13" s="33">
        <f t="shared" si="0"/>
        <v>40706</v>
      </c>
      <c r="Q13" s="33">
        <f t="shared" si="0"/>
        <v>40707</v>
      </c>
      <c r="R13" s="33">
        <f t="shared" si="0"/>
        <v>40708</v>
      </c>
      <c r="S13" s="33">
        <f t="shared" si="0"/>
        <v>40709</v>
      </c>
      <c r="T13" s="33">
        <f t="shared" si="0"/>
        <v>40710</v>
      </c>
      <c r="U13" s="33">
        <f t="shared" si="0"/>
        <v>40711</v>
      </c>
      <c r="V13" s="33">
        <f t="shared" si="0"/>
        <v>40712</v>
      </c>
      <c r="W13" s="33">
        <f t="shared" si="0"/>
        <v>40713</v>
      </c>
      <c r="X13" s="33">
        <f t="shared" si="0"/>
        <v>40714</v>
      </c>
      <c r="Y13" s="33">
        <f t="shared" si="0"/>
        <v>40715</v>
      </c>
      <c r="Z13" s="33">
        <f t="shared" si="0"/>
        <v>40716</v>
      </c>
      <c r="AA13" s="33">
        <f t="shared" si="0"/>
        <v>40717</v>
      </c>
      <c r="AB13" s="33">
        <f t="shared" si="0"/>
        <v>40718</v>
      </c>
      <c r="AC13" s="33">
        <f t="shared" si="0"/>
        <v>40719</v>
      </c>
      <c r="AD13" s="33">
        <f>IF(AC13&lt;&gt;"",IF(AC13+1&lt;=EOMONTH(($D$12)*1,0),AC13+1,""),"")</f>
        <v>40720</v>
      </c>
      <c r="AE13" s="33">
        <f>IF(AD13="","",IF(MONTH(AD13+1)&lt;&gt;MONTH(AD13),"",AD13+1))</f>
        <v>40721</v>
      </c>
      <c r="AF13" s="33">
        <f t="shared" ref="AF13:AH13" si="1">IF(AE13="","",IF(MONTH(AE13+1)&lt;&gt;MONTH(AE13),"",AE13+1))</f>
        <v>40722</v>
      </c>
      <c r="AG13" s="33">
        <f t="shared" si="1"/>
        <v>40723</v>
      </c>
      <c r="AH13" s="33" t="str">
        <f t="shared" si="1"/>
        <v/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40694</v>
      </c>
      <c r="E14" s="49">
        <f t="shared" ref="E14:AH14" si="2">E13</f>
        <v>40695</v>
      </c>
      <c r="F14" s="49">
        <f t="shared" si="2"/>
        <v>40696</v>
      </c>
      <c r="G14" s="49">
        <f t="shared" si="2"/>
        <v>40697</v>
      </c>
      <c r="H14" s="49">
        <f t="shared" si="2"/>
        <v>40698</v>
      </c>
      <c r="I14" s="49">
        <f t="shared" si="2"/>
        <v>40699</v>
      </c>
      <c r="J14" s="49">
        <f t="shared" si="2"/>
        <v>40700</v>
      </c>
      <c r="K14" s="49">
        <f t="shared" si="2"/>
        <v>40701</v>
      </c>
      <c r="L14" s="49">
        <f t="shared" si="2"/>
        <v>40702</v>
      </c>
      <c r="M14" s="49">
        <f t="shared" si="2"/>
        <v>40703</v>
      </c>
      <c r="N14" s="49">
        <f t="shared" si="2"/>
        <v>40704</v>
      </c>
      <c r="O14" s="49">
        <f t="shared" si="2"/>
        <v>40705</v>
      </c>
      <c r="P14" s="49">
        <f t="shared" si="2"/>
        <v>40706</v>
      </c>
      <c r="Q14" s="49">
        <f t="shared" si="2"/>
        <v>40707</v>
      </c>
      <c r="R14" s="49">
        <f t="shared" si="2"/>
        <v>40708</v>
      </c>
      <c r="S14" s="49">
        <f t="shared" si="2"/>
        <v>40709</v>
      </c>
      <c r="T14" s="49">
        <f t="shared" si="2"/>
        <v>40710</v>
      </c>
      <c r="U14" s="49">
        <f t="shared" si="2"/>
        <v>40711</v>
      </c>
      <c r="V14" s="49">
        <f t="shared" si="2"/>
        <v>40712</v>
      </c>
      <c r="W14" s="49">
        <f t="shared" si="2"/>
        <v>40713</v>
      </c>
      <c r="X14" s="49">
        <f t="shared" si="2"/>
        <v>40714</v>
      </c>
      <c r="Y14" s="49">
        <f t="shared" si="2"/>
        <v>40715</v>
      </c>
      <c r="Z14" s="49">
        <f t="shared" si="2"/>
        <v>40716</v>
      </c>
      <c r="AA14" s="49">
        <f t="shared" si="2"/>
        <v>40717</v>
      </c>
      <c r="AB14" s="49">
        <f t="shared" si="2"/>
        <v>40718</v>
      </c>
      <c r="AC14" s="49">
        <f t="shared" si="2"/>
        <v>40719</v>
      </c>
      <c r="AD14" s="49">
        <f t="shared" si="2"/>
        <v>40720</v>
      </c>
      <c r="AE14" s="49">
        <f t="shared" si="2"/>
        <v>40721</v>
      </c>
      <c r="AF14" s="49">
        <f t="shared" si="2"/>
        <v>40722</v>
      </c>
      <c r="AG14" s="49">
        <f t="shared" si="2"/>
        <v>40723</v>
      </c>
      <c r="AH14" s="49" t="str">
        <f t="shared" si="2"/>
        <v/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35" t="s">
        <v>49</v>
      </c>
      <c r="E17" s="35" t="s">
        <v>49</v>
      </c>
      <c r="F17" s="35" t="s">
        <v>49</v>
      </c>
      <c r="G17" s="35" t="s">
        <v>49</v>
      </c>
      <c r="H17" s="35" t="s">
        <v>49</v>
      </c>
      <c r="I17" s="35" t="s">
        <v>49</v>
      </c>
      <c r="J17" s="35" t="s">
        <v>49</v>
      </c>
      <c r="K17" s="35" t="s">
        <v>49</v>
      </c>
      <c r="L17" s="35" t="s">
        <v>49</v>
      </c>
      <c r="M17" s="35" t="s">
        <v>49</v>
      </c>
      <c r="N17" s="35" t="s">
        <v>49</v>
      </c>
      <c r="O17" s="35" t="s">
        <v>49</v>
      </c>
      <c r="P17" s="35" t="s">
        <v>49</v>
      </c>
      <c r="Q17" s="35" t="s">
        <v>49</v>
      </c>
      <c r="R17" s="35" t="s">
        <v>49</v>
      </c>
      <c r="S17" s="35" t="s">
        <v>49</v>
      </c>
      <c r="T17" s="35" t="s">
        <v>49</v>
      </c>
      <c r="U17" s="35" t="s">
        <v>49</v>
      </c>
      <c r="V17" s="35" t="s">
        <v>49</v>
      </c>
      <c r="W17" s="35" t="s">
        <v>49</v>
      </c>
      <c r="X17" s="35" t="s">
        <v>49</v>
      </c>
      <c r="Y17" s="35" t="s">
        <v>49</v>
      </c>
      <c r="Z17" s="35" t="s">
        <v>49</v>
      </c>
      <c r="AA17" s="35" t="s">
        <v>49</v>
      </c>
      <c r="AB17" s="35" t="s">
        <v>49</v>
      </c>
      <c r="AC17" s="35" t="s">
        <v>49</v>
      </c>
      <c r="AD17" s="35" t="s">
        <v>49</v>
      </c>
      <c r="AE17" s="35" t="s">
        <v>49</v>
      </c>
      <c r="AF17" s="35" t="s">
        <v>49</v>
      </c>
      <c r="AG17" s="35" t="s">
        <v>49</v>
      </c>
      <c r="AH17" s="35"/>
      <c r="AI17" s="96">
        <f>COUNTIF(D17:AH17,"x")</f>
        <v>30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96">
        <f>COUNTIF(D18:AH18,"x")</f>
        <v>0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2519" priority="1677" stopIfTrue="1" operator="equal">
      <formula>"GV"</formula>
    </cfRule>
    <cfRule type="cellIs" dxfId="2518" priority="1678" stopIfTrue="1" operator="equal">
      <formula>"PC"</formula>
    </cfRule>
    <cfRule type="cellIs" dxfId="2517" priority="1679" stopIfTrue="1" operator="equal">
      <formula>"R"</formula>
    </cfRule>
    <cfRule type="cellIs" dxfId="2516" priority="1680" stopIfTrue="1" operator="equal">
      <formula>"E"</formula>
    </cfRule>
    <cfRule type="cellIs" dxfId="2515" priority="1681" stopIfTrue="1" operator="equal">
      <formula>"PT"</formula>
    </cfRule>
    <cfRule type="cellIs" dxfId="2514" priority="1682" stopIfTrue="1" operator="equal">
      <formula>"mt"</formula>
    </cfRule>
  </conditionalFormatting>
  <conditionalFormatting sqref="Q2:Q10">
    <cfRule type="cellIs" dxfId="2513" priority="1734" stopIfTrue="1" operator="equal">
      <formula>"cc"</formula>
    </cfRule>
    <cfRule type="cellIs" dxfId="2512" priority="1735" stopIfTrue="1" operator="equal">
      <formula>"cl"</formula>
    </cfRule>
    <cfRule type="cellIs" dxfId="2511" priority="1736" stopIfTrue="1" operator="equal">
      <formula>"m"</formula>
    </cfRule>
  </conditionalFormatting>
  <conditionalFormatting sqref="Q2:Q10">
    <cfRule type="cellIs" dxfId="2510" priority="1731" stopIfTrue="1" operator="equal">
      <formula>"F"</formula>
    </cfRule>
    <cfRule type="cellIs" dxfId="2509" priority="1732" stopIfTrue="1" operator="equal">
      <formula>"WK"</formula>
    </cfRule>
    <cfRule type="cellIs" dxfId="2508" priority="1733" stopIfTrue="1" operator="equal">
      <formula>"T"</formula>
    </cfRule>
  </conditionalFormatting>
  <conditionalFormatting sqref="Q5">
    <cfRule type="cellIs" dxfId="2507" priority="1665" stopIfTrue="1" operator="equal">
      <formula>"GV"</formula>
    </cfRule>
    <cfRule type="cellIs" dxfId="2506" priority="1666" stopIfTrue="1" operator="equal">
      <formula>"PC"</formula>
    </cfRule>
    <cfRule type="cellIs" dxfId="2505" priority="1667" stopIfTrue="1" operator="equal">
      <formula>"R"</formula>
    </cfRule>
    <cfRule type="cellIs" dxfId="2504" priority="1668" stopIfTrue="1" operator="equal">
      <formula>"E"</formula>
    </cfRule>
    <cfRule type="cellIs" dxfId="2503" priority="1669" stopIfTrue="1" operator="equal">
      <formula>"PT"</formula>
    </cfRule>
    <cfRule type="cellIs" dxfId="2502" priority="1670" stopIfTrue="1" operator="equal">
      <formula>"mt"</formula>
    </cfRule>
  </conditionalFormatting>
  <conditionalFormatting sqref="D14:AH14">
    <cfRule type="expression" dxfId="2501" priority="164">
      <formula>COUNTIF($D$13:$AH$13,férié)</formula>
    </cfRule>
  </conditionalFormatting>
  <conditionalFormatting sqref="Q2:Q10">
    <cfRule type="cellIs" dxfId="2500" priority="161" stopIfTrue="1" operator="equal">
      <formula>"cc"</formula>
    </cfRule>
    <cfRule type="cellIs" dxfId="2499" priority="162" stopIfTrue="1" operator="equal">
      <formula>"cl"</formula>
    </cfRule>
    <cfRule type="cellIs" dxfId="2498" priority="163" stopIfTrue="1" operator="equal">
      <formula>"m"</formula>
    </cfRule>
  </conditionalFormatting>
  <conditionalFormatting sqref="Q2:Q10">
    <cfRule type="cellIs" dxfId="2497" priority="158" stopIfTrue="1" operator="equal">
      <formula>"F"</formula>
    </cfRule>
    <cfRule type="cellIs" dxfId="2496" priority="159" stopIfTrue="1" operator="equal">
      <formula>"WK"</formula>
    </cfRule>
    <cfRule type="cellIs" dxfId="2495" priority="160" stopIfTrue="1" operator="equal">
      <formula>"T"</formula>
    </cfRule>
  </conditionalFormatting>
  <conditionalFormatting sqref="Q2:Q4 Q6:Q10">
    <cfRule type="cellIs" dxfId="2494" priority="152" stopIfTrue="1" operator="equal">
      <formula>"GV"</formula>
    </cfRule>
    <cfRule type="cellIs" dxfId="2493" priority="153" stopIfTrue="1" operator="equal">
      <formula>"PC"</formula>
    </cfRule>
    <cfRule type="cellIs" dxfId="2492" priority="154" stopIfTrue="1" operator="equal">
      <formula>"R"</formula>
    </cfRule>
    <cfRule type="cellIs" dxfId="2491" priority="155" stopIfTrue="1" operator="equal">
      <formula>"E"</formula>
    </cfRule>
    <cfRule type="cellIs" dxfId="2490" priority="156" stopIfTrue="1" operator="equal">
      <formula>"PT"</formula>
    </cfRule>
    <cfRule type="cellIs" dxfId="2489" priority="157" stopIfTrue="1" operator="equal">
      <formula>"mt"</formula>
    </cfRule>
  </conditionalFormatting>
  <conditionalFormatting sqref="Q5">
    <cfRule type="cellIs" dxfId="2488" priority="146" stopIfTrue="1" operator="equal">
      <formula>"GV"</formula>
    </cfRule>
    <cfRule type="cellIs" dxfId="2487" priority="147" stopIfTrue="1" operator="equal">
      <formula>"PC"</formula>
    </cfRule>
    <cfRule type="cellIs" dxfId="2486" priority="148" stopIfTrue="1" operator="equal">
      <formula>"R"</formula>
    </cfRule>
    <cfRule type="cellIs" dxfId="2485" priority="149" stopIfTrue="1" operator="equal">
      <formula>"E"</formula>
    </cfRule>
    <cfRule type="cellIs" dxfId="2484" priority="150" stopIfTrue="1" operator="equal">
      <formula>"PT"</formula>
    </cfRule>
    <cfRule type="cellIs" dxfId="2483" priority="151" stopIfTrue="1" operator="equal">
      <formula>"mt"</formula>
    </cfRule>
  </conditionalFormatting>
  <conditionalFormatting sqref="D14:AH14">
    <cfRule type="expression" dxfId="2482" priority="145">
      <formula>COUNTIF($D$13:$AH$13,férié)</formula>
    </cfRule>
  </conditionalFormatting>
  <conditionalFormatting sqref="D15:AH15">
    <cfRule type="expression" dxfId="2481" priority="143">
      <formula>COUNTIF(JF,D$13)</formula>
    </cfRule>
    <cfRule type="expression" dxfId="2480" priority="144">
      <formula>WEEKDAY(D$13,2)&gt;5</formula>
    </cfRule>
  </conditionalFormatting>
  <conditionalFormatting sqref="Q2:Q10">
    <cfRule type="cellIs" dxfId="2479" priority="140" stopIfTrue="1" operator="equal">
      <formula>"cc"</formula>
    </cfRule>
    <cfRule type="cellIs" dxfId="2478" priority="141" stopIfTrue="1" operator="equal">
      <formula>"cl"</formula>
    </cfRule>
    <cfRule type="cellIs" dxfId="2477" priority="142" stopIfTrue="1" operator="equal">
      <formula>"m"</formula>
    </cfRule>
  </conditionalFormatting>
  <conditionalFormatting sqref="Q2:Q10">
    <cfRule type="cellIs" dxfId="2476" priority="137" stopIfTrue="1" operator="equal">
      <formula>"F"</formula>
    </cfRule>
    <cfRule type="cellIs" dxfId="2475" priority="138" stopIfTrue="1" operator="equal">
      <formula>"WK"</formula>
    </cfRule>
    <cfRule type="cellIs" dxfId="2474" priority="139" stopIfTrue="1" operator="equal">
      <formula>"T"</formula>
    </cfRule>
  </conditionalFormatting>
  <conditionalFormatting sqref="Q2:Q4 Q6:Q10">
    <cfRule type="cellIs" dxfId="2473" priority="131" stopIfTrue="1" operator="equal">
      <formula>"GV"</formula>
    </cfRule>
    <cfRule type="cellIs" dxfId="2472" priority="132" stopIfTrue="1" operator="equal">
      <formula>"PC"</formula>
    </cfRule>
    <cfRule type="cellIs" dxfId="2471" priority="133" stopIfTrue="1" operator="equal">
      <formula>"R"</formula>
    </cfRule>
    <cfRule type="cellIs" dxfId="2470" priority="134" stopIfTrue="1" operator="equal">
      <formula>"E"</formula>
    </cfRule>
    <cfRule type="cellIs" dxfId="2469" priority="135" stopIfTrue="1" operator="equal">
      <formula>"PT"</formula>
    </cfRule>
    <cfRule type="cellIs" dxfId="2468" priority="136" stopIfTrue="1" operator="equal">
      <formula>"mt"</formula>
    </cfRule>
  </conditionalFormatting>
  <conditionalFormatting sqref="Q5">
    <cfRule type="cellIs" dxfId="2467" priority="125" stopIfTrue="1" operator="equal">
      <formula>"GV"</formula>
    </cfRule>
    <cfRule type="cellIs" dxfId="2466" priority="126" stopIfTrue="1" operator="equal">
      <formula>"PC"</formula>
    </cfRule>
    <cfRule type="cellIs" dxfId="2465" priority="127" stopIfTrue="1" operator="equal">
      <formula>"R"</formula>
    </cfRule>
    <cfRule type="cellIs" dxfId="2464" priority="128" stopIfTrue="1" operator="equal">
      <formula>"E"</formula>
    </cfRule>
    <cfRule type="cellIs" dxfId="2463" priority="129" stopIfTrue="1" operator="equal">
      <formula>"PT"</formula>
    </cfRule>
    <cfRule type="cellIs" dxfId="2462" priority="130" stopIfTrue="1" operator="equal">
      <formula>"mt"</formula>
    </cfRule>
  </conditionalFormatting>
  <conditionalFormatting sqref="D14:AH14">
    <cfRule type="expression" dxfId="2461" priority="124">
      <formula>COUNTIF($D$13:$AH$13,férié)</formula>
    </cfRule>
  </conditionalFormatting>
  <conditionalFormatting sqref="D15:AH15">
    <cfRule type="expression" dxfId="2460" priority="121">
      <formula>D$13=""</formula>
    </cfRule>
    <cfRule type="expression" dxfId="2459" priority="122">
      <formula>COUNTIF(JF,D$13)</formula>
    </cfRule>
    <cfRule type="expression" dxfId="2458" priority="123">
      <formula>WEEKDAY(D$13,2)&gt;5</formula>
    </cfRule>
  </conditionalFormatting>
  <conditionalFormatting sqref="Q2:Q10">
    <cfRule type="cellIs" dxfId="2457" priority="118" stopIfTrue="1" operator="equal">
      <formula>"cc"</formula>
    </cfRule>
    <cfRule type="cellIs" dxfId="2456" priority="119" stopIfTrue="1" operator="equal">
      <formula>"cl"</formula>
    </cfRule>
    <cfRule type="cellIs" dxfId="2455" priority="120" stopIfTrue="1" operator="equal">
      <formula>"m"</formula>
    </cfRule>
  </conditionalFormatting>
  <conditionalFormatting sqref="Q2:Q10">
    <cfRule type="cellIs" dxfId="2454" priority="115" stopIfTrue="1" operator="equal">
      <formula>"F"</formula>
    </cfRule>
    <cfRule type="cellIs" dxfId="2453" priority="116" stopIfTrue="1" operator="equal">
      <formula>"WK"</formula>
    </cfRule>
    <cfRule type="cellIs" dxfId="2452" priority="117" stopIfTrue="1" operator="equal">
      <formula>"T"</formula>
    </cfRule>
  </conditionalFormatting>
  <conditionalFormatting sqref="Q2:Q4 Q6:Q10">
    <cfRule type="cellIs" dxfId="2451" priority="109" stopIfTrue="1" operator="equal">
      <formula>"GV"</formula>
    </cfRule>
    <cfRule type="cellIs" dxfId="2450" priority="110" stopIfTrue="1" operator="equal">
      <formula>"PC"</formula>
    </cfRule>
    <cfRule type="cellIs" dxfId="2449" priority="111" stopIfTrue="1" operator="equal">
      <formula>"R"</formula>
    </cfRule>
    <cfRule type="cellIs" dxfId="2448" priority="112" stopIfTrue="1" operator="equal">
      <formula>"E"</formula>
    </cfRule>
    <cfRule type="cellIs" dxfId="2447" priority="113" stopIfTrue="1" operator="equal">
      <formula>"PT"</formula>
    </cfRule>
    <cfRule type="cellIs" dxfId="2446" priority="114" stopIfTrue="1" operator="equal">
      <formula>"mt"</formula>
    </cfRule>
  </conditionalFormatting>
  <conditionalFormatting sqref="Q5">
    <cfRule type="cellIs" dxfId="2445" priority="103" stopIfTrue="1" operator="equal">
      <formula>"GV"</formula>
    </cfRule>
    <cfRule type="cellIs" dxfId="2444" priority="104" stopIfTrue="1" operator="equal">
      <formula>"PC"</formula>
    </cfRule>
    <cfRule type="cellIs" dxfId="2443" priority="105" stopIfTrue="1" operator="equal">
      <formula>"R"</formula>
    </cfRule>
    <cfRule type="cellIs" dxfId="2442" priority="106" stopIfTrue="1" operator="equal">
      <formula>"E"</formula>
    </cfRule>
    <cfRule type="cellIs" dxfId="2441" priority="107" stopIfTrue="1" operator="equal">
      <formula>"PT"</formula>
    </cfRule>
    <cfRule type="cellIs" dxfId="2440" priority="108" stopIfTrue="1" operator="equal">
      <formula>"mt"</formula>
    </cfRule>
  </conditionalFormatting>
  <conditionalFormatting sqref="D14:AH14">
    <cfRule type="expression" dxfId="2439" priority="102">
      <formula>COUNTIF($D$13:$AH$13,férié)</formula>
    </cfRule>
  </conditionalFormatting>
  <conditionalFormatting sqref="D13:AH15">
    <cfRule type="expression" dxfId="2438" priority="99" stopIfTrue="1">
      <formula>D$13=""</formula>
    </cfRule>
  </conditionalFormatting>
  <conditionalFormatting sqref="Q2:Q4 Q6:Q10">
    <cfRule type="cellIs" dxfId="2437" priority="93" stopIfTrue="1" operator="equal">
      <formula>"GV"</formula>
    </cfRule>
    <cfRule type="cellIs" dxfId="2436" priority="94" stopIfTrue="1" operator="equal">
      <formula>"PC"</formula>
    </cfRule>
    <cfRule type="cellIs" dxfId="2435" priority="95" stopIfTrue="1" operator="equal">
      <formula>"R"</formula>
    </cfRule>
    <cfRule type="cellIs" dxfId="2434" priority="96" stopIfTrue="1" operator="equal">
      <formula>"E"</formula>
    </cfRule>
    <cfRule type="cellIs" dxfId="2433" priority="97" stopIfTrue="1" operator="equal">
      <formula>"PT"</formula>
    </cfRule>
    <cfRule type="cellIs" dxfId="2432" priority="98" stopIfTrue="1" operator="equal">
      <formula>"mt"</formula>
    </cfRule>
  </conditionalFormatting>
  <conditionalFormatting sqref="Q2:Q10">
    <cfRule type="cellIs" dxfId="2431" priority="90" stopIfTrue="1" operator="equal">
      <formula>"cc"</formula>
    </cfRule>
    <cfRule type="cellIs" dxfId="2430" priority="91" stopIfTrue="1" operator="equal">
      <formula>"cl"</formula>
    </cfRule>
    <cfRule type="cellIs" dxfId="2429" priority="92" stopIfTrue="1" operator="equal">
      <formula>"m"</formula>
    </cfRule>
  </conditionalFormatting>
  <conditionalFormatting sqref="Q2:Q10">
    <cfRule type="cellIs" dxfId="2428" priority="87" stopIfTrue="1" operator="equal">
      <formula>"F"</formula>
    </cfRule>
    <cfRule type="cellIs" dxfId="2427" priority="88" stopIfTrue="1" operator="equal">
      <formula>"WK"</formula>
    </cfRule>
    <cfRule type="cellIs" dxfId="2426" priority="89" stopIfTrue="1" operator="equal">
      <formula>"T"</formula>
    </cfRule>
  </conditionalFormatting>
  <conditionalFormatting sqref="Q5">
    <cfRule type="cellIs" dxfId="2425" priority="81" stopIfTrue="1" operator="equal">
      <formula>"GV"</formula>
    </cfRule>
    <cfRule type="cellIs" dxfId="2424" priority="82" stopIfTrue="1" operator="equal">
      <formula>"PC"</formula>
    </cfRule>
    <cfRule type="cellIs" dxfId="2423" priority="83" stopIfTrue="1" operator="equal">
      <formula>"R"</formula>
    </cfRule>
    <cfRule type="cellIs" dxfId="2422" priority="84" stopIfTrue="1" operator="equal">
      <formula>"E"</formula>
    </cfRule>
    <cfRule type="cellIs" dxfId="2421" priority="85" stopIfTrue="1" operator="equal">
      <formula>"PT"</formula>
    </cfRule>
    <cfRule type="cellIs" dxfId="2420" priority="86" stopIfTrue="1" operator="equal">
      <formula>"mt"</formula>
    </cfRule>
  </conditionalFormatting>
  <conditionalFormatting sqref="D14:AH14">
    <cfRule type="expression" dxfId="2419" priority="80">
      <formula>COUNTIF($D$13:$AH$13,férié)</formula>
    </cfRule>
  </conditionalFormatting>
  <conditionalFormatting sqref="Q2:Q10">
    <cfRule type="cellIs" dxfId="2418" priority="77" stopIfTrue="1" operator="equal">
      <formula>"cc"</formula>
    </cfRule>
    <cfRule type="cellIs" dxfId="2417" priority="78" stopIfTrue="1" operator="equal">
      <formula>"cl"</formula>
    </cfRule>
    <cfRule type="cellIs" dxfId="2416" priority="79" stopIfTrue="1" operator="equal">
      <formula>"m"</formula>
    </cfRule>
  </conditionalFormatting>
  <conditionalFormatting sqref="Q2:Q10">
    <cfRule type="cellIs" dxfId="2415" priority="74" stopIfTrue="1" operator="equal">
      <formula>"F"</formula>
    </cfRule>
    <cfRule type="cellIs" dxfId="2414" priority="75" stopIfTrue="1" operator="equal">
      <formula>"WK"</formula>
    </cfRule>
    <cfRule type="cellIs" dxfId="2413" priority="76" stopIfTrue="1" operator="equal">
      <formula>"T"</formula>
    </cfRule>
  </conditionalFormatting>
  <conditionalFormatting sqref="Q2:Q4 Q6:Q10">
    <cfRule type="cellIs" dxfId="2412" priority="68" stopIfTrue="1" operator="equal">
      <formula>"GV"</formula>
    </cfRule>
    <cfRule type="cellIs" dxfId="2411" priority="69" stopIfTrue="1" operator="equal">
      <formula>"PC"</formula>
    </cfRule>
    <cfRule type="cellIs" dxfId="2410" priority="70" stopIfTrue="1" operator="equal">
      <formula>"R"</formula>
    </cfRule>
    <cfRule type="cellIs" dxfId="2409" priority="71" stopIfTrue="1" operator="equal">
      <formula>"E"</formula>
    </cfRule>
    <cfRule type="cellIs" dxfId="2408" priority="72" stopIfTrue="1" operator="equal">
      <formula>"PT"</formula>
    </cfRule>
    <cfRule type="cellIs" dxfId="2407" priority="73" stopIfTrue="1" operator="equal">
      <formula>"mt"</formula>
    </cfRule>
  </conditionalFormatting>
  <conditionalFormatting sqref="Q5">
    <cfRule type="cellIs" dxfId="2406" priority="62" stopIfTrue="1" operator="equal">
      <formula>"GV"</formula>
    </cfRule>
    <cfRule type="cellIs" dxfId="2405" priority="63" stopIfTrue="1" operator="equal">
      <formula>"PC"</formula>
    </cfRule>
    <cfRule type="cellIs" dxfId="2404" priority="64" stopIfTrue="1" operator="equal">
      <formula>"R"</formula>
    </cfRule>
    <cfRule type="cellIs" dxfId="2403" priority="65" stopIfTrue="1" operator="equal">
      <formula>"E"</formula>
    </cfRule>
    <cfRule type="cellIs" dxfId="2402" priority="66" stopIfTrue="1" operator="equal">
      <formula>"PT"</formula>
    </cfRule>
    <cfRule type="cellIs" dxfId="2401" priority="67" stopIfTrue="1" operator="equal">
      <formula>"mt"</formula>
    </cfRule>
  </conditionalFormatting>
  <conditionalFormatting sqref="D14:AH14">
    <cfRule type="expression" dxfId="2400" priority="61">
      <formula>COUNTIF($D$13:$AH$13,férié)</formula>
    </cfRule>
  </conditionalFormatting>
  <conditionalFormatting sqref="Q2:Q10">
    <cfRule type="cellIs" dxfId="2399" priority="56" stopIfTrue="1" operator="equal">
      <formula>"cc"</formula>
    </cfRule>
    <cfRule type="cellIs" dxfId="2398" priority="57" stopIfTrue="1" operator="equal">
      <formula>"cl"</formula>
    </cfRule>
    <cfRule type="cellIs" dxfId="2397" priority="58" stopIfTrue="1" operator="equal">
      <formula>"m"</formula>
    </cfRule>
  </conditionalFormatting>
  <conditionalFormatting sqref="Q2:Q10">
    <cfRule type="cellIs" dxfId="2396" priority="53" stopIfTrue="1" operator="equal">
      <formula>"F"</formula>
    </cfRule>
    <cfRule type="cellIs" dxfId="2395" priority="54" stopIfTrue="1" operator="equal">
      <formula>"WK"</formula>
    </cfRule>
    <cfRule type="cellIs" dxfId="2394" priority="55" stopIfTrue="1" operator="equal">
      <formula>"T"</formula>
    </cfRule>
  </conditionalFormatting>
  <conditionalFormatting sqref="Q2:Q4 Q6:Q10">
    <cfRule type="cellIs" dxfId="2393" priority="47" stopIfTrue="1" operator="equal">
      <formula>"GV"</formula>
    </cfRule>
    <cfRule type="cellIs" dxfId="2392" priority="48" stopIfTrue="1" operator="equal">
      <formula>"PC"</formula>
    </cfRule>
    <cfRule type="cellIs" dxfId="2391" priority="49" stopIfTrue="1" operator="equal">
      <formula>"R"</formula>
    </cfRule>
    <cfRule type="cellIs" dxfId="2390" priority="50" stopIfTrue="1" operator="equal">
      <formula>"E"</formula>
    </cfRule>
    <cfRule type="cellIs" dxfId="2389" priority="51" stopIfTrue="1" operator="equal">
      <formula>"PT"</formula>
    </cfRule>
    <cfRule type="cellIs" dxfId="2388" priority="52" stopIfTrue="1" operator="equal">
      <formula>"mt"</formula>
    </cfRule>
  </conditionalFormatting>
  <conditionalFormatting sqref="Q5">
    <cfRule type="cellIs" dxfId="2387" priority="41" stopIfTrue="1" operator="equal">
      <formula>"GV"</formula>
    </cfRule>
    <cfRule type="cellIs" dxfId="2386" priority="42" stopIfTrue="1" operator="equal">
      <formula>"PC"</formula>
    </cfRule>
    <cfRule type="cellIs" dxfId="2385" priority="43" stopIfTrue="1" operator="equal">
      <formula>"R"</formula>
    </cfRule>
    <cfRule type="cellIs" dxfId="2384" priority="44" stopIfTrue="1" operator="equal">
      <formula>"E"</formula>
    </cfRule>
    <cfRule type="cellIs" dxfId="2383" priority="45" stopIfTrue="1" operator="equal">
      <formula>"PT"</formula>
    </cfRule>
    <cfRule type="cellIs" dxfId="2382" priority="46" stopIfTrue="1" operator="equal">
      <formula>"mt"</formula>
    </cfRule>
  </conditionalFormatting>
  <conditionalFormatting sqref="D14:AH14">
    <cfRule type="expression" dxfId="2381" priority="40">
      <formula>COUNTIF($D$13:$AH$13,férié)</formula>
    </cfRule>
  </conditionalFormatting>
  <conditionalFormatting sqref="D16:AH16">
    <cfRule type="expression" dxfId="671" priority="17">
      <formula>COUNTIF(JF,D$13)</formula>
    </cfRule>
    <cfRule type="expression" dxfId="670" priority="18">
      <formula>WEEKDAY(D$13,2)&gt;5</formula>
    </cfRule>
  </conditionalFormatting>
  <conditionalFormatting sqref="D16:AH16">
    <cfRule type="expression" dxfId="669" priority="14">
      <formula>D$13=""</formula>
    </cfRule>
    <cfRule type="expression" dxfId="668" priority="15">
      <formula>COUNTIF(JF,D$13)</formula>
    </cfRule>
    <cfRule type="expression" dxfId="667" priority="16">
      <formula>WEEKDAY(D$13,2)&gt;5</formula>
    </cfRule>
  </conditionalFormatting>
  <conditionalFormatting sqref="D16:AH16">
    <cfRule type="expression" dxfId="666" priority="13" stopIfTrue="1">
      <formula>D$13=""</formula>
    </cfRule>
  </conditionalFormatting>
  <conditionalFormatting sqref="D17:AH17">
    <cfRule type="expression" dxfId="665" priority="11">
      <formula>COUNTIF(JF,D$13)</formula>
    </cfRule>
    <cfRule type="expression" dxfId="664" priority="12">
      <formula>WEEKDAY(D$13,2)&gt;5</formula>
    </cfRule>
  </conditionalFormatting>
  <conditionalFormatting sqref="D17:AH17">
    <cfRule type="expression" dxfId="663" priority="8">
      <formula>D$13=""</formula>
    </cfRule>
    <cfRule type="expression" dxfId="662" priority="9">
      <formula>COUNTIF(JF,D$13)</formula>
    </cfRule>
    <cfRule type="expression" dxfId="661" priority="10">
      <formula>WEEKDAY(D$13,2)&gt;5</formula>
    </cfRule>
  </conditionalFormatting>
  <conditionalFormatting sqref="D17:AH17">
    <cfRule type="expression" dxfId="660" priority="7" stopIfTrue="1">
      <formula>D$13=""</formula>
    </cfRule>
  </conditionalFormatting>
  <conditionalFormatting sqref="D18:AH18">
    <cfRule type="expression" dxfId="659" priority="5">
      <formula>COUNTIF(JF,D$13)</formula>
    </cfRule>
    <cfRule type="expression" dxfId="658" priority="6">
      <formula>WEEKDAY(D$13,2)&gt;5</formula>
    </cfRule>
  </conditionalFormatting>
  <conditionalFormatting sqref="D18:AH18">
    <cfRule type="expression" dxfId="657" priority="2">
      <formula>D$13=""</formula>
    </cfRule>
    <cfRule type="expression" dxfId="656" priority="3">
      <formula>COUNTIF(JF,D$13)</formula>
    </cfRule>
    <cfRule type="expression" dxfId="655" priority="4">
      <formula>WEEKDAY(D$13,2)&gt;5</formula>
    </cfRule>
  </conditionalFormatting>
  <conditionalFormatting sqref="D18:AH18">
    <cfRule type="expression" dxfId="654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calendaire'!A1,7,1),0)</f>
        <v>40724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40724</v>
      </c>
      <c r="E13" s="33">
        <f>D13+1</f>
        <v>40725</v>
      </c>
      <c r="F13" s="33">
        <f>E13+1</f>
        <v>40726</v>
      </c>
      <c r="G13" s="33">
        <f>F13+1</f>
        <v>40727</v>
      </c>
      <c r="H13" s="33">
        <f t="shared" ref="H13:AC13" si="0">G13+1</f>
        <v>40728</v>
      </c>
      <c r="I13" s="33">
        <f t="shared" si="0"/>
        <v>40729</v>
      </c>
      <c r="J13" s="33">
        <f t="shared" si="0"/>
        <v>40730</v>
      </c>
      <c r="K13" s="33">
        <f t="shared" si="0"/>
        <v>40731</v>
      </c>
      <c r="L13" s="33">
        <f t="shared" si="0"/>
        <v>40732</v>
      </c>
      <c r="M13" s="33">
        <f t="shared" si="0"/>
        <v>40733</v>
      </c>
      <c r="N13" s="33">
        <f t="shared" si="0"/>
        <v>40734</v>
      </c>
      <c r="O13" s="33">
        <f t="shared" si="0"/>
        <v>40735</v>
      </c>
      <c r="P13" s="33">
        <f t="shared" si="0"/>
        <v>40736</v>
      </c>
      <c r="Q13" s="33">
        <f t="shared" si="0"/>
        <v>40737</v>
      </c>
      <c r="R13" s="33">
        <f t="shared" si="0"/>
        <v>40738</v>
      </c>
      <c r="S13" s="33">
        <f t="shared" si="0"/>
        <v>40739</v>
      </c>
      <c r="T13" s="33">
        <f t="shared" si="0"/>
        <v>40740</v>
      </c>
      <c r="U13" s="33">
        <f t="shared" si="0"/>
        <v>40741</v>
      </c>
      <c r="V13" s="33">
        <f t="shared" si="0"/>
        <v>40742</v>
      </c>
      <c r="W13" s="33">
        <f t="shared" si="0"/>
        <v>40743</v>
      </c>
      <c r="X13" s="33">
        <f t="shared" si="0"/>
        <v>40744</v>
      </c>
      <c r="Y13" s="33">
        <f t="shared" si="0"/>
        <v>40745</v>
      </c>
      <c r="Z13" s="33">
        <f t="shared" si="0"/>
        <v>40746</v>
      </c>
      <c r="AA13" s="33">
        <f t="shared" si="0"/>
        <v>40747</v>
      </c>
      <c r="AB13" s="33">
        <f t="shared" si="0"/>
        <v>40748</v>
      </c>
      <c r="AC13" s="33">
        <f t="shared" si="0"/>
        <v>40749</v>
      </c>
      <c r="AD13" s="33">
        <f>IF(AC13&lt;&gt;"",IF(AC13+1&lt;=EOMONTH(($D$12)*1,0),AC13+1,""),"")</f>
        <v>40750</v>
      </c>
      <c r="AE13" s="33">
        <f>IF(AD13="","",IF(MONTH(AD13+1)&lt;&gt;MONTH(AD13),"",AD13+1))</f>
        <v>40751</v>
      </c>
      <c r="AF13" s="33">
        <f t="shared" ref="AF13:AH13" si="1">IF(AE13="","",IF(MONTH(AE13+1)&lt;&gt;MONTH(AE13),"",AE13+1))</f>
        <v>40752</v>
      </c>
      <c r="AG13" s="33">
        <f t="shared" si="1"/>
        <v>40753</v>
      </c>
      <c r="AH13" s="33">
        <f t="shared" si="1"/>
        <v>40754</v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40724</v>
      </c>
      <c r="E14" s="49">
        <f t="shared" ref="E14:AH14" si="2">E13</f>
        <v>40725</v>
      </c>
      <c r="F14" s="49">
        <f t="shared" si="2"/>
        <v>40726</v>
      </c>
      <c r="G14" s="49">
        <f t="shared" si="2"/>
        <v>40727</v>
      </c>
      <c r="H14" s="49">
        <f t="shared" si="2"/>
        <v>40728</v>
      </c>
      <c r="I14" s="49">
        <f t="shared" si="2"/>
        <v>40729</v>
      </c>
      <c r="J14" s="49">
        <f t="shared" si="2"/>
        <v>40730</v>
      </c>
      <c r="K14" s="49">
        <f t="shared" si="2"/>
        <v>40731</v>
      </c>
      <c r="L14" s="49">
        <f t="shared" si="2"/>
        <v>40732</v>
      </c>
      <c r="M14" s="49">
        <f t="shared" si="2"/>
        <v>40733</v>
      </c>
      <c r="N14" s="49">
        <f t="shared" si="2"/>
        <v>40734</v>
      </c>
      <c r="O14" s="49">
        <f t="shared" si="2"/>
        <v>40735</v>
      </c>
      <c r="P14" s="49">
        <f t="shared" si="2"/>
        <v>40736</v>
      </c>
      <c r="Q14" s="49">
        <f t="shared" si="2"/>
        <v>40737</v>
      </c>
      <c r="R14" s="49">
        <f t="shared" si="2"/>
        <v>40738</v>
      </c>
      <c r="S14" s="49">
        <f t="shared" si="2"/>
        <v>40739</v>
      </c>
      <c r="T14" s="49">
        <f t="shared" si="2"/>
        <v>40740</v>
      </c>
      <c r="U14" s="49">
        <f t="shared" si="2"/>
        <v>40741</v>
      </c>
      <c r="V14" s="49">
        <f t="shared" si="2"/>
        <v>40742</v>
      </c>
      <c r="W14" s="49">
        <f t="shared" si="2"/>
        <v>40743</v>
      </c>
      <c r="X14" s="49">
        <f t="shared" si="2"/>
        <v>40744</v>
      </c>
      <c r="Y14" s="49">
        <f t="shared" si="2"/>
        <v>40745</v>
      </c>
      <c r="Z14" s="49">
        <f t="shared" si="2"/>
        <v>40746</v>
      </c>
      <c r="AA14" s="49">
        <f t="shared" si="2"/>
        <v>40747</v>
      </c>
      <c r="AB14" s="49">
        <f t="shared" si="2"/>
        <v>40748</v>
      </c>
      <c r="AC14" s="49">
        <f t="shared" si="2"/>
        <v>40749</v>
      </c>
      <c r="AD14" s="49">
        <f t="shared" si="2"/>
        <v>40750</v>
      </c>
      <c r="AE14" s="49">
        <f t="shared" si="2"/>
        <v>40751</v>
      </c>
      <c r="AF14" s="49">
        <f t="shared" si="2"/>
        <v>40752</v>
      </c>
      <c r="AG14" s="49">
        <f t="shared" si="2"/>
        <v>40753</v>
      </c>
      <c r="AH14" s="49">
        <f t="shared" si="2"/>
        <v>40754</v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35" t="s">
        <v>49</v>
      </c>
      <c r="E17" s="35" t="s">
        <v>49</v>
      </c>
      <c r="F17" s="35" t="s">
        <v>49</v>
      </c>
      <c r="G17" s="35" t="s">
        <v>49</v>
      </c>
      <c r="H17" s="35" t="s">
        <v>49</v>
      </c>
      <c r="I17" s="35" t="s">
        <v>49</v>
      </c>
      <c r="J17" s="35" t="s">
        <v>49</v>
      </c>
      <c r="K17" s="35" t="s">
        <v>49</v>
      </c>
      <c r="L17" s="35" t="s">
        <v>49</v>
      </c>
      <c r="M17" s="35" t="s">
        <v>49</v>
      </c>
      <c r="N17" s="35" t="s">
        <v>49</v>
      </c>
      <c r="O17" s="35" t="s">
        <v>49</v>
      </c>
      <c r="P17" s="35" t="s">
        <v>49</v>
      </c>
      <c r="Q17" s="35" t="s">
        <v>49</v>
      </c>
      <c r="R17" s="35" t="s">
        <v>49</v>
      </c>
      <c r="S17" s="35" t="s">
        <v>49</v>
      </c>
      <c r="T17" s="35" t="s">
        <v>49</v>
      </c>
      <c r="U17" s="35" t="s">
        <v>49</v>
      </c>
      <c r="V17" s="35" t="s">
        <v>49</v>
      </c>
      <c r="W17" s="35" t="s">
        <v>49</v>
      </c>
      <c r="X17" s="35" t="s">
        <v>49</v>
      </c>
      <c r="Y17" s="35" t="s">
        <v>49</v>
      </c>
      <c r="Z17" s="35" t="s">
        <v>49</v>
      </c>
      <c r="AA17" s="35" t="s">
        <v>49</v>
      </c>
      <c r="AB17" s="35" t="s">
        <v>49</v>
      </c>
      <c r="AC17" s="35" t="s">
        <v>49</v>
      </c>
      <c r="AD17" s="35" t="s">
        <v>49</v>
      </c>
      <c r="AE17" s="35" t="s">
        <v>49</v>
      </c>
      <c r="AF17" s="35" t="s">
        <v>49</v>
      </c>
      <c r="AG17" s="35" t="s">
        <v>49</v>
      </c>
      <c r="AH17" s="35" t="s">
        <v>49</v>
      </c>
      <c r="AI17" s="96">
        <f>COUNTIF(D17:AH17,"x")</f>
        <v>31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96">
        <f>COUNTIF(D18:AH18,"x")</f>
        <v>0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2380" priority="333" stopIfTrue="1" operator="equal">
      <formula>"GV"</formula>
    </cfRule>
    <cfRule type="cellIs" dxfId="2379" priority="334" stopIfTrue="1" operator="equal">
      <formula>"PC"</formula>
    </cfRule>
    <cfRule type="cellIs" dxfId="2378" priority="335" stopIfTrue="1" operator="equal">
      <formula>"R"</formula>
    </cfRule>
    <cfRule type="cellIs" dxfId="2377" priority="336" stopIfTrue="1" operator="equal">
      <formula>"E"</formula>
    </cfRule>
    <cfRule type="cellIs" dxfId="2376" priority="337" stopIfTrue="1" operator="equal">
      <formula>"PT"</formula>
    </cfRule>
    <cfRule type="cellIs" dxfId="2375" priority="338" stopIfTrue="1" operator="equal">
      <formula>"mt"</formula>
    </cfRule>
  </conditionalFormatting>
  <conditionalFormatting sqref="Q2:Q10">
    <cfRule type="cellIs" dxfId="2374" priority="390" stopIfTrue="1" operator="equal">
      <formula>"cc"</formula>
    </cfRule>
    <cfRule type="cellIs" dxfId="2373" priority="391" stopIfTrue="1" operator="equal">
      <formula>"cl"</formula>
    </cfRule>
    <cfRule type="cellIs" dxfId="2372" priority="392" stopIfTrue="1" operator="equal">
      <formula>"m"</formula>
    </cfRule>
  </conditionalFormatting>
  <conditionalFormatting sqref="Q2:Q10">
    <cfRule type="cellIs" dxfId="2371" priority="387" stopIfTrue="1" operator="equal">
      <formula>"F"</formula>
    </cfRule>
    <cfRule type="cellIs" dxfId="2370" priority="388" stopIfTrue="1" operator="equal">
      <formula>"WK"</formula>
    </cfRule>
    <cfRule type="cellIs" dxfId="2369" priority="389" stopIfTrue="1" operator="equal">
      <formula>"T"</formula>
    </cfRule>
  </conditionalFormatting>
  <conditionalFormatting sqref="Q5">
    <cfRule type="cellIs" dxfId="2368" priority="321" stopIfTrue="1" operator="equal">
      <formula>"GV"</formula>
    </cfRule>
    <cfRule type="cellIs" dxfId="2367" priority="322" stopIfTrue="1" operator="equal">
      <formula>"PC"</formula>
    </cfRule>
    <cfRule type="cellIs" dxfId="2366" priority="323" stopIfTrue="1" operator="equal">
      <formula>"R"</formula>
    </cfRule>
    <cfRule type="cellIs" dxfId="2365" priority="324" stopIfTrue="1" operator="equal">
      <formula>"E"</formula>
    </cfRule>
    <cfRule type="cellIs" dxfId="2364" priority="325" stopIfTrue="1" operator="equal">
      <formula>"PT"</formula>
    </cfRule>
    <cfRule type="cellIs" dxfId="2363" priority="326" stopIfTrue="1" operator="equal">
      <formula>"mt"</formula>
    </cfRule>
  </conditionalFormatting>
  <conditionalFormatting sqref="D14:AH14">
    <cfRule type="expression" dxfId="2362" priority="236">
      <formula>COUNTIF($D$13:$AH$13,férié)</formula>
    </cfRule>
  </conditionalFormatting>
  <conditionalFormatting sqref="Q2:Q10">
    <cfRule type="cellIs" dxfId="2361" priority="233" stopIfTrue="1" operator="equal">
      <formula>"cc"</formula>
    </cfRule>
    <cfRule type="cellIs" dxfId="2360" priority="234" stopIfTrue="1" operator="equal">
      <formula>"cl"</formula>
    </cfRule>
    <cfRule type="cellIs" dxfId="2359" priority="235" stopIfTrue="1" operator="equal">
      <formula>"m"</formula>
    </cfRule>
  </conditionalFormatting>
  <conditionalFormatting sqref="Q2:Q10">
    <cfRule type="cellIs" dxfId="2358" priority="230" stopIfTrue="1" operator="equal">
      <formula>"F"</formula>
    </cfRule>
    <cfRule type="cellIs" dxfId="2357" priority="231" stopIfTrue="1" operator="equal">
      <formula>"WK"</formula>
    </cfRule>
    <cfRule type="cellIs" dxfId="2356" priority="232" stopIfTrue="1" operator="equal">
      <formula>"T"</formula>
    </cfRule>
  </conditionalFormatting>
  <conditionalFormatting sqref="Q2:Q4 Q6:Q10">
    <cfRule type="cellIs" dxfId="2355" priority="224" stopIfTrue="1" operator="equal">
      <formula>"GV"</formula>
    </cfRule>
    <cfRule type="cellIs" dxfId="2354" priority="225" stopIfTrue="1" operator="equal">
      <formula>"PC"</formula>
    </cfRule>
    <cfRule type="cellIs" dxfId="2353" priority="226" stopIfTrue="1" operator="equal">
      <formula>"R"</formula>
    </cfRule>
    <cfRule type="cellIs" dxfId="2352" priority="227" stopIfTrue="1" operator="equal">
      <formula>"E"</formula>
    </cfRule>
    <cfRule type="cellIs" dxfId="2351" priority="228" stopIfTrue="1" operator="equal">
      <formula>"PT"</formula>
    </cfRule>
    <cfRule type="cellIs" dxfId="2350" priority="229" stopIfTrue="1" operator="equal">
      <formula>"mt"</formula>
    </cfRule>
  </conditionalFormatting>
  <conditionalFormatting sqref="Q5">
    <cfRule type="cellIs" dxfId="2349" priority="218" stopIfTrue="1" operator="equal">
      <formula>"GV"</formula>
    </cfRule>
    <cfRule type="cellIs" dxfId="2348" priority="219" stopIfTrue="1" operator="equal">
      <formula>"PC"</formula>
    </cfRule>
    <cfRule type="cellIs" dxfId="2347" priority="220" stopIfTrue="1" operator="equal">
      <formula>"R"</formula>
    </cfRule>
    <cfRule type="cellIs" dxfId="2346" priority="221" stopIfTrue="1" operator="equal">
      <formula>"E"</formula>
    </cfRule>
    <cfRule type="cellIs" dxfId="2345" priority="222" stopIfTrue="1" operator="equal">
      <formula>"PT"</formula>
    </cfRule>
    <cfRule type="cellIs" dxfId="2344" priority="223" stopIfTrue="1" operator="equal">
      <formula>"mt"</formula>
    </cfRule>
  </conditionalFormatting>
  <conditionalFormatting sqref="D14:AH14">
    <cfRule type="expression" dxfId="2343" priority="217">
      <formula>COUNTIF($D$13:$AH$13,férié)</formula>
    </cfRule>
  </conditionalFormatting>
  <conditionalFormatting sqref="D15:AH15">
    <cfRule type="expression" dxfId="2342" priority="215">
      <formula>COUNTIF(JF,D$13)</formula>
    </cfRule>
    <cfRule type="expression" dxfId="2341" priority="216">
      <formula>WEEKDAY(D$13,2)&gt;5</formula>
    </cfRule>
  </conditionalFormatting>
  <conditionalFormatting sqref="Q2:Q10">
    <cfRule type="cellIs" dxfId="2340" priority="212" stopIfTrue="1" operator="equal">
      <formula>"cc"</formula>
    </cfRule>
    <cfRule type="cellIs" dxfId="2339" priority="213" stopIfTrue="1" operator="equal">
      <formula>"cl"</formula>
    </cfRule>
    <cfRule type="cellIs" dxfId="2338" priority="214" stopIfTrue="1" operator="equal">
      <formula>"m"</formula>
    </cfRule>
  </conditionalFormatting>
  <conditionalFormatting sqref="Q2:Q10">
    <cfRule type="cellIs" dxfId="2337" priority="209" stopIfTrue="1" operator="equal">
      <formula>"F"</formula>
    </cfRule>
    <cfRule type="cellIs" dxfId="2336" priority="210" stopIfTrue="1" operator="equal">
      <formula>"WK"</formula>
    </cfRule>
    <cfRule type="cellIs" dxfId="2335" priority="211" stopIfTrue="1" operator="equal">
      <formula>"T"</formula>
    </cfRule>
  </conditionalFormatting>
  <conditionalFormatting sqref="Q2:Q4 Q6:Q10">
    <cfRule type="cellIs" dxfId="2334" priority="203" stopIfTrue="1" operator="equal">
      <formula>"GV"</formula>
    </cfRule>
    <cfRule type="cellIs" dxfId="2333" priority="204" stopIfTrue="1" operator="equal">
      <formula>"PC"</formula>
    </cfRule>
    <cfRule type="cellIs" dxfId="2332" priority="205" stopIfTrue="1" operator="equal">
      <formula>"R"</formula>
    </cfRule>
    <cfRule type="cellIs" dxfId="2331" priority="206" stopIfTrue="1" operator="equal">
      <formula>"E"</formula>
    </cfRule>
    <cfRule type="cellIs" dxfId="2330" priority="207" stopIfTrue="1" operator="equal">
      <formula>"PT"</formula>
    </cfRule>
    <cfRule type="cellIs" dxfId="2329" priority="208" stopIfTrue="1" operator="equal">
      <formula>"mt"</formula>
    </cfRule>
  </conditionalFormatting>
  <conditionalFormatting sqref="Q5">
    <cfRule type="cellIs" dxfId="2328" priority="197" stopIfTrue="1" operator="equal">
      <formula>"GV"</formula>
    </cfRule>
    <cfRule type="cellIs" dxfId="2327" priority="198" stopIfTrue="1" operator="equal">
      <formula>"PC"</formula>
    </cfRule>
    <cfRule type="cellIs" dxfId="2326" priority="199" stopIfTrue="1" operator="equal">
      <formula>"R"</formula>
    </cfRule>
    <cfRule type="cellIs" dxfId="2325" priority="200" stopIfTrue="1" operator="equal">
      <formula>"E"</formula>
    </cfRule>
    <cfRule type="cellIs" dxfId="2324" priority="201" stopIfTrue="1" operator="equal">
      <formula>"PT"</formula>
    </cfRule>
    <cfRule type="cellIs" dxfId="2323" priority="202" stopIfTrue="1" operator="equal">
      <formula>"mt"</formula>
    </cfRule>
  </conditionalFormatting>
  <conditionalFormatting sqref="D14:AH14">
    <cfRule type="expression" dxfId="2322" priority="196">
      <formula>COUNTIF($D$13:$AH$13,férié)</formula>
    </cfRule>
  </conditionalFormatting>
  <conditionalFormatting sqref="D15:AH15">
    <cfRule type="expression" dxfId="2321" priority="193">
      <formula>D$13=""</formula>
    </cfRule>
    <cfRule type="expression" dxfId="2320" priority="194">
      <formula>COUNTIF(JF,D$13)</formula>
    </cfRule>
    <cfRule type="expression" dxfId="2319" priority="195">
      <formula>WEEKDAY(D$13,2)&gt;5</formula>
    </cfRule>
  </conditionalFormatting>
  <conditionalFormatting sqref="Q2:Q10">
    <cfRule type="cellIs" dxfId="2318" priority="190" stopIfTrue="1" operator="equal">
      <formula>"cc"</formula>
    </cfRule>
    <cfRule type="cellIs" dxfId="2317" priority="191" stopIfTrue="1" operator="equal">
      <formula>"cl"</formula>
    </cfRule>
    <cfRule type="cellIs" dxfId="2316" priority="192" stopIfTrue="1" operator="equal">
      <formula>"m"</formula>
    </cfRule>
  </conditionalFormatting>
  <conditionalFormatting sqref="Q2:Q10">
    <cfRule type="cellIs" dxfId="2315" priority="187" stopIfTrue="1" operator="equal">
      <formula>"F"</formula>
    </cfRule>
    <cfRule type="cellIs" dxfId="2314" priority="188" stopIfTrue="1" operator="equal">
      <formula>"WK"</formula>
    </cfRule>
    <cfRule type="cellIs" dxfId="2313" priority="189" stopIfTrue="1" operator="equal">
      <formula>"T"</formula>
    </cfRule>
  </conditionalFormatting>
  <conditionalFormatting sqref="Q2:Q4 Q6:Q10">
    <cfRule type="cellIs" dxfId="2312" priority="181" stopIfTrue="1" operator="equal">
      <formula>"GV"</formula>
    </cfRule>
    <cfRule type="cellIs" dxfId="2311" priority="182" stopIfTrue="1" operator="equal">
      <formula>"PC"</formula>
    </cfRule>
    <cfRule type="cellIs" dxfId="2310" priority="183" stopIfTrue="1" operator="equal">
      <formula>"R"</formula>
    </cfRule>
    <cfRule type="cellIs" dxfId="2309" priority="184" stopIfTrue="1" operator="equal">
      <formula>"E"</formula>
    </cfRule>
    <cfRule type="cellIs" dxfId="2308" priority="185" stopIfTrue="1" operator="equal">
      <formula>"PT"</formula>
    </cfRule>
    <cfRule type="cellIs" dxfId="2307" priority="186" stopIfTrue="1" operator="equal">
      <formula>"mt"</formula>
    </cfRule>
  </conditionalFormatting>
  <conditionalFormatting sqref="Q5">
    <cfRule type="cellIs" dxfId="2306" priority="175" stopIfTrue="1" operator="equal">
      <formula>"GV"</formula>
    </cfRule>
    <cfRule type="cellIs" dxfId="2305" priority="176" stopIfTrue="1" operator="equal">
      <formula>"PC"</formula>
    </cfRule>
    <cfRule type="cellIs" dxfId="2304" priority="177" stopIfTrue="1" operator="equal">
      <formula>"R"</formula>
    </cfRule>
    <cfRule type="cellIs" dxfId="2303" priority="178" stopIfTrue="1" operator="equal">
      <formula>"E"</formula>
    </cfRule>
    <cfRule type="cellIs" dxfId="2302" priority="179" stopIfTrue="1" operator="equal">
      <formula>"PT"</formula>
    </cfRule>
    <cfRule type="cellIs" dxfId="2301" priority="180" stopIfTrue="1" operator="equal">
      <formula>"mt"</formula>
    </cfRule>
  </conditionalFormatting>
  <conditionalFormatting sqref="D14:AH14">
    <cfRule type="expression" dxfId="2300" priority="174">
      <formula>COUNTIF($D$13:$AH$13,férié)</formula>
    </cfRule>
  </conditionalFormatting>
  <conditionalFormatting sqref="D13:AH15">
    <cfRule type="expression" dxfId="2299" priority="171" stopIfTrue="1">
      <formula>D$13=""</formula>
    </cfRule>
  </conditionalFormatting>
  <conditionalFormatting sqref="Q2:Q4 Q6:Q10">
    <cfRule type="cellIs" dxfId="2298" priority="165" stopIfTrue="1" operator="equal">
      <formula>"GV"</formula>
    </cfRule>
    <cfRule type="cellIs" dxfId="2297" priority="166" stopIfTrue="1" operator="equal">
      <formula>"PC"</formula>
    </cfRule>
    <cfRule type="cellIs" dxfId="2296" priority="167" stopIfTrue="1" operator="equal">
      <formula>"R"</formula>
    </cfRule>
    <cfRule type="cellIs" dxfId="2295" priority="168" stopIfTrue="1" operator="equal">
      <formula>"E"</formula>
    </cfRule>
    <cfRule type="cellIs" dxfId="2294" priority="169" stopIfTrue="1" operator="equal">
      <formula>"PT"</formula>
    </cfRule>
    <cfRule type="cellIs" dxfId="2293" priority="170" stopIfTrue="1" operator="equal">
      <formula>"mt"</formula>
    </cfRule>
  </conditionalFormatting>
  <conditionalFormatting sqref="Q2:Q10">
    <cfRule type="cellIs" dxfId="2292" priority="162" stopIfTrue="1" operator="equal">
      <formula>"cc"</formula>
    </cfRule>
    <cfRule type="cellIs" dxfId="2291" priority="163" stopIfTrue="1" operator="equal">
      <formula>"cl"</formula>
    </cfRule>
    <cfRule type="cellIs" dxfId="2290" priority="164" stopIfTrue="1" operator="equal">
      <formula>"m"</formula>
    </cfRule>
  </conditionalFormatting>
  <conditionalFormatting sqref="Q2:Q10">
    <cfRule type="cellIs" dxfId="2289" priority="159" stopIfTrue="1" operator="equal">
      <formula>"F"</formula>
    </cfRule>
    <cfRule type="cellIs" dxfId="2288" priority="160" stopIfTrue="1" operator="equal">
      <formula>"WK"</formula>
    </cfRule>
    <cfRule type="cellIs" dxfId="2287" priority="161" stopIfTrue="1" operator="equal">
      <formula>"T"</formula>
    </cfRule>
  </conditionalFormatting>
  <conditionalFormatting sqref="Q5">
    <cfRule type="cellIs" dxfId="2286" priority="153" stopIfTrue="1" operator="equal">
      <formula>"GV"</formula>
    </cfRule>
    <cfRule type="cellIs" dxfId="2285" priority="154" stopIfTrue="1" operator="equal">
      <formula>"PC"</formula>
    </cfRule>
    <cfRule type="cellIs" dxfId="2284" priority="155" stopIfTrue="1" operator="equal">
      <formula>"R"</formula>
    </cfRule>
    <cfRule type="cellIs" dxfId="2283" priority="156" stopIfTrue="1" operator="equal">
      <formula>"E"</formula>
    </cfRule>
    <cfRule type="cellIs" dxfId="2282" priority="157" stopIfTrue="1" operator="equal">
      <formula>"PT"</formula>
    </cfRule>
    <cfRule type="cellIs" dxfId="2281" priority="158" stopIfTrue="1" operator="equal">
      <formula>"mt"</formula>
    </cfRule>
  </conditionalFormatting>
  <conditionalFormatting sqref="D14:AH14">
    <cfRule type="expression" dxfId="2280" priority="152">
      <formula>COUNTIF($D$13:$AH$13,férié)</formula>
    </cfRule>
  </conditionalFormatting>
  <conditionalFormatting sqref="Q2:Q10">
    <cfRule type="cellIs" dxfId="2279" priority="149" stopIfTrue="1" operator="equal">
      <formula>"cc"</formula>
    </cfRule>
    <cfRule type="cellIs" dxfId="2278" priority="150" stopIfTrue="1" operator="equal">
      <formula>"cl"</formula>
    </cfRule>
    <cfRule type="cellIs" dxfId="2277" priority="151" stopIfTrue="1" operator="equal">
      <formula>"m"</formula>
    </cfRule>
  </conditionalFormatting>
  <conditionalFormatting sqref="Q2:Q10">
    <cfRule type="cellIs" dxfId="2276" priority="146" stopIfTrue="1" operator="equal">
      <formula>"F"</formula>
    </cfRule>
    <cfRule type="cellIs" dxfId="2275" priority="147" stopIfTrue="1" operator="equal">
      <formula>"WK"</formula>
    </cfRule>
    <cfRule type="cellIs" dxfId="2274" priority="148" stopIfTrue="1" operator="equal">
      <formula>"T"</formula>
    </cfRule>
  </conditionalFormatting>
  <conditionalFormatting sqref="Q2:Q4 Q6:Q10">
    <cfRule type="cellIs" dxfId="2273" priority="140" stopIfTrue="1" operator="equal">
      <formula>"GV"</formula>
    </cfRule>
    <cfRule type="cellIs" dxfId="2272" priority="141" stopIfTrue="1" operator="equal">
      <formula>"PC"</formula>
    </cfRule>
    <cfRule type="cellIs" dxfId="2271" priority="142" stopIfTrue="1" operator="equal">
      <formula>"R"</formula>
    </cfRule>
    <cfRule type="cellIs" dxfId="2270" priority="143" stopIfTrue="1" operator="equal">
      <formula>"E"</formula>
    </cfRule>
    <cfRule type="cellIs" dxfId="2269" priority="144" stopIfTrue="1" operator="equal">
      <formula>"PT"</formula>
    </cfRule>
    <cfRule type="cellIs" dxfId="2268" priority="145" stopIfTrue="1" operator="equal">
      <formula>"mt"</formula>
    </cfRule>
  </conditionalFormatting>
  <conditionalFormatting sqref="Q5">
    <cfRule type="cellIs" dxfId="2267" priority="134" stopIfTrue="1" operator="equal">
      <formula>"GV"</formula>
    </cfRule>
    <cfRule type="cellIs" dxfId="2266" priority="135" stopIfTrue="1" operator="equal">
      <formula>"PC"</formula>
    </cfRule>
    <cfRule type="cellIs" dxfId="2265" priority="136" stopIfTrue="1" operator="equal">
      <formula>"R"</formula>
    </cfRule>
    <cfRule type="cellIs" dxfId="2264" priority="137" stopIfTrue="1" operator="equal">
      <formula>"E"</formula>
    </cfRule>
    <cfRule type="cellIs" dxfId="2263" priority="138" stopIfTrue="1" operator="equal">
      <formula>"PT"</formula>
    </cfRule>
    <cfRule type="cellIs" dxfId="2262" priority="139" stopIfTrue="1" operator="equal">
      <formula>"mt"</formula>
    </cfRule>
  </conditionalFormatting>
  <conditionalFormatting sqref="D14:AH14">
    <cfRule type="expression" dxfId="2261" priority="133">
      <formula>COUNTIF($D$13:$AH$13,férié)</formula>
    </cfRule>
  </conditionalFormatting>
  <conditionalFormatting sqref="Q2:Q10">
    <cfRule type="cellIs" dxfId="2260" priority="128" stopIfTrue="1" operator="equal">
      <formula>"cc"</formula>
    </cfRule>
    <cfRule type="cellIs" dxfId="2259" priority="129" stopIfTrue="1" operator="equal">
      <formula>"cl"</formula>
    </cfRule>
    <cfRule type="cellIs" dxfId="2258" priority="130" stopIfTrue="1" operator="equal">
      <formula>"m"</formula>
    </cfRule>
  </conditionalFormatting>
  <conditionalFormatting sqref="Q2:Q10">
    <cfRule type="cellIs" dxfId="2257" priority="125" stopIfTrue="1" operator="equal">
      <formula>"F"</formula>
    </cfRule>
    <cfRule type="cellIs" dxfId="2256" priority="126" stopIfTrue="1" operator="equal">
      <formula>"WK"</formula>
    </cfRule>
    <cfRule type="cellIs" dxfId="2255" priority="127" stopIfTrue="1" operator="equal">
      <formula>"T"</formula>
    </cfRule>
  </conditionalFormatting>
  <conditionalFormatting sqref="Q2:Q4 Q6:Q10">
    <cfRule type="cellIs" dxfId="2254" priority="119" stopIfTrue="1" operator="equal">
      <formula>"GV"</formula>
    </cfRule>
    <cfRule type="cellIs" dxfId="2253" priority="120" stopIfTrue="1" operator="equal">
      <formula>"PC"</formula>
    </cfRule>
    <cfRule type="cellIs" dxfId="2252" priority="121" stopIfTrue="1" operator="equal">
      <formula>"R"</formula>
    </cfRule>
    <cfRule type="cellIs" dxfId="2251" priority="122" stopIfTrue="1" operator="equal">
      <formula>"E"</formula>
    </cfRule>
    <cfRule type="cellIs" dxfId="2250" priority="123" stopIfTrue="1" operator="equal">
      <formula>"PT"</formula>
    </cfRule>
    <cfRule type="cellIs" dxfId="2249" priority="124" stopIfTrue="1" operator="equal">
      <formula>"mt"</formula>
    </cfRule>
  </conditionalFormatting>
  <conditionalFormatting sqref="Q5">
    <cfRule type="cellIs" dxfId="2248" priority="113" stopIfTrue="1" operator="equal">
      <formula>"GV"</formula>
    </cfRule>
    <cfRule type="cellIs" dxfId="2247" priority="114" stopIfTrue="1" operator="equal">
      <formula>"PC"</formula>
    </cfRule>
    <cfRule type="cellIs" dxfId="2246" priority="115" stopIfTrue="1" operator="equal">
      <formula>"R"</formula>
    </cfRule>
    <cfRule type="cellIs" dxfId="2245" priority="116" stopIfTrue="1" operator="equal">
      <formula>"E"</formula>
    </cfRule>
    <cfRule type="cellIs" dxfId="2244" priority="117" stopIfTrue="1" operator="equal">
      <formula>"PT"</formula>
    </cfRule>
    <cfRule type="cellIs" dxfId="2243" priority="118" stopIfTrue="1" operator="equal">
      <formula>"mt"</formula>
    </cfRule>
  </conditionalFormatting>
  <conditionalFormatting sqref="D14:AH14">
    <cfRule type="expression" dxfId="2242" priority="112">
      <formula>COUNTIF($D$13:$AH$13,férié)</formula>
    </cfRule>
  </conditionalFormatting>
  <conditionalFormatting sqref="D16:AH16">
    <cfRule type="expression" dxfId="689" priority="17">
      <formula>COUNTIF(JF,D$13)</formula>
    </cfRule>
    <cfRule type="expression" dxfId="688" priority="18">
      <formula>WEEKDAY(D$13,2)&gt;5</formula>
    </cfRule>
  </conditionalFormatting>
  <conditionalFormatting sqref="D16:AH16">
    <cfRule type="expression" dxfId="687" priority="14">
      <formula>D$13=""</formula>
    </cfRule>
    <cfRule type="expression" dxfId="686" priority="15">
      <formula>COUNTIF(JF,D$13)</formula>
    </cfRule>
    <cfRule type="expression" dxfId="685" priority="16">
      <formula>WEEKDAY(D$13,2)&gt;5</formula>
    </cfRule>
  </conditionalFormatting>
  <conditionalFormatting sqref="D16:AH16">
    <cfRule type="expression" dxfId="684" priority="13" stopIfTrue="1">
      <formula>D$13=""</formula>
    </cfRule>
  </conditionalFormatting>
  <conditionalFormatting sqref="D17:AH17">
    <cfRule type="expression" dxfId="683" priority="11">
      <formula>COUNTIF(JF,D$13)</formula>
    </cfRule>
    <cfRule type="expression" dxfId="682" priority="12">
      <formula>WEEKDAY(D$13,2)&gt;5</formula>
    </cfRule>
  </conditionalFormatting>
  <conditionalFormatting sqref="D17:AH17">
    <cfRule type="expression" dxfId="681" priority="8">
      <formula>D$13=""</formula>
    </cfRule>
    <cfRule type="expression" dxfId="680" priority="9">
      <formula>COUNTIF(JF,D$13)</formula>
    </cfRule>
    <cfRule type="expression" dxfId="679" priority="10">
      <formula>WEEKDAY(D$13,2)&gt;5</formula>
    </cfRule>
  </conditionalFormatting>
  <conditionalFormatting sqref="D17:AH17">
    <cfRule type="expression" dxfId="678" priority="7" stopIfTrue="1">
      <formula>D$13=""</formula>
    </cfRule>
  </conditionalFormatting>
  <conditionalFormatting sqref="D18:AH18">
    <cfRule type="expression" dxfId="677" priority="5">
      <formula>COUNTIF(JF,D$13)</formula>
    </cfRule>
    <cfRule type="expression" dxfId="676" priority="6">
      <formula>WEEKDAY(D$13,2)&gt;5</formula>
    </cfRule>
  </conditionalFormatting>
  <conditionalFormatting sqref="D18:AH18">
    <cfRule type="expression" dxfId="675" priority="2">
      <formula>D$13=""</formula>
    </cfRule>
    <cfRule type="expression" dxfId="674" priority="3">
      <formula>COUNTIF(JF,D$13)</formula>
    </cfRule>
    <cfRule type="expression" dxfId="673" priority="4">
      <formula>WEEKDAY(D$13,2)&gt;5</formula>
    </cfRule>
  </conditionalFormatting>
  <conditionalFormatting sqref="D18:AH18">
    <cfRule type="expression" dxfId="672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C64"/>
  <sheetViews>
    <sheetView zoomScale="85" zoomScaleNormal="85" workbookViewId="0">
      <selection activeCell="R15" sqref="R15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calendaire'!A1,8,1),0)</f>
        <v>40755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40755</v>
      </c>
      <c r="E13" s="33">
        <f>D13+1</f>
        <v>40756</v>
      </c>
      <c r="F13" s="33">
        <f>E13+1</f>
        <v>40757</v>
      </c>
      <c r="G13" s="33">
        <f>F13+1</f>
        <v>40758</v>
      </c>
      <c r="H13" s="33">
        <f t="shared" ref="H13:AC13" si="0">G13+1</f>
        <v>40759</v>
      </c>
      <c r="I13" s="33">
        <f t="shared" si="0"/>
        <v>40760</v>
      </c>
      <c r="J13" s="33">
        <f t="shared" si="0"/>
        <v>40761</v>
      </c>
      <c r="K13" s="33">
        <f t="shared" si="0"/>
        <v>40762</v>
      </c>
      <c r="L13" s="33">
        <f t="shared" si="0"/>
        <v>40763</v>
      </c>
      <c r="M13" s="33">
        <f t="shared" si="0"/>
        <v>40764</v>
      </c>
      <c r="N13" s="33">
        <f t="shared" si="0"/>
        <v>40765</v>
      </c>
      <c r="O13" s="33">
        <f t="shared" si="0"/>
        <v>40766</v>
      </c>
      <c r="P13" s="33">
        <f t="shared" si="0"/>
        <v>40767</v>
      </c>
      <c r="Q13" s="33">
        <f t="shared" si="0"/>
        <v>40768</v>
      </c>
      <c r="R13" s="33">
        <f t="shared" si="0"/>
        <v>40769</v>
      </c>
      <c r="S13" s="33">
        <f t="shared" si="0"/>
        <v>40770</v>
      </c>
      <c r="T13" s="33">
        <f t="shared" si="0"/>
        <v>40771</v>
      </c>
      <c r="U13" s="33">
        <f t="shared" si="0"/>
        <v>40772</v>
      </c>
      <c r="V13" s="33">
        <f t="shared" si="0"/>
        <v>40773</v>
      </c>
      <c r="W13" s="33">
        <f t="shared" si="0"/>
        <v>40774</v>
      </c>
      <c r="X13" s="33">
        <f t="shared" si="0"/>
        <v>40775</v>
      </c>
      <c r="Y13" s="33">
        <f t="shared" si="0"/>
        <v>40776</v>
      </c>
      <c r="Z13" s="33">
        <f t="shared" si="0"/>
        <v>40777</v>
      </c>
      <c r="AA13" s="33">
        <f t="shared" si="0"/>
        <v>40778</v>
      </c>
      <c r="AB13" s="33">
        <f t="shared" si="0"/>
        <v>40779</v>
      </c>
      <c r="AC13" s="33">
        <f t="shared" si="0"/>
        <v>40780</v>
      </c>
      <c r="AD13" s="33">
        <f>IF(AC13&lt;&gt;"",IF(AC13+1&lt;=EOMONTH(($D$12)*1,0),AC13+1,""),"")</f>
        <v>40781</v>
      </c>
      <c r="AE13" s="33">
        <f>IF(AD13="","",IF(MONTH(AD13+1)&lt;&gt;MONTH(AD13),"",AD13+1))</f>
        <v>40782</v>
      </c>
      <c r="AF13" s="33">
        <f t="shared" ref="AF13:AH13" si="1">IF(AE13="","",IF(MONTH(AE13+1)&lt;&gt;MONTH(AE13),"",AE13+1))</f>
        <v>40783</v>
      </c>
      <c r="AG13" s="33">
        <f t="shared" si="1"/>
        <v>40784</v>
      </c>
      <c r="AH13" s="33">
        <f t="shared" si="1"/>
        <v>40785</v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40755</v>
      </c>
      <c r="E14" s="49">
        <f t="shared" ref="E14:AH14" si="2">E13</f>
        <v>40756</v>
      </c>
      <c r="F14" s="49">
        <f t="shared" si="2"/>
        <v>40757</v>
      </c>
      <c r="G14" s="49">
        <f t="shared" si="2"/>
        <v>40758</v>
      </c>
      <c r="H14" s="49">
        <f t="shared" si="2"/>
        <v>40759</v>
      </c>
      <c r="I14" s="49">
        <f t="shared" si="2"/>
        <v>40760</v>
      </c>
      <c r="J14" s="49">
        <f t="shared" si="2"/>
        <v>40761</v>
      </c>
      <c r="K14" s="49">
        <f t="shared" si="2"/>
        <v>40762</v>
      </c>
      <c r="L14" s="49">
        <f t="shared" si="2"/>
        <v>40763</v>
      </c>
      <c r="M14" s="49">
        <f t="shared" si="2"/>
        <v>40764</v>
      </c>
      <c r="N14" s="49">
        <f t="shared" si="2"/>
        <v>40765</v>
      </c>
      <c r="O14" s="49">
        <f t="shared" si="2"/>
        <v>40766</v>
      </c>
      <c r="P14" s="49">
        <f t="shared" si="2"/>
        <v>40767</v>
      </c>
      <c r="Q14" s="49">
        <f t="shared" si="2"/>
        <v>40768</v>
      </c>
      <c r="R14" s="49">
        <f t="shared" si="2"/>
        <v>40769</v>
      </c>
      <c r="S14" s="49">
        <f t="shared" si="2"/>
        <v>40770</v>
      </c>
      <c r="T14" s="49">
        <f t="shared" si="2"/>
        <v>40771</v>
      </c>
      <c r="U14" s="49">
        <f t="shared" si="2"/>
        <v>40772</v>
      </c>
      <c r="V14" s="49">
        <f t="shared" si="2"/>
        <v>40773</v>
      </c>
      <c r="W14" s="49">
        <f t="shared" si="2"/>
        <v>40774</v>
      </c>
      <c r="X14" s="49">
        <f t="shared" si="2"/>
        <v>40775</v>
      </c>
      <c r="Y14" s="49">
        <f t="shared" si="2"/>
        <v>40776</v>
      </c>
      <c r="Z14" s="49">
        <f t="shared" si="2"/>
        <v>40777</v>
      </c>
      <c r="AA14" s="49">
        <f t="shared" si="2"/>
        <v>40778</v>
      </c>
      <c r="AB14" s="49">
        <f t="shared" si="2"/>
        <v>40779</v>
      </c>
      <c r="AC14" s="49">
        <f t="shared" si="2"/>
        <v>40780</v>
      </c>
      <c r="AD14" s="49">
        <f t="shared" si="2"/>
        <v>40781</v>
      </c>
      <c r="AE14" s="49">
        <f t="shared" si="2"/>
        <v>40782</v>
      </c>
      <c r="AF14" s="49">
        <f t="shared" si="2"/>
        <v>40783</v>
      </c>
      <c r="AG14" s="49">
        <f t="shared" si="2"/>
        <v>40784</v>
      </c>
      <c r="AH14" s="49">
        <f t="shared" si="2"/>
        <v>40785</v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35" t="s">
        <v>49</v>
      </c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96">
        <f>COUNTIF(D17:AH17,"x")</f>
        <v>1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96">
        <f>COUNTIF(D18:AH18,"x")</f>
        <v>0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2241" priority="276" stopIfTrue="1" operator="equal">
      <formula>"GV"</formula>
    </cfRule>
    <cfRule type="cellIs" dxfId="2240" priority="277" stopIfTrue="1" operator="equal">
      <formula>"PC"</formula>
    </cfRule>
    <cfRule type="cellIs" dxfId="2239" priority="278" stopIfTrue="1" operator="equal">
      <formula>"R"</formula>
    </cfRule>
    <cfRule type="cellIs" dxfId="2238" priority="279" stopIfTrue="1" operator="equal">
      <formula>"E"</formula>
    </cfRule>
    <cfRule type="cellIs" dxfId="2237" priority="280" stopIfTrue="1" operator="equal">
      <formula>"PT"</formula>
    </cfRule>
    <cfRule type="cellIs" dxfId="2236" priority="281" stopIfTrue="1" operator="equal">
      <formula>"mt"</formula>
    </cfRule>
  </conditionalFormatting>
  <conditionalFormatting sqref="Q2:Q10">
    <cfRule type="cellIs" dxfId="2235" priority="333" stopIfTrue="1" operator="equal">
      <formula>"cc"</formula>
    </cfRule>
    <cfRule type="cellIs" dxfId="2234" priority="334" stopIfTrue="1" operator="equal">
      <formula>"cl"</formula>
    </cfRule>
    <cfRule type="cellIs" dxfId="2233" priority="335" stopIfTrue="1" operator="equal">
      <formula>"m"</formula>
    </cfRule>
  </conditionalFormatting>
  <conditionalFormatting sqref="Q2:Q10">
    <cfRule type="cellIs" dxfId="2232" priority="330" stopIfTrue="1" operator="equal">
      <formula>"F"</formula>
    </cfRule>
    <cfRule type="cellIs" dxfId="2231" priority="331" stopIfTrue="1" operator="equal">
      <formula>"WK"</formula>
    </cfRule>
    <cfRule type="cellIs" dxfId="2230" priority="332" stopIfTrue="1" operator="equal">
      <formula>"T"</formula>
    </cfRule>
  </conditionalFormatting>
  <conditionalFormatting sqref="Q5">
    <cfRule type="cellIs" dxfId="2229" priority="264" stopIfTrue="1" operator="equal">
      <formula>"GV"</formula>
    </cfRule>
    <cfRule type="cellIs" dxfId="2228" priority="265" stopIfTrue="1" operator="equal">
      <formula>"PC"</formula>
    </cfRule>
    <cfRule type="cellIs" dxfId="2227" priority="266" stopIfTrue="1" operator="equal">
      <formula>"R"</formula>
    </cfRule>
    <cfRule type="cellIs" dxfId="2226" priority="267" stopIfTrue="1" operator="equal">
      <formula>"E"</formula>
    </cfRule>
    <cfRule type="cellIs" dxfId="2225" priority="268" stopIfTrue="1" operator="equal">
      <formula>"PT"</formula>
    </cfRule>
    <cfRule type="cellIs" dxfId="2224" priority="269" stopIfTrue="1" operator="equal">
      <formula>"mt"</formula>
    </cfRule>
  </conditionalFormatting>
  <conditionalFormatting sqref="D14:AH14">
    <cfRule type="expression" dxfId="2223" priority="179">
      <formula>COUNTIF($D$13:$AH$13,férié)</formula>
    </cfRule>
  </conditionalFormatting>
  <conditionalFormatting sqref="Q2:Q10">
    <cfRule type="cellIs" dxfId="2222" priority="176" stopIfTrue="1" operator="equal">
      <formula>"cc"</formula>
    </cfRule>
    <cfRule type="cellIs" dxfId="2221" priority="177" stopIfTrue="1" operator="equal">
      <formula>"cl"</formula>
    </cfRule>
    <cfRule type="cellIs" dxfId="2220" priority="178" stopIfTrue="1" operator="equal">
      <formula>"m"</formula>
    </cfRule>
  </conditionalFormatting>
  <conditionalFormatting sqref="Q2:Q10">
    <cfRule type="cellIs" dxfId="2219" priority="173" stopIfTrue="1" operator="equal">
      <formula>"F"</formula>
    </cfRule>
    <cfRule type="cellIs" dxfId="2218" priority="174" stopIfTrue="1" operator="equal">
      <formula>"WK"</formula>
    </cfRule>
    <cfRule type="cellIs" dxfId="2217" priority="175" stopIfTrue="1" operator="equal">
      <formula>"T"</formula>
    </cfRule>
  </conditionalFormatting>
  <conditionalFormatting sqref="Q2:Q4 Q6:Q10">
    <cfRule type="cellIs" dxfId="2216" priority="167" stopIfTrue="1" operator="equal">
      <formula>"GV"</formula>
    </cfRule>
    <cfRule type="cellIs" dxfId="2215" priority="168" stopIfTrue="1" operator="equal">
      <formula>"PC"</formula>
    </cfRule>
    <cfRule type="cellIs" dxfId="2214" priority="169" stopIfTrue="1" operator="equal">
      <formula>"R"</formula>
    </cfRule>
    <cfRule type="cellIs" dxfId="2213" priority="170" stopIfTrue="1" operator="equal">
      <formula>"E"</formula>
    </cfRule>
    <cfRule type="cellIs" dxfId="2212" priority="171" stopIfTrue="1" operator="equal">
      <formula>"PT"</formula>
    </cfRule>
    <cfRule type="cellIs" dxfId="2211" priority="172" stopIfTrue="1" operator="equal">
      <formula>"mt"</formula>
    </cfRule>
  </conditionalFormatting>
  <conditionalFormatting sqref="Q5">
    <cfRule type="cellIs" dxfId="2210" priority="161" stopIfTrue="1" operator="equal">
      <formula>"GV"</formula>
    </cfRule>
    <cfRule type="cellIs" dxfId="2209" priority="162" stopIfTrue="1" operator="equal">
      <formula>"PC"</formula>
    </cfRule>
    <cfRule type="cellIs" dxfId="2208" priority="163" stopIfTrue="1" operator="equal">
      <formula>"R"</formula>
    </cfRule>
    <cfRule type="cellIs" dxfId="2207" priority="164" stopIfTrue="1" operator="equal">
      <formula>"E"</formula>
    </cfRule>
    <cfRule type="cellIs" dxfId="2206" priority="165" stopIfTrue="1" operator="equal">
      <formula>"PT"</formula>
    </cfRule>
    <cfRule type="cellIs" dxfId="2205" priority="166" stopIfTrue="1" operator="equal">
      <formula>"mt"</formula>
    </cfRule>
  </conditionalFormatting>
  <conditionalFormatting sqref="D14:AH14">
    <cfRule type="expression" dxfId="2204" priority="160">
      <formula>COUNTIF($D$13:$AH$13,férié)</formula>
    </cfRule>
  </conditionalFormatting>
  <conditionalFormatting sqref="D15:AH15">
    <cfRule type="expression" dxfId="2203" priority="157">
      <formula>D$13=""</formula>
    </cfRule>
    <cfRule type="expression" dxfId="2202" priority="158">
      <formula>COUNTIF(JF,D$13)</formula>
    </cfRule>
    <cfRule type="expression" dxfId="2201" priority="159">
      <formula>WEEKDAY(D$13,2)&gt;5</formula>
    </cfRule>
  </conditionalFormatting>
  <conditionalFormatting sqref="Q2:Q10">
    <cfRule type="cellIs" dxfId="2200" priority="154" stopIfTrue="1" operator="equal">
      <formula>"cc"</formula>
    </cfRule>
    <cfRule type="cellIs" dxfId="2199" priority="155" stopIfTrue="1" operator="equal">
      <formula>"cl"</formula>
    </cfRule>
    <cfRule type="cellIs" dxfId="2198" priority="156" stopIfTrue="1" operator="equal">
      <formula>"m"</formula>
    </cfRule>
  </conditionalFormatting>
  <conditionalFormatting sqref="Q2:Q10">
    <cfRule type="cellIs" dxfId="2197" priority="151" stopIfTrue="1" operator="equal">
      <formula>"F"</formula>
    </cfRule>
    <cfRule type="cellIs" dxfId="2196" priority="152" stopIfTrue="1" operator="equal">
      <formula>"WK"</formula>
    </cfRule>
    <cfRule type="cellIs" dxfId="2195" priority="153" stopIfTrue="1" operator="equal">
      <formula>"T"</formula>
    </cfRule>
  </conditionalFormatting>
  <conditionalFormatting sqref="Q2:Q4 Q6:Q10">
    <cfRule type="cellIs" dxfId="2194" priority="145" stopIfTrue="1" operator="equal">
      <formula>"GV"</formula>
    </cfRule>
    <cfRule type="cellIs" dxfId="2193" priority="146" stopIfTrue="1" operator="equal">
      <formula>"PC"</formula>
    </cfRule>
    <cfRule type="cellIs" dxfId="2192" priority="147" stopIfTrue="1" operator="equal">
      <formula>"R"</formula>
    </cfRule>
    <cfRule type="cellIs" dxfId="2191" priority="148" stopIfTrue="1" operator="equal">
      <formula>"E"</formula>
    </cfRule>
    <cfRule type="cellIs" dxfId="2190" priority="149" stopIfTrue="1" operator="equal">
      <formula>"PT"</formula>
    </cfRule>
    <cfRule type="cellIs" dxfId="2189" priority="150" stopIfTrue="1" operator="equal">
      <formula>"mt"</formula>
    </cfRule>
  </conditionalFormatting>
  <conditionalFormatting sqref="Q5">
    <cfRule type="cellIs" dxfId="2188" priority="139" stopIfTrue="1" operator="equal">
      <formula>"GV"</formula>
    </cfRule>
    <cfRule type="cellIs" dxfId="2187" priority="140" stopIfTrue="1" operator="equal">
      <formula>"PC"</formula>
    </cfRule>
    <cfRule type="cellIs" dxfId="2186" priority="141" stopIfTrue="1" operator="equal">
      <formula>"R"</formula>
    </cfRule>
    <cfRule type="cellIs" dxfId="2185" priority="142" stopIfTrue="1" operator="equal">
      <formula>"E"</formula>
    </cfRule>
    <cfRule type="cellIs" dxfId="2184" priority="143" stopIfTrue="1" operator="equal">
      <formula>"PT"</formula>
    </cfRule>
    <cfRule type="cellIs" dxfId="2183" priority="144" stopIfTrue="1" operator="equal">
      <formula>"mt"</formula>
    </cfRule>
  </conditionalFormatting>
  <conditionalFormatting sqref="D14:AH14">
    <cfRule type="expression" dxfId="2182" priority="138">
      <formula>COUNTIF($D$13:$AH$13,férié)</formula>
    </cfRule>
  </conditionalFormatting>
  <conditionalFormatting sqref="D15:AH15">
    <cfRule type="expression" dxfId="2181" priority="136">
      <formula>COUNTIF(JF,D$13)</formula>
    </cfRule>
    <cfRule type="expression" dxfId="2180" priority="137">
      <formula>WEEKDAY(D$13,2)&gt;5</formula>
    </cfRule>
  </conditionalFormatting>
  <conditionalFormatting sqref="D13:AH15">
    <cfRule type="expression" dxfId="2179" priority="135" stopIfTrue="1">
      <formula>D$13=""</formula>
    </cfRule>
  </conditionalFormatting>
  <conditionalFormatting sqref="Q2:Q4 Q6:Q10">
    <cfRule type="cellIs" dxfId="2178" priority="129" stopIfTrue="1" operator="equal">
      <formula>"GV"</formula>
    </cfRule>
    <cfRule type="cellIs" dxfId="2177" priority="130" stopIfTrue="1" operator="equal">
      <formula>"PC"</formula>
    </cfRule>
    <cfRule type="cellIs" dxfId="2176" priority="131" stopIfTrue="1" operator="equal">
      <formula>"R"</formula>
    </cfRule>
    <cfRule type="cellIs" dxfId="2175" priority="132" stopIfTrue="1" operator="equal">
      <formula>"E"</formula>
    </cfRule>
    <cfRule type="cellIs" dxfId="2174" priority="133" stopIfTrue="1" operator="equal">
      <formula>"PT"</formula>
    </cfRule>
    <cfRule type="cellIs" dxfId="2173" priority="134" stopIfTrue="1" operator="equal">
      <formula>"mt"</formula>
    </cfRule>
  </conditionalFormatting>
  <conditionalFormatting sqref="Q2:Q10">
    <cfRule type="cellIs" dxfId="2172" priority="126" stopIfTrue="1" operator="equal">
      <formula>"cc"</formula>
    </cfRule>
    <cfRule type="cellIs" dxfId="2171" priority="127" stopIfTrue="1" operator="equal">
      <formula>"cl"</formula>
    </cfRule>
    <cfRule type="cellIs" dxfId="2170" priority="128" stopIfTrue="1" operator="equal">
      <formula>"m"</formula>
    </cfRule>
  </conditionalFormatting>
  <conditionalFormatting sqref="Q2:Q10">
    <cfRule type="cellIs" dxfId="2169" priority="123" stopIfTrue="1" operator="equal">
      <formula>"F"</formula>
    </cfRule>
    <cfRule type="cellIs" dxfId="2168" priority="124" stopIfTrue="1" operator="equal">
      <formula>"WK"</formula>
    </cfRule>
    <cfRule type="cellIs" dxfId="2167" priority="125" stopIfTrue="1" operator="equal">
      <formula>"T"</formula>
    </cfRule>
  </conditionalFormatting>
  <conditionalFormatting sqref="Q5">
    <cfRule type="cellIs" dxfId="2166" priority="117" stopIfTrue="1" operator="equal">
      <formula>"GV"</formula>
    </cfRule>
    <cfRule type="cellIs" dxfId="2165" priority="118" stopIfTrue="1" operator="equal">
      <formula>"PC"</formula>
    </cfRule>
    <cfRule type="cellIs" dxfId="2164" priority="119" stopIfTrue="1" operator="equal">
      <formula>"R"</formula>
    </cfRule>
    <cfRule type="cellIs" dxfId="2163" priority="120" stopIfTrue="1" operator="equal">
      <formula>"E"</formula>
    </cfRule>
    <cfRule type="cellIs" dxfId="2162" priority="121" stopIfTrue="1" operator="equal">
      <formula>"PT"</formula>
    </cfRule>
    <cfRule type="cellIs" dxfId="2161" priority="122" stopIfTrue="1" operator="equal">
      <formula>"mt"</formula>
    </cfRule>
  </conditionalFormatting>
  <conditionalFormatting sqref="D14:AH14">
    <cfRule type="expression" dxfId="2160" priority="116">
      <formula>COUNTIF($D$13:$AH$13,férié)</formula>
    </cfRule>
  </conditionalFormatting>
  <conditionalFormatting sqref="Q2:Q10">
    <cfRule type="cellIs" dxfId="2159" priority="113" stopIfTrue="1" operator="equal">
      <formula>"cc"</formula>
    </cfRule>
    <cfRule type="cellIs" dxfId="2158" priority="114" stopIfTrue="1" operator="equal">
      <formula>"cl"</formula>
    </cfRule>
    <cfRule type="cellIs" dxfId="2157" priority="115" stopIfTrue="1" operator="equal">
      <formula>"m"</formula>
    </cfRule>
  </conditionalFormatting>
  <conditionalFormatting sqref="Q2:Q10">
    <cfRule type="cellIs" dxfId="2156" priority="110" stopIfTrue="1" operator="equal">
      <formula>"F"</formula>
    </cfRule>
    <cfRule type="cellIs" dxfId="2155" priority="111" stopIfTrue="1" operator="equal">
      <formula>"WK"</formula>
    </cfRule>
    <cfRule type="cellIs" dxfId="2154" priority="112" stopIfTrue="1" operator="equal">
      <formula>"T"</formula>
    </cfRule>
  </conditionalFormatting>
  <conditionalFormatting sqref="Q2:Q4 Q6:Q10">
    <cfRule type="cellIs" dxfId="2153" priority="104" stopIfTrue="1" operator="equal">
      <formula>"GV"</formula>
    </cfRule>
    <cfRule type="cellIs" dxfId="2152" priority="105" stopIfTrue="1" operator="equal">
      <formula>"PC"</formula>
    </cfRule>
    <cfRule type="cellIs" dxfId="2151" priority="106" stopIfTrue="1" operator="equal">
      <formula>"R"</formula>
    </cfRule>
    <cfRule type="cellIs" dxfId="2150" priority="107" stopIfTrue="1" operator="equal">
      <formula>"E"</formula>
    </cfRule>
    <cfRule type="cellIs" dxfId="2149" priority="108" stopIfTrue="1" operator="equal">
      <formula>"PT"</formula>
    </cfRule>
    <cfRule type="cellIs" dxfId="2148" priority="109" stopIfTrue="1" operator="equal">
      <formula>"mt"</formula>
    </cfRule>
  </conditionalFormatting>
  <conditionalFormatting sqref="Q5">
    <cfRule type="cellIs" dxfId="2147" priority="98" stopIfTrue="1" operator="equal">
      <formula>"GV"</formula>
    </cfRule>
    <cfRule type="cellIs" dxfId="2146" priority="99" stopIfTrue="1" operator="equal">
      <formula>"PC"</formula>
    </cfRule>
    <cfRule type="cellIs" dxfId="2145" priority="100" stopIfTrue="1" operator="equal">
      <formula>"R"</formula>
    </cfRule>
    <cfRule type="cellIs" dxfId="2144" priority="101" stopIfTrue="1" operator="equal">
      <formula>"E"</formula>
    </cfRule>
    <cfRule type="cellIs" dxfId="2143" priority="102" stopIfTrue="1" operator="equal">
      <formula>"PT"</formula>
    </cfRule>
    <cfRule type="cellIs" dxfId="2142" priority="103" stopIfTrue="1" operator="equal">
      <formula>"mt"</formula>
    </cfRule>
  </conditionalFormatting>
  <conditionalFormatting sqref="D14:AH14">
    <cfRule type="expression" dxfId="2141" priority="97">
      <formula>COUNTIF($D$13:$AH$13,férié)</formula>
    </cfRule>
  </conditionalFormatting>
  <conditionalFormatting sqref="Q2:Q10">
    <cfRule type="cellIs" dxfId="2140" priority="92" stopIfTrue="1" operator="equal">
      <formula>"cc"</formula>
    </cfRule>
    <cfRule type="cellIs" dxfId="2139" priority="93" stopIfTrue="1" operator="equal">
      <formula>"cl"</formula>
    </cfRule>
    <cfRule type="cellIs" dxfId="2138" priority="94" stopIfTrue="1" operator="equal">
      <formula>"m"</formula>
    </cfRule>
  </conditionalFormatting>
  <conditionalFormatting sqref="Q2:Q10">
    <cfRule type="cellIs" dxfId="2137" priority="89" stopIfTrue="1" operator="equal">
      <formula>"F"</formula>
    </cfRule>
    <cfRule type="cellIs" dxfId="2136" priority="90" stopIfTrue="1" operator="equal">
      <formula>"WK"</formula>
    </cfRule>
    <cfRule type="cellIs" dxfId="2135" priority="91" stopIfTrue="1" operator="equal">
      <formula>"T"</formula>
    </cfRule>
  </conditionalFormatting>
  <conditionalFormatting sqref="Q2:Q4 Q6:Q10">
    <cfRule type="cellIs" dxfId="2134" priority="83" stopIfTrue="1" operator="equal">
      <formula>"GV"</formula>
    </cfRule>
    <cfRule type="cellIs" dxfId="2133" priority="84" stopIfTrue="1" operator="equal">
      <formula>"PC"</formula>
    </cfRule>
    <cfRule type="cellIs" dxfId="2132" priority="85" stopIfTrue="1" operator="equal">
      <formula>"R"</formula>
    </cfRule>
    <cfRule type="cellIs" dxfId="2131" priority="86" stopIfTrue="1" operator="equal">
      <formula>"E"</formula>
    </cfRule>
    <cfRule type="cellIs" dxfId="2130" priority="87" stopIfTrue="1" operator="equal">
      <formula>"PT"</formula>
    </cfRule>
    <cfRule type="cellIs" dxfId="2129" priority="88" stopIfTrue="1" operator="equal">
      <formula>"mt"</formula>
    </cfRule>
  </conditionalFormatting>
  <conditionalFormatting sqref="Q5">
    <cfRule type="cellIs" dxfId="2128" priority="77" stopIfTrue="1" operator="equal">
      <formula>"GV"</formula>
    </cfRule>
    <cfRule type="cellIs" dxfId="2127" priority="78" stopIfTrue="1" operator="equal">
      <formula>"PC"</formula>
    </cfRule>
    <cfRule type="cellIs" dxfId="2126" priority="79" stopIfTrue="1" operator="equal">
      <formula>"R"</formula>
    </cfRule>
    <cfRule type="cellIs" dxfId="2125" priority="80" stopIfTrue="1" operator="equal">
      <formula>"E"</formula>
    </cfRule>
    <cfRule type="cellIs" dxfId="2124" priority="81" stopIfTrue="1" operator="equal">
      <formula>"PT"</formula>
    </cfRule>
    <cfRule type="cellIs" dxfId="2123" priority="82" stopIfTrue="1" operator="equal">
      <formula>"mt"</formula>
    </cfRule>
  </conditionalFormatting>
  <conditionalFormatting sqref="D14:AH14">
    <cfRule type="expression" dxfId="2122" priority="76">
      <formula>COUNTIF($D$13:$AH$13,férié)</formula>
    </cfRule>
  </conditionalFormatting>
  <conditionalFormatting sqref="D16:AH16">
    <cfRule type="expression" dxfId="725" priority="16">
      <formula>D$13=""</formula>
    </cfRule>
    <cfRule type="expression" dxfId="724" priority="17">
      <formula>COUNTIF(JF,D$13)</formula>
    </cfRule>
    <cfRule type="expression" dxfId="723" priority="18">
      <formula>WEEKDAY(D$13,2)&gt;5</formula>
    </cfRule>
  </conditionalFormatting>
  <conditionalFormatting sqref="D16:AH16">
    <cfRule type="expression" dxfId="722" priority="14">
      <formula>COUNTIF(JF,D$13)</formula>
    </cfRule>
    <cfRule type="expression" dxfId="721" priority="15">
      <formula>WEEKDAY(D$13,2)&gt;5</formula>
    </cfRule>
  </conditionalFormatting>
  <conditionalFormatting sqref="D16:AH16">
    <cfRule type="expression" dxfId="720" priority="13" stopIfTrue="1">
      <formula>D$13=""</formula>
    </cfRule>
  </conditionalFormatting>
  <conditionalFormatting sqref="D17:AH17">
    <cfRule type="expression" dxfId="719" priority="10">
      <formula>D$13=""</formula>
    </cfRule>
    <cfRule type="expression" dxfId="718" priority="11">
      <formula>COUNTIF(JF,D$13)</formula>
    </cfRule>
    <cfRule type="expression" dxfId="717" priority="12">
      <formula>WEEKDAY(D$13,2)&gt;5</formula>
    </cfRule>
  </conditionalFormatting>
  <conditionalFormatting sqref="D17:AH17">
    <cfRule type="expression" dxfId="716" priority="8">
      <formula>COUNTIF(JF,D$13)</formula>
    </cfRule>
    <cfRule type="expression" dxfId="715" priority="9">
      <formula>WEEKDAY(D$13,2)&gt;5</formula>
    </cfRule>
  </conditionalFormatting>
  <conditionalFormatting sqref="D17:AH17">
    <cfRule type="expression" dxfId="714" priority="7" stopIfTrue="1">
      <formula>D$13=""</formula>
    </cfRule>
  </conditionalFormatting>
  <conditionalFormatting sqref="D18:AH18">
    <cfRule type="expression" dxfId="713" priority="4">
      <formula>D$13=""</formula>
    </cfRule>
    <cfRule type="expression" dxfId="712" priority="5">
      <formula>COUNTIF(JF,D$13)</formula>
    </cfRule>
    <cfRule type="expression" dxfId="711" priority="6">
      <formula>WEEKDAY(D$13,2)&gt;5</formula>
    </cfRule>
  </conditionalFormatting>
  <conditionalFormatting sqref="D18:AH18">
    <cfRule type="expression" dxfId="710" priority="2">
      <formula>COUNTIF(JF,D$13)</formula>
    </cfRule>
    <cfRule type="expression" dxfId="709" priority="3">
      <formula>WEEKDAY(D$13,2)&gt;5</formula>
    </cfRule>
  </conditionalFormatting>
  <conditionalFormatting sqref="D18:AH18">
    <cfRule type="expression" dxfId="708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calendaire'!A1,9,1),0)</f>
        <v>40786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40786</v>
      </c>
      <c r="E13" s="33">
        <f>D13+1</f>
        <v>40787</v>
      </c>
      <c r="F13" s="33">
        <f>E13+1</f>
        <v>40788</v>
      </c>
      <c r="G13" s="33">
        <f>F13+1</f>
        <v>40789</v>
      </c>
      <c r="H13" s="33">
        <f t="shared" ref="H13:AC13" si="0">G13+1</f>
        <v>40790</v>
      </c>
      <c r="I13" s="33">
        <f t="shared" si="0"/>
        <v>40791</v>
      </c>
      <c r="J13" s="33">
        <f t="shared" si="0"/>
        <v>40792</v>
      </c>
      <c r="K13" s="33">
        <f t="shared" si="0"/>
        <v>40793</v>
      </c>
      <c r="L13" s="33">
        <f t="shared" si="0"/>
        <v>40794</v>
      </c>
      <c r="M13" s="33">
        <f t="shared" si="0"/>
        <v>40795</v>
      </c>
      <c r="N13" s="33">
        <f t="shared" si="0"/>
        <v>40796</v>
      </c>
      <c r="O13" s="33">
        <f t="shared" si="0"/>
        <v>40797</v>
      </c>
      <c r="P13" s="33">
        <f t="shared" si="0"/>
        <v>40798</v>
      </c>
      <c r="Q13" s="33">
        <f t="shared" si="0"/>
        <v>40799</v>
      </c>
      <c r="R13" s="33">
        <f t="shared" si="0"/>
        <v>40800</v>
      </c>
      <c r="S13" s="33">
        <f t="shared" si="0"/>
        <v>40801</v>
      </c>
      <c r="T13" s="33">
        <f t="shared" si="0"/>
        <v>40802</v>
      </c>
      <c r="U13" s="33">
        <f t="shared" si="0"/>
        <v>40803</v>
      </c>
      <c r="V13" s="33">
        <f t="shared" si="0"/>
        <v>40804</v>
      </c>
      <c r="W13" s="33">
        <f t="shared" si="0"/>
        <v>40805</v>
      </c>
      <c r="X13" s="33">
        <f t="shared" si="0"/>
        <v>40806</v>
      </c>
      <c r="Y13" s="33">
        <f t="shared" si="0"/>
        <v>40807</v>
      </c>
      <c r="Z13" s="33">
        <f t="shared" si="0"/>
        <v>40808</v>
      </c>
      <c r="AA13" s="33">
        <f t="shared" si="0"/>
        <v>40809</v>
      </c>
      <c r="AB13" s="33">
        <f t="shared" si="0"/>
        <v>40810</v>
      </c>
      <c r="AC13" s="33">
        <f t="shared" si="0"/>
        <v>40811</v>
      </c>
      <c r="AD13" s="33">
        <f>IF(AC13&lt;&gt;"",IF(AC13+1&lt;=EOMONTH(($D$12)*1,0),AC13+1,""),"")</f>
        <v>40812</v>
      </c>
      <c r="AE13" s="33">
        <f>IF(AD13="","",IF(MONTH(AD13+1)&lt;&gt;MONTH(AD13),"",AD13+1))</f>
        <v>40813</v>
      </c>
      <c r="AF13" s="33">
        <f t="shared" ref="AF13:AH13" si="1">IF(AE13="","",IF(MONTH(AE13+1)&lt;&gt;MONTH(AE13),"",AE13+1))</f>
        <v>40814</v>
      </c>
      <c r="AG13" s="33">
        <f t="shared" si="1"/>
        <v>40815</v>
      </c>
      <c r="AH13" s="33" t="str">
        <f t="shared" si="1"/>
        <v/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40786</v>
      </c>
      <c r="E14" s="49">
        <f t="shared" ref="E14:AH14" si="2">E13</f>
        <v>40787</v>
      </c>
      <c r="F14" s="49">
        <f t="shared" si="2"/>
        <v>40788</v>
      </c>
      <c r="G14" s="49">
        <f t="shared" si="2"/>
        <v>40789</v>
      </c>
      <c r="H14" s="49">
        <f t="shared" si="2"/>
        <v>40790</v>
      </c>
      <c r="I14" s="49">
        <f t="shared" si="2"/>
        <v>40791</v>
      </c>
      <c r="J14" s="49">
        <f t="shared" si="2"/>
        <v>40792</v>
      </c>
      <c r="K14" s="49">
        <f t="shared" si="2"/>
        <v>40793</v>
      </c>
      <c r="L14" s="49">
        <f t="shared" si="2"/>
        <v>40794</v>
      </c>
      <c r="M14" s="49">
        <f t="shared" si="2"/>
        <v>40795</v>
      </c>
      <c r="N14" s="49">
        <f t="shared" si="2"/>
        <v>40796</v>
      </c>
      <c r="O14" s="49">
        <f t="shared" si="2"/>
        <v>40797</v>
      </c>
      <c r="P14" s="49">
        <f t="shared" si="2"/>
        <v>40798</v>
      </c>
      <c r="Q14" s="49">
        <f t="shared" si="2"/>
        <v>40799</v>
      </c>
      <c r="R14" s="49">
        <f t="shared" si="2"/>
        <v>40800</v>
      </c>
      <c r="S14" s="49">
        <f t="shared" si="2"/>
        <v>40801</v>
      </c>
      <c r="T14" s="49">
        <f t="shared" si="2"/>
        <v>40802</v>
      </c>
      <c r="U14" s="49">
        <f t="shared" si="2"/>
        <v>40803</v>
      </c>
      <c r="V14" s="49">
        <f t="shared" si="2"/>
        <v>40804</v>
      </c>
      <c r="W14" s="49">
        <f t="shared" si="2"/>
        <v>40805</v>
      </c>
      <c r="X14" s="49">
        <f t="shared" si="2"/>
        <v>40806</v>
      </c>
      <c r="Y14" s="49">
        <f t="shared" si="2"/>
        <v>40807</v>
      </c>
      <c r="Z14" s="49">
        <f t="shared" si="2"/>
        <v>40808</v>
      </c>
      <c r="AA14" s="49">
        <f t="shared" si="2"/>
        <v>40809</v>
      </c>
      <c r="AB14" s="49">
        <f t="shared" si="2"/>
        <v>40810</v>
      </c>
      <c r="AC14" s="49">
        <f t="shared" si="2"/>
        <v>40811</v>
      </c>
      <c r="AD14" s="49">
        <f t="shared" si="2"/>
        <v>40812</v>
      </c>
      <c r="AE14" s="49">
        <f t="shared" si="2"/>
        <v>40813</v>
      </c>
      <c r="AF14" s="49">
        <f t="shared" si="2"/>
        <v>40814</v>
      </c>
      <c r="AG14" s="49">
        <f t="shared" si="2"/>
        <v>40815</v>
      </c>
      <c r="AH14" s="49" t="str">
        <f t="shared" si="2"/>
        <v/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96">
        <f>COUNTIF(D17:AH17,"x")</f>
        <v>0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96">
        <f>COUNTIF(D18:AH18,"x")</f>
        <v>0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2121" priority="258" stopIfTrue="1" operator="equal">
      <formula>"GV"</formula>
    </cfRule>
    <cfRule type="cellIs" dxfId="2120" priority="259" stopIfTrue="1" operator="equal">
      <formula>"PC"</formula>
    </cfRule>
    <cfRule type="cellIs" dxfId="2119" priority="260" stopIfTrue="1" operator="equal">
      <formula>"R"</formula>
    </cfRule>
    <cfRule type="cellIs" dxfId="2118" priority="261" stopIfTrue="1" operator="equal">
      <formula>"E"</formula>
    </cfRule>
    <cfRule type="cellIs" dxfId="2117" priority="262" stopIfTrue="1" operator="equal">
      <formula>"PT"</formula>
    </cfRule>
    <cfRule type="cellIs" dxfId="2116" priority="263" stopIfTrue="1" operator="equal">
      <formula>"mt"</formula>
    </cfRule>
  </conditionalFormatting>
  <conditionalFormatting sqref="Q2:Q10">
    <cfRule type="cellIs" dxfId="2115" priority="315" stopIfTrue="1" operator="equal">
      <formula>"cc"</formula>
    </cfRule>
    <cfRule type="cellIs" dxfId="2114" priority="316" stopIfTrue="1" operator="equal">
      <formula>"cl"</formula>
    </cfRule>
    <cfRule type="cellIs" dxfId="2113" priority="317" stopIfTrue="1" operator="equal">
      <formula>"m"</formula>
    </cfRule>
  </conditionalFormatting>
  <conditionalFormatting sqref="Q2:Q10">
    <cfRule type="cellIs" dxfId="2112" priority="312" stopIfTrue="1" operator="equal">
      <formula>"F"</formula>
    </cfRule>
    <cfRule type="cellIs" dxfId="2111" priority="313" stopIfTrue="1" operator="equal">
      <formula>"WK"</formula>
    </cfRule>
    <cfRule type="cellIs" dxfId="2110" priority="314" stopIfTrue="1" operator="equal">
      <formula>"T"</formula>
    </cfRule>
  </conditionalFormatting>
  <conditionalFormatting sqref="Q5">
    <cfRule type="cellIs" dxfId="2109" priority="246" stopIfTrue="1" operator="equal">
      <formula>"GV"</formula>
    </cfRule>
    <cfRule type="cellIs" dxfId="2108" priority="247" stopIfTrue="1" operator="equal">
      <formula>"PC"</formula>
    </cfRule>
    <cfRule type="cellIs" dxfId="2107" priority="248" stopIfTrue="1" operator="equal">
      <formula>"R"</formula>
    </cfRule>
    <cfRule type="cellIs" dxfId="2106" priority="249" stopIfTrue="1" operator="equal">
      <formula>"E"</formula>
    </cfRule>
    <cfRule type="cellIs" dxfId="2105" priority="250" stopIfTrue="1" operator="equal">
      <formula>"PT"</formula>
    </cfRule>
    <cfRule type="cellIs" dxfId="2104" priority="251" stopIfTrue="1" operator="equal">
      <formula>"mt"</formula>
    </cfRule>
  </conditionalFormatting>
  <conditionalFormatting sqref="D14:AH14">
    <cfRule type="expression" dxfId="2103" priority="161">
      <formula>COUNTIF($D$13:$AH$13,férié)</formula>
    </cfRule>
  </conditionalFormatting>
  <conditionalFormatting sqref="Q2:Q10">
    <cfRule type="cellIs" dxfId="2102" priority="158" stopIfTrue="1" operator="equal">
      <formula>"cc"</formula>
    </cfRule>
    <cfRule type="cellIs" dxfId="2101" priority="159" stopIfTrue="1" operator="equal">
      <formula>"cl"</formula>
    </cfRule>
    <cfRule type="cellIs" dxfId="2100" priority="160" stopIfTrue="1" operator="equal">
      <formula>"m"</formula>
    </cfRule>
  </conditionalFormatting>
  <conditionalFormatting sqref="Q2:Q10">
    <cfRule type="cellIs" dxfId="2099" priority="155" stopIfTrue="1" operator="equal">
      <formula>"F"</formula>
    </cfRule>
    <cfRule type="cellIs" dxfId="2098" priority="156" stopIfTrue="1" operator="equal">
      <formula>"WK"</formula>
    </cfRule>
    <cfRule type="cellIs" dxfId="2097" priority="157" stopIfTrue="1" operator="equal">
      <formula>"T"</formula>
    </cfRule>
  </conditionalFormatting>
  <conditionalFormatting sqref="Q2:Q4 Q6:Q10">
    <cfRule type="cellIs" dxfId="2096" priority="149" stopIfTrue="1" operator="equal">
      <formula>"GV"</formula>
    </cfRule>
    <cfRule type="cellIs" dxfId="2095" priority="150" stopIfTrue="1" operator="equal">
      <formula>"PC"</formula>
    </cfRule>
    <cfRule type="cellIs" dxfId="2094" priority="151" stopIfTrue="1" operator="equal">
      <formula>"R"</formula>
    </cfRule>
    <cfRule type="cellIs" dxfId="2093" priority="152" stopIfTrue="1" operator="equal">
      <formula>"E"</formula>
    </cfRule>
    <cfRule type="cellIs" dxfId="2092" priority="153" stopIfTrue="1" operator="equal">
      <formula>"PT"</formula>
    </cfRule>
    <cfRule type="cellIs" dxfId="2091" priority="154" stopIfTrue="1" operator="equal">
      <formula>"mt"</formula>
    </cfRule>
  </conditionalFormatting>
  <conditionalFormatting sqref="Q5">
    <cfRule type="cellIs" dxfId="2090" priority="143" stopIfTrue="1" operator="equal">
      <formula>"GV"</formula>
    </cfRule>
    <cfRule type="cellIs" dxfId="2089" priority="144" stopIfTrue="1" operator="equal">
      <formula>"PC"</formula>
    </cfRule>
    <cfRule type="cellIs" dxfId="2088" priority="145" stopIfTrue="1" operator="equal">
      <formula>"R"</formula>
    </cfRule>
    <cfRule type="cellIs" dxfId="2087" priority="146" stopIfTrue="1" operator="equal">
      <formula>"E"</formula>
    </cfRule>
    <cfRule type="cellIs" dxfId="2086" priority="147" stopIfTrue="1" operator="equal">
      <formula>"PT"</formula>
    </cfRule>
    <cfRule type="cellIs" dxfId="2085" priority="148" stopIfTrue="1" operator="equal">
      <formula>"mt"</formula>
    </cfRule>
  </conditionalFormatting>
  <conditionalFormatting sqref="D14:AH14">
    <cfRule type="expression" dxfId="2084" priority="142">
      <formula>COUNTIF($D$13:$AH$13,férié)</formula>
    </cfRule>
  </conditionalFormatting>
  <conditionalFormatting sqref="D15:AH15">
    <cfRule type="expression" dxfId="2083" priority="139">
      <formula>D$13=""</formula>
    </cfRule>
    <cfRule type="expression" dxfId="2082" priority="140">
      <formula>COUNTIF(JF,D$13)</formula>
    </cfRule>
    <cfRule type="expression" dxfId="2081" priority="141">
      <formula>WEEKDAY(D$13,2)&gt;5</formula>
    </cfRule>
  </conditionalFormatting>
  <conditionalFormatting sqref="Q2:Q10">
    <cfRule type="cellIs" dxfId="2080" priority="136" stopIfTrue="1" operator="equal">
      <formula>"cc"</formula>
    </cfRule>
    <cfRule type="cellIs" dxfId="2079" priority="137" stopIfTrue="1" operator="equal">
      <formula>"cl"</formula>
    </cfRule>
    <cfRule type="cellIs" dxfId="2078" priority="138" stopIfTrue="1" operator="equal">
      <formula>"m"</formula>
    </cfRule>
  </conditionalFormatting>
  <conditionalFormatting sqref="Q2:Q10">
    <cfRule type="cellIs" dxfId="2077" priority="133" stopIfTrue="1" operator="equal">
      <formula>"F"</formula>
    </cfRule>
    <cfRule type="cellIs" dxfId="2076" priority="134" stopIfTrue="1" operator="equal">
      <formula>"WK"</formula>
    </cfRule>
    <cfRule type="cellIs" dxfId="2075" priority="135" stopIfTrue="1" operator="equal">
      <formula>"T"</formula>
    </cfRule>
  </conditionalFormatting>
  <conditionalFormatting sqref="Q2:Q4 Q6:Q10">
    <cfRule type="cellIs" dxfId="2074" priority="127" stopIfTrue="1" operator="equal">
      <formula>"GV"</formula>
    </cfRule>
    <cfRule type="cellIs" dxfId="2073" priority="128" stopIfTrue="1" operator="equal">
      <formula>"PC"</formula>
    </cfRule>
    <cfRule type="cellIs" dxfId="2072" priority="129" stopIfTrue="1" operator="equal">
      <formula>"R"</formula>
    </cfRule>
    <cfRule type="cellIs" dxfId="2071" priority="130" stopIfTrue="1" operator="equal">
      <formula>"E"</formula>
    </cfRule>
    <cfRule type="cellIs" dxfId="2070" priority="131" stopIfTrue="1" operator="equal">
      <formula>"PT"</formula>
    </cfRule>
    <cfRule type="cellIs" dxfId="2069" priority="132" stopIfTrue="1" operator="equal">
      <formula>"mt"</formula>
    </cfRule>
  </conditionalFormatting>
  <conditionalFormatting sqref="Q5">
    <cfRule type="cellIs" dxfId="2068" priority="121" stopIfTrue="1" operator="equal">
      <formula>"GV"</formula>
    </cfRule>
    <cfRule type="cellIs" dxfId="2067" priority="122" stopIfTrue="1" operator="equal">
      <formula>"PC"</formula>
    </cfRule>
    <cfRule type="cellIs" dxfId="2066" priority="123" stopIfTrue="1" operator="equal">
      <formula>"R"</formula>
    </cfRule>
    <cfRule type="cellIs" dxfId="2065" priority="124" stopIfTrue="1" operator="equal">
      <formula>"E"</formula>
    </cfRule>
    <cfRule type="cellIs" dxfId="2064" priority="125" stopIfTrue="1" operator="equal">
      <formula>"PT"</formula>
    </cfRule>
    <cfRule type="cellIs" dxfId="2063" priority="126" stopIfTrue="1" operator="equal">
      <formula>"mt"</formula>
    </cfRule>
  </conditionalFormatting>
  <conditionalFormatting sqref="D14:AH14">
    <cfRule type="expression" dxfId="2062" priority="120">
      <formula>COUNTIF($D$13:$AH$13,férié)</formula>
    </cfRule>
  </conditionalFormatting>
  <conditionalFormatting sqref="D15:AH15">
    <cfRule type="expression" dxfId="2061" priority="118">
      <formula>COUNTIF(JF,D$13)</formula>
    </cfRule>
    <cfRule type="expression" dxfId="2060" priority="119">
      <formula>WEEKDAY(D$13,2)&gt;5</formula>
    </cfRule>
  </conditionalFormatting>
  <conditionalFormatting sqref="D13:AH15">
    <cfRule type="expression" dxfId="2059" priority="117" stopIfTrue="1">
      <formula>D$13=""</formula>
    </cfRule>
  </conditionalFormatting>
  <conditionalFormatting sqref="Q2:Q4 Q6:Q10">
    <cfRule type="cellIs" dxfId="2058" priority="111" stopIfTrue="1" operator="equal">
      <formula>"GV"</formula>
    </cfRule>
    <cfRule type="cellIs" dxfId="2057" priority="112" stopIfTrue="1" operator="equal">
      <formula>"PC"</formula>
    </cfRule>
    <cfRule type="cellIs" dxfId="2056" priority="113" stopIfTrue="1" operator="equal">
      <formula>"R"</formula>
    </cfRule>
    <cfRule type="cellIs" dxfId="2055" priority="114" stopIfTrue="1" operator="equal">
      <formula>"E"</formula>
    </cfRule>
    <cfRule type="cellIs" dxfId="2054" priority="115" stopIfTrue="1" operator="equal">
      <formula>"PT"</formula>
    </cfRule>
    <cfRule type="cellIs" dxfId="2053" priority="116" stopIfTrue="1" operator="equal">
      <formula>"mt"</formula>
    </cfRule>
  </conditionalFormatting>
  <conditionalFormatting sqref="Q2:Q10">
    <cfRule type="cellIs" dxfId="2052" priority="108" stopIfTrue="1" operator="equal">
      <formula>"cc"</formula>
    </cfRule>
    <cfRule type="cellIs" dxfId="2051" priority="109" stopIfTrue="1" operator="equal">
      <formula>"cl"</formula>
    </cfRule>
    <cfRule type="cellIs" dxfId="2050" priority="110" stopIfTrue="1" operator="equal">
      <formula>"m"</formula>
    </cfRule>
  </conditionalFormatting>
  <conditionalFormatting sqref="Q2:Q10">
    <cfRule type="cellIs" dxfId="2049" priority="105" stopIfTrue="1" operator="equal">
      <formula>"F"</formula>
    </cfRule>
    <cfRule type="cellIs" dxfId="2048" priority="106" stopIfTrue="1" operator="equal">
      <formula>"WK"</formula>
    </cfRule>
    <cfRule type="cellIs" dxfId="2047" priority="107" stopIfTrue="1" operator="equal">
      <formula>"T"</formula>
    </cfRule>
  </conditionalFormatting>
  <conditionalFormatting sqref="Q5">
    <cfRule type="cellIs" dxfId="2046" priority="99" stopIfTrue="1" operator="equal">
      <formula>"GV"</formula>
    </cfRule>
    <cfRule type="cellIs" dxfId="2045" priority="100" stopIfTrue="1" operator="equal">
      <formula>"PC"</formula>
    </cfRule>
    <cfRule type="cellIs" dxfId="2044" priority="101" stopIfTrue="1" operator="equal">
      <formula>"R"</formula>
    </cfRule>
    <cfRule type="cellIs" dxfId="2043" priority="102" stopIfTrue="1" operator="equal">
      <formula>"E"</formula>
    </cfRule>
    <cfRule type="cellIs" dxfId="2042" priority="103" stopIfTrue="1" operator="equal">
      <formula>"PT"</formula>
    </cfRule>
    <cfRule type="cellIs" dxfId="2041" priority="104" stopIfTrue="1" operator="equal">
      <formula>"mt"</formula>
    </cfRule>
  </conditionalFormatting>
  <conditionalFormatting sqref="D14:AH14">
    <cfRule type="expression" dxfId="2040" priority="98">
      <formula>COUNTIF($D$13:$AH$13,férié)</formula>
    </cfRule>
  </conditionalFormatting>
  <conditionalFormatting sqref="Q2:Q10">
    <cfRule type="cellIs" dxfId="2039" priority="95" stopIfTrue="1" operator="equal">
      <formula>"cc"</formula>
    </cfRule>
    <cfRule type="cellIs" dxfId="2038" priority="96" stopIfTrue="1" operator="equal">
      <formula>"cl"</formula>
    </cfRule>
    <cfRule type="cellIs" dxfId="2037" priority="97" stopIfTrue="1" operator="equal">
      <formula>"m"</formula>
    </cfRule>
  </conditionalFormatting>
  <conditionalFormatting sqref="Q2:Q10">
    <cfRule type="cellIs" dxfId="2036" priority="92" stopIfTrue="1" operator="equal">
      <formula>"F"</formula>
    </cfRule>
    <cfRule type="cellIs" dxfId="2035" priority="93" stopIfTrue="1" operator="equal">
      <formula>"WK"</formula>
    </cfRule>
    <cfRule type="cellIs" dxfId="2034" priority="94" stopIfTrue="1" operator="equal">
      <formula>"T"</formula>
    </cfRule>
  </conditionalFormatting>
  <conditionalFormatting sqref="Q2:Q4 Q6:Q10">
    <cfRule type="cellIs" dxfId="2033" priority="86" stopIfTrue="1" operator="equal">
      <formula>"GV"</formula>
    </cfRule>
    <cfRule type="cellIs" dxfId="2032" priority="87" stopIfTrue="1" operator="equal">
      <formula>"PC"</formula>
    </cfRule>
    <cfRule type="cellIs" dxfId="2031" priority="88" stopIfTrue="1" operator="equal">
      <formula>"R"</formula>
    </cfRule>
    <cfRule type="cellIs" dxfId="2030" priority="89" stopIfTrue="1" operator="equal">
      <formula>"E"</formula>
    </cfRule>
    <cfRule type="cellIs" dxfId="2029" priority="90" stopIfTrue="1" operator="equal">
      <formula>"PT"</formula>
    </cfRule>
    <cfRule type="cellIs" dxfId="2028" priority="91" stopIfTrue="1" operator="equal">
      <formula>"mt"</formula>
    </cfRule>
  </conditionalFormatting>
  <conditionalFormatting sqref="Q5">
    <cfRule type="cellIs" dxfId="2027" priority="80" stopIfTrue="1" operator="equal">
      <formula>"GV"</formula>
    </cfRule>
    <cfRule type="cellIs" dxfId="2026" priority="81" stopIfTrue="1" operator="equal">
      <formula>"PC"</formula>
    </cfRule>
    <cfRule type="cellIs" dxfId="2025" priority="82" stopIfTrue="1" operator="equal">
      <formula>"R"</formula>
    </cfRule>
    <cfRule type="cellIs" dxfId="2024" priority="83" stopIfTrue="1" operator="equal">
      <formula>"E"</formula>
    </cfRule>
    <cfRule type="cellIs" dxfId="2023" priority="84" stopIfTrue="1" operator="equal">
      <formula>"PT"</formula>
    </cfRule>
    <cfRule type="cellIs" dxfId="2022" priority="85" stopIfTrue="1" operator="equal">
      <formula>"mt"</formula>
    </cfRule>
  </conditionalFormatting>
  <conditionalFormatting sqref="D14:AH14">
    <cfRule type="expression" dxfId="2021" priority="79">
      <formula>COUNTIF($D$13:$AH$13,férié)</formula>
    </cfRule>
  </conditionalFormatting>
  <conditionalFormatting sqref="Q2:Q10">
    <cfRule type="cellIs" dxfId="2020" priority="74" stopIfTrue="1" operator="equal">
      <formula>"cc"</formula>
    </cfRule>
    <cfRule type="cellIs" dxfId="2019" priority="75" stopIfTrue="1" operator="equal">
      <formula>"cl"</formula>
    </cfRule>
    <cfRule type="cellIs" dxfId="2018" priority="76" stopIfTrue="1" operator="equal">
      <formula>"m"</formula>
    </cfRule>
  </conditionalFormatting>
  <conditionalFormatting sqref="Q2:Q10">
    <cfRule type="cellIs" dxfId="2017" priority="71" stopIfTrue="1" operator="equal">
      <formula>"F"</formula>
    </cfRule>
    <cfRule type="cellIs" dxfId="2016" priority="72" stopIfTrue="1" operator="equal">
      <formula>"WK"</formula>
    </cfRule>
    <cfRule type="cellIs" dxfId="2015" priority="73" stopIfTrue="1" operator="equal">
      <formula>"T"</formula>
    </cfRule>
  </conditionalFormatting>
  <conditionalFormatting sqref="Q2:Q4 Q6:Q10">
    <cfRule type="cellIs" dxfId="2014" priority="65" stopIfTrue="1" operator="equal">
      <formula>"GV"</formula>
    </cfRule>
    <cfRule type="cellIs" dxfId="2013" priority="66" stopIfTrue="1" operator="equal">
      <formula>"PC"</formula>
    </cfRule>
    <cfRule type="cellIs" dxfId="2012" priority="67" stopIfTrue="1" operator="equal">
      <formula>"R"</formula>
    </cfRule>
    <cfRule type="cellIs" dxfId="2011" priority="68" stopIfTrue="1" operator="equal">
      <formula>"E"</formula>
    </cfRule>
    <cfRule type="cellIs" dxfId="2010" priority="69" stopIfTrue="1" operator="equal">
      <formula>"PT"</formula>
    </cfRule>
    <cfRule type="cellIs" dxfId="2009" priority="70" stopIfTrue="1" operator="equal">
      <formula>"mt"</formula>
    </cfRule>
  </conditionalFormatting>
  <conditionalFormatting sqref="Q5">
    <cfRule type="cellIs" dxfId="2008" priority="59" stopIfTrue="1" operator="equal">
      <formula>"GV"</formula>
    </cfRule>
    <cfRule type="cellIs" dxfId="2007" priority="60" stopIfTrue="1" operator="equal">
      <formula>"PC"</formula>
    </cfRule>
    <cfRule type="cellIs" dxfId="2006" priority="61" stopIfTrue="1" operator="equal">
      <formula>"R"</formula>
    </cfRule>
    <cfRule type="cellIs" dxfId="2005" priority="62" stopIfTrue="1" operator="equal">
      <formula>"E"</formula>
    </cfRule>
    <cfRule type="cellIs" dxfId="2004" priority="63" stopIfTrue="1" operator="equal">
      <formula>"PT"</formula>
    </cfRule>
    <cfRule type="cellIs" dxfId="2003" priority="64" stopIfTrue="1" operator="equal">
      <formula>"mt"</formula>
    </cfRule>
  </conditionalFormatting>
  <conditionalFormatting sqref="D14:AH14">
    <cfRule type="expression" dxfId="2002" priority="58">
      <formula>COUNTIF($D$13:$AH$13,férié)</formula>
    </cfRule>
  </conditionalFormatting>
  <conditionalFormatting sqref="D16:AH16">
    <cfRule type="expression" dxfId="851" priority="16">
      <formula>D$13=""</formula>
    </cfRule>
    <cfRule type="expression" dxfId="850" priority="17">
      <formula>COUNTIF(JF,D$13)</formula>
    </cfRule>
    <cfRule type="expression" dxfId="849" priority="18">
      <formula>WEEKDAY(D$13,2)&gt;5</formula>
    </cfRule>
  </conditionalFormatting>
  <conditionalFormatting sqref="D16:AH16">
    <cfRule type="expression" dxfId="848" priority="14">
      <formula>COUNTIF(JF,D$13)</formula>
    </cfRule>
    <cfRule type="expression" dxfId="847" priority="15">
      <formula>WEEKDAY(D$13,2)&gt;5</formula>
    </cfRule>
  </conditionalFormatting>
  <conditionalFormatting sqref="D16:AH16">
    <cfRule type="expression" dxfId="846" priority="13" stopIfTrue="1">
      <formula>D$13=""</formula>
    </cfRule>
  </conditionalFormatting>
  <conditionalFormatting sqref="D17:AH17">
    <cfRule type="expression" dxfId="845" priority="10">
      <formula>D$13=""</formula>
    </cfRule>
    <cfRule type="expression" dxfId="844" priority="11">
      <formula>COUNTIF(JF,D$13)</formula>
    </cfRule>
    <cfRule type="expression" dxfId="843" priority="12">
      <formula>WEEKDAY(D$13,2)&gt;5</formula>
    </cfRule>
  </conditionalFormatting>
  <conditionalFormatting sqref="D17:AH17">
    <cfRule type="expression" dxfId="842" priority="8">
      <formula>COUNTIF(JF,D$13)</formula>
    </cfRule>
    <cfRule type="expression" dxfId="841" priority="9">
      <formula>WEEKDAY(D$13,2)&gt;5</formula>
    </cfRule>
  </conditionalFormatting>
  <conditionalFormatting sqref="D17:AH17">
    <cfRule type="expression" dxfId="840" priority="7" stopIfTrue="1">
      <formula>D$13=""</formula>
    </cfRule>
  </conditionalFormatting>
  <conditionalFormatting sqref="D18:AH18">
    <cfRule type="expression" dxfId="839" priority="4">
      <formula>D$13=""</formula>
    </cfRule>
    <cfRule type="expression" dxfId="838" priority="5">
      <formula>COUNTIF(JF,D$13)</formula>
    </cfRule>
    <cfRule type="expression" dxfId="837" priority="6">
      <formula>WEEKDAY(D$13,2)&gt;5</formula>
    </cfRule>
  </conditionalFormatting>
  <conditionalFormatting sqref="D18:AH18">
    <cfRule type="expression" dxfId="836" priority="2">
      <formula>COUNTIF(JF,D$13)</formula>
    </cfRule>
    <cfRule type="expression" dxfId="835" priority="3">
      <formula>WEEKDAY(D$13,2)&gt;5</formula>
    </cfRule>
  </conditionalFormatting>
  <conditionalFormatting sqref="D18:AH18">
    <cfRule type="expression" dxfId="834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calendaire'!A1,10,1),0)</f>
        <v>40816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40816</v>
      </c>
      <c r="E13" s="33">
        <f>D13+1</f>
        <v>40817</v>
      </c>
      <c r="F13" s="33">
        <f>E13+1</f>
        <v>40818</v>
      </c>
      <c r="G13" s="33">
        <f>F13+1</f>
        <v>40819</v>
      </c>
      <c r="H13" s="33">
        <f t="shared" ref="H13:AC13" si="0">G13+1</f>
        <v>40820</v>
      </c>
      <c r="I13" s="33">
        <f t="shared" si="0"/>
        <v>40821</v>
      </c>
      <c r="J13" s="33">
        <f t="shared" si="0"/>
        <v>40822</v>
      </c>
      <c r="K13" s="33">
        <f t="shared" si="0"/>
        <v>40823</v>
      </c>
      <c r="L13" s="33">
        <f t="shared" si="0"/>
        <v>40824</v>
      </c>
      <c r="M13" s="33">
        <f t="shared" si="0"/>
        <v>40825</v>
      </c>
      <c r="N13" s="33">
        <f t="shared" si="0"/>
        <v>40826</v>
      </c>
      <c r="O13" s="33">
        <f t="shared" si="0"/>
        <v>40827</v>
      </c>
      <c r="P13" s="33">
        <f t="shared" si="0"/>
        <v>40828</v>
      </c>
      <c r="Q13" s="33">
        <f t="shared" si="0"/>
        <v>40829</v>
      </c>
      <c r="R13" s="33">
        <f t="shared" si="0"/>
        <v>40830</v>
      </c>
      <c r="S13" s="33">
        <f t="shared" si="0"/>
        <v>40831</v>
      </c>
      <c r="T13" s="33">
        <f t="shared" si="0"/>
        <v>40832</v>
      </c>
      <c r="U13" s="33">
        <f t="shared" si="0"/>
        <v>40833</v>
      </c>
      <c r="V13" s="33">
        <f t="shared" si="0"/>
        <v>40834</v>
      </c>
      <c r="W13" s="33">
        <f t="shared" si="0"/>
        <v>40835</v>
      </c>
      <c r="X13" s="33">
        <f t="shared" si="0"/>
        <v>40836</v>
      </c>
      <c r="Y13" s="33">
        <f t="shared" si="0"/>
        <v>40837</v>
      </c>
      <c r="Z13" s="33">
        <f t="shared" si="0"/>
        <v>40838</v>
      </c>
      <c r="AA13" s="33">
        <f t="shared" si="0"/>
        <v>40839</v>
      </c>
      <c r="AB13" s="33">
        <f t="shared" si="0"/>
        <v>40840</v>
      </c>
      <c r="AC13" s="33">
        <f t="shared" si="0"/>
        <v>40841</v>
      </c>
      <c r="AD13" s="33">
        <f>IF(AC13&lt;&gt;"",IF(AC13+1&lt;=EOMONTH(($D$12)*1,0),AC13+1,""),"")</f>
        <v>40842</v>
      </c>
      <c r="AE13" s="33">
        <f>IF(AD13="","",IF(MONTH(AD13+1)&lt;&gt;MONTH(AD13),"",AD13+1))</f>
        <v>40843</v>
      </c>
      <c r="AF13" s="33">
        <f t="shared" ref="AF13:AH13" si="1">IF(AE13="","",IF(MONTH(AE13+1)&lt;&gt;MONTH(AE13),"",AE13+1))</f>
        <v>40844</v>
      </c>
      <c r="AG13" s="33">
        <f t="shared" si="1"/>
        <v>40845</v>
      </c>
      <c r="AH13" s="33">
        <f t="shared" si="1"/>
        <v>40846</v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40816</v>
      </c>
      <c r="E14" s="49">
        <f t="shared" ref="E14:AH14" si="2">E13</f>
        <v>40817</v>
      </c>
      <c r="F14" s="49">
        <f t="shared" si="2"/>
        <v>40818</v>
      </c>
      <c r="G14" s="49">
        <f t="shared" si="2"/>
        <v>40819</v>
      </c>
      <c r="H14" s="49">
        <f t="shared" si="2"/>
        <v>40820</v>
      </c>
      <c r="I14" s="49">
        <f t="shared" si="2"/>
        <v>40821</v>
      </c>
      <c r="J14" s="49">
        <f t="shared" si="2"/>
        <v>40822</v>
      </c>
      <c r="K14" s="49">
        <f t="shared" si="2"/>
        <v>40823</v>
      </c>
      <c r="L14" s="49">
        <f t="shared" si="2"/>
        <v>40824</v>
      </c>
      <c r="M14" s="49">
        <f t="shared" si="2"/>
        <v>40825</v>
      </c>
      <c r="N14" s="49">
        <f t="shared" si="2"/>
        <v>40826</v>
      </c>
      <c r="O14" s="49">
        <f t="shared" si="2"/>
        <v>40827</v>
      </c>
      <c r="P14" s="49">
        <f t="shared" si="2"/>
        <v>40828</v>
      </c>
      <c r="Q14" s="49">
        <f t="shared" si="2"/>
        <v>40829</v>
      </c>
      <c r="R14" s="49">
        <f t="shared" si="2"/>
        <v>40830</v>
      </c>
      <c r="S14" s="49">
        <f t="shared" si="2"/>
        <v>40831</v>
      </c>
      <c r="T14" s="49">
        <f t="shared" si="2"/>
        <v>40832</v>
      </c>
      <c r="U14" s="49">
        <f t="shared" si="2"/>
        <v>40833</v>
      </c>
      <c r="V14" s="49">
        <f t="shared" si="2"/>
        <v>40834</v>
      </c>
      <c r="W14" s="49">
        <f t="shared" si="2"/>
        <v>40835</v>
      </c>
      <c r="X14" s="49">
        <f t="shared" si="2"/>
        <v>40836</v>
      </c>
      <c r="Y14" s="49">
        <f t="shared" si="2"/>
        <v>40837</v>
      </c>
      <c r="Z14" s="49">
        <f t="shared" si="2"/>
        <v>40838</v>
      </c>
      <c r="AA14" s="49">
        <f t="shared" si="2"/>
        <v>40839</v>
      </c>
      <c r="AB14" s="49">
        <f t="shared" si="2"/>
        <v>40840</v>
      </c>
      <c r="AC14" s="49">
        <f t="shared" si="2"/>
        <v>40841</v>
      </c>
      <c r="AD14" s="49">
        <f t="shared" si="2"/>
        <v>40842</v>
      </c>
      <c r="AE14" s="49">
        <f t="shared" si="2"/>
        <v>40843</v>
      </c>
      <c r="AF14" s="49">
        <f t="shared" si="2"/>
        <v>40844</v>
      </c>
      <c r="AG14" s="49">
        <f t="shared" si="2"/>
        <v>40845</v>
      </c>
      <c r="AH14" s="49">
        <f t="shared" si="2"/>
        <v>40846</v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96">
        <f>COUNTIF(D17:AH17,"x")</f>
        <v>0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96">
        <f>COUNTIF(D18:AH18,"x")</f>
        <v>0</v>
      </c>
    </row>
    <row r="19" spans="1:35" s="3" customFormat="1" x14ac:dyDescent="0.2">
      <c r="A19" s="65"/>
      <c r="B19" s="65"/>
      <c r="C19" s="8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</row>
    <row r="20" spans="1:35" x14ac:dyDescent="0.2">
      <c r="D20" s="8"/>
      <c r="E20" s="5"/>
      <c r="F20" s="5"/>
      <c r="G20" s="5"/>
      <c r="H20" s="5"/>
      <c r="I20" s="5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2001" priority="222" stopIfTrue="1" operator="equal">
      <formula>"GV"</formula>
    </cfRule>
    <cfRule type="cellIs" dxfId="2000" priority="223" stopIfTrue="1" operator="equal">
      <formula>"PC"</formula>
    </cfRule>
    <cfRule type="cellIs" dxfId="1999" priority="224" stopIfTrue="1" operator="equal">
      <formula>"R"</formula>
    </cfRule>
    <cfRule type="cellIs" dxfId="1998" priority="225" stopIfTrue="1" operator="equal">
      <formula>"E"</formula>
    </cfRule>
    <cfRule type="cellIs" dxfId="1997" priority="226" stopIfTrue="1" operator="equal">
      <formula>"PT"</formula>
    </cfRule>
    <cfRule type="cellIs" dxfId="1996" priority="227" stopIfTrue="1" operator="equal">
      <formula>"mt"</formula>
    </cfRule>
  </conditionalFormatting>
  <conditionalFormatting sqref="Q2:Q10">
    <cfRule type="cellIs" dxfId="1995" priority="279" stopIfTrue="1" operator="equal">
      <formula>"cc"</formula>
    </cfRule>
    <cfRule type="cellIs" dxfId="1994" priority="280" stopIfTrue="1" operator="equal">
      <formula>"cl"</formula>
    </cfRule>
    <cfRule type="cellIs" dxfId="1993" priority="281" stopIfTrue="1" operator="equal">
      <formula>"m"</formula>
    </cfRule>
  </conditionalFormatting>
  <conditionalFormatting sqref="Q2:Q10">
    <cfRule type="cellIs" dxfId="1992" priority="276" stopIfTrue="1" operator="equal">
      <formula>"F"</formula>
    </cfRule>
    <cfRule type="cellIs" dxfId="1991" priority="277" stopIfTrue="1" operator="equal">
      <formula>"WK"</formula>
    </cfRule>
    <cfRule type="cellIs" dxfId="1990" priority="278" stopIfTrue="1" operator="equal">
      <formula>"T"</formula>
    </cfRule>
  </conditionalFormatting>
  <conditionalFormatting sqref="Q5">
    <cfRule type="cellIs" dxfId="1989" priority="210" stopIfTrue="1" operator="equal">
      <formula>"GV"</formula>
    </cfRule>
    <cfRule type="cellIs" dxfId="1988" priority="211" stopIfTrue="1" operator="equal">
      <formula>"PC"</formula>
    </cfRule>
    <cfRule type="cellIs" dxfId="1987" priority="212" stopIfTrue="1" operator="equal">
      <formula>"R"</formula>
    </cfRule>
    <cfRule type="cellIs" dxfId="1986" priority="213" stopIfTrue="1" operator="equal">
      <formula>"E"</formula>
    </cfRule>
    <cfRule type="cellIs" dxfId="1985" priority="214" stopIfTrue="1" operator="equal">
      <formula>"PT"</formula>
    </cfRule>
    <cfRule type="cellIs" dxfId="1984" priority="215" stopIfTrue="1" operator="equal">
      <formula>"mt"</formula>
    </cfRule>
  </conditionalFormatting>
  <conditionalFormatting sqref="D14:AH14">
    <cfRule type="expression" dxfId="1983" priority="125">
      <formula>COUNTIF($D$13:$AH$13,férié)</formula>
    </cfRule>
  </conditionalFormatting>
  <conditionalFormatting sqref="Q2:Q10">
    <cfRule type="cellIs" dxfId="1982" priority="122" stopIfTrue="1" operator="equal">
      <formula>"cc"</formula>
    </cfRule>
    <cfRule type="cellIs" dxfId="1981" priority="123" stopIfTrue="1" operator="equal">
      <formula>"cl"</formula>
    </cfRule>
    <cfRule type="cellIs" dxfId="1980" priority="124" stopIfTrue="1" operator="equal">
      <formula>"m"</formula>
    </cfRule>
  </conditionalFormatting>
  <conditionalFormatting sqref="Q2:Q10">
    <cfRule type="cellIs" dxfId="1979" priority="119" stopIfTrue="1" operator="equal">
      <formula>"F"</formula>
    </cfRule>
    <cfRule type="cellIs" dxfId="1978" priority="120" stopIfTrue="1" operator="equal">
      <formula>"WK"</formula>
    </cfRule>
    <cfRule type="cellIs" dxfId="1977" priority="121" stopIfTrue="1" operator="equal">
      <formula>"T"</formula>
    </cfRule>
  </conditionalFormatting>
  <conditionalFormatting sqref="Q2:Q4 Q6:Q10">
    <cfRule type="cellIs" dxfId="1976" priority="113" stopIfTrue="1" operator="equal">
      <formula>"GV"</formula>
    </cfRule>
    <cfRule type="cellIs" dxfId="1975" priority="114" stopIfTrue="1" operator="equal">
      <formula>"PC"</formula>
    </cfRule>
    <cfRule type="cellIs" dxfId="1974" priority="115" stopIfTrue="1" operator="equal">
      <formula>"R"</formula>
    </cfRule>
    <cfRule type="cellIs" dxfId="1973" priority="116" stopIfTrue="1" operator="equal">
      <formula>"E"</formula>
    </cfRule>
    <cfRule type="cellIs" dxfId="1972" priority="117" stopIfTrue="1" operator="equal">
      <formula>"PT"</formula>
    </cfRule>
    <cfRule type="cellIs" dxfId="1971" priority="118" stopIfTrue="1" operator="equal">
      <formula>"mt"</formula>
    </cfRule>
  </conditionalFormatting>
  <conditionalFormatting sqref="Q5">
    <cfRule type="cellIs" dxfId="1970" priority="107" stopIfTrue="1" operator="equal">
      <formula>"GV"</formula>
    </cfRule>
    <cfRule type="cellIs" dxfId="1969" priority="108" stopIfTrue="1" operator="equal">
      <formula>"PC"</formula>
    </cfRule>
    <cfRule type="cellIs" dxfId="1968" priority="109" stopIfTrue="1" operator="equal">
      <formula>"R"</formula>
    </cfRule>
    <cfRule type="cellIs" dxfId="1967" priority="110" stopIfTrue="1" operator="equal">
      <formula>"E"</formula>
    </cfRule>
    <cfRule type="cellIs" dxfId="1966" priority="111" stopIfTrue="1" operator="equal">
      <formula>"PT"</formula>
    </cfRule>
    <cfRule type="cellIs" dxfId="1965" priority="112" stopIfTrue="1" operator="equal">
      <formula>"mt"</formula>
    </cfRule>
  </conditionalFormatting>
  <conditionalFormatting sqref="D14:AH14">
    <cfRule type="expression" dxfId="1964" priority="106">
      <formula>COUNTIF($D$13:$AH$13,férié)</formula>
    </cfRule>
  </conditionalFormatting>
  <conditionalFormatting sqref="D15:AH15">
    <cfRule type="expression" dxfId="1963" priority="103">
      <formula>D$13=""</formula>
    </cfRule>
    <cfRule type="expression" dxfId="1962" priority="104">
      <formula>COUNTIF(JF,D$13)</formula>
    </cfRule>
    <cfRule type="expression" dxfId="1961" priority="105">
      <formula>WEEKDAY(D$13,2)&gt;5</formula>
    </cfRule>
  </conditionalFormatting>
  <conditionalFormatting sqref="Q2:Q10">
    <cfRule type="cellIs" dxfId="1960" priority="100" stopIfTrue="1" operator="equal">
      <formula>"cc"</formula>
    </cfRule>
    <cfRule type="cellIs" dxfId="1959" priority="101" stopIfTrue="1" operator="equal">
      <formula>"cl"</formula>
    </cfRule>
    <cfRule type="cellIs" dxfId="1958" priority="102" stopIfTrue="1" operator="equal">
      <formula>"m"</formula>
    </cfRule>
  </conditionalFormatting>
  <conditionalFormatting sqref="Q2:Q10">
    <cfRule type="cellIs" dxfId="1957" priority="97" stopIfTrue="1" operator="equal">
      <formula>"F"</formula>
    </cfRule>
    <cfRule type="cellIs" dxfId="1956" priority="98" stopIfTrue="1" operator="equal">
      <formula>"WK"</formula>
    </cfRule>
    <cfRule type="cellIs" dxfId="1955" priority="99" stopIfTrue="1" operator="equal">
      <formula>"T"</formula>
    </cfRule>
  </conditionalFormatting>
  <conditionalFormatting sqref="Q2:Q4 Q6:Q10">
    <cfRule type="cellIs" dxfId="1954" priority="91" stopIfTrue="1" operator="equal">
      <formula>"GV"</formula>
    </cfRule>
    <cfRule type="cellIs" dxfId="1953" priority="92" stopIfTrue="1" operator="equal">
      <formula>"PC"</formula>
    </cfRule>
    <cfRule type="cellIs" dxfId="1952" priority="93" stopIfTrue="1" operator="equal">
      <formula>"R"</formula>
    </cfRule>
    <cfRule type="cellIs" dxfId="1951" priority="94" stopIfTrue="1" operator="equal">
      <formula>"E"</formula>
    </cfRule>
    <cfRule type="cellIs" dxfId="1950" priority="95" stopIfTrue="1" operator="equal">
      <formula>"PT"</formula>
    </cfRule>
    <cfRule type="cellIs" dxfId="1949" priority="96" stopIfTrue="1" operator="equal">
      <formula>"mt"</formula>
    </cfRule>
  </conditionalFormatting>
  <conditionalFormatting sqref="Q5">
    <cfRule type="cellIs" dxfId="1948" priority="85" stopIfTrue="1" operator="equal">
      <formula>"GV"</formula>
    </cfRule>
    <cfRule type="cellIs" dxfId="1947" priority="86" stopIfTrue="1" operator="equal">
      <formula>"PC"</formula>
    </cfRule>
    <cfRule type="cellIs" dxfId="1946" priority="87" stopIfTrue="1" operator="equal">
      <formula>"R"</formula>
    </cfRule>
    <cfRule type="cellIs" dxfId="1945" priority="88" stopIfTrue="1" operator="equal">
      <formula>"E"</formula>
    </cfRule>
    <cfRule type="cellIs" dxfId="1944" priority="89" stopIfTrue="1" operator="equal">
      <formula>"PT"</formula>
    </cfRule>
    <cfRule type="cellIs" dxfId="1943" priority="90" stopIfTrue="1" operator="equal">
      <formula>"mt"</formula>
    </cfRule>
  </conditionalFormatting>
  <conditionalFormatting sqref="D14:AH14">
    <cfRule type="expression" dxfId="1942" priority="84">
      <formula>COUNTIF($D$13:$AH$13,férié)</formula>
    </cfRule>
  </conditionalFormatting>
  <conditionalFormatting sqref="D15:AH15">
    <cfRule type="expression" dxfId="1941" priority="82">
      <formula>COUNTIF(JF,D$13)</formula>
    </cfRule>
    <cfRule type="expression" dxfId="1940" priority="83">
      <formula>WEEKDAY(D$13,2)&gt;5</formula>
    </cfRule>
  </conditionalFormatting>
  <conditionalFormatting sqref="D13:AH15">
    <cfRule type="expression" dxfId="1939" priority="81" stopIfTrue="1">
      <formula>D$13=""</formula>
    </cfRule>
  </conditionalFormatting>
  <conditionalFormatting sqref="Q2:Q4 Q6:Q10">
    <cfRule type="cellIs" dxfId="1938" priority="75" stopIfTrue="1" operator="equal">
      <formula>"GV"</formula>
    </cfRule>
    <cfRule type="cellIs" dxfId="1937" priority="76" stopIfTrue="1" operator="equal">
      <formula>"PC"</formula>
    </cfRule>
    <cfRule type="cellIs" dxfId="1936" priority="77" stopIfTrue="1" operator="equal">
      <formula>"R"</formula>
    </cfRule>
    <cfRule type="cellIs" dxfId="1935" priority="78" stopIfTrue="1" operator="equal">
      <formula>"E"</formula>
    </cfRule>
    <cfRule type="cellIs" dxfId="1934" priority="79" stopIfTrue="1" operator="equal">
      <formula>"PT"</formula>
    </cfRule>
    <cfRule type="cellIs" dxfId="1933" priority="80" stopIfTrue="1" operator="equal">
      <formula>"mt"</formula>
    </cfRule>
  </conditionalFormatting>
  <conditionalFormatting sqref="Q2:Q10">
    <cfRule type="cellIs" dxfId="1932" priority="72" stopIfTrue="1" operator="equal">
      <formula>"cc"</formula>
    </cfRule>
    <cfRule type="cellIs" dxfId="1931" priority="73" stopIfTrue="1" operator="equal">
      <formula>"cl"</formula>
    </cfRule>
    <cfRule type="cellIs" dxfId="1930" priority="74" stopIfTrue="1" operator="equal">
      <formula>"m"</formula>
    </cfRule>
  </conditionalFormatting>
  <conditionalFormatting sqref="Q2:Q10">
    <cfRule type="cellIs" dxfId="1929" priority="69" stopIfTrue="1" operator="equal">
      <formula>"F"</formula>
    </cfRule>
    <cfRule type="cellIs" dxfId="1928" priority="70" stopIfTrue="1" operator="equal">
      <formula>"WK"</formula>
    </cfRule>
    <cfRule type="cellIs" dxfId="1927" priority="71" stopIfTrue="1" operator="equal">
      <formula>"T"</formula>
    </cfRule>
  </conditionalFormatting>
  <conditionalFormatting sqref="Q5">
    <cfRule type="cellIs" dxfId="1926" priority="63" stopIfTrue="1" operator="equal">
      <formula>"GV"</formula>
    </cfRule>
    <cfRule type="cellIs" dxfId="1925" priority="64" stopIfTrue="1" operator="equal">
      <formula>"PC"</formula>
    </cfRule>
    <cfRule type="cellIs" dxfId="1924" priority="65" stopIfTrue="1" operator="equal">
      <formula>"R"</formula>
    </cfRule>
    <cfRule type="cellIs" dxfId="1923" priority="66" stopIfTrue="1" operator="equal">
      <formula>"E"</formula>
    </cfRule>
    <cfRule type="cellIs" dxfId="1922" priority="67" stopIfTrue="1" operator="equal">
      <formula>"PT"</formula>
    </cfRule>
    <cfRule type="cellIs" dxfId="1921" priority="68" stopIfTrue="1" operator="equal">
      <formula>"mt"</formula>
    </cfRule>
  </conditionalFormatting>
  <conditionalFormatting sqref="D14:AH14">
    <cfRule type="expression" dxfId="1920" priority="62">
      <formula>COUNTIF($D$13:$AH$13,férié)</formula>
    </cfRule>
  </conditionalFormatting>
  <conditionalFormatting sqref="Q2:Q10">
    <cfRule type="cellIs" dxfId="1919" priority="59" stopIfTrue="1" operator="equal">
      <formula>"cc"</formula>
    </cfRule>
    <cfRule type="cellIs" dxfId="1918" priority="60" stopIfTrue="1" operator="equal">
      <formula>"cl"</formula>
    </cfRule>
    <cfRule type="cellIs" dxfId="1917" priority="61" stopIfTrue="1" operator="equal">
      <formula>"m"</formula>
    </cfRule>
  </conditionalFormatting>
  <conditionalFormatting sqref="Q2:Q10">
    <cfRule type="cellIs" dxfId="1916" priority="56" stopIfTrue="1" operator="equal">
      <formula>"F"</formula>
    </cfRule>
    <cfRule type="cellIs" dxfId="1915" priority="57" stopIfTrue="1" operator="equal">
      <formula>"WK"</formula>
    </cfRule>
    <cfRule type="cellIs" dxfId="1914" priority="58" stopIfTrue="1" operator="equal">
      <formula>"T"</formula>
    </cfRule>
  </conditionalFormatting>
  <conditionalFormatting sqref="Q2:Q4 Q6:Q10">
    <cfRule type="cellIs" dxfId="1913" priority="50" stopIfTrue="1" operator="equal">
      <formula>"GV"</formula>
    </cfRule>
    <cfRule type="cellIs" dxfId="1912" priority="51" stopIfTrue="1" operator="equal">
      <formula>"PC"</formula>
    </cfRule>
    <cfRule type="cellIs" dxfId="1911" priority="52" stopIfTrue="1" operator="equal">
      <formula>"R"</formula>
    </cfRule>
    <cfRule type="cellIs" dxfId="1910" priority="53" stopIfTrue="1" operator="equal">
      <formula>"E"</formula>
    </cfRule>
    <cfRule type="cellIs" dxfId="1909" priority="54" stopIfTrue="1" operator="equal">
      <formula>"PT"</formula>
    </cfRule>
    <cfRule type="cellIs" dxfId="1908" priority="55" stopIfTrue="1" operator="equal">
      <formula>"mt"</formula>
    </cfRule>
  </conditionalFormatting>
  <conditionalFormatting sqref="Q5">
    <cfRule type="cellIs" dxfId="1907" priority="44" stopIfTrue="1" operator="equal">
      <formula>"GV"</formula>
    </cfRule>
    <cfRule type="cellIs" dxfId="1906" priority="45" stopIfTrue="1" operator="equal">
      <formula>"PC"</formula>
    </cfRule>
    <cfRule type="cellIs" dxfId="1905" priority="46" stopIfTrue="1" operator="equal">
      <formula>"R"</formula>
    </cfRule>
    <cfRule type="cellIs" dxfId="1904" priority="47" stopIfTrue="1" operator="equal">
      <formula>"E"</formula>
    </cfRule>
    <cfRule type="cellIs" dxfId="1903" priority="48" stopIfTrue="1" operator="equal">
      <formula>"PT"</formula>
    </cfRule>
    <cfRule type="cellIs" dxfId="1902" priority="49" stopIfTrue="1" operator="equal">
      <formula>"mt"</formula>
    </cfRule>
  </conditionalFormatting>
  <conditionalFormatting sqref="D14:AH14">
    <cfRule type="expression" dxfId="1901" priority="43">
      <formula>COUNTIF($D$13:$AH$13,férié)</formula>
    </cfRule>
  </conditionalFormatting>
  <conditionalFormatting sqref="Q2:Q10">
    <cfRule type="cellIs" dxfId="1900" priority="38" stopIfTrue="1" operator="equal">
      <formula>"cc"</formula>
    </cfRule>
    <cfRule type="cellIs" dxfId="1899" priority="39" stopIfTrue="1" operator="equal">
      <formula>"cl"</formula>
    </cfRule>
    <cfRule type="cellIs" dxfId="1898" priority="40" stopIfTrue="1" operator="equal">
      <formula>"m"</formula>
    </cfRule>
  </conditionalFormatting>
  <conditionalFormatting sqref="Q2:Q10">
    <cfRule type="cellIs" dxfId="1897" priority="35" stopIfTrue="1" operator="equal">
      <formula>"F"</formula>
    </cfRule>
    <cfRule type="cellIs" dxfId="1896" priority="36" stopIfTrue="1" operator="equal">
      <formula>"WK"</formula>
    </cfRule>
    <cfRule type="cellIs" dxfId="1895" priority="37" stopIfTrue="1" operator="equal">
      <formula>"T"</formula>
    </cfRule>
  </conditionalFormatting>
  <conditionalFormatting sqref="Q2:Q4 Q6:Q10">
    <cfRule type="cellIs" dxfId="1894" priority="29" stopIfTrue="1" operator="equal">
      <formula>"GV"</formula>
    </cfRule>
    <cfRule type="cellIs" dxfId="1893" priority="30" stopIfTrue="1" operator="equal">
      <formula>"PC"</formula>
    </cfRule>
    <cfRule type="cellIs" dxfId="1892" priority="31" stopIfTrue="1" operator="equal">
      <formula>"R"</formula>
    </cfRule>
    <cfRule type="cellIs" dxfId="1891" priority="32" stopIfTrue="1" operator="equal">
      <formula>"E"</formula>
    </cfRule>
    <cfRule type="cellIs" dxfId="1890" priority="33" stopIfTrue="1" operator="equal">
      <formula>"PT"</formula>
    </cfRule>
    <cfRule type="cellIs" dxfId="1889" priority="34" stopIfTrue="1" operator="equal">
      <formula>"mt"</formula>
    </cfRule>
  </conditionalFormatting>
  <conditionalFormatting sqref="Q5">
    <cfRule type="cellIs" dxfId="1888" priority="23" stopIfTrue="1" operator="equal">
      <formula>"GV"</formula>
    </cfRule>
    <cfRule type="cellIs" dxfId="1887" priority="24" stopIfTrue="1" operator="equal">
      <formula>"PC"</formula>
    </cfRule>
    <cfRule type="cellIs" dxfId="1886" priority="25" stopIfTrue="1" operator="equal">
      <formula>"R"</formula>
    </cfRule>
    <cfRule type="cellIs" dxfId="1885" priority="26" stopIfTrue="1" operator="equal">
      <formula>"E"</formula>
    </cfRule>
    <cfRule type="cellIs" dxfId="1884" priority="27" stopIfTrue="1" operator="equal">
      <formula>"PT"</formula>
    </cfRule>
    <cfRule type="cellIs" dxfId="1883" priority="28" stopIfTrue="1" operator="equal">
      <formula>"mt"</formula>
    </cfRule>
  </conditionalFormatting>
  <conditionalFormatting sqref="D14:AH14">
    <cfRule type="expression" dxfId="1882" priority="22">
      <formula>COUNTIF($D$13:$AH$13,férié)</formula>
    </cfRule>
  </conditionalFormatting>
  <conditionalFormatting sqref="D16:AH16">
    <cfRule type="expression" dxfId="1103" priority="16">
      <formula>D$13=""</formula>
    </cfRule>
    <cfRule type="expression" dxfId="1102" priority="17">
      <formula>COUNTIF(JF,D$13)</formula>
    </cfRule>
    <cfRule type="expression" dxfId="1101" priority="18">
      <formula>WEEKDAY(D$13,2)&gt;5</formula>
    </cfRule>
  </conditionalFormatting>
  <conditionalFormatting sqref="D16:AH16">
    <cfRule type="expression" dxfId="1100" priority="14">
      <formula>COUNTIF(JF,D$13)</formula>
    </cfRule>
    <cfRule type="expression" dxfId="1099" priority="15">
      <formula>WEEKDAY(D$13,2)&gt;5</formula>
    </cfRule>
  </conditionalFormatting>
  <conditionalFormatting sqref="D16:AH16">
    <cfRule type="expression" dxfId="1098" priority="13" stopIfTrue="1">
      <formula>D$13=""</formula>
    </cfRule>
  </conditionalFormatting>
  <conditionalFormatting sqref="D17:AH17">
    <cfRule type="expression" dxfId="1097" priority="10">
      <formula>D$13=""</formula>
    </cfRule>
    <cfRule type="expression" dxfId="1096" priority="11">
      <formula>COUNTIF(JF,D$13)</formula>
    </cfRule>
    <cfRule type="expression" dxfId="1095" priority="12">
      <formula>WEEKDAY(D$13,2)&gt;5</formula>
    </cfRule>
  </conditionalFormatting>
  <conditionalFormatting sqref="D17:AH17">
    <cfRule type="expression" dxfId="1094" priority="8">
      <formula>COUNTIF(JF,D$13)</formula>
    </cfRule>
    <cfRule type="expression" dxfId="1093" priority="9">
      <formula>WEEKDAY(D$13,2)&gt;5</formula>
    </cfRule>
  </conditionalFormatting>
  <conditionalFormatting sqref="D17:AH17">
    <cfRule type="expression" dxfId="1092" priority="7" stopIfTrue="1">
      <formula>D$13=""</formula>
    </cfRule>
  </conditionalFormatting>
  <conditionalFormatting sqref="D18:AH18">
    <cfRule type="expression" dxfId="1091" priority="4">
      <formula>D$13=""</formula>
    </cfRule>
    <cfRule type="expression" dxfId="1090" priority="5">
      <formula>COUNTIF(JF,D$13)</formula>
    </cfRule>
    <cfRule type="expression" dxfId="1089" priority="6">
      <formula>WEEKDAY(D$13,2)&gt;5</formula>
    </cfRule>
  </conditionalFormatting>
  <conditionalFormatting sqref="D18:AH18">
    <cfRule type="expression" dxfId="1088" priority="2">
      <formula>COUNTIF(JF,D$13)</formula>
    </cfRule>
    <cfRule type="expression" dxfId="1087" priority="3">
      <formula>WEEKDAY(D$13,2)&gt;5</formula>
    </cfRule>
  </conditionalFormatting>
  <conditionalFormatting sqref="D18:AH18">
    <cfRule type="expression" dxfId="1086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calendaire'!A1,11,1),0)</f>
        <v>40847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40847</v>
      </c>
      <c r="E13" s="33">
        <f>D13+1</f>
        <v>40848</v>
      </c>
      <c r="F13" s="33">
        <f>E13+1</f>
        <v>40849</v>
      </c>
      <c r="G13" s="33">
        <f>F13+1</f>
        <v>40850</v>
      </c>
      <c r="H13" s="33">
        <f t="shared" ref="H13:AC13" si="0">G13+1</f>
        <v>40851</v>
      </c>
      <c r="I13" s="33">
        <f t="shared" si="0"/>
        <v>40852</v>
      </c>
      <c r="J13" s="33">
        <f t="shared" si="0"/>
        <v>40853</v>
      </c>
      <c r="K13" s="33">
        <f t="shared" si="0"/>
        <v>40854</v>
      </c>
      <c r="L13" s="33">
        <f t="shared" si="0"/>
        <v>40855</v>
      </c>
      <c r="M13" s="33">
        <f t="shared" si="0"/>
        <v>40856</v>
      </c>
      <c r="N13" s="33">
        <f t="shared" si="0"/>
        <v>40857</v>
      </c>
      <c r="O13" s="33">
        <f t="shared" si="0"/>
        <v>40858</v>
      </c>
      <c r="P13" s="33">
        <f t="shared" si="0"/>
        <v>40859</v>
      </c>
      <c r="Q13" s="33">
        <f t="shared" si="0"/>
        <v>40860</v>
      </c>
      <c r="R13" s="33">
        <f t="shared" si="0"/>
        <v>40861</v>
      </c>
      <c r="S13" s="33">
        <f t="shared" si="0"/>
        <v>40862</v>
      </c>
      <c r="T13" s="33">
        <f t="shared" si="0"/>
        <v>40863</v>
      </c>
      <c r="U13" s="33">
        <f t="shared" si="0"/>
        <v>40864</v>
      </c>
      <c r="V13" s="33">
        <f t="shared" si="0"/>
        <v>40865</v>
      </c>
      <c r="W13" s="33">
        <f t="shared" si="0"/>
        <v>40866</v>
      </c>
      <c r="X13" s="33">
        <f t="shared" si="0"/>
        <v>40867</v>
      </c>
      <c r="Y13" s="33">
        <f t="shared" si="0"/>
        <v>40868</v>
      </c>
      <c r="Z13" s="33">
        <f t="shared" si="0"/>
        <v>40869</v>
      </c>
      <c r="AA13" s="33">
        <f t="shared" si="0"/>
        <v>40870</v>
      </c>
      <c r="AB13" s="33">
        <f t="shared" si="0"/>
        <v>40871</v>
      </c>
      <c r="AC13" s="33">
        <f t="shared" si="0"/>
        <v>40872</v>
      </c>
      <c r="AD13" s="33">
        <f>IF(AC13&lt;&gt;"",IF(AC13+1&lt;=EOMONTH(($D$12)*1,0),AC13+1,""),"")</f>
        <v>40873</v>
      </c>
      <c r="AE13" s="33">
        <f>IF(AD13="","",IF(MONTH(AD13+1)&lt;&gt;MONTH(AD13),"",AD13+1))</f>
        <v>40874</v>
      </c>
      <c r="AF13" s="33">
        <f t="shared" ref="AF13:AH13" si="1">IF(AE13="","",IF(MONTH(AE13+1)&lt;&gt;MONTH(AE13),"",AE13+1))</f>
        <v>40875</v>
      </c>
      <c r="AG13" s="33">
        <f t="shared" si="1"/>
        <v>40876</v>
      </c>
      <c r="AH13" s="33" t="str">
        <f t="shared" si="1"/>
        <v/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40847</v>
      </c>
      <c r="E14" s="49">
        <f t="shared" ref="E14:AH14" si="2">E13</f>
        <v>40848</v>
      </c>
      <c r="F14" s="49">
        <f t="shared" si="2"/>
        <v>40849</v>
      </c>
      <c r="G14" s="49">
        <f t="shared" si="2"/>
        <v>40850</v>
      </c>
      <c r="H14" s="49">
        <f t="shared" si="2"/>
        <v>40851</v>
      </c>
      <c r="I14" s="49">
        <f t="shared" si="2"/>
        <v>40852</v>
      </c>
      <c r="J14" s="49">
        <f t="shared" si="2"/>
        <v>40853</v>
      </c>
      <c r="K14" s="49">
        <f t="shared" si="2"/>
        <v>40854</v>
      </c>
      <c r="L14" s="49">
        <f t="shared" si="2"/>
        <v>40855</v>
      </c>
      <c r="M14" s="49">
        <f t="shared" si="2"/>
        <v>40856</v>
      </c>
      <c r="N14" s="49">
        <f t="shared" si="2"/>
        <v>40857</v>
      </c>
      <c r="O14" s="49">
        <f t="shared" si="2"/>
        <v>40858</v>
      </c>
      <c r="P14" s="49">
        <f t="shared" si="2"/>
        <v>40859</v>
      </c>
      <c r="Q14" s="49">
        <f t="shared" si="2"/>
        <v>40860</v>
      </c>
      <c r="R14" s="49">
        <f t="shared" si="2"/>
        <v>40861</v>
      </c>
      <c r="S14" s="49">
        <f t="shared" si="2"/>
        <v>40862</v>
      </c>
      <c r="T14" s="49">
        <f t="shared" si="2"/>
        <v>40863</v>
      </c>
      <c r="U14" s="49">
        <f t="shared" si="2"/>
        <v>40864</v>
      </c>
      <c r="V14" s="49">
        <f t="shared" si="2"/>
        <v>40865</v>
      </c>
      <c r="W14" s="49">
        <f t="shared" si="2"/>
        <v>40866</v>
      </c>
      <c r="X14" s="49">
        <f t="shared" si="2"/>
        <v>40867</v>
      </c>
      <c r="Y14" s="49">
        <f t="shared" si="2"/>
        <v>40868</v>
      </c>
      <c r="Z14" s="49">
        <f t="shared" si="2"/>
        <v>40869</v>
      </c>
      <c r="AA14" s="49">
        <f t="shared" si="2"/>
        <v>40870</v>
      </c>
      <c r="AB14" s="49">
        <f t="shared" si="2"/>
        <v>40871</v>
      </c>
      <c r="AC14" s="49">
        <f t="shared" si="2"/>
        <v>40872</v>
      </c>
      <c r="AD14" s="49">
        <f t="shared" si="2"/>
        <v>40873</v>
      </c>
      <c r="AE14" s="49">
        <f t="shared" si="2"/>
        <v>40874</v>
      </c>
      <c r="AF14" s="49">
        <f t="shared" si="2"/>
        <v>40875</v>
      </c>
      <c r="AG14" s="49">
        <f t="shared" si="2"/>
        <v>40876</v>
      </c>
      <c r="AH14" s="49" t="str">
        <f t="shared" si="2"/>
        <v/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96">
        <f>COUNTIF(D17:AH17,"x")</f>
        <v>0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96">
        <f>COUNTIF(D18:AH18,"x")</f>
        <v>0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1881" priority="258" stopIfTrue="1" operator="equal">
      <formula>"GV"</formula>
    </cfRule>
    <cfRule type="cellIs" dxfId="1880" priority="259" stopIfTrue="1" operator="equal">
      <formula>"PC"</formula>
    </cfRule>
    <cfRule type="cellIs" dxfId="1879" priority="260" stopIfTrue="1" operator="equal">
      <formula>"R"</formula>
    </cfRule>
    <cfRule type="cellIs" dxfId="1878" priority="261" stopIfTrue="1" operator="equal">
      <formula>"E"</formula>
    </cfRule>
    <cfRule type="cellIs" dxfId="1877" priority="262" stopIfTrue="1" operator="equal">
      <formula>"PT"</formula>
    </cfRule>
    <cfRule type="cellIs" dxfId="1876" priority="263" stopIfTrue="1" operator="equal">
      <formula>"mt"</formula>
    </cfRule>
  </conditionalFormatting>
  <conditionalFormatting sqref="Q2:Q10">
    <cfRule type="cellIs" dxfId="1875" priority="315" stopIfTrue="1" operator="equal">
      <formula>"cc"</formula>
    </cfRule>
    <cfRule type="cellIs" dxfId="1874" priority="316" stopIfTrue="1" operator="equal">
      <formula>"cl"</formula>
    </cfRule>
    <cfRule type="cellIs" dxfId="1873" priority="317" stopIfTrue="1" operator="equal">
      <formula>"m"</formula>
    </cfRule>
  </conditionalFormatting>
  <conditionalFormatting sqref="Q2:Q10">
    <cfRule type="cellIs" dxfId="1872" priority="312" stopIfTrue="1" operator="equal">
      <formula>"F"</formula>
    </cfRule>
    <cfRule type="cellIs" dxfId="1871" priority="313" stopIfTrue="1" operator="equal">
      <formula>"WK"</formula>
    </cfRule>
    <cfRule type="cellIs" dxfId="1870" priority="314" stopIfTrue="1" operator="equal">
      <formula>"T"</formula>
    </cfRule>
  </conditionalFormatting>
  <conditionalFormatting sqref="Q5">
    <cfRule type="cellIs" dxfId="1869" priority="246" stopIfTrue="1" operator="equal">
      <formula>"GV"</formula>
    </cfRule>
    <cfRule type="cellIs" dxfId="1868" priority="247" stopIfTrue="1" operator="equal">
      <formula>"PC"</formula>
    </cfRule>
    <cfRule type="cellIs" dxfId="1867" priority="248" stopIfTrue="1" operator="equal">
      <formula>"R"</formula>
    </cfRule>
    <cfRule type="cellIs" dxfId="1866" priority="249" stopIfTrue="1" operator="equal">
      <formula>"E"</formula>
    </cfRule>
    <cfRule type="cellIs" dxfId="1865" priority="250" stopIfTrue="1" operator="equal">
      <formula>"PT"</formula>
    </cfRule>
    <cfRule type="cellIs" dxfId="1864" priority="251" stopIfTrue="1" operator="equal">
      <formula>"mt"</formula>
    </cfRule>
  </conditionalFormatting>
  <conditionalFormatting sqref="D14:AH14">
    <cfRule type="expression" dxfId="1863" priority="161">
      <formula>COUNTIF($D$13:$AH$13,férié)</formula>
    </cfRule>
  </conditionalFormatting>
  <conditionalFormatting sqref="Q2:Q10">
    <cfRule type="cellIs" dxfId="1862" priority="158" stopIfTrue="1" operator="equal">
      <formula>"cc"</formula>
    </cfRule>
    <cfRule type="cellIs" dxfId="1861" priority="159" stopIfTrue="1" operator="equal">
      <formula>"cl"</formula>
    </cfRule>
    <cfRule type="cellIs" dxfId="1860" priority="160" stopIfTrue="1" operator="equal">
      <formula>"m"</formula>
    </cfRule>
  </conditionalFormatting>
  <conditionalFormatting sqref="Q2:Q10">
    <cfRule type="cellIs" dxfId="1859" priority="155" stopIfTrue="1" operator="equal">
      <formula>"F"</formula>
    </cfRule>
    <cfRule type="cellIs" dxfId="1858" priority="156" stopIfTrue="1" operator="equal">
      <formula>"WK"</formula>
    </cfRule>
    <cfRule type="cellIs" dxfId="1857" priority="157" stopIfTrue="1" operator="equal">
      <formula>"T"</formula>
    </cfRule>
  </conditionalFormatting>
  <conditionalFormatting sqref="Q2:Q4 Q6:Q10">
    <cfRule type="cellIs" dxfId="1856" priority="149" stopIfTrue="1" operator="equal">
      <formula>"GV"</formula>
    </cfRule>
    <cfRule type="cellIs" dxfId="1855" priority="150" stopIfTrue="1" operator="equal">
      <formula>"PC"</formula>
    </cfRule>
    <cfRule type="cellIs" dxfId="1854" priority="151" stopIfTrue="1" operator="equal">
      <formula>"R"</formula>
    </cfRule>
    <cfRule type="cellIs" dxfId="1853" priority="152" stopIfTrue="1" operator="equal">
      <formula>"E"</formula>
    </cfRule>
    <cfRule type="cellIs" dxfId="1852" priority="153" stopIfTrue="1" operator="equal">
      <formula>"PT"</formula>
    </cfRule>
    <cfRule type="cellIs" dxfId="1851" priority="154" stopIfTrue="1" operator="equal">
      <formula>"mt"</formula>
    </cfRule>
  </conditionalFormatting>
  <conditionalFormatting sqref="Q5">
    <cfRule type="cellIs" dxfId="1850" priority="143" stopIfTrue="1" operator="equal">
      <formula>"GV"</formula>
    </cfRule>
    <cfRule type="cellIs" dxfId="1849" priority="144" stopIfTrue="1" operator="equal">
      <formula>"PC"</formula>
    </cfRule>
    <cfRule type="cellIs" dxfId="1848" priority="145" stopIfTrue="1" operator="equal">
      <formula>"R"</formula>
    </cfRule>
    <cfRule type="cellIs" dxfId="1847" priority="146" stopIfTrue="1" operator="equal">
      <formula>"E"</formula>
    </cfRule>
    <cfRule type="cellIs" dxfId="1846" priority="147" stopIfTrue="1" operator="equal">
      <formula>"PT"</formula>
    </cfRule>
    <cfRule type="cellIs" dxfId="1845" priority="148" stopIfTrue="1" operator="equal">
      <formula>"mt"</formula>
    </cfRule>
  </conditionalFormatting>
  <conditionalFormatting sqref="D14:AH14">
    <cfRule type="expression" dxfId="1844" priority="142">
      <formula>COUNTIF($D$13:$AH$13,férié)</formula>
    </cfRule>
  </conditionalFormatting>
  <conditionalFormatting sqref="D15:AH15">
    <cfRule type="expression" dxfId="1843" priority="139">
      <formula>D$13=""</formula>
    </cfRule>
    <cfRule type="expression" dxfId="1842" priority="140">
      <formula>COUNTIF(JF,D$13)</formula>
    </cfRule>
    <cfRule type="expression" dxfId="1841" priority="141">
      <formula>WEEKDAY(D$13,2)&gt;5</formula>
    </cfRule>
  </conditionalFormatting>
  <conditionalFormatting sqref="Q2:Q10">
    <cfRule type="cellIs" dxfId="1840" priority="136" stopIfTrue="1" operator="equal">
      <formula>"cc"</formula>
    </cfRule>
    <cfRule type="cellIs" dxfId="1839" priority="137" stopIfTrue="1" operator="equal">
      <formula>"cl"</formula>
    </cfRule>
    <cfRule type="cellIs" dxfId="1838" priority="138" stopIfTrue="1" operator="equal">
      <formula>"m"</formula>
    </cfRule>
  </conditionalFormatting>
  <conditionalFormatting sqref="Q2:Q10">
    <cfRule type="cellIs" dxfId="1837" priority="133" stopIfTrue="1" operator="equal">
      <formula>"F"</formula>
    </cfRule>
    <cfRule type="cellIs" dxfId="1836" priority="134" stopIfTrue="1" operator="equal">
      <formula>"WK"</formula>
    </cfRule>
    <cfRule type="cellIs" dxfId="1835" priority="135" stopIfTrue="1" operator="equal">
      <formula>"T"</formula>
    </cfRule>
  </conditionalFormatting>
  <conditionalFormatting sqref="Q2:Q4 Q6:Q10">
    <cfRule type="cellIs" dxfId="1834" priority="127" stopIfTrue="1" operator="equal">
      <formula>"GV"</formula>
    </cfRule>
    <cfRule type="cellIs" dxfId="1833" priority="128" stopIfTrue="1" operator="equal">
      <formula>"PC"</formula>
    </cfRule>
    <cfRule type="cellIs" dxfId="1832" priority="129" stopIfTrue="1" operator="equal">
      <formula>"R"</formula>
    </cfRule>
    <cfRule type="cellIs" dxfId="1831" priority="130" stopIfTrue="1" operator="equal">
      <formula>"E"</formula>
    </cfRule>
    <cfRule type="cellIs" dxfId="1830" priority="131" stopIfTrue="1" operator="equal">
      <formula>"PT"</formula>
    </cfRule>
    <cfRule type="cellIs" dxfId="1829" priority="132" stopIfTrue="1" operator="equal">
      <formula>"mt"</formula>
    </cfRule>
  </conditionalFormatting>
  <conditionalFormatting sqref="Q5">
    <cfRule type="cellIs" dxfId="1828" priority="121" stopIfTrue="1" operator="equal">
      <formula>"GV"</formula>
    </cfRule>
    <cfRule type="cellIs" dxfId="1827" priority="122" stopIfTrue="1" operator="equal">
      <formula>"PC"</formula>
    </cfRule>
    <cfRule type="cellIs" dxfId="1826" priority="123" stopIfTrue="1" operator="equal">
      <formula>"R"</formula>
    </cfRule>
    <cfRule type="cellIs" dxfId="1825" priority="124" stopIfTrue="1" operator="equal">
      <formula>"E"</formula>
    </cfRule>
    <cfRule type="cellIs" dxfId="1824" priority="125" stopIfTrue="1" operator="equal">
      <formula>"PT"</formula>
    </cfRule>
    <cfRule type="cellIs" dxfId="1823" priority="126" stopIfTrue="1" operator="equal">
      <formula>"mt"</formula>
    </cfRule>
  </conditionalFormatting>
  <conditionalFormatting sqref="D14:AH14">
    <cfRule type="expression" dxfId="1822" priority="120">
      <formula>COUNTIF($D$13:$AH$13,férié)</formula>
    </cfRule>
  </conditionalFormatting>
  <conditionalFormatting sqref="D15:AH15">
    <cfRule type="expression" dxfId="1821" priority="118">
      <formula>COUNTIF(JF,D$13)</formula>
    </cfRule>
    <cfRule type="expression" dxfId="1820" priority="119">
      <formula>WEEKDAY(D$13,2)&gt;5</formula>
    </cfRule>
  </conditionalFormatting>
  <conditionalFormatting sqref="D13:AH15">
    <cfRule type="expression" dxfId="1819" priority="117" stopIfTrue="1">
      <formula>D$13=""</formula>
    </cfRule>
  </conditionalFormatting>
  <conditionalFormatting sqref="Q2:Q4 Q6:Q10">
    <cfRule type="cellIs" dxfId="1818" priority="111" stopIfTrue="1" operator="equal">
      <formula>"GV"</formula>
    </cfRule>
    <cfRule type="cellIs" dxfId="1817" priority="112" stopIfTrue="1" operator="equal">
      <formula>"PC"</formula>
    </cfRule>
    <cfRule type="cellIs" dxfId="1816" priority="113" stopIfTrue="1" operator="equal">
      <formula>"R"</formula>
    </cfRule>
    <cfRule type="cellIs" dxfId="1815" priority="114" stopIfTrue="1" operator="equal">
      <formula>"E"</formula>
    </cfRule>
    <cfRule type="cellIs" dxfId="1814" priority="115" stopIfTrue="1" operator="equal">
      <formula>"PT"</formula>
    </cfRule>
    <cfRule type="cellIs" dxfId="1813" priority="116" stopIfTrue="1" operator="equal">
      <formula>"mt"</formula>
    </cfRule>
  </conditionalFormatting>
  <conditionalFormatting sqref="Q2:Q10">
    <cfRule type="cellIs" dxfId="1812" priority="108" stopIfTrue="1" operator="equal">
      <formula>"cc"</formula>
    </cfRule>
    <cfRule type="cellIs" dxfId="1811" priority="109" stopIfTrue="1" operator="equal">
      <formula>"cl"</formula>
    </cfRule>
    <cfRule type="cellIs" dxfId="1810" priority="110" stopIfTrue="1" operator="equal">
      <formula>"m"</formula>
    </cfRule>
  </conditionalFormatting>
  <conditionalFormatting sqref="Q2:Q10">
    <cfRule type="cellIs" dxfId="1809" priority="105" stopIfTrue="1" operator="equal">
      <formula>"F"</formula>
    </cfRule>
    <cfRule type="cellIs" dxfId="1808" priority="106" stopIfTrue="1" operator="equal">
      <formula>"WK"</formula>
    </cfRule>
    <cfRule type="cellIs" dxfId="1807" priority="107" stopIfTrue="1" operator="equal">
      <formula>"T"</formula>
    </cfRule>
  </conditionalFormatting>
  <conditionalFormatting sqref="Q5">
    <cfRule type="cellIs" dxfId="1806" priority="99" stopIfTrue="1" operator="equal">
      <formula>"GV"</formula>
    </cfRule>
    <cfRule type="cellIs" dxfId="1805" priority="100" stopIfTrue="1" operator="equal">
      <formula>"PC"</formula>
    </cfRule>
    <cfRule type="cellIs" dxfId="1804" priority="101" stopIfTrue="1" operator="equal">
      <formula>"R"</formula>
    </cfRule>
    <cfRule type="cellIs" dxfId="1803" priority="102" stopIfTrue="1" operator="equal">
      <formula>"E"</formula>
    </cfRule>
    <cfRule type="cellIs" dxfId="1802" priority="103" stopIfTrue="1" operator="equal">
      <formula>"PT"</formula>
    </cfRule>
    <cfRule type="cellIs" dxfId="1801" priority="104" stopIfTrue="1" operator="equal">
      <formula>"mt"</formula>
    </cfRule>
  </conditionalFormatting>
  <conditionalFormatting sqref="D14:AH14">
    <cfRule type="expression" dxfId="1800" priority="98">
      <formula>COUNTIF($D$13:$AH$13,férié)</formula>
    </cfRule>
  </conditionalFormatting>
  <conditionalFormatting sqref="Q2:Q10">
    <cfRule type="cellIs" dxfId="1799" priority="95" stopIfTrue="1" operator="equal">
      <formula>"cc"</formula>
    </cfRule>
    <cfRule type="cellIs" dxfId="1798" priority="96" stopIfTrue="1" operator="equal">
      <formula>"cl"</formula>
    </cfRule>
    <cfRule type="cellIs" dxfId="1797" priority="97" stopIfTrue="1" operator="equal">
      <formula>"m"</formula>
    </cfRule>
  </conditionalFormatting>
  <conditionalFormatting sqref="Q2:Q10">
    <cfRule type="cellIs" dxfId="1796" priority="92" stopIfTrue="1" operator="equal">
      <formula>"F"</formula>
    </cfRule>
    <cfRule type="cellIs" dxfId="1795" priority="93" stopIfTrue="1" operator="equal">
      <formula>"WK"</formula>
    </cfRule>
    <cfRule type="cellIs" dxfId="1794" priority="94" stopIfTrue="1" operator="equal">
      <formula>"T"</formula>
    </cfRule>
  </conditionalFormatting>
  <conditionalFormatting sqref="Q2:Q4 Q6:Q10">
    <cfRule type="cellIs" dxfId="1793" priority="86" stopIfTrue="1" operator="equal">
      <formula>"GV"</formula>
    </cfRule>
    <cfRule type="cellIs" dxfId="1792" priority="87" stopIfTrue="1" operator="equal">
      <formula>"PC"</formula>
    </cfRule>
    <cfRule type="cellIs" dxfId="1791" priority="88" stopIfTrue="1" operator="equal">
      <formula>"R"</formula>
    </cfRule>
    <cfRule type="cellIs" dxfId="1790" priority="89" stopIfTrue="1" operator="equal">
      <formula>"E"</formula>
    </cfRule>
    <cfRule type="cellIs" dxfId="1789" priority="90" stopIfTrue="1" operator="equal">
      <formula>"PT"</formula>
    </cfRule>
    <cfRule type="cellIs" dxfId="1788" priority="91" stopIfTrue="1" operator="equal">
      <formula>"mt"</formula>
    </cfRule>
  </conditionalFormatting>
  <conditionalFormatting sqref="Q5">
    <cfRule type="cellIs" dxfId="1787" priority="80" stopIfTrue="1" operator="equal">
      <formula>"GV"</formula>
    </cfRule>
    <cfRule type="cellIs" dxfId="1786" priority="81" stopIfTrue="1" operator="equal">
      <formula>"PC"</formula>
    </cfRule>
    <cfRule type="cellIs" dxfId="1785" priority="82" stopIfTrue="1" operator="equal">
      <formula>"R"</formula>
    </cfRule>
    <cfRule type="cellIs" dxfId="1784" priority="83" stopIfTrue="1" operator="equal">
      <formula>"E"</formula>
    </cfRule>
    <cfRule type="cellIs" dxfId="1783" priority="84" stopIfTrue="1" operator="equal">
      <formula>"PT"</formula>
    </cfRule>
    <cfRule type="cellIs" dxfId="1782" priority="85" stopIfTrue="1" operator="equal">
      <formula>"mt"</formula>
    </cfRule>
  </conditionalFormatting>
  <conditionalFormatting sqref="D14:AH14">
    <cfRule type="expression" dxfId="1781" priority="79">
      <formula>COUNTIF($D$13:$AH$13,férié)</formula>
    </cfRule>
  </conditionalFormatting>
  <conditionalFormatting sqref="Q2:Q10">
    <cfRule type="cellIs" dxfId="1780" priority="74" stopIfTrue="1" operator="equal">
      <formula>"cc"</formula>
    </cfRule>
    <cfRule type="cellIs" dxfId="1779" priority="75" stopIfTrue="1" operator="equal">
      <formula>"cl"</formula>
    </cfRule>
    <cfRule type="cellIs" dxfId="1778" priority="76" stopIfTrue="1" operator="equal">
      <formula>"m"</formula>
    </cfRule>
  </conditionalFormatting>
  <conditionalFormatting sqref="Q2:Q10">
    <cfRule type="cellIs" dxfId="1777" priority="71" stopIfTrue="1" operator="equal">
      <formula>"F"</formula>
    </cfRule>
    <cfRule type="cellIs" dxfId="1776" priority="72" stopIfTrue="1" operator="equal">
      <formula>"WK"</formula>
    </cfRule>
    <cfRule type="cellIs" dxfId="1775" priority="73" stopIfTrue="1" operator="equal">
      <formula>"T"</formula>
    </cfRule>
  </conditionalFormatting>
  <conditionalFormatting sqref="Q2:Q4 Q6:Q10">
    <cfRule type="cellIs" dxfId="1774" priority="65" stopIfTrue="1" operator="equal">
      <formula>"GV"</formula>
    </cfRule>
    <cfRule type="cellIs" dxfId="1773" priority="66" stopIfTrue="1" operator="equal">
      <formula>"PC"</formula>
    </cfRule>
    <cfRule type="cellIs" dxfId="1772" priority="67" stopIfTrue="1" operator="equal">
      <formula>"R"</formula>
    </cfRule>
    <cfRule type="cellIs" dxfId="1771" priority="68" stopIfTrue="1" operator="equal">
      <formula>"E"</formula>
    </cfRule>
    <cfRule type="cellIs" dxfId="1770" priority="69" stopIfTrue="1" operator="equal">
      <formula>"PT"</formula>
    </cfRule>
    <cfRule type="cellIs" dxfId="1769" priority="70" stopIfTrue="1" operator="equal">
      <formula>"mt"</formula>
    </cfRule>
  </conditionalFormatting>
  <conditionalFormatting sqref="Q5">
    <cfRule type="cellIs" dxfId="1768" priority="59" stopIfTrue="1" operator="equal">
      <formula>"GV"</formula>
    </cfRule>
    <cfRule type="cellIs" dxfId="1767" priority="60" stopIfTrue="1" operator="equal">
      <formula>"PC"</formula>
    </cfRule>
    <cfRule type="cellIs" dxfId="1766" priority="61" stopIfTrue="1" operator="equal">
      <formula>"R"</formula>
    </cfRule>
    <cfRule type="cellIs" dxfId="1765" priority="62" stopIfTrue="1" operator="equal">
      <formula>"E"</formula>
    </cfRule>
    <cfRule type="cellIs" dxfId="1764" priority="63" stopIfTrue="1" operator="equal">
      <formula>"PT"</formula>
    </cfRule>
    <cfRule type="cellIs" dxfId="1763" priority="64" stopIfTrue="1" operator="equal">
      <formula>"mt"</formula>
    </cfRule>
  </conditionalFormatting>
  <conditionalFormatting sqref="D14:AH14">
    <cfRule type="expression" dxfId="1762" priority="58">
      <formula>COUNTIF($D$13:$AH$13,férié)</formula>
    </cfRule>
  </conditionalFormatting>
  <conditionalFormatting sqref="D16:AH16">
    <cfRule type="expression" dxfId="761" priority="16">
      <formula>D$13=""</formula>
    </cfRule>
    <cfRule type="expression" dxfId="760" priority="17">
      <formula>COUNTIF(JF,D$13)</formula>
    </cfRule>
    <cfRule type="expression" dxfId="759" priority="18">
      <formula>WEEKDAY(D$13,2)&gt;5</formula>
    </cfRule>
  </conditionalFormatting>
  <conditionalFormatting sqref="D16:AH16">
    <cfRule type="expression" dxfId="758" priority="14">
      <formula>COUNTIF(JF,D$13)</formula>
    </cfRule>
    <cfRule type="expression" dxfId="757" priority="15">
      <formula>WEEKDAY(D$13,2)&gt;5</formula>
    </cfRule>
  </conditionalFormatting>
  <conditionalFormatting sqref="D16:AH16">
    <cfRule type="expression" dxfId="756" priority="13" stopIfTrue="1">
      <formula>D$13=""</formula>
    </cfRule>
  </conditionalFormatting>
  <conditionalFormatting sqref="D17:AH17">
    <cfRule type="expression" dxfId="755" priority="10">
      <formula>D$13=""</formula>
    </cfRule>
    <cfRule type="expression" dxfId="754" priority="11">
      <formula>COUNTIF(JF,D$13)</formula>
    </cfRule>
    <cfRule type="expression" dxfId="753" priority="12">
      <formula>WEEKDAY(D$13,2)&gt;5</formula>
    </cfRule>
  </conditionalFormatting>
  <conditionalFormatting sqref="D17:AH17">
    <cfRule type="expression" dxfId="752" priority="8">
      <formula>COUNTIF(JF,D$13)</formula>
    </cfRule>
    <cfRule type="expression" dxfId="751" priority="9">
      <formula>WEEKDAY(D$13,2)&gt;5</formula>
    </cfRule>
  </conditionalFormatting>
  <conditionalFormatting sqref="D17:AH17">
    <cfRule type="expression" dxfId="750" priority="7" stopIfTrue="1">
      <formula>D$13=""</formula>
    </cfRule>
  </conditionalFormatting>
  <conditionalFormatting sqref="D18:AH18">
    <cfRule type="expression" dxfId="749" priority="4">
      <formula>D$13=""</formula>
    </cfRule>
    <cfRule type="expression" dxfId="748" priority="5">
      <formula>COUNTIF(JF,D$13)</formula>
    </cfRule>
    <cfRule type="expression" dxfId="747" priority="6">
      <formula>WEEKDAY(D$13,2)&gt;5</formula>
    </cfRule>
  </conditionalFormatting>
  <conditionalFormatting sqref="D18:AH18">
    <cfRule type="expression" dxfId="746" priority="2">
      <formula>COUNTIF(JF,D$13)</formula>
    </cfRule>
    <cfRule type="expression" dxfId="745" priority="3">
      <formula>WEEKDAY(D$13,2)&gt;5</formula>
    </cfRule>
  </conditionalFormatting>
  <conditionalFormatting sqref="D18:AH18">
    <cfRule type="expression" dxfId="744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C64"/>
  <sheetViews>
    <sheetView zoomScale="85" zoomScaleNormal="85" workbookViewId="0">
      <selection activeCell="A14" sqref="A14"/>
    </sheetView>
  </sheetViews>
  <sheetFormatPr baseColWidth="10" defaultColWidth="11.42578125" defaultRowHeight="12.75" outlineLevelRow="1" x14ac:dyDescent="0.2"/>
  <cols>
    <col min="1" max="2" width="17.140625" style="59" customWidth="1"/>
    <col min="3" max="3" width="17.140625" style="87" customWidth="1"/>
    <col min="4" max="4" width="6.28515625" style="4" customWidth="1"/>
    <col min="5" max="9" width="6.28515625" style="3" customWidth="1"/>
    <col min="10" max="34" width="6.28515625" style="4" customWidth="1"/>
    <col min="35" max="16384" width="11.42578125" style="4"/>
  </cols>
  <sheetData>
    <row r="1" spans="1:55" ht="36" customHeight="1" x14ac:dyDescent="0.2">
      <c r="B1" s="66"/>
      <c r="C1" s="13"/>
      <c r="G1" s="54" t="s">
        <v>28</v>
      </c>
      <c r="J1" s="7"/>
      <c r="K1" s="7"/>
      <c r="L1" s="39"/>
      <c r="M1" s="39"/>
      <c r="N1" s="39"/>
      <c r="O1" s="39"/>
      <c r="P1" s="39"/>
      <c r="Q1" s="34"/>
      <c r="R1" s="39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60"/>
      <c r="C2" s="89"/>
      <c r="D2" s="24"/>
      <c r="E2" s="24"/>
      <c r="F2" s="24"/>
      <c r="G2" s="24"/>
      <c r="H2" s="24"/>
      <c r="I2" s="24"/>
      <c r="J2" s="24"/>
      <c r="K2" s="24"/>
      <c r="L2" s="40"/>
      <c r="M2" s="12"/>
      <c r="N2" s="12"/>
      <c r="O2" s="36"/>
      <c r="P2" s="36"/>
      <c r="Q2" s="41"/>
      <c r="R2" s="36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55" customFormat="1" x14ac:dyDescent="0.2">
      <c r="A3" s="60"/>
      <c r="B3" s="60"/>
      <c r="C3" s="89"/>
      <c r="D3" s="25"/>
      <c r="E3" s="25"/>
      <c r="F3" s="25"/>
      <c r="G3" s="25"/>
      <c r="H3" s="25"/>
      <c r="I3" s="25"/>
      <c r="J3" s="25"/>
      <c r="K3" s="25"/>
      <c r="L3" s="40"/>
      <c r="M3" s="12"/>
      <c r="N3" s="12"/>
      <c r="O3" s="37"/>
      <c r="P3" s="37"/>
      <c r="Q3" s="41"/>
      <c r="R3" s="37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55" s="1" customFormat="1" x14ac:dyDescent="0.2">
      <c r="A4" s="61"/>
      <c r="B4" s="61"/>
      <c r="C4" s="90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1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55" s="1" customFormat="1" ht="18" x14ac:dyDescent="0.25">
      <c r="A5" s="61"/>
      <c r="B5" s="61"/>
      <c r="C5" s="90"/>
      <c r="D5" s="27"/>
      <c r="E5" s="27"/>
      <c r="F5" s="44"/>
      <c r="G5" s="45"/>
      <c r="H5" s="45"/>
      <c r="I5" s="45"/>
      <c r="J5" s="45"/>
      <c r="K5" s="45"/>
      <c r="L5" s="46"/>
      <c r="M5" s="46"/>
      <c r="N5" s="46"/>
      <c r="O5" s="45"/>
      <c r="P5" s="45"/>
      <c r="Q5" s="47"/>
      <c r="R5" s="45"/>
      <c r="S5" s="45"/>
      <c r="T5" s="45"/>
      <c r="U5" s="45"/>
      <c r="V5" s="45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55" s="1" customFormat="1" x14ac:dyDescent="0.2">
      <c r="A6" s="61"/>
      <c r="B6" s="61"/>
      <c r="C6" s="90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1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55" s="1" customFormat="1" ht="18" x14ac:dyDescent="0.25">
      <c r="A7" s="61"/>
      <c r="B7" s="61"/>
      <c r="C7" s="90"/>
      <c r="D7" s="26"/>
      <c r="E7" s="26"/>
      <c r="F7" s="43"/>
      <c r="G7" s="48"/>
      <c r="H7" s="48"/>
      <c r="I7" s="48"/>
      <c r="J7" s="48"/>
      <c r="K7" s="48"/>
      <c r="L7" s="46"/>
      <c r="M7" s="46"/>
      <c r="N7" s="46"/>
      <c r="O7" s="48"/>
      <c r="P7" s="48"/>
      <c r="Q7" s="41"/>
      <c r="R7" s="26"/>
      <c r="S7" s="26"/>
      <c r="T7" s="26"/>
      <c r="U7" s="42"/>
      <c r="V7" s="43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55" customFormat="1" x14ac:dyDescent="0.2">
      <c r="A8" s="60"/>
      <c r="B8" s="60"/>
      <c r="C8" s="89"/>
      <c r="D8" s="28"/>
      <c r="E8" s="29"/>
      <c r="F8" s="29"/>
      <c r="G8" s="29"/>
      <c r="H8" s="29"/>
      <c r="I8" s="29"/>
      <c r="J8" s="29"/>
      <c r="K8" s="29"/>
      <c r="L8" s="40"/>
      <c r="M8" s="12"/>
      <c r="N8" s="12"/>
      <c r="O8" s="29"/>
      <c r="P8" s="29"/>
      <c r="Q8" s="41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60"/>
      <c r="B9" s="60"/>
      <c r="C9" s="89"/>
      <c r="D9" s="2"/>
      <c r="E9" s="2"/>
      <c r="F9" s="38"/>
      <c r="G9" s="38"/>
      <c r="H9" s="38"/>
      <c r="I9" s="38"/>
      <c r="J9" s="38"/>
      <c r="K9" s="38"/>
      <c r="L9" s="40"/>
      <c r="M9" s="12"/>
      <c r="N9" s="12"/>
      <c r="O9" s="38"/>
      <c r="P9" s="38"/>
      <c r="Q9" s="41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60"/>
      <c r="B10" s="60"/>
      <c r="C10" s="89"/>
      <c r="D10" s="24"/>
      <c r="E10" s="24"/>
      <c r="F10" s="24"/>
      <c r="G10" s="24"/>
      <c r="H10" s="24"/>
      <c r="I10" s="24"/>
      <c r="J10" s="24"/>
      <c r="K10" s="24"/>
      <c r="L10" s="40"/>
      <c r="M10" s="12"/>
      <c r="N10" s="12"/>
      <c r="O10" s="36"/>
      <c r="P10" s="36"/>
      <c r="Q10" s="41"/>
      <c r="R10" s="3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55" customFormat="1" ht="15" customHeight="1" x14ac:dyDescent="0.2">
      <c r="A11" s="62"/>
      <c r="B11" s="62"/>
      <c r="C11" s="89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55" ht="15.75" x14ac:dyDescent="0.25">
      <c r="A12" s="63"/>
      <c r="B12" s="63"/>
      <c r="C12" s="13"/>
      <c r="D12" s="79">
        <f>EDATE(DATE('année calendaire'!A1,12,1),0)</f>
        <v>40877</v>
      </c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1"/>
      <c r="AI12" s="96"/>
    </row>
    <row r="13" spans="1:55" s="3" customFormat="1" ht="12.75" customHeight="1" x14ac:dyDescent="0.2">
      <c r="A13" s="64"/>
      <c r="B13" s="64"/>
      <c r="C13" s="91"/>
      <c r="D13" s="33">
        <f>D12</f>
        <v>40877</v>
      </c>
      <c r="E13" s="33">
        <f>D13+1</f>
        <v>40878</v>
      </c>
      <c r="F13" s="33">
        <f>E13+1</f>
        <v>40879</v>
      </c>
      <c r="G13" s="33">
        <f>F13+1</f>
        <v>40880</v>
      </c>
      <c r="H13" s="33">
        <f t="shared" ref="H13:AC13" si="0">G13+1</f>
        <v>40881</v>
      </c>
      <c r="I13" s="33">
        <f t="shared" si="0"/>
        <v>40882</v>
      </c>
      <c r="J13" s="33">
        <f t="shared" si="0"/>
        <v>40883</v>
      </c>
      <c r="K13" s="33">
        <f t="shared" si="0"/>
        <v>40884</v>
      </c>
      <c r="L13" s="33">
        <f t="shared" si="0"/>
        <v>40885</v>
      </c>
      <c r="M13" s="33">
        <f t="shared" si="0"/>
        <v>40886</v>
      </c>
      <c r="N13" s="33">
        <f t="shared" si="0"/>
        <v>40887</v>
      </c>
      <c r="O13" s="33">
        <f t="shared" si="0"/>
        <v>40888</v>
      </c>
      <c r="P13" s="33">
        <f t="shared" si="0"/>
        <v>40889</v>
      </c>
      <c r="Q13" s="33">
        <f t="shared" si="0"/>
        <v>40890</v>
      </c>
      <c r="R13" s="33">
        <f t="shared" si="0"/>
        <v>40891</v>
      </c>
      <c r="S13" s="33">
        <f t="shared" si="0"/>
        <v>40892</v>
      </c>
      <c r="T13" s="33">
        <f t="shared" si="0"/>
        <v>40893</v>
      </c>
      <c r="U13" s="33">
        <f t="shared" si="0"/>
        <v>40894</v>
      </c>
      <c r="V13" s="33">
        <f t="shared" si="0"/>
        <v>40895</v>
      </c>
      <c r="W13" s="33">
        <f t="shared" si="0"/>
        <v>40896</v>
      </c>
      <c r="X13" s="33">
        <f t="shared" si="0"/>
        <v>40897</v>
      </c>
      <c r="Y13" s="33">
        <f t="shared" si="0"/>
        <v>40898</v>
      </c>
      <c r="Z13" s="33">
        <f t="shared" si="0"/>
        <v>40899</v>
      </c>
      <c r="AA13" s="33">
        <f t="shared" si="0"/>
        <v>40900</v>
      </c>
      <c r="AB13" s="33">
        <f t="shared" si="0"/>
        <v>40901</v>
      </c>
      <c r="AC13" s="33">
        <f t="shared" si="0"/>
        <v>40902</v>
      </c>
      <c r="AD13" s="33">
        <f>IF(AC13&lt;&gt;"",IF(AC13+1&lt;=EOMONTH(($D$12)*1,0),AC13+1,""),"")</f>
        <v>40903</v>
      </c>
      <c r="AE13" s="33">
        <f>IF(AD13="","",IF(MONTH(AD13+1)&lt;&gt;MONTH(AD13),"",AD13+1))</f>
        <v>40904</v>
      </c>
      <c r="AF13" s="33">
        <f t="shared" ref="AF13:AH13" si="1">IF(AE13="","",IF(MONTH(AE13+1)&lt;&gt;MONTH(AE13),"",AE13+1))</f>
        <v>40905</v>
      </c>
      <c r="AG13" s="33">
        <f t="shared" si="1"/>
        <v>40906</v>
      </c>
      <c r="AH13" s="33">
        <f t="shared" si="1"/>
        <v>40907</v>
      </c>
      <c r="AI13" s="96" t="s">
        <v>31</v>
      </c>
    </row>
    <row r="14" spans="1:55" x14ac:dyDescent="0.2">
      <c r="A14" s="67" t="s">
        <v>29</v>
      </c>
      <c r="B14" s="67" t="s">
        <v>30</v>
      </c>
      <c r="C14" s="92" t="s">
        <v>14</v>
      </c>
      <c r="D14" s="49">
        <f>D13</f>
        <v>40877</v>
      </c>
      <c r="E14" s="49">
        <f t="shared" ref="E14:AH14" si="2">E13</f>
        <v>40878</v>
      </c>
      <c r="F14" s="49">
        <f t="shared" si="2"/>
        <v>40879</v>
      </c>
      <c r="G14" s="49">
        <f t="shared" si="2"/>
        <v>40880</v>
      </c>
      <c r="H14" s="49">
        <f t="shared" si="2"/>
        <v>40881</v>
      </c>
      <c r="I14" s="49">
        <f t="shared" si="2"/>
        <v>40882</v>
      </c>
      <c r="J14" s="49">
        <f t="shared" si="2"/>
        <v>40883</v>
      </c>
      <c r="K14" s="49">
        <f t="shared" si="2"/>
        <v>40884</v>
      </c>
      <c r="L14" s="49">
        <f t="shared" si="2"/>
        <v>40885</v>
      </c>
      <c r="M14" s="49">
        <f t="shared" si="2"/>
        <v>40886</v>
      </c>
      <c r="N14" s="49">
        <f t="shared" si="2"/>
        <v>40887</v>
      </c>
      <c r="O14" s="49">
        <f t="shared" si="2"/>
        <v>40888</v>
      </c>
      <c r="P14" s="49">
        <f t="shared" si="2"/>
        <v>40889</v>
      </c>
      <c r="Q14" s="49">
        <f t="shared" si="2"/>
        <v>40890</v>
      </c>
      <c r="R14" s="49">
        <f t="shared" si="2"/>
        <v>40891</v>
      </c>
      <c r="S14" s="49">
        <f t="shared" si="2"/>
        <v>40892</v>
      </c>
      <c r="T14" s="49">
        <f t="shared" si="2"/>
        <v>40893</v>
      </c>
      <c r="U14" s="49">
        <f t="shared" si="2"/>
        <v>40894</v>
      </c>
      <c r="V14" s="49">
        <f t="shared" si="2"/>
        <v>40895</v>
      </c>
      <c r="W14" s="49">
        <f t="shared" si="2"/>
        <v>40896</v>
      </c>
      <c r="X14" s="49">
        <f t="shared" si="2"/>
        <v>40897</v>
      </c>
      <c r="Y14" s="49">
        <f t="shared" si="2"/>
        <v>40898</v>
      </c>
      <c r="Z14" s="49">
        <f t="shared" si="2"/>
        <v>40899</v>
      </c>
      <c r="AA14" s="49">
        <f t="shared" si="2"/>
        <v>40900</v>
      </c>
      <c r="AB14" s="49">
        <f t="shared" si="2"/>
        <v>40901</v>
      </c>
      <c r="AC14" s="49">
        <f t="shared" si="2"/>
        <v>40902</v>
      </c>
      <c r="AD14" s="49">
        <f t="shared" si="2"/>
        <v>40903</v>
      </c>
      <c r="AE14" s="49">
        <f t="shared" si="2"/>
        <v>40904</v>
      </c>
      <c r="AF14" s="49">
        <f t="shared" si="2"/>
        <v>40905</v>
      </c>
      <c r="AG14" s="49">
        <f t="shared" si="2"/>
        <v>40906</v>
      </c>
      <c r="AH14" s="49">
        <f t="shared" si="2"/>
        <v>40907</v>
      </c>
      <c r="AI14" s="96"/>
    </row>
    <row r="15" spans="1:55" s="3" customFormat="1" ht="13.9" customHeight="1" outlineLevel="1" x14ac:dyDescent="0.2">
      <c r="A15" s="73" t="s">
        <v>34</v>
      </c>
      <c r="B15" s="73" t="s">
        <v>35</v>
      </c>
      <c r="C15" s="75">
        <v>39817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96">
        <f>COUNTIF(D15:AH15,"x")</f>
        <v>0</v>
      </c>
    </row>
    <row r="16" spans="1:55" s="3" customFormat="1" x14ac:dyDescent="0.2">
      <c r="A16" s="73" t="s">
        <v>41</v>
      </c>
      <c r="B16" s="73" t="s">
        <v>42</v>
      </c>
      <c r="C16" s="75">
        <v>40067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96">
        <f>COUNTIF(D16:AH16,"x")</f>
        <v>0</v>
      </c>
    </row>
    <row r="17" spans="1:35" s="3" customFormat="1" x14ac:dyDescent="0.2">
      <c r="A17" s="73" t="s">
        <v>45</v>
      </c>
      <c r="B17" s="73" t="s">
        <v>46</v>
      </c>
      <c r="C17" s="75">
        <v>39917</v>
      </c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96">
        <f>COUNTIF(D17:AH17,"x")</f>
        <v>0</v>
      </c>
    </row>
    <row r="18" spans="1:35" s="3" customFormat="1" x14ac:dyDescent="0.2">
      <c r="A18" s="73" t="s">
        <v>50</v>
      </c>
      <c r="B18" s="73" t="s">
        <v>51</v>
      </c>
      <c r="C18" s="75">
        <v>39254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96">
        <f>COUNTIF(D18:AH18,"x")</f>
        <v>0</v>
      </c>
    </row>
    <row r="19" spans="1:35" s="3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ht="15.75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5" x14ac:dyDescent="0.2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</row>
    <row r="23" spans="1:35" x14ac:dyDescent="0.2"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5" s="3" customFormat="1" x14ac:dyDescent="0.2">
      <c r="A24" s="65"/>
      <c r="B24" s="65"/>
      <c r="C24" s="8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5" s="3" customFormat="1" x14ac:dyDescent="0.2">
      <c r="A25" s="65"/>
      <c r="B25" s="65"/>
      <c r="C25" s="88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5" s="3" customFormat="1" x14ac:dyDescent="0.2">
      <c r="A26" s="65"/>
      <c r="B26" s="65"/>
      <c r="C26" s="8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5" s="3" customFormat="1" x14ac:dyDescent="0.2">
      <c r="A27" s="65"/>
      <c r="B27" s="65"/>
      <c r="C27" s="8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5" x14ac:dyDescent="0.2">
      <c r="D28" s="8"/>
      <c r="E28" s="5"/>
      <c r="F28" s="5"/>
      <c r="G28" s="5"/>
      <c r="H28" s="5"/>
      <c r="I28" s="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5" ht="15.75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</row>
    <row r="30" spans="1:35" x14ac:dyDescent="0.2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</row>
    <row r="31" spans="1:35" x14ac:dyDescent="0.2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5" s="3" customFormat="1" x14ac:dyDescent="0.2">
      <c r="A32" s="65"/>
      <c r="B32" s="65"/>
      <c r="C32" s="8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s="3" customFormat="1" x14ac:dyDescent="0.2">
      <c r="A33" s="65"/>
      <c r="B33" s="65"/>
      <c r="C33" s="88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s="3" customFormat="1" x14ac:dyDescent="0.2">
      <c r="A34" s="65"/>
      <c r="B34" s="65"/>
      <c r="C34" s="8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s="3" customFormat="1" x14ac:dyDescent="0.2">
      <c r="A35" s="65"/>
      <c r="B35" s="65"/>
      <c r="C35" s="8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D36" s="8"/>
      <c r="E36" s="5"/>
      <c r="F36" s="5"/>
      <c r="G36" s="5"/>
      <c r="H36" s="5"/>
      <c r="I36" s="5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2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</row>
    <row r="39" spans="1:34" x14ac:dyDescent="0.2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3" customFormat="1" x14ac:dyDescent="0.2">
      <c r="A40" s="65"/>
      <c r="B40" s="65"/>
      <c r="C40" s="8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s="3" customFormat="1" x14ac:dyDescent="0.2">
      <c r="A41" s="65"/>
      <c r="B41" s="65"/>
      <c r="C41" s="88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s="3" customFormat="1" x14ac:dyDescent="0.2">
      <c r="A42" s="65"/>
      <c r="B42" s="65"/>
      <c r="C42" s="8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s="3" customFormat="1" x14ac:dyDescent="0.2">
      <c r="A43" s="65"/>
      <c r="B43" s="65"/>
      <c r="C43" s="8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D44" s="8"/>
      <c r="E44" s="5"/>
      <c r="F44" s="5"/>
      <c r="G44" s="5"/>
      <c r="H44" s="5"/>
      <c r="I44" s="5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x14ac:dyDescent="0.25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4" x14ac:dyDescent="0.2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 x14ac:dyDescent="0.2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s="3" customFormat="1" x14ac:dyDescent="0.2">
      <c r="A48" s="65"/>
      <c r="B48" s="65"/>
      <c r="C48" s="8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s="3" customFormat="1" x14ac:dyDescent="0.2">
      <c r="A49" s="65"/>
      <c r="B49" s="65"/>
      <c r="C49" s="88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</row>
    <row r="50" spans="1:34" s="3" customFormat="1" x14ac:dyDescent="0.2">
      <c r="A50" s="65"/>
      <c r="B50" s="65"/>
      <c r="C50" s="8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s="3" customFormat="1" x14ac:dyDescent="0.2">
      <c r="A51" s="65"/>
      <c r="B51" s="65"/>
      <c r="C51" s="8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D52" s="8"/>
      <c r="E52" s="5"/>
      <c r="F52" s="5"/>
      <c r="G52" s="5"/>
      <c r="H52" s="5"/>
      <c r="I52" s="5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</row>
    <row r="55" spans="1:34" x14ac:dyDescent="0.2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</row>
    <row r="56" spans="1:34" s="3" customFormat="1" x14ac:dyDescent="0.2">
      <c r="A56" s="65"/>
      <c r="B56" s="65"/>
      <c r="C56" s="8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s="3" customFormat="1" x14ac:dyDescent="0.2">
      <c r="A57" s="65"/>
      <c r="B57" s="65"/>
      <c r="C57" s="88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</row>
    <row r="58" spans="1:34" s="3" customFormat="1" x14ac:dyDescent="0.2">
      <c r="A58" s="65"/>
      <c r="B58" s="65"/>
      <c r="C58" s="8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s="3" customFormat="1" x14ac:dyDescent="0.2">
      <c r="A59" s="65"/>
      <c r="B59" s="65"/>
      <c r="C59" s="8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x14ac:dyDescent="0.2">
      <c r="D63" s="8"/>
      <c r="E63" s="5"/>
      <c r="F63" s="5"/>
      <c r="G63" s="5"/>
      <c r="H63" s="5"/>
      <c r="I63" s="5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x14ac:dyDescent="0.2">
      <c r="D64" s="8"/>
      <c r="E64" s="5"/>
      <c r="F64" s="5"/>
      <c r="G64" s="5"/>
      <c r="H64" s="5"/>
      <c r="I64" s="5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</sheetData>
  <mergeCells count="1">
    <mergeCell ref="D12:AH12"/>
  </mergeCells>
  <phoneticPr fontId="1" type="noConversion"/>
  <conditionalFormatting sqref="Q2:Q4 Q6:Q10">
    <cfRule type="cellIs" dxfId="1761" priority="240" stopIfTrue="1" operator="equal">
      <formula>"GV"</formula>
    </cfRule>
    <cfRule type="cellIs" dxfId="1760" priority="241" stopIfTrue="1" operator="equal">
      <formula>"PC"</formula>
    </cfRule>
    <cfRule type="cellIs" dxfId="1759" priority="242" stopIfTrue="1" operator="equal">
      <formula>"R"</formula>
    </cfRule>
    <cfRule type="cellIs" dxfId="1758" priority="243" stopIfTrue="1" operator="equal">
      <formula>"E"</formula>
    </cfRule>
    <cfRule type="cellIs" dxfId="1757" priority="244" stopIfTrue="1" operator="equal">
      <formula>"PT"</formula>
    </cfRule>
    <cfRule type="cellIs" dxfId="1756" priority="245" stopIfTrue="1" operator="equal">
      <formula>"mt"</formula>
    </cfRule>
  </conditionalFormatting>
  <conditionalFormatting sqref="Q2:Q10">
    <cfRule type="cellIs" dxfId="1755" priority="297" stopIfTrue="1" operator="equal">
      <formula>"cc"</formula>
    </cfRule>
    <cfRule type="cellIs" dxfId="1754" priority="298" stopIfTrue="1" operator="equal">
      <formula>"cl"</formula>
    </cfRule>
    <cfRule type="cellIs" dxfId="1753" priority="299" stopIfTrue="1" operator="equal">
      <formula>"m"</formula>
    </cfRule>
  </conditionalFormatting>
  <conditionalFormatting sqref="Q2:Q10">
    <cfRule type="cellIs" dxfId="1752" priority="294" stopIfTrue="1" operator="equal">
      <formula>"F"</formula>
    </cfRule>
    <cfRule type="cellIs" dxfId="1751" priority="295" stopIfTrue="1" operator="equal">
      <formula>"WK"</formula>
    </cfRule>
    <cfRule type="cellIs" dxfId="1750" priority="296" stopIfTrue="1" operator="equal">
      <formula>"T"</formula>
    </cfRule>
  </conditionalFormatting>
  <conditionalFormatting sqref="Q5">
    <cfRule type="cellIs" dxfId="1749" priority="228" stopIfTrue="1" operator="equal">
      <formula>"GV"</formula>
    </cfRule>
    <cfRule type="cellIs" dxfId="1748" priority="229" stopIfTrue="1" operator="equal">
      <formula>"PC"</formula>
    </cfRule>
    <cfRule type="cellIs" dxfId="1747" priority="230" stopIfTrue="1" operator="equal">
      <formula>"R"</formula>
    </cfRule>
    <cfRule type="cellIs" dxfId="1746" priority="231" stopIfTrue="1" operator="equal">
      <formula>"E"</formula>
    </cfRule>
    <cfRule type="cellIs" dxfId="1745" priority="232" stopIfTrue="1" operator="equal">
      <formula>"PT"</formula>
    </cfRule>
    <cfRule type="cellIs" dxfId="1744" priority="233" stopIfTrue="1" operator="equal">
      <formula>"mt"</formula>
    </cfRule>
  </conditionalFormatting>
  <conditionalFormatting sqref="D14:AH14">
    <cfRule type="expression" dxfId="1743" priority="143">
      <formula>COUNTIF($D$13:$AH$13,férié)</formula>
    </cfRule>
  </conditionalFormatting>
  <conditionalFormatting sqref="Q2:Q10">
    <cfRule type="cellIs" dxfId="1742" priority="140" stopIfTrue="1" operator="equal">
      <formula>"cc"</formula>
    </cfRule>
    <cfRule type="cellIs" dxfId="1741" priority="141" stopIfTrue="1" operator="equal">
      <formula>"cl"</formula>
    </cfRule>
    <cfRule type="cellIs" dxfId="1740" priority="142" stopIfTrue="1" operator="equal">
      <formula>"m"</formula>
    </cfRule>
  </conditionalFormatting>
  <conditionalFormatting sqref="Q2:Q10">
    <cfRule type="cellIs" dxfId="1739" priority="137" stopIfTrue="1" operator="equal">
      <formula>"F"</formula>
    </cfRule>
    <cfRule type="cellIs" dxfId="1738" priority="138" stopIfTrue="1" operator="equal">
      <formula>"WK"</formula>
    </cfRule>
    <cfRule type="cellIs" dxfId="1737" priority="139" stopIfTrue="1" operator="equal">
      <formula>"T"</formula>
    </cfRule>
  </conditionalFormatting>
  <conditionalFormatting sqref="Q2:Q4 Q6:Q10">
    <cfRule type="cellIs" dxfId="1736" priority="131" stopIfTrue="1" operator="equal">
      <formula>"GV"</formula>
    </cfRule>
    <cfRule type="cellIs" dxfId="1735" priority="132" stopIfTrue="1" operator="equal">
      <formula>"PC"</formula>
    </cfRule>
    <cfRule type="cellIs" dxfId="1734" priority="133" stopIfTrue="1" operator="equal">
      <formula>"R"</formula>
    </cfRule>
    <cfRule type="cellIs" dxfId="1733" priority="134" stopIfTrue="1" operator="equal">
      <formula>"E"</formula>
    </cfRule>
    <cfRule type="cellIs" dxfId="1732" priority="135" stopIfTrue="1" operator="equal">
      <formula>"PT"</formula>
    </cfRule>
    <cfRule type="cellIs" dxfId="1731" priority="136" stopIfTrue="1" operator="equal">
      <formula>"mt"</formula>
    </cfRule>
  </conditionalFormatting>
  <conditionalFormatting sqref="Q5">
    <cfRule type="cellIs" dxfId="1730" priority="125" stopIfTrue="1" operator="equal">
      <formula>"GV"</formula>
    </cfRule>
    <cfRule type="cellIs" dxfId="1729" priority="126" stopIfTrue="1" operator="equal">
      <formula>"PC"</formula>
    </cfRule>
    <cfRule type="cellIs" dxfId="1728" priority="127" stopIfTrue="1" operator="equal">
      <formula>"R"</formula>
    </cfRule>
    <cfRule type="cellIs" dxfId="1727" priority="128" stopIfTrue="1" operator="equal">
      <formula>"E"</formula>
    </cfRule>
    <cfRule type="cellIs" dxfId="1726" priority="129" stopIfTrue="1" operator="equal">
      <formula>"PT"</formula>
    </cfRule>
    <cfRule type="cellIs" dxfId="1725" priority="130" stopIfTrue="1" operator="equal">
      <formula>"mt"</formula>
    </cfRule>
  </conditionalFormatting>
  <conditionalFormatting sqref="D14:AH14">
    <cfRule type="expression" dxfId="1724" priority="124">
      <formula>COUNTIF($D$13:$AH$13,férié)</formula>
    </cfRule>
  </conditionalFormatting>
  <conditionalFormatting sqref="D15:AH15">
    <cfRule type="expression" dxfId="1723" priority="121">
      <formula>D$13=""</formula>
    </cfRule>
    <cfRule type="expression" dxfId="1722" priority="122">
      <formula>COUNTIF(JF,D$13)</formula>
    </cfRule>
    <cfRule type="expression" dxfId="1721" priority="123">
      <formula>WEEKDAY(D$13,2)&gt;5</formula>
    </cfRule>
  </conditionalFormatting>
  <conditionalFormatting sqref="Q2:Q10">
    <cfRule type="cellIs" dxfId="1720" priority="118" stopIfTrue="1" operator="equal">
      <formula>"cc"</formula>
    </cfRule>
    <cfRule type="cellIs" dxfId="1719" priority="119" stopIfTrue="1" operator="equal">
      <formula>"cl"</formula>
    </cfRule>
    <cfRule type="cellIs" dxfId="1718" priority="120" stopIfTrue="1" operator="equal">
      <formula>"m"</formula>
    </cfRule>
  </conditionalFormatting>
  <conditionalFormatting sqref="Q2:Q10">
    <cfRule type="cellIs" dxfId="1717" priority="115" stopIfTrue="1" operator="equal">
      <formula>"F"</formula>
    </cfRule>
    <cfRule type="cellIs" dxfId="1716" priority="116" stopIfTrue="1" operator="equal">
      <formula>"WK"</formula>
    </cfRule>
    <cfRule type="cellIs" dxfId="1715" priority="117" stopIfTrue="1" operator="equal">
      <formula>"T"</formula>
    </cfRule>
  </conditionalFormatting>
  <conditionalFormatting sqref="Q2:Q4 Q6:Q10">
    <cfRule type="cellIs" dxfId="1714" priority="109" stopIfTrue="1" operator="equal">
      <formula>"GV"</formula>
    </cfRule>
    <cfRule type="cellIs" dxfId="1713" priority="110" stopIfTrue="1" operator="equal">
      <formula>"PC"</formula>
    </cfRule>
    <cfRule type="cellIs" dxfId="1712" priority="111" stopIfTrue="1" operator="equal">
      <formula>"R"</formula>
    </cfRule>
    <cfRule type="cellIs" dxfId="1711" priority="112" stopIfTrue="1" operator="equal">
      <formula>"E"</formula>
    </cfRule>
    <cfRule type="cellIs" dxfId="1710" priority="113" stopIfTrue="1" operator="equal">
      <formula>"PT"</formula>
    </cfRule>
    <cfRule type="cellIs" dxfId="1709" priority="114" stopIfTrue="1" operator="equal">
      <formula>"mt"</formula>
    </cfRule>
  </conditionalFormatting>
  <conditionalFormatting sqref="Q5">
    <cfRule type="cellIs" dxfId="1708" priority="103" stopIfTrue="1" operator="equal">
      <formula>"GV"</formula>
    </cfRule>
    <cfRule type="cellIs" dxfId="1707" priority="104" stopIfTrue="1" operator="equal">
      <formula>"PC"</formula>
    </cfRule>
    <cfRule type="cellIs" dxfId="1706" priority="105" stopIfTrue="1" operator="equal">
      <formula>"R"</formula>
    </cfRule>
    <cfRule type="cellIs" dxfId="1705" priority="106" stopIfTrue="1" operator="equal">
      <formula>"E"</formula>
    </cfRule>
    <cfRule type="cellIs" dxfId="1704" priority="107" stopIfTrue="1" operator="equal">
      <formula>"PT"</formula>
    </cfRule>
    <cfRule type="cellIs" dxfId="1703" priority="108" stopIfTrue="1" operator="equal">
      <formula>"mt"</formula>
    </cfRule>
  </conditionalFormatting>
  <conditionalFormatting sqref="D14:AH14">
    <cfRule type="expression" dxfId="1702" priority="102">
      <formula>COUNTIF($D$13:$AH$13,férié)</formula>
    </cfRule>
  </conditionalFormatting>
  <conditionalFormatting sqref="D15:AH15">
    <cfRule type="expression" dxfId="1701" priority="100">
      <formula>COUNTIF(JF,D$13)</formula>
    </cfRule>
    <cfRule type="expression" dxfId="1700" priority="101">
      <formula>WEEKDAY(D$13,2)&gt;5</formula>
    </cfRule>
  </conditionalFormatting>
  <conditionalFormatting sqref="D13:AH15">
    <cfRule type="expression" dxfId="1699" priority="99" stopIfTrue="1">
      <formula>D$13=""</formula>
    </cfRule>
  </conditionalFormatting>
  <conditionalFormatting sqref="Q2:Q4 Q6:Q10">
    <cfRule type="cellIs" dxfId="1698" priority="93" stopIfTrue="1" operator="equal">
      <formula>"GV"</formula>
    </cfRule>
    <cfRule type="cellIs" dxfId="1697" priority="94" stopIfTrue="1" operator="equal">
      <formula>"PC"</formula>
    </cfRule>
    <cfRule type="cellIs" dxfId="1696" priority="95" stopIfTrue="1" operator="equal">
      <formula>"R"</formula>
    </cfRule>
    <cfRule type="cellIs" dxfId="1695" priority="96" stopIfTrue="1" operator="equal">
      <formula>"E"</formula>
    </cfRule>
    <cfRule type="cellIs" dxfId="1694" priority="97" stopIfTrue="1" operator="equal">
      <formula>"PT"</formula>
    </cfRule>
    <cfRule type="cellIs" dxfId="1693" priority="98" stopIfTrue="1" operator="equal">
      <formula>"mt"</formula>
    </cfRule>
  </conditionalFormatting>
  <conditionalFormatting sqref="Q2:Q10">
    <cfRule type="cellIs" dxfId="1692" priority="90" stopIfTrue="1" operator="equal">
      <formula>"cc"</formula>
    </cfRule>
    <cfRule type="cellIs" dxfId="1691" priority="91" stopIfTrue="1" operator="equal">
      <formula>"cl"</formula>
    </cfRule>
    <cfRule type="cellIs" dxfId="1690" priority="92" stopIfTrue="1" operator="equal">
      <formula>"m"</formula>
    </cfRule>
  </conditionalFormatting>
  <conditionalFormatting sqref="Q2:Q10">
    <cfRule type="cellIs" dxfId="1689" priority="87" stopIfTrue="1" operator="equal">
      <formula>"F"</formula>
    </cfRule>
    <cfRule type="cellIs" dxfId="1688" priority="88" stopIfTrue="1" operator="equal">
      <formula>"WK"</formula>
    </cfRule>
    <cfRule type="cellIs" dxfId="1687" priority="89" stopIfTrue="1" operator="equal">
      <formula>"T"</formula>
    </cfRule>
  </conditionalFormatting>
  <conditionalFormatting sqref="Q5">
    <cfRule type="cellIs" dxfId="1686" priority="81" stopIfTrue="1" operator="equal">
      <formula>"GV"</formula>
    </cfRule>
    <cfRule type="cellIs" dxfId="1685" priority="82" stopIfTrue="1" operator="equal">
      <formula>"PC"</formula>
    </cfRule>
    <cfRule type="cellIs" dxfId="1684" priority="83" stopIfTrue="1" operator="equal">
      <formula>"R"</formula>
    </cfRule>
    <cfRule type="cellIs" dxfId="1683" priority="84" stopIfTrue="1" operator="equal">
      <formula>"E"</formula>
    </cfRule>
    <cfRule type="cellIs" dxfId="1682" priority="85" stopIfTrue="1" operator="equal">
      <formula>"PT"</formula>
    </cfRule>
    <cfRule type="cellIs" dxfId="1681" priority="86" stopIfTrue="1" operator="equal">
      <formula>"mt"</formula>
    </cfRule>
  </conditionalFormatting>
  <conditionalFormatting sqref="D14:AH14">
    <cfRule type="expression" dxfId="1680" priority="80">
      <formula>COUNTIF($D$13:$AH$13,férié)</formula>
    </cfRule>
  </conditionalFormatting>
  <conditionalFormatting sqref="Q2:Q10">
    <cfRule type="cellIs" dxfId="1679" priority="77" stopIfTrue="1" operator="equal">
      <formula>"cc"</formula>
    </cfRule>
    <cfRule type="cellIs" dxfId="1678" priority="78" stopIfTrue="1" operator="equal">
      <formula>"cl"</formula>
    </cfRule>
    <cfRule type="cellIs" dxfId="1677" priority="79" stopIfTrue="1" operator="equal">
      <formula>"m"</formula>
    </cfRule>
  </conditionalFormatting>
  <conditionalFormatting sqref="Q2:Q10">
    <cfRule type="cellIs" dxfId="1676" priority="74" stopIfTrue="1" operator="equal">
      <formula>"F"</formula>
    </cfRule>
    <cfRule type="cellIs" dxfId="1675" priority="75" stopIfTrue="1" operator="equal">
      <formula>"WK"</formula>
    </cfRule>
    <cfRule type="cellIs" dxfId="1674" priority="76" stopIfTrue="1" operator="equal">
      <formula>"T"</formula>
    </cfRule>
  </conditionalFormatting>
  <conditionalFormatting sqref="Q2:Q4 Q6:Q10">
    <cfRule type="cellIs" dxfId="1673" priority="68" stopIfTrue="1" operator="equal">
      <formula>"GV"</formula>
    </cfRule>
    <cfRule type="cellIs" dxfId="1672" priority="69" stopIfTrue="1" operator="equal">
      <formula>"PC"</formula>
    </cfRule>
    <cfRule type="cellIs" dxfId="1671" priority="70" stopIfTrue="1" operator="equal">
      <formula>"R"</formula>
    </cfRule>
    <cfRule type="cellIs" dxfId="1670" priority="71" stopIfTrue="1" operator="equal">
      <formula>"E"</formula>
    </cfRule>
    <cfRule type="cellIs" dxfId="1669" priority="72" stopIfTrue="1" operator="equal">
      <formula>"PT"</formula>
    </cfRule>
    <cfRule type="cellIs" dxfId="1668" priority="73" stopIfTrue="1" operator="equal">
      <formula>"mt"</formula>
    </cfRule>
  </conditionalFormatting>
  <conditionalFormatting sqref="Q5">
    <cfRule type="cellIs" dxfId="1667" priority="62" stopIfTrue="1" operator="equal">
      <formula>"GV"</formula>
    </cfRule>
    <cfRule type="cellIs" dxfId="1666" priority="63" stopIfTrue="1" operator="equal">
      <formula>"PC"</formula>
    </cfRule>
    <cfRule type="cellIs" dxfId="1665" priority="64" stopIfTrue="1" operator="equal">
      <formula>"R"</formula>
    </cfRule>
    <cfRule type="cellIs" dxfId="1664" priority="65" stopIfTrue="1" operator="equal">
      <formula>"E"</formula>
    </cfRule>
    <cfRule type="cellIs" dxfId="1663" priority="66" stopIfTrue="1" operator="equal">
      <formula>"PT"</formula>
    </cfRule>
    <cfRule type="cellIs" dxfId="1662" priority="67" stopIfTrue="1" operator="equal">
      <formula>"mt"</formula>
    </cfRule>
  </conditionalFormatting>
  <conditionalFormatting sqref="D14:AH14">
    <cfRule type="expression" dxfId="1661" priority="61">
      <formula>COUNTIF($D$13:$AH$13,férié)</formula>
    </cfRule>
  </conditionalFormatting>
  <conditionalFormatting sqref="Q2:Q10">
    <cfRule type="cellIs" dxfId="1660" priority="56" stopIfTrue="1" operator="equal">
      <formula>"cc"</formula>
    </cfRule>
    <cfRule type="cellIs" dxfId="1659" priority="57" stopIfTrue="1" operator="equal">
      <formula>"cl"</formula>
    </cfRule>
    <cfRule type="cellIs" dxfId="1658" priority="58" stopIfTrue="1" operator="equal">
      <formula>"m"</formula>
    </cfRule>
  </conditionalFormatting>
  <conditionalFormatting sqref="Q2:Q10">
    <cfRule type="cellIs" dxfId="1657" priority="53" stopIfTrue="1" operator="equal">
      <formula>"F"</formula>
    </cfRule>
    <cfRule type="cellIs" dxfId="1656" priority="54" stopIfTrue="1" operator="equal">
      <formula>"WK"</formula>
    </cfRule>
    <cfRule type="cellIs" dxfId="1655" priority="55" stopIfTrue="1" operator="equal">
      <formula>"T"</formula>
    </cfRule>
  </conditionalFormatting>
  <conditionalFormatting sqref="Q2:Q4 Q6:Q10">
    <cfRule type="cellIs" dxfId="1654" priority="47" stopIfTrue="1" operator="equal">
      <formula>"GV"</formula>
    </cfRule>
    <cfRule type="cellIs" dxfId="1653" priority="48" stopIfTrue="1" operator="equal">
      <formula>"PC"</formula>
    </cfRule>
    <cfRule type="cellIs" dxfId="1652" priority="49" stopIfTrue="1" operator="equal">
      <formula>"R"</formula>
    </cfRule>
    <cfRule type="cellIs" dxfId="1651" priority="50" stopIfTrue="1" operator="equal">
      <formula>"E"</formula>
    </cfRule>
    <cfRule type="cellIs" dxfId="1650" priority="51" stopIfTrue="1" operator="equal">
      <formula>"PT"</formula>
    </cfRule>
    <cfRule type="cellIs" dxfId="1649" priority="52" stopIfTrue="1" operator="equal">
      <formula>"mt"</formula>
    </cfRule>
  </conditionalFormatting>
  <conditionalFormatting sqref="Q5">
    <cfRule type="cellIs" dxfId="1648" priority="41" stopIfTrue="1" operator="equal">
      <formula>"GV"</formula>
    </cfRule>
    <cfRule type="cellIs" dxfId="1647" priority="42" stopIfTrue="1" operator="equal">
      <formula>"PC"</formula>
    </cfRule>
    <cfRule type="cellIs" dxfId="1646" priority="43" stopIfTrue="1" operator="equal">
      <formula>"R"</formula>
    </cfRule>
    <cfRule type="cellIs" dxfId="1645" priority="44" stopIfTrue="1" operator="equal">
      <formula>"E"</formula>
    </cfRule>
    <cfRule type="cellIs" dxfId="1644" priority="45" stopIfTrue="1" operator="equal">
      <formula>"PT"</formula>
    </cfRule>
    <cfRule type="cellIs" dxfId="1643" priority="46" stopIfTrue="1" operator="equal">
      <formula>"mt"</formula>
    </cfRule>
  </conditionalFormatting>
  <conditionalFormatting sqref="D14:AH14">
    <cfRule type="expression" dxfId="1642" priority="40">
      <formula>COUNTIF($D$13:$AH$13,férié)</formula>
    </cfRule>
  </conditionalFormatting>
  <conditionalFormatting sqref="D16:AH16">
    <cfRule type="expression" dxfId="869" priority="16">
      <formula>D$13=""</formula>
    </cfRule>
    <cfRule type="expression" dxfId="868" priority="17">
      <formula>COUNTIF(JF,D$13)</formula>
    </cfRule>
    <cfRule type="expression" dxfId="867" priority="18">
      <formula>WEEKDAY(D$13,2)&gt;5</formula>
    </cfRule>
  </conditionalFormatting>
  <conditionalFormatting sqref="D16:AH16">
    <cfRule type="expression" dxfId="866" priority="14">
      <formula>COUNTIF(JF,D$13)</formula>
    </cfRule>
    <cfRule type="expression" dxfId="865" priority="15">
      <formula>WEEKDAY(D$13,2)&gt;5</formula>
    </cfRule>
  </conditionalFormatting>
  <conditionalFormatting sqref="D16:AH16">
    <cfRule type="expression" dxfId="864" priority="13" stopIfTrue="1">
      <formula>D$13=""</formula>
    </cfRule>
  </conditionalFormatting>
  <conditionalFormatting sqref="D17:AH17">
    <cfRule type="expression" dxfId="863" priority="10">
      <formula>D$13=""</formula>
    </cfRule>
    <cfRule type="expression" dxfId="862" priority="11">
      <formula>COUNTIF(JF,D$13)</formula>
    </cfRule>
    <cfRule type="expression" dxfId="861" priority="12">
      <formula>WEEKDAY(D$13,2)&gt;5</formula>
    </cfRule>
  </conditionalFormatting>
  <conditionalFormatting sqref="D17:AH17">
    <cfRule type="expression" dxfId="860" priority="8">
      <formula>COUNTIF(JF,D$13)</formula>
    </cfRule>
    <cfRule type="expression" dxfId="859" priority="9">
      <formula>WEEKDAY(D$13,2)&gt;5</formula>
    </cfRule>
  </conditionalFormatting>
  <conditionalFormatting sqref="D17:AH17">
    <cfRule type="expression" dxfId="858" priority="7" stopIfTrue="1">
      <formula>D$13=""</formula>
    </cfRule>
  </conditionalFormatting>
  <conditionalFormatting sqref="D18:AH18">
    <cfRule type="expression" dxfId="857" priority="4">
      <formula>D$13=""</formula>
    </cfRule>
    <cfRule type="expression" dxfId="856" priority="5">
      <formula>COUNTIF(JF,D$13)</formula>
    </cfRule>
    <cfRule type="expression" dxfId="855" priority="6">
      <formula>WEEKDAY(D$13,2)&gt;5</formula>
    </cfRule>
  </conditionalFormatting>
  <conditionalFormatting sqref="D18:AH18">
    <cfRule type="expression" dxfId="854" priority="2">
      <formula>COUNTIF(JF,D$13)</formula>
    </cfRule>
    <cfRule type="expression" dxfId="853" priority="3">
      <formula>WEEKDAY(D$13,2)&gt;5</formula>
    </cfRule>
  </conditionalFormatting>
  <conditionalFormatting sqref="D18:AH18">
    <cfRule type="expression" dxfId="852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M44"/>
  <sheetViews>
    <sheetView topLeftCell="A12" zoomScale="85" zoomScaleNormal="85" workbookViewId="0">
      <selection activeCell="C13" sqref="C13"/>
    </sheetView>
  </sheetViews>
  <sheetFormatPr baseColWidth="10" defaultRowHeight="12.75" x14ac:dyDescent="0.2"/>
  <sheetData>
    <row r="2" spans="1:13" x14ac:dyDescent="0.2">
      <c r="A2" s="50" t="s">
        <v>12</v>
      </c>
      <c r="B2" s="78" t="str">
        <f>janv!A15</f>
        <v>Cappou</v>
      </c>
    </row>
    <row r="3" spans="1:13" x14ac:dyDescent="0.2">
      <c r="A3" s="50" t="s">
        <v>13</v>
      </c>
      <c r="B3" s="78" t="s">
        <v>38</v>
      </c>
    </row>
    <row r="4" spans="1:13" x14ac:dyDescent="0.2">
      <c r="A4" s="50" t="s">
        <v>14</v>
      </c>
      <c r="C4" s="55" t="s">
        <v>38</v>
      </c>
    </row>
    <row r="5" spans="1:13" x14ac:dyDescent="0.2">
      <c r="A5" s="50" t="s">
        <v>15</v>
      </c>
      <c r="E5" s="55" t="s">
        <v>38</v>
      </c>
    </row>
    <row r="6" spans="1:13" x14ac:dyDescent="0.2">
      <c r="A6" s="50" t="s">
        <v>16</v>
      </c>
      <c r="E6" s="55" t="s">
        <v>38</v>
      </c>
    </row>
    <row r="7" spans="1:13" x14ac:dyDescent="0.2">
      <c r="A7" s="50" t="s">
        <v>17</v>
      </c>
    </row>
    <row r="11" spans="1:13" x14ac:dyDescent="0.2">
      <c r="A11" s="70" t="s">
        <v>39</v>
      </c>
      <c r="B11" s="71">
        <f>Année_Calendaire</f>
        <v>2015</v>
      </c>
    </row>
    <row r="13" spans="1:13" x14ac:dyDescent="0.2">
      <c r="A13" s="53"/>
      <c r="B13" s="51">
        <f>EDATE(DATE('année calendaire'!A1,1,1),0)</f>
        <v>40543</v>
      </c>
      <c r="C13" s="51">
        <f>EDATE(DATE('année calendaire'!$A$1,2,1),0)</f>
        <v>40574</v>
      </c>
      <c r="D13" s="51">
        <f>EDATE(DATE('année calendaire'!$A$1,3,1),0)</f>
        <v>40602</v>
      </c>
      <c r="E13" s="51">
        <f>EDATE(DATE('année calendaire'!$A$1,4,1),0)</f>
        <v>40633</v>
      </c>
      <c r="F13" s="51">
        <f>EDATE(DATE('année calendaire'!$A$1,5,1),0)</f>
        <v>40663</v>
      </c>
      <c r="G13" s="51">
        <f>EDATE(DATE('année calendaire'!$A$1,6,1),0)</f>
        <v>40694</v>
      </c>
      <c r="H13" s="51">
        <f>EDATE(DATE('année calendaire'!$A$1,7,1),0)</f>
        <v>40724</v>
      </c>
      <c r="I13" s="51">
        <f>EDATE(DATE('année calendaire'!$A$1,8,1),0)</f>
        <v>40755</v>
      </c>
      <c r="J13" s="51">
        <f>EDATE(DATE('année calendaire'!$A$1,9,1),0)</f>
        <v>40786</v>
      </c>
      <c r="K13" s="51">
        <f>EDATE(DATE('année calendaire'!$A$1,10,1),0)</f>
        <v>40816</v>
      </c>
      <c r="L13" s="51">
        <f>EDATE(DATE('année calendaire'!$A$1,11,1),0)</f>
        <v>40847</v>
      </c>
      <c r="M13" s="51">
        <f>EDATE(DATE('année calendaire'!$A$1,12,1),0)</f>
        <v>40877</v>
      </c>
    </row>
    <row r="14" spans="1:13" x14ac:dyDescent="0.2">
      <c r="A14" s="52">
        <v>1</v>
      </c>
      <c r="B14" s="57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</row>
    <row r="15" spans="1:13" x14ac:dyDescent="0.2">
      <c r="A15" s="52">
        <v>2</v>
      </c>
      <c r="B15" s="57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</row>
    <row r="16" spans="1:13" x14ac:dyDescent="0.2">
      <c r="A16" s="52">
        <v>3</v>
      </c>
      <c r="B16" s="57"/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</row>
    <row r="17" spans="1:13" x14ac:dyDescent="0.2">
      <c r="A17" s="52">
        <v>4</v>
      </c>
      <c r="B17" s="57"/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</row>
    <row r="18" spans="1:13" x14ac:dyDescent="0.2">
      <c r="A18" s="52">
        <v>5</v>
      </c>
      <c r="B18" s="57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7"/>
    </row>
    <row r="19" spans="1:13" x14ac:dyDescent="0.2">
      <c r="A19" s="52">
        <v>6</v>
      </c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</row>
    <row r="20" spans="1:13" x14ac:dyDescent="0.2">
      <c r="A20" s="52">
        <v>7</v>
      </c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</row>
    <row r="21" spans="1:13" x14ac:dyDescent="0.2">
      <c r="A21" s="52">
        <v>8</v>
      </c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</row>
    <row r="22" spans="1:13" x14ac:dyDescent="0.2">
      <c r="A22" s="52">
        <v>9</v>
      </c>
      <c r="B22" s="57"/>
      <c r="C22" s="57"/>
      <c r="D22" s="57"/>
      <c r="E22" s="57"/>
      <c r="F22" s="57"/>
      <c r="G22" s="57"/>
      <c r="H22" s="57"/>
      <c r="I22" s="57"/>
      <c r="J22" s="57"/>
      <c r="K22" s="57"/>
      <c r="L22" s="57"/>
      <c r="M22" s="57"/>
    </row>
    <row r="23" spans="1:13" x14ac:dyDescent="0.2">
      <c r="A23" s="52">
        <v>10</v>
      </c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</row>
    <row r="24" spans="1:13" x14ac:dyDescent="0.2">
      <c r="A24" s="52">
        <v>11</v>
      </c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</row>
    <row r="25" spans="1:13" x14ac:dyDescent="0.2">
      <c r="A25" s="52">
        <v>12</v>
      </c>
      <c r="B25" s="57"/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</row>
    <row r="26" spans="1:13" x14ac:dyDescent="0.2">
      <c r="A26" s="52">
        <v>13</v>
      </c>
      <c r="B26" s="57"/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</row>
    <row r="27" spans="1:13" x14ac:dyDescent="0.2">
      <c r="A27" s="52">
        <v>14</v>
      </c>
      <c r="B27" s="57"/>
      <c r="C27" s="57"/>
      <c r="D27" s="57"/>
      <c r="E27" s="57"/>
      <c r="F27" s="57"/>
      <c r="G27" s="57"/>
      <c r="H27" s="57"/>
      <c r="I27" s="57"/>
      <c r="J27" s="57"/>
      <c r="K27" s="57"/>
      <c r="L27" s="57"/>
      <c r="M27" s="57"/>
    </row>
    <row r="28" spans="1:13" x14ac:dyDescent="0.2">
      <c r="A28" s="52">
        <v>15</v>
      </c>
      <c r="B28" s="57"/>
      <c r="C28" s="57"/>
      <c r="D28" s="57"/>
      <c r="E28" s="57"/>
      <c r="F28" s="57"/>
      <c r="G28" s="57"/>
      <c r="H28" s="57"/>
      <c r="I28" s="57"/>
      <c r="J28" s="57"/>
      <c r="K28" s="57"/>
      <c r="L28" s="57"/>
      <c r="M28" s="57"/>
    </row>
    <row r="29" spans="1:13" x14ac:dyDescent="0.2">
      <c r="A29" s="52">
        <v>16</v>
      </c>
      <c r="B29" s="57"/>
      <c r="C29" s="57"/>
      <c r="D29" s="57"/>
      <c r="E29" s="57"/>
      <c r="F29" s="57"/>
      <c r="G29" s="57"/>
      <c r="H29" s="57"/>
      <c r="I29" s="57"/>
      <c r="J29" s="57"/>
      <c r="K29" s="57"/>
      <c r="L29" s="57"/>
      <c r="M29" s="57"/>
    </row>
    <row r="30" spans="1:13" x14ac:dyDescent="0.2">
      <c r="A30" s="52">
        <v>17</v>
      </c>
      <c r="B30" s="57"/>
      <c r="C30" s="57"/>
      <c r="D30" s="57"/>
      <c r="E30" s="57"/>
      <c r="F30" s="57"/>
      <c r="G30" s="57"/>
      <c r="H30" s="57"/>
      <c r="I30" s="57"/>
      <c r="J30" s="57"/>
      <c r="K30" s="57"/>
      <c r="L30" s="57"/>
      <c r="M30" s="57"/>
    </row>
    <row r="31" spans="1:13" x14ac:dyDescent="0.2">
      <c r="A31" s="52">
        <v>18</v>
      </c>
      <c r="B31" s="57"/>
      <c r="C31" s="57"/>
      <c r="D31" s="57"/>
      <c r="E31" s="57"/>
      <c r="F31" s="57"/>
      <c r="G31" s="57"/>
      <c r="H31" s="57"/>
      <c r="I31" s="57"/>
      <c r="J31" s="57"/>
      <c r="K31" s="57"/>
      <c r="L31" s="57"/>
      <c r="M31" s="57"/>
    </row>
    <row r="32" spans="1:13" x14ac:dyDescent="0.2">
      <c r="A32" s="52">
        <v>19</v>
      </c>
      <c r="B32" s="57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7"/>
    </row>
    <row r="33" spans="1:13" x14ac:dyDescent="0.2">
      <c r="A33" s="52">
        <v>20</v>
      </c>
      <c r="B33" s="57"/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</row>
    <row r="34" spans="1:13" x14ac:dyDescent="0.2">
      <c r="A34" s="52">
        <v>21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</row>
    <row r="35" spans="1:13" x14ac:dyDescent="0.2">
      <c r="A35" s="52">
        <v>22</v>
      </c>
      <c r="B35" s="57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7"/>
    </row>
    <row r="36" spans="1:13" x14ac:dyDescent="0.2">
      <c r="A36" s="52">
        <v>23</v>
      </c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</row>
    <row r="37" spans="1:13" x14ac:dyDescent="0.2">
      <c r="A37" s="52">
        <v>24</v>
      </c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</row>
    <row r="38" spans="1:13" x14ac:dyDescent="0.2">
      <c r="A38" s="52">
        <v>25</v>
      </c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</row>
    <row r="39" spans="1:13" x14ac:dyDescent="0.2">
      <c r="A39" s="52">
        <v>26</v>
      </c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</row>
    <row r="40" spans="1:13" x14ac:dyDescent="0.2">
      <c r="A40" s="52">
        <v>27</v>
      </c>
      <c r="B40" s="57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</row>
    <row r="41" spans="1:13" x14ac:dyDescent="0.2">
      <c r="A41" s="52">
        <v>28</v>
      </c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</row>
    <row r="42" spans="1:13" x14ac:dyDescent="0.2">
      <c r="A42" s="52">
        <v>29</v>
      </c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</row>
    <row r="43" spans="1:13" x14ac:dyDescent="0.2">
      <c r="A43" s="52">
        <v>30</v>
      </c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</row>
    <row r="44" spans="1:13" x14ac:dyDescent="0.2">
      <c r="A44" s="52">
        <v>31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</row>
  </sheetData>
  <conditionalFormatting sqref="B14:M44">
    <cfRule type="expression" dxfId="1641" priority="1">
      <formula>COUNTIF(JF,DATE(Année_Calendaire,MONTH(B$13),$A14))</formula>
    </cfRule>
    <cfRule type="expression" dxfId="1640" priority="3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M44"/>
  <sheetViews>
    <sheetView zoomScale="85" zoomScaleNormal="85" workbookViewId="0">
      <selection activeCell="B13" sqref="B13"/>
    </sheetView>
  </sheetViews>
  <sheetFormatPr baseColWidth="10" defaultRowHeight="12.75" x14ac:dyDescent="0.2"/>
  <sheetData>
    <row r="2" spans="1:13" x14ac:dyDescent="0.2">
      <c r="A2" s="50" t="s">
        <v>12</v>
      </c>
      <c r="B2" s="78" t="s">
        <v>34</v>
      </c>
    </row>
    <row r="3" spans="1:13" x14ac:dyDescent="0.2">
      <c r="A3" s="50" t="s">
        <v>13</v>
      </c>
      <c r="B3" s="78" t="s">
        <v>35</v>
      </c>
    </row>
    <row r="4" spans="1:13" x14ac:dyDescent="0.2">
      <c r="A4" s="50" t="s">
        <v>14</v>
      </c>
      <c r="C4" s="55">
        <v>41279</v>
      </c>
    </row>
    <row r="5" spans="1:13" x14ac:dyDescent="0.2">
      <c r="A5" s="50" t="s">
        <v>15</v>
      </c>
      <c r="E5" s="55">
        <v>41641</v>
      </c>
    </row>
    <row r="6" spans="1:13" x14ac:dyDescent="0.2">
      <c r="A6" s="50" t="s">
        <v>16</v>
      </c>
      <c r="E6" s="55">
        <v>41715</v>
      </c>
    </row>
    <row r="7" spans="1:13" x14ac:dyDescent="0.2">
      <c r="A7" s="50" t="s">
        <v>17</v>
      </c>
    </row>
    <row r="11" spans="1:13" x14ac:dyDescent="0.2">
      <c r="A11" s="70" t="s">
        <v>39</v>
      </c>
      <c r="B11" s="71">
        <f>Année_Calendaire</f>
        <v>2015</v>
      </c>
    </row>
    <row r="13" spans="1:13" x14ac:dyDescent="0.2">
      <c r="A13" s="53"/>
      <c r="B13" s="51">
        <f>EDATE(DATE('année calendaire'!A1,1,1),0)</f>
        <v>40543</v>
      </c>
      <c r="C13" s="51">
        <f>EDATE(DATE('année calendaire'!$A$1,2,1),0)</f>
        <v>40574</v>
      </c>
      <c r="D13" s="51">
        <f>EDATE(DATE('année calendaire'!$A$1,3,1),0)</f>
        <v>40602</v>
      </c>
      <c r="E13" s="51">
        <f>EDATE(DATE('année calendaire'!$A$1,4,1),0)</f>
        <v>40633</v>
      </c>
      <c r="F13" s="51">
        <f>EDATE(DATE('année calendaire'!$A$1,5,1),0)</f>
        <v>40663</v>
      </c>
      <c r="G13" s="51">
        <f>EDATE(DATE('année calendaire'!$A$1,6,1),0)</f>
        <v>40694</v>
      </c>
      <c r="H13" s="51">
        <f>EDATE(DATE('année calendaire'!$A$1,7,1),0)</f>
        <v>40724</v>
      </c>
      <c r="I13" s="51">
        <f>EDATE(DATE('année calendaire'!$A$1,8,1),0)</f>
        <v>40755</v>
      </c>
      <c r="J13" s="51">
        <f>EDATE(DATE('année calendaire'!$A$1,9,1),0)</f>
        <v>40786</v>
      </c>
      <c r="K13" s="51">
        <f>EDATE(DATE('année calendaire'!$A$1,10,1),0)</f>
        <v>40816</v>
      </c>
      <c r="L13" s="51">
        <f>EDATE(DATE('année calendaire'!$A$1,11,1),0)</f>
        <v>40847</v>
      </c>
      <c r="M13" s="51">
        <f>EDATE(DATE('année calendaire'!$A$1,12,1),0)</f>
        <v>40877</v>
      </c>
    </row>
    <row r="14" spans="1:13" x14ac:dyDescent="0.2">
      <c r="A14" s="52">
        <v>1</v>
      </c>
      <c r="B14" s="57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</row>
    <row r="15" spans="1:13" x14ac:dyDescent="0.2">
      <c r="A15" s="52">
        <v>2</v>
      </c>
      <c r="B15" s="57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</row>
    <row r="16" spans="1:13" x14ac:dyDescent="0.2">
      <c r="A16" s="52">
        <v>3</v>
      </c>
      <c r="B16" s="57"/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</row>
    <row r="17" spans="1:13" x14ac:dyDescent="0.2">
      <c r="A17" s="52">
        <v>4</v>
      </c>
      <c r="B17" s="57"/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</row>
    <row r="18" spans="1:13" x14ac:dyDescent="0.2">
      <c r="A18" s="52">
        <v>5</v>
      </c>
      <c r="B18" s="57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7"/>
    </row>
    <row r="19" spans="1:13" x14ac:dyDescent="0.2">
      <c r="A19" s="52">
        <v>6</v>
      </c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</row>
    <row r="20" spans="1:13" x14ac:dyDescent="0.2">
      <c r="A20" s="52">
        <v>7</v>
      </c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</row>
    <row r="21" spans="1:13" x14ac:dyDescent="0.2">
      <c r="A21" s="52">
        <v>8</v>
      </c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</row>
    <row r="22" spans="1:13" x14ac:dyDescent="0.2">
      <c r="A22" s="52">
        <v>9</v>
      </c>
      <c r="B22" s="57"/>
      <c r="C22" s="57"/>
      <c r="D22" s="57"/>
      <c r="E22" s="57"/>
      <c r="F22" s="57"/>
      <c r="G22" s="57"/>
      <c r="H22" s="57"/>
      <c r="I22" s="57"/>
      <c r="J22" s="57"/>
      <c r="K22" s="57"/>
      <c r="L22" s="57"/>
      <c r="M22" s="57"/>
    </row>
    <row r="23" spans="1:13" x14ac:dyDescent="0.2">
      <c r="A23" s="52">
        <v>10</v>
      </c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</row>
    <row r="24" spans="1:13" x14ac:dyDescent="0.2">
      <c r="A24" s="52">
        <v>11</v>
      </c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</row>
    <row r="25" spans="1:13" x14ac:dyDescent="0.2">
      <c r="A25" s="52">
        <v>12</v>
      </c>
      <c r="B25" s="57"/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</row>
    <row r="26" spans="1:13" x14ac:dyDescent="0.2">
      <c r="A26" s="52">
        <v>13</v>
      </c>
      <c r="B26" s="57"/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</row>
    <row r="27" spans="1:13" x14ac:dyDescent="0.2">
      <c r="A27" s="52">
        <v>14</v>
      </c>
      <c r="B27" s="57"/>
      <c r="C27" s="57"/>
      <c r="D27" s="57"/>
      <c r="E27" s="57"/>
      <c r="F27" s="57"/>
      <c r="G27" s="57"/>
      <c r="H27" s="57"/>
      <c r="I27" s="57"/>
      <c r="J27" s="57"/>
      <c r="K27" s="57"/>
      <c r="L27" s="57"/>
      <c r="M27" s="57"/>
    </row>
    <row r="28" spans="1:13" x14ac:dyDescent="0.2">
      <c r="A28" s="52">
        <v>15</v>
      </c>
      <c r="B28" s="57"/>
      <c r="C28" s="57"/>
      <c r="D28" s="57"/>
      <c r="E28" s="57"/>
      <c r="F28" s="57"/>
      <c r="G28" s="57"/>
      <c r="H28" s="57"/>
      <c r="I28" s="57"/>
      <c r="J28" s="57"/>
      <c r="K28" s="57"/>
      <c r="L28" s="57"/>
      <c r="M28" s="57"/>
    </row>
    <row r="29" spans="1:13" x14ac:dyDescent="0.2">
      <c r="A29" s="52">
        <v>16</v>
      </c>
      <c r="B29" s="57"/>
      <c r="C29" s="57"/>
      <c r="D29" s="57"/>
      <c r="E29" s="57"/>
      <c r="F29" s="57"/>
      <c r="G29" s="57"/>
      <c r="H29" s="57"/>
      <c r="I29" s="57"/>
      <c r="J29" s="57"/>
      <c r="K29" s="57"/>
      <c r="L29" s="57"/>
      <c r="M29" s="57"/>
    </row>
    <row r="30" spans="1:13" x14ac:dyDescent="0.2">
      <c r="A30" s="52">
        <v>17</v>
      </c>
      <c r="B30" s="57"/>
      <c r="C30" s="57"/>
      <c r="D30" s="57"/>
      <c r="E30" s="57"/>
      <c r="F30" s="57"/>
      <c r="G30" s="57"/>
      <c r="H30" s="57"/>
      <c r="I30" s="57"/>
      <c r="J30" s="57"/>
      <c r="K30" s="57"/>
      <c r="L30" s="57"/>
      <c r="M30" s="57"/>
    </row>
    <row r="31" spans="1:13" x14ac:dyDescent="0.2">
      <c r="A31" s="52">
        <v>18</v>
      </c>
      <c r="B31" s="57"/>
      <c r="C31" s="57"/>
      <c r="D31" s="57"/>
      <c r="E31" s="57"/>
      <c r="F31" s="57"/>
      <c r="G31" s="57"/>
      <c r="H31" s="57"/>
      <c r="I31" s="57"/>
      <c r="J31" s="57"/>
      <c r="K31" s="57"/>
      <c r="L31" s="57"/>
      <c r="M31" s="57"/>
    </row>
    <row r="32" spans="1:13" x14ac:dyDescent="0.2">
      <c r="A32" s="52">
        <v>19</v>
      </c>
      <c r="B32" s="57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7"/>
    </row>
    <row r="33" spans="1:13" x14ac:dyDescent="0.2">
      <c r="A33" s="52">
        <v>20</v>
      </c>
      <c r="B33" s="57"/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</row>
    <row r="34" spans="1:13" x14ac:dyDescent="0.2">
      <c r="A34" s="52">
        <v>21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</row>
    <row r="35" spans="1:13" x14ac:dyDescent="0.2">
      <c r="A35" s="52">
        <v>22</v>
      </c>
      <c r="B35" s="57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7"/>
    </row>
    <row r="36" spans="1:13" x14ac:dyDescent="0.2">
      <c r="A36" s="52">
        <v>23</v>
      </c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</row>
    <row r="37" spans="1:13" x14ac:dyDescent="0.2">
      <c r="A37" s="52">
        <v>24</v>
      </c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</row>
    <row r="38" spans="1:13" x14ac:dyDescent="0.2">
      <c r="A38" s="52">
        <v>25</v>
      </c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</row>
    <row r="39" spans="1:13" x14ac:dyDescent="0.2">
      <c r="A39" s="52">
        <v>26</v>
      </c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</row>
    <row r="40" spans="1:13" x14ac:dyDescent="0.2">
      <c r="A40" s="52">
        <v>27</v>
      </c>
      <c r="B40" s="57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</row>
    <row r="41" spans="1:13" x14ac:dyDescent="0.2">
      <c r="A41" s="52">
        <v>28</v>
      </c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</row>
    <row r="42" spans="1:13" x14ac:dyDescent="0.2">
      <c r="A42" s="52">
        <v>29</v>
      </c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</row>
    <row r="43" spans="1:13" x14ac:dyDescent="0.2">
      <c r="A43" s="52">
        <v>30</v>
      </c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</row>
    <row r="44" spans="1:13" x14ac:dyDescent="0.2">
      <c r="A44" s="52">
        <v>31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</row>
  </sheetData>
  <conditionalFormatting sqref="B14:M44">
    <cfRule type="expression" dxfId="1639" priority="1">
      <formula>COUNTIF(JF,DATE(Année_Calendaire,MONTH(B$13),$A14))</formula>
    </cfRule>
    <cfRule type="expression" dxfId="1638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M44"/>
  <sheetViews>
    <sheetView zoomScale="85" zoomScaleNormal="85" workbookViewId="0">
      <selection activeCell="E10" sqref="E10"/>
    </sheetView>
  </sheetViews>
  <sheetFormatPr baseColWidth="10" defaultRowHeight="12.75" x14ac:dyDescent="0.2"/>
  <sheetData>
    <row r="2" spans="1:13" x14ac:dyDescent="0.2">
      <c r="A2" s="50" t="s">
        <v>12</v>
      </c>
      <c r="B2" s="78" t="s">
        <v>41</v>
      </c>
    </row>
    <row r="3" spans="1:13" x14ac:dyDescent="0.2">
      <c r="A3" s="50" t="s">
        <v>13</v>
      </c>
      <c r="B3" s="78" t="s">
        <v>42</v>
      </c>
    </row>
    <row r="4" spans="1:13" x14ac:dyDescent="0.2">
      <c r="A4" s="50" t="s">
        <v>14</v>
      </c>
      <c r="C4" s="55">
        <v>41529</v>
      </c>
    </row>
    <row r="5" spans="1:13" x14ac:dyDescent="0.2">
      <c r="A5" s="50" t="s">
        <v>15</v>
      </c>
      <c r="E5" s="55">
        <v>41641</v>
      </c>
    </row>
    <row r="6" spans="1:13" x14ac:dyDescent="0.2">
      <c r="A6" s="50" t="s">
        <v>16</v>
      </c>
      <c r="E6" s="55">
        <v>41663</v>
      </c>
    </row>
    <row r="7" spans="1:13" x14ac:dyDescent="0.2">
      <c r="A7" s="50" t="s">
        <v>17</v>
      </c>
    </row>
    <row r="11" spans="1:13" x14ac:dyDescent="0.2">
      <c r="A11" s="70" t="s">
        <v>39</v>
      </c>
      <c r="B11" s="71">
        <f>Année_Calendaire</f>
        <v>2015</v>
      </c>
    </row>
    <row r="13" spans="1:13" x14ac:dyDescent="0.2">
      <c r="A13" s="53"/>
      <c r="B13" s="51">
        <f>EDATE(DATE('année calendaire'!A1,1,1),0)</f>
        <v>40543</v>
      </c>
      <c r="C13" s="51">
        <f>EDATE(DATE('année calendaire'!$A$1,2,1),0)</f>
        <v>40574</v>
      </c>
      <c r="D13" s="51">
        <f>EDATE(DATE('année calendaire'!$A$1,3,1),0)</f>
        <v>40602</v>
      </c>
      <c r="E13" s="51">
        <f>EDATE(DATE('année calendaire'!$A$1,4,1),0)</f>
        <v>40633</v>
      </c>
      <c r="F13" s="51">
        <f>EDATE(DATE('année calendaire'!$A$1,5,1),0)</f>
        <v>40663</v>
      </c>
      <c r="G13" s="51">
        <f>EDATE(DATE('année calendaire'!$A$1,6,1),0)</f>
        <v>40694</v>
      </c>
      <c r="H13" s="51">
        <f>EDATE(DATE('année calendaire'!$A$1,7,1),0)</f>
        <v>40724</v>
      </c>
      <c r="I13" s="51">
        <f>EDATE(DATE('année calendaire'!$A$1,8,1),0)</f>
        <v>40755</v>
      </c>
      <c r="J13" s="51">
        <f>EDATE(DATE('année calendaire'!$A$1,9,1),0)</f>
        <v>40786</v>
      </c>
      <c r="K13" s="51">
        <f>EDATE(DATE('année calendaire'!$A$1,10,1),0)</f>
        <v>40816</v>
      </c>
      <c r="L13" s="51">
        <f>EDATE(DATE('année calendaire'!$A$1,11,1),0)</f>
        <v>40847</v>
      </c>
      <c r="M13" s="51">
        <f>EDATE(DATE('année calendaire'!$A$1,12,1),0)</f>
        <v>40877</v>
      </c>
    </row>
    <row r="14" spans="1:13" x14ac:dyDescent="0.2">
      <c r="A14" s="52">
        <v>1</v>
      </c>
      <c r="B14" s="57" t="s">
        <v>49</v>
      </c>
      <c r="C14" s="57" t="s">
        <v>49</v>
      </c>
      <c r="D14" s="57"/>
      <c r="E14" s="57"/>
      <c r="F14" s="57"/>
      <c r="G14" s="57"/>
      <c r="H14" s="57"/>
      <c r="I14" s="57"/>
      <c r="J14" s="57"/>
      <c r="K14" s="57"/>
      <c r="L14" s="57"/>
      <c r="M14" s="57"/>
    </row>
    <row r="15" spans="1:13" x14ac:dyDescent="0.2">
      <c r="A15" s="52">
        <v>2</v>
      </c>
      <c r="B15" s="57" t="s">
        <v>49</v>
      </c>
      <c r="C15" s="57" t="s">
        <v>49</v>
      </c>
      <c r="D15" s="57"/>
      <c r="E15" s="57"/>
      <c r="F15" s="57"/>
      <c r="G15" s="57"/>
      <c r="H15" s="57"/>
      <c r="I15" s="57"/>
      <c r="J15" s="57"/>
      <c r="K15" s="57"/>
      <c r="L15" s="57"/>
      <c r="M15" s="57"/>
    </row>
    <row r="16" spans="1:13" x14ac:dyDescent="0.2">
      <c r="A16" s="52">
        <v>3</v>
      </c>
      <c r="B16" s="57" t="s">
        <v>49</v>
      </c>
      <c r="C16" s="57" t="s">
        <v>49</v>
      </c>
      <c r="D16" s="57"/>
      <c r="E16" s="57"/>
      <c r="F16" s="57"/>
      <c r="G16" s="57"/>
      <c r="H16" s="57"/>
      <c r="I16" s="57"/>
      <c r="J16" s="57"/>
      <c r="K16" s="57"/>
      <c r="L16" s="57"/>
      <c r="M16" s="57"/>
    </row>
    <row r="17" spans="1:13" x14ac:dyDescent="0.2">
      <c r="A17" s="52">
        <v>4</v>
      </c>
      <c r="B17" s="57" t="s">
        <v>49</v>
      </c>
      <c r="C17" s="57" t="s">
        <v>49</v>
      </c>
      <c r="D17" s="57"/>
      <c r="E17" s="57"/>
      <c r="F17" s="57"/>
      <c r="G17" s="57"/>
      <c r="H17" s="57"/>
      <c r="I17" s="57"/>
      <c r="J17" s="57"/>
      <c r="K17" s="57"/>
      <c r="L17" s="57"/>
      <c r="M17" s="57"/>
    </row>
    <row r="18" spans="1:13" x14ac:dyDescent="0.2">
      <c r="A18" s="52">
        <v>5</v>
      </c>
      <c r="B18" s="57" t="s">
        <v>49</v>
      </c>
      <c r="C18" s="57" t="s">
        <v>49</v>
      </c>
      <c r="D18" s="57"/>
      <c r="E18" s="57"/>
      <c r="F18" s="57"/>
      <c r="G18" s="57"/>
      <c r="H18" s="57"/>
      <c r="I18" s="57"/>
      <c r="J18" s="57"/>
      <c r="K18" s="57"/>
      <c r="L18" s="57"/>
      <c r="M18" s="57"/>
    </row>
    <row r="19" spans="1:13" x14ac:dyDescent="0.2">
      <c r="A19" s="52">
        <v>6</v>
      </c>
      <c r="B19" s="57" t="s">
        <v>49</v>
      </c>
      <c r="C19" s="57" t="s">
        <v>49</v>
      </c>
      <c r="D19" s="57"/>
      <c r="E19" s="57"/>
      <c r="F19" s="57"/>
      <c r="G19" s="57"/>
      <c r="H19" s="57"/>
      <c r="I19" s="57"/>
      <c r="J19" s="57"/>
      <c r="K19" s="57"/>
      <c r="L19" s="57"/>
      <c r="M19" s="57"/>
    </row>
    <row r="20" spans="1:13" x14ac:dyDescent="0.2">
      <c r="A20" s="52">
        <v>7</v>
      </c>
      <c r="B20" s="57" t="s">
        <v>49</v>
      </c>
      <c r="C20" s="57" t="s">
        <v>49</v>
      </c>
      <c r="D20" s="57"/>
      <c r="E20" s="57"/>
      <c r="F20" s="57"/>
      <c r="G20" s="57"/>
      <c r="H20" s="57"/>
      <c r="I20" s="57"/>
      <c r="J20" s="57"/>
      <c r="K20" s="57"/>
      <c r="L20" s="57"/>
      <c r="M20" s="57"/>
    </row>
    <row r="21" spans="1:13" x14ac:dyDescent="0.2">
      <c r="A21" s="52">
        <v>8</v>
      </c>
      <c r="B21" s="57" t="s">
        <v>49</v>
      </c>
      <c r="C21" s="57" t="s">
        <v>49</v>
      </c>
      <c r="D21" s="57"/>
      <c r="E21" s="57"/>
      <c r="F21" s="57"/>
      <c r="G21" s="57"/>
      <c r="H21" s="57"/>
      <c r="I21" s="57"/>
      <c r="J21" s="57"/>
      <c r="K21" s="57"/>
      <c r="L21" s="57"/>
      <c r="M21" s="57"/>
    </row>
    <row r="22" spans="1:13" x14ac:dyDescent="0.2">
      <c r="A22" s="52">
        <v>9</v>
      </c>
      <c r="B22" s="57" t="s">
        <v>49</v>
      </c>
      <c r="C22" s="57" t="s">
        <v>49</v>
      </c>
      <c r="D22" s="57"/>
      <c r="E22" s="57"/>
      <c r="F22" s="57"/>
      <c r="G22" s="57"/>
      <c r="H22" s="57"/>
      <c r="I22" s="57"/>
      <c r="J22" s="57"/>
      <c r="K22" s="57"/>
      <c r="L22" s="57"/>
      <c r="M22" s="57"/>
    </row>
    <row r="23" spans="1:13" x14ac:dyDescent="0.2">
      <c r="A23" s="52">
        <v>10</v>
      </c>
      <c r="B23" s="57" t="s">
        <v>49</v>
      </c>
      <c r="C23" s="57" t="s">
        <v>49</v>
      </c>
      <c r="D23" s="57"/>
      <c r="E23" s="57"/>
      <c r="F23" s="57"/>
      <c r="G23" s="57"/>
      <c r="H23" s="57"/>
      <c r="I23" s="57"/>
      <c r="J23" s="57"/>
      <c r="K23" s="57"/>
      <c r="L23" s="57"/>
      <c r="M23" s="57"/>
    </row>
    <row r="24" spans="1:13" x14ac:dyDescent="0.2">
      <c r="A24" s="52">
        <v>11</v>
      </c>
      <c r="B24" s="57" t="s">
        <v>49</v>
      </c>
      <c r="C24" s="57" t="s">
        <v>49</v>
      </c>
      <c r="D24" s="57"/>
      <c r="E24" s="57"/>
      <c r="F24" s="57"/>
      <c r="G24" s="57"/>
      <c r="H24" s="57"/>
      <c r="I24" s="57"/>
      <c r="J24" s="57"/>
      <c r="K24" s="57"/>
      <c r="L24" s="57"/>
      <c r="M24" s="57"/>
    </row>
    <row r="25" spans="1:13" x14ac:dyDescent="0.2">
      <c r="A25" s="52">
        <v>12</v>
      </c>
      <c r="B25" s="57" t="s">
        <v>49</v>
      </c>
      <c r="C25" s="57" t="s">
        <v>49</v>
      </c>
      <c r="D25" s="57"/>
      <c r="E25" s="57"/>
      <c r="F25" s="57"/>
      <c r="G25" s="57"/>
      <c r="H25" s="57"/>
      <c r="I25" s="57"/>
      <c r="J25" s="57"/>
      <c r="K25" s="57"/>
      <c r="L25" s="57"/>
      <c r="M25" s="57"/>
    </row>
    <row r="26" spans="1:13" x14ac:dyDescent="0.2">
      <c r="A26" s="52">
        <v>13</v>
      </c>
      <c r="B26" s="57" t="s">
        <v>49</v>
      </c>
      <c r="C26" s="57" t="s">
        <v>49</v>
      </c>
      <c r="D26" s="57"/>
      <c r="E26" s="57"/>
      <c r="F26" s="57"/>
      <c r="G26" s="57"/>
      <c r="H26" s="57"/>
      <c r="I26" s="57"/>
      <c r="J26" s="57"/>
      <c r="K26" s="57"/>
      <c r="L26" s="57"/>
      <c r="M26" s="57"/>
    </row>
    <row r="27" spans="1:13" x14ac:dyDescent="0.2">
      <c r="A27" s="52">
        <v>14</v>
      </c>
      <c r="B27" s="57" t="s">
        <v>49</v>
      </c>
      <c r="C27" s="57" t="s">
        <v>49</v>
      </c>
      <c r="D27" s="57"/>
      <c r="E27" s="57"/>
      <c r="F27" s="57"/>
      <c r="G27" s="57"/>
      <c r="H27" s="57"/>
      <c r="I27" s="57"/>
      <c r="J27" s="57"/>
      <c r="K27" s="57"/>
      <c r="L27" s="57"/>
      <c r="M27" s="57"/>
    </row>
    <row r="28" spans="1:13" x14ac:dyDescent="0.2">
      <c r="A28" s="52">
        <v>15</v>
      </c>
      <c r="B28" s="57" t="s">
        <v>49</v>
      </c>
      <c r="C28" s="57" t="s">
        <v>49</v>
      </c>
      <c r="D28" s="57"/>
      <c r="E28" s="57"/>
      <c r="F28" s="57"/>
      <c r="G28" s="57"/>
      <c r="H28" s="57"/>
      <c r="I28" s="57"/>
      <c r="J28" s="57"/>
      <c r="K28" s="57"/>
      <c r="L28" s="57"/>
      <c r="M28" s="57"/>
    </row>
    <row r="29" spans="1:13" x14ac:dyDescent="0.2">
      <c r="A29" s="52">
        <v>16</v>
      </c>
      <c r="B29" s="57" t="s">
        <v>49</v>
      </c>
      <c r="C29" s="57" t="s">
        <v>49</v>
      </c>
      <c r="D29" s="57"/>
      <c r="E29" s="57"/>
      <c r="F29" s="57"/>
      <c r="G29" s="57"/>
      <c r="H29" s="57"/>
      <c r="I29" s="57"/>
      <c r="J29" s="57"/>
      <c r="K29" s="57"/>
      <c r="L29" s="57"/>
      <c r="M29" s="57"/>
    </row>
    <row r="30" spans="1:13" x14ac:dyDescent="0.2">
      <c r="A30" s="52">
        <v>17</v>
      </c>
      <c r="B30" s="57" t="s">
        <v>49</v>
      </c>
      <c r="C30" s="57" t="s">
        <v>49</v>
      </c>
      <c r="D30" s="57"/>
      <c r="E30" s="57"/>
      <c r="F30" s="57"/>
      <c r="G30" s="57"/>
      <c r="H30" s="57"/>
      <c r="I30" s="57"/>
      <c r="J30" s="57"/>
      <c r="K30" s="57"/>
      <c r="L30" s="57"/>
      <c r="M30" s="57"/>
    </row>
    <row r="31" spans="1:13" x14ac:dyDescent="0.2">
      <c r="A31" s="52">
        <v>18</v>
      </c>
      <c r="B31" s="57" t="s">
        <v>49</v>
      </c>
      <c r="C31" s="57" t="s">
        <v>49</v>
      </c>
      <c r="D31" s="57"/>
      <c r="E31" s="57"/>
      <c r="F31" s="57"/>
      <c r="G31" s="57"/>
      <c r="H31" s="57"/>
      <c r="I31" s="57"/>
      <c r="J31" s="57"/>
      <c r="K31" s="57"/>
      <c r="L31" s="57"/>
      <c r="M31" s="57"/>
    </row>
    <row r="32" spans="1:13" x14ac:dyDescent="0.2">
      <c r="A32" s="52">
        <v>19</v>
      </c>
      <c r="B32" s="57" t="s">
        <v>49</v>
      </c>
      <c r="C32" s="57" t="s">
        <v>49</v>
      </c>
      <c r="D32" s="57"/>
      <c r="E32" s="57"/>
      <c r="F32" s="57"/>
      <c r="G32" s="57"/>
      <c r="H32" s="57"/>
      <c r="I32" s="57"/>
      <c r="J32" s="57"/>
      <c r="K32" s="57"/>
      <c r="L32" s="57"/>
      <c r="M32" s="57"/>
    </row>
    <row r="33" spans="1:13" x14ac:dyDescent="0.2">
      <c r="A33" s="52">
        <v>20</v>
      </c>
      <c r="B33" s="57" t="s">
        <v>49</v>
      </c>
      <c r="C33" s="57" t="s">
        <v>49</v>
      </c>
      <c r="D33" s="57"/>
      <c r="E33" s="57"/>
      <c r="F33" s="57"/>
      <c r="G33" s="57"/>
      <c r="H33" s="57"/>
      <c r="I33" s="57"/>
      <c r="J33" s="57"/>
      <c r="K33" s="57"/>
      <c r="L33" s="57"/>
      <c r="M33" s="57"/>
    </row>
    <row r="34" spans="1:13" x14ac:dyDescent="0.2">
      <c r="A34" s="52">
        <v>21</v>
      </c>
      <c r="B34" s="57" t="s">
        <v>49</v>
      </c>
      <c r="C34" s="57" t="s">
        <v>49</v>
      </c>
      <c r="D34" s="57"/>
      <c r="E34" s="57"/>
      <c r="F34" s="57"/>
      <c r="G34" s="57"/>
      <c r="H34" s="57"/>
      <c r="I34" s="57"/>
      <c r="J34" s="57"/>
      <c r="K34" s="57"/>
      <c r="L34" s="57"/>
      <c r="M34" s="57"/>
    </row>
    <row r="35" spans="1:13" x14ac:dyDescent="0.2">
      <c r="A35" s="52">
        <v>22</v>
      </c>
      <c r="B35" s="57" t="s">
        <v>49</v>
      </c>
      <c r="C35" s="57" t="s">
        <v>49</v>
      </c>
      <c r="D35" s="57"/>
      <c r="E35" s="57"/>
      <c r="F35" s="57"/>
      <c r="G35" s="57"/>
      <c r="H35" s="57"/>
      <c r="I35" s="57"/>
      <c r="J35" s="57"/>
      <c r="K35" s="57"/>
      <c r="L35" s="57"/>
      <c r="M35" s="57"/>
    </row>
    <row r="36" spans="1:13" x14ac:dyDescent="0.2">
      <c r="A36" s="52">
        <v>23</v>
      </c>
      <c r="B36" s="57" t="s">
        <v>49</v>
      </c>
      <c r="C36" s="57" t="s">
        <v>49</v>
      </c>
      <c r="D36" s="57"/>
      <c r="E36" s="57"/>
      <c r="F36" s="57"/>
      <c r="G36" s="57"/>
      <c r="H36" s="57"/>
      <c r="I36" s="57"/>
      <c r="J36" s="57"/>
      <c r="K36" s="57"/>
      <c r="L36" s="57"/>
      <c r="M36" s="57"/>
    </row>
    <row r="37" spans="1:13" x14ac:dyDescent="0.2">
      <c r="A37" s="52">
        <v>24</v>
      </c>
      <c r="B37" s="57" t="s">
        <v>49</v>
      </c>
      <c r="C37" s="57" t="s">
        <v>49</v>
      </c>
      <c r="D37" s="57"/>
      <c r="E37" s="57"/>
      <c r="F37" s="57"/>
      <c r="G37" s="57"/>
      <c r="H37" s="57"/>
      <c r="I37" s="57"/>
      <c r="J37" s="57"/>
      <c r="K37" s="57"/>
      <c r="L37" s="57"/>
      <c r="M37" s="57"/>
    </row>
    <row r="38" spans="1:13" x14ac:dyDescent="0.2">
      <c r="A38" s="52">
        <v>25</v>
      </c>
      <c r="B38" s="57" t="s">
        <v>49</v>
      </c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</row>
    <row r="39" spans="1:13" x14ac:dyDescent="0.2">
      <c r="A39" s="52">
        <v>26</v>
      </c>
      <c r="B39" s="57" t="s">
        <v>49</v>
      </c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</row>
    <row r="40" spans="1:13" x14ac:dyDescent="0.2">
      <c r="A40" s="52">
        <v>27</v>
      </c>
      <c r="B40" s="57" t="s">
        <v>49</v>
      </c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</row>
    <row r="41" spans="1:13" x14ac:dyDescent="0.2">
      <c r="A41" s="52">
        <v>28</v>
      </c>
      <c r="B41" s="57" t="s">
        <v>49</v>
      </c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</row>
    <row r="42" spans="1:13" x14ac:dyDescent="0.2">
      <c r="A42" s="52">
        <v>29</v>
      </c>
      <c r="B42" s="57" t="s">
        <v>49</v>
      </c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</row>
    <row r="43" spans="1:13" x14ac:dyDescent="0.2">
      <c r="A43" s="52">
        <v>30</v>
      </c>
      <c r="B43" s="57" t="s">
        <v>49</v>
      </c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</row>
    <row r="44" spans="1:13" x14ac:dyDescent="0.2">
      <c r="A44" s="52">
        <v>31</v>
      </c>
      <c r="B44" s="57" t="s">
        <v>49</v>
      </c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</row>
  </sheetData>
  <conditionalFormatting sqref="B14:M44">
    <cfRule type="expression" dxfId="1637" priority="1">
      <formula>COUNTIF(JF,DATE(Année_Calendaire,MONTH(B$13),$A14))</formula>
    </cfRule>
    <cfRule type="expression" dxfId="1636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M44"/>
  <sheetViews>
    <sheetView zoomScale="85" zoomScaleNormal="85" workbookViewId="0">
      <selection activeCell="D8" sqref="D8"/>
    </sheetView>
  </sheetViews>
  <sheetFormatPr baseColWidth="10" defaultRowHeight="12.75" x14ac:dyDescent="0.2"/>
  <sheetData>
    <row r="2" spans="1:13" x14ac:dyDescent="0.2">
      <c r="A2" s="50" t="s">
        <v>12</v>
      </c>
      <c r="B2" s="78" t="s">
        <v>45</v>
      </c>
    </row>
    <row r="3" spans="1:13" x14ac:dyDescent="0.2">
      <c r="A3" s="50" t="s">
        <v>13</v>
      </c>
      <c r="B3" s="78" t="s">
        <v>46</v>
      </c>
    </row>
    <row r="4" spans="1:13" x14ac:dyDescent="0.2">
      <c r="A4" s="50" t="s">
        <v>14</v>
      </c>
      <c r="C4" s="55">
        <v>41379</v>
      </c>
    </row>
    <row r="5" spans="1:13" x14ac:dyDescent="0.2">
      <c r="A5" s="50" t="s">
        <v>15</v>
      </c>
      <c r="E5" s="55">
        <v>41641</v>
      </c>
    </row>
    <row r="6" spans="1:13" x14ac:dyDescent="0.2">
      <c r="A6" s="50" t="s">
        <v>16</v>
      </c>
      <c r="E6" s="55">
        <v>41852</v>
      </c>
    </row>
    <row r="7" spans="1:13" x14ac:dyDescent="0.2">
      <c r="A7" s="50" t="s">
        <v>17</v>
      </c>
    </row>
    <row r="11" spans="1:13" x14ac:dyDescent="0.2">
      <c r="A11" s="70" t="s">
        <v>39</v>
      </c>
      <c r="B11" s="71">
        <f>Année_Calendaire</f>
        <v>2015</v>
      </c>
    </row>
    <row r="13" spans="1:13" x14ac:dyDescent="0.2">
      <c r="A13" s="53"/>
      <c r="B13" s="51">
        <f>EDATE(DATE('année calendaire'!A1,1,1),0)</f>
        <v>40543</v>
      </c>
      <c r="C13" s="51">
        <f>EDATE(DATE('année calendaire'!$A$1,2,1),0)</f>
        <v>40574</v>
      </c>
      <c r="D13" s="51">
        <f>EDATE(DATE('année calendaire'!$A$1,3,1),0)</f>
        <v>40602</v>
      </c>
      <c r="E13" s="51">
        <f>EDATE(DATE('année calendaire'!$A$1,4,1),0)</f>
        <v>40633</v>
      </c>
      <c r="F13" s="51">
        <f>EDATE(DATE('année calendaire'!$A$1,5,1),0)</f>
        <v>40663</v>
      </c>
      <c r="G13" s="51">
        <f>EDATE(DATE('année calendaire'!$A$1,6,1),0)</f>
        <v>40694</v>
      </c>
      <c r="H13" s="51">
        <f>EDATE(DATE('année calendaire'!$A$1,7,1),0)</f>
        <v>40724</v>
      </c>
      <c r="I13" s="51">
        <f>EDATE(DATE('année calendaire'!$A$1,8,1),0)</f>
        <v>40755</v>
      </c>
      <c r="J13" s="51">
        <f>EDATE(DATE('année calendaire'!$A$1,9,1),0)</f>
        <v>40786</v>
      </c>
      <c r="K13" s="51">
        <f>EDATE(DATE('année calendaire'!$A$1,10,1),0)</f>
        <v>40816</v>
      </c>
      <c r="L13" s="51">
        <f>EDATE(DATE('année calendaire'!$A$1,11,1),0)</f>
        <v>40847</v>
      </c>
      <c r="M13" s="51">
        <f>EDATE(DATE('année calendaire'!$A$1,12,1),0)</f>
        <v>40877</v>
      </c>
    </row>
    <row r="14" spans="1:13" x14ac:dyDescent="0.2">
      <c r="A14" s="52">
        <v>1</v>
      </c>
      <c r="B14" s="57" t="s">
        <v>49</v>
      </c>
      <c r="C14" s="57" t="s">
        <v>49</v>
      </c>
      <c r="D14" s="57" t="s">
        <v>49</v>
      </c>
      <c r="E14" s="57" t="s">
        <v>49</v>
      </c>
      <c r="F14" s="57" t="s">
        <v>49</v>
      </c>
      <c r="G14" s="57"/>
      <c r="H14" s="57"/>
      <c r="I14" s="57"/>
      <c r="J14" s="57"/>
      <c r="K14" s="57"/>
      <c r="L14" s="57"/>
      <c r="M14" s="57"/>
    </row>
    <row r="15" spans="1:13" x14ac:dyDescent="0.2">
      <c r="A15" s="52">
        <v>2</v>
      </c>
      <c r="B15" s="57" t="s">
        <v>49</v>
      </c>
      <c r="C15" s="57" t="s">
        <v>49</v>
      </c>
      <c r="D15" s="57" t="s">
        <v>49</v>
      </c>
      <c r="E15" s="57" t="s">
        <v>49</v>
      </c>
      <c r="F15" s="57" t="s">
        <v>49</v>
      </c>
      <c r="G15" s="57"/>
      <c r="H15" s="57"/>
      <c r="I15" s="57"/>
      <c r="J15" s="57"/>
      <c r="K15" s="57"/>
      <c r="L15" s="57"/>
      <c r="M15" s="57"/>
    </row>
    <row r="16" spans="1:13" x14ac:dyDescent="0.2">
      <c r="A16" s="52">
        <v>3</v>
      </c>
      <c r="B16" s="57" t="s">
        <v>49</v>
      </c>
      <c r="C16" s="57" t="s">
        <v>49</v>
      </c>
      <c r="D16" s="57" t="s">
        <v>49</v>
      </c>
      <c r="E16" s="57" t="s">
        <v>49</v>
      </c>
      <c r="F16" s="57" t="s">
        <v>49</v>
      </c>
      <c r="G16" s="57"/>
      <c r="H16" s="57"/>
      <c r="I16" s="57"/>
      <c r="J16" s="57"/>
      <c r="K16" s="57"/>
      <c r="L16" s="57"/>
      <c r="M16" s="57"/>
    </row>
    <row r="17" spans="1:13" x14ac:dyDescent="0.2">
      <c r="A17" s="52">
        <v>4</v>
      </c>
      <c r="B17" s="57" t="s">
        <v>49</v>
      </c>
      <c r="C17" s="57" t="s">
        <v>49</v>
      </c>
      <c r="D17" s="57" t="s">
        <v>49</v>
      </c>
      <c r="E17" s="57" t="s">
        <v>49</v>
      </c>
      <c r="F17" s="57" t="s">
        <v>49</v>
      </c>
      <c r="G17" s="57"/>
      <c r="H17" s="57"/>
      <c r="I17" s="57"/>
      <c r="J17" s="57"/>
      <c r="K17" s="57"/>
      <c r="L17" s="57"/>
      <c r="M17" s="57"/>
    </row>
    <row r="18" spans="1:13" x14ac:dyDescent="0.2">
      <c r="A18" s="52">
        <v>5</v>
      </c>
      <c r="B18" s="57" t="s">
        <v>49</v>
      </c>
      <c r="C18" s="57" t="s">
        <v>49</v>
      </c>
      <c r="D18" s="57" t="s">
        <v>49</v>
      </c>
      <c r="E18" s="57" t="s">
        <v>49</v>
      </c>
      <c r="F18" s="57" t="s">
        <v>49</v>
      </c>
      <c r="G18" s="57"/>
      <c r="H18" s="57"/>
      <c r="I18" s="57"/>
      <c r="J18" s="57"/>
      <c r="K18" s="57"/>
      <c r="L18" s="57"/>
      <c r="M18" s="57"/>
    </row>
    <row r="19" spans="1:13" x14ac:dyDescent="0.2">
      <c r="A19" s="52">
        <v>6</v>
      </c>
      <c r="B19" s="57" t="s">
        <v>49</v>
      </c>
      <c r="C19" s="57" t="s">
        <v>49</v>
      </c>
      <c r="D19" s="57" t="s">
        <v>49</v>
      </c>
      <c r="E19" s="57" t="s">
        <v>49</v>
      </c>
      <c r="F19" s="57" t="s">
        <v>49</v>
      </c>
      <c r="G19" s="57"/>
      <c r="H19" s="57"/>
      <c r="I19" s="57"/>
      <c r="J19" s="57"/>
      <c r="K19" s="57"/>
      <c r="L19" s="57"/>
      <c r="M19" s="57"/>
    </row>
    <row r="20" spans="1:13" x14ac:dyDescent="0.2">
      <c r="A20" s="52">
        <v>7</v>
      </c>
      <c r="B20" s="57" t="s">
        <v>49</v>
      </c>
      <c r="C20" s="57" t="s">
        <v>49</v>
      </c>
      <c r="D20" s="57" t="s">
        <v>49</v>
      </c>
      <c r="E20" s="57" t="s">
        <v>49</v>
      </c>
      <c r="F20" s="57" t="s">
        <v>49</v>
      </c>
      <c r="G20" s="57"/>
      <c r="H20" s="57"/>
      <c r="I20" s="57"/>
      <c r="J20" s="57"/>
      <c r="K20" s="57"/>
      <c r="L20" s="57"/>
      <c r="M20" s="57"/>
    </row>
    <row r="21" spans="1:13" x14ac:dyDescent="0.2">
      <c r="A21" s="52">
        <v>8</v>
      </c>
      <c r="B21" s="57" t="s">
        <v>49</v>
      </c>
      <c r="C21" s="57" t="s">
        <v>49</v>
      </c>
      <c r="D21" s="57" t="s">
        <v>49</v>
      </c>
      <c r="E21" s="57" t="s">
        <v>49</v>
      </c>
      <c r="F21" s="57" t="s">
        <v>49</v>
      </c>
      <c r="G21" s="57"/>
      <c r="H21" s="57"/>
      <c r="I21" s="57"/>
      <c r="J21" s="57"/>
      <c r="K21" s="57"/>
      <c r="L21" s="57"/>
      <c r="M21" s="57"/>
    </row>
    <row r="22" spans="1:13" x14ac:dyDescent="0.2">
      <c r="A22" s="52">
        <v>9</v>
      </c>
      <c r="B22" s="57" t="s">
        <v>49</v>
      </c>
      <c r="C22" s="57" t="s">
        <v>49</v>
      </c>
      <c r="D22" s="57" t="s">
        <v>49</v>
      </c>
      <c r="E22" s="57" t="s">
        <v>49</v>
      </c>
      <c r="F22" s="57" t="s">
        <v>49</v>
      </c>
      <c r="G22" s="57"/>
      <c r="H22" s="57"/>
      <c r="I22" s="57"/>
      <c r="J22" s="57"/>
      <c r="K22" s="57"/>
      <c r="L22" s="57"/>
      <c r="M22" s="57"/>
    </row>
    <row r="23" spans="1:13" x14ac:dyDescent="0.2">
      <c r="A23" s="52">
        <v>10</v>
      </c>
      <c r="B23" s="57" t="s">
        <v>49</v>
      </c>
      <c r="C23" s="57" t="s">
        <v>49</v>
      </c>
      <c r="D23" s="57" t="s">
        <v>49</v>
      </c>
      <c r="E23" s="57" t="s">
        <v>49</v>
      </c>
      <c r="F23" s="57" t="s">
        <v>49</v>
      </c>
      <c r="G23" s="57"/>
      <c r="H23" s="57"/>
      <c r="I23" s="57"/>
      <c r="J23" s="57"/>
      <c r="K23" s="57"/>
      <c r="L23" s="57"/>
      <c r="M23" s="57"/>
    </row>
    <row r="24" spans="1:13" x14ac:dyDescent="0.2">
      <c r="A24" s="52">
        <v>11</v>
      </c>
      <c r="B24" s="57" t="s">
        <v>49</v>
      </c>
      <c r="C24" s="57" t="s">
        <v>49</v>
      </c>
      <c r="D24" s="57" t="s">
        <v>49</v>
      </c>
      <c r="E24" s="57" t="s">
        <v>49</v>
      </c>
      <c r="F24" s="57" t="s">
        <v>49</v>
      </c>
      <c r="G24" s="57"/>
      <c r="H24" s="57"/>
      <c r="I24" s="57"/>
      <c r="J24" s="57"/>
      <c r="K24" s="57"/>
      <c r="L24" s="57"/>
      <c r="M24" s="57"/>
    </row>
    <row r="25" spans="1:13" x14ac:dyDescent="0.2">
      <c r="A25" s="52">
        <v>12</v>
      </c>
      <c r="B25" s="57" t="s">
        <v>49</v>
      </c>
      <c r="C25" s="57" t="s">
        <v>49</v>
      </c>
      <c r="D25" s="57" t="s">
        <v>49</v>
      </c>
      <c r="E25" s="57" t="s">
        <v>49</v>
      </c>
      <c r="F25" s="57" t="s">
        <v>49</v>
      </c>
      <c r="G25" s="57"/>
      <c r="H25" s="57"/>
      <c r="I25" s="57"/>
      <c r="J25" s="57"/>
      <c r="K25" s="57"/>
      <c r="L25" s="57"/>
      <c r="M25" s="57"/>
    </row>
    <row r="26" spans="1:13" x14ac:dyDescent="0.2">
      <c r="A26" s="52">
        <v>13</v>
      </c>
      <c r="B26" s="57" t="s">
        <v>49</v>
      </c>
      <c r="C26" s="57" t="s">
        <v>49</v>
      </c>
      <c r="D26" s="57" t="s">
        <v>49</v>
      </c>
      <c r="E26" s="57" t="s">
        <v>49</v>
      </c>
      <c r="F26" s="57" t="s">
        <v>49</v>
      </c>
      <c r="G26" s="57"/>
      <c r="H26" s="57"/>
      <c r="I26" s="57"/>
      <c r="J26" s="57"/>
      <c r="K26" s="57"/>
      <c r="L26" s="57"/>
      <c r="M26" s="57"/>
    </row>
    <row r="27" spans="1:13" x14ac:dyDescent="0.2">
      <c r="A27" s="52">
        <v>14</v>
      </c>
      <c r="B27" s="57" t="s">
        <v>49</v>
      </c>
      <c r="C27" s="57" t="s">
        <v>49</v>
      </c>
      <c r="D27" s="57" t="s">
        <v>49</v>
      </c>
      <c r="E27" s="57" t="s">
        <v>49</v>
      </c>
      <c r="F27" s="57" t="s">
        <v>49</v>
      </c>
      <c r="G27" s="57"/>
      <c r="H27" s="57"/>
      <c r="I27" s="57"/>
      <c r="J27" s="57"/>
      <c r="K27" s="57"/>
      <c r="L27" s="57"/>
      <c r="M27" s="57"/>
    </row>
    <row r="28" spans="1:13" x14ac:dyDescent="0.2">
      <c r="A28" s="52">
        <v>15</v>
      </c>
      <c r="B28" s="57" t="s">
        <v>49</v>
      </c>
      <c r="C28" s="57" t="s">
        <v>49</v>
      </c>
      <c r="D28" s="57" t="s">
        <v>49</v>
      </c>
      <c r="E28" s="57" t="s">
        <v>49</v>
      </c>
      <c r="F28" s="57" t="s">
        <v>49</v>
      </c>
      <c r="G28" s="57"/>
      <c r="H28" s="57"/>
      <c r="I28" s="57"/>
      <c r="J28" s="57"/>
      <c r="K28" s="57"/>
      <c r="L28" s="57"/>
      <c r="M28" s="57"/>
    </row>
    <row r="29" spans="1:13" x14ac:dyDescent="0.2">
      <c r="A29" s="52">
        <v>16</v>
      </c>
      <c r="B29" s="57" t="s">
        <v>49</v>
      </c>
      <c r="C29" s="57" t="s">
        <v>49</v>
      </c>
      <c r="D29" s="57" t="s">
        <v>49</v>
      </c>
      <c r="E29" s="57" t="s">
        <v>49</v>
      </c>
      <c r="F29" s="57" t="s">
        <v>49</v>
      </c>
      <c r="G29" s="57"/>
      <c r="H29" s="57"/>
      <c r="I29" s="57"/>
      <c r="J29" s="57"/>
      <c r="K29" s="57"/>
      <c r="L29" s="57"/>
      <c r="M29" s="57"/>
    </row>
    <row r="30" spans="1:13" x14ac:dyDescent="0.2">
      <c r="A30" s="52">
        <v>17</v>
      </c>
      <c r="B30" s="57" t="s">
        <v>49</v>
      </c>
      <c r="C30" s="57" t="s">
        <v>49</v>
      </c>
      <c r="D30" s="57" t="s">
        <v>49</v>
      </c>
      <c r="E30" s="57" t="s">
        <v>49</v>
      </c>
      <c r="F30" s="57" t="s">
        <v>49</v>
      </c>
      <c r="G30" s="57"/>
      <c r="H30" s="57"/>
      <c r="I30" s="57"/>
      <c r="J30" s="57"/>
      <c r="K30" s="57"/>
      <c r="L30" s="57"/>
      <c r="M30" s="57"/>
    </row>
    <row r="31" spans="1:13" x14ac:dyDescent="0.2">
      <c r="A31" s="52">
        <v>18</v>
      </c>
      <c r="B31" s="57" t="s">
        <v>49</v>
      </c>
      <c r="C31" s="57" t="s">
        <v>49</v>
      </c>
      <c r="D31" s="57" t="s">
        <v>49</v>
      </c>
      <c r="E31" s="57" t="s">
        <v>49</v>
      </c>
      <c r="F31" s="57" t="s">
        <v>49</v>
      </c>
      <c r="G31" s="57"/>
      <c r="H31" s="57"/>
      <c r="I31" s="57"/>
      <c r="J31" s="57"/>
      <c r="K31" s="57"/>
      <c r="L31" s="57"/>
      <c r="M31" s="57"/>
    </row>
    <row r="32" spans="1:13" x14ac:dyDescent="0.2">
      <c r="A32" s="52">
        <v>19</v>
      </c>
      <c r="B32" s="57" t="s">
        <v>49</v>
      </c>
      <c r="C32" s="57" t="s">
        <v>49</v>
      </c>
      <c r="D32" s="57" t="s">
        <v>49</v>
      </c>
      <c r="E32" s="57" t="s">
        <v>49</v>
      </c>
      <c r="F32" s="57" t="s">
        <v>49</v>
      </c>
      <c r="G32" s="57"/>
      <c r="H32" s="57"/>
      <c r="I32" s="57"/>
      <c r="J32" s="57"/>
      <c r="K32" s="57"/>
      <c r="L32" s="57"/>
      <c r="M32" s="57"/>
    </row>
    <row r="33" spans="1:13" x14ac:dyDescent="0.2">
      <c r="A33" s="52">
        <v>20</v>
      </c>
      <c r="B33" s="57" t="s">
        <v>49</v>
      </c>
      <c r="C33" s="57" t="s">
        <v>49</v>
      </c>
      <c r="D33" s="57" t="s">
        <v>49</v>
      </c>
      <c r="E33" s="57" t="s">
        <v>49</v>
      </c>
      <c r="F33" s="57" t="s">
        <v>49</v>
      </c>
      <c r="G33" s="57"/>
      <c r="H33" s="57"/>
      <c r="I33" s="57"/>
      <c r="J33" s="57"/>
      <c r="K33" s="57"/>
      <c r="L33" s="57"/>
      <c r="M33" s="57"/>
    </row>
    <row r="34" spans="1:13" x14ac:dyDescent="0.2">
      <c r="A34" s="52">
        <v>21</v>
      </c>
      <c r="B34" s="57" t="s">
        <v>49</v>
      </c>
      <c r="C34" s="57" t="s">
        <v>49</v>
      </c>
      <c r="D34" s="57" t="s">
        <v>49</v>
      </c>
      <c r="E34" s="57" t="s">
        <v>49</v>
      </c>
      <c r="F34" s="57" t="s">
        <v>49</v>
      </c>
      <c r="G34" s="57"/>
      <c r="H34" s="57"/>
      <c r="I34" s="57"/>
      <c r="J34" s="57"/>
      <c r="K34" s="57"/>
      <c r="L34" s="57"/>
      <c r="M34" s="57"/>
    </row>
    <row r="35" spans="1:13" x14ac:dyDescent="0.2">
      <c r="A35" s="52">
        <v>22</v>
      </c>
      <c r="B35" s="57" t="s">
        <v>49</v>
      </c>
      <c r="C35" s="57" t="s">
        <v>49</v>
      </c>
      <c r="D35" s="57" t="s">
        <v>49</v>
      </c>
      <c r="E35" s="57" t="s">
        <v>49</v>
      </c>
      <c r="F35" s="57" t="s">
        <v>49</v>
      </c>
      <c r="G35" s="57"/>
      <c r="H35" s="57"/>
      <c r="I35" s="57"/>
      <c r="J35" s="57"/>
      <c r="K35" s="57"/>
      <c r="L35" s="57"/>
      <c r="M35" s="57"/>
    </row>
    <row r="36" spans="1:13" x14ac:dyDescent="0.2">
      <c r="A36" s="52">
        <v>23</v>
      </c>
      <c r="B36" s="57" t="s">
        <v>49</v>
      </c>
      <c r="C36" s="57" t="s">
        <v>49</v>
      </c>
      <c r="D36" s="57" t="s">
        <v>49</v>
      </c>
      <c r="E36" s="57" t="s">
        <v>49</v>
      </c>
      <c r="F36" s="57" t="s">
        <v>49</v>
      </c>
      <c r="G36" s="57"/>
      <c r="H36" s="57"/>
      <c r="I36" s="57"/>
      <c r="J36" s="57"/>
      <c r="K36" s="57"/>
      <c r="L36" s="57"/>
      <c r="M36" s="57"/>
    </row>
    <row r="37" spans="1:13" x14ac:dyDescent="0.2">
      <c r="A37" s="52">
        <v>24</v>
      </c>
      <c r="B37" s="57" t="s">
        <v>49</v>
      </c>
      <c r="C37" s="57" t="s">
        <v>49</v>
      </c>
      <c r="D37" s="57" t="s">
        <v>49</v>
      </c>
      <c r="E37" s="57" t="s">
        <v>49</v>
      </c>
      <c r="F37" s="57" t="s">
        <v>49</v>
      </c>
      <c r="G37" s="57"/>
      <c r="H37" s="57"/>
      <c r="I37" s="57"/>
      <c r="J37" s="57"/>
      <c r="K37" s="57"/>
      <c r="L37" s="57"/>
      <c r="M37" s="57"/>
    </row>
    <row r="38" spans="1:13" x14ac:dyDescent="0.2">
      <c r="A38" s="52">
        <v>25</v>
      </c>
      <c r="B38" s="57" t="s">
        <v>49</v>
      </c>
      <c r="C38" s="57" t="s">
        <v>49</v>
      </c>
      <c r="D38" s="57" t="s">
        <v>49</v>
      </c>
      <c r="E38" s="57" t="s">
        <v>49</v>
      </c>
      <c r="F38" s="57" t="s">
        <v>49</v>
      </c>
      <c r="G38" s="57"/>
      <c r="H38" s="57"/>
      <c r="I38" s="57"/>
      <c r="J38" s="57"/>
      <c r="K38" s="57"/>
      <c r="L38" s="57"/>
      <c r="M38" s="57"/>
    </row>
    <row r="39" spans="1:13" x14ac:dyDescent="0.2">
      <c r="A39" s="52">
        <v>26</v>
      </c>
      <c r="B39" s="57" t="s">
        <v>49</v>
      </c>
      <c r="C39" s="57" t="s">
        <v>49</v>
      </c>
      <c r="D39" s="57" t="s">
        <v>49</v>
      </c>
      <c r="E39" s="57" t="s">
        <v>49</v>
      </c>
      <c r="F39" s="57" t="s">
        <v>49</v>
      </c>
      <c r="G39" s="57"/>
      <c r="H39" s="57"/>
      <c r="I39" s="57"/>
      <c r="J39" s="57"/>
      <c r="K39" s="57"/>
      <c r="L39" s="57"/>
      <c r="M39" s="57"/>
    </row>
    <row r="40" spans="1:13" x14ac:dyDescent="0.2">
      <c r="A40" s="52">
        <v>27</v>
      </c>
      <c r="B40" s="57" t="s">
        <v>49</v>
      </c>
      <c r="C40" s="57" t="s">
        <v>49</v>
      </c>
      <c r="D40" s="57" t="s">
        <v>49</v>
      </c>
      <c r="E40" s="57" t="s">
        <v>49</v>
      </c>
      <c r="F40" s="57" t="s">
        <v>49</v>
      </c>
      <c r="G40" s="57"/>
      <c r="H40" s="57"/>
      <c r="I40" s="57"/>
      <c r="J40" s="57"/>
      <c r="K40" s="57"/>
      <c r="L40" s="57"/>
      <c r="M40" s="57"/>
    </row>
    <row r="41" spans="1:13" x14ac:dyDescent="0.2">
      <c r="A41" s="52">
        <v>28</v>
      </c>
      <c r="B41" s="57" t="s">
        <v>49</v>
      </c>
      <c r="C41" s="57" t="s">
        <v>49</v>
      </c>
      <c r="D41" s="57" t="s">
        <v>49</v>
      </c>
      <c r="E41" s="57" t="s">
        <v>49</v>
      </c>
      <c r="F41" s="57" t="s">
        <v>49</v>
      </c>
      <c r="G41" s="57"/>
      <c r="H41" s="57"/>
      <c r="I41" s="57"/>
      <c r="J41" s="57"/>
      <c r="K41" s="57"/>
      <c r="L41" s="57"/>
      <c r="M41" s="57"/>
    </row>
    <row r="42" spans="1:13" x14ac:dyDescent="0.2">
      <c r="A42" s="52">
        <v>29</v>
      </c>
      <c r="B42" s="57" t="s">
        <v>49</v>
      </c>
      <c r="C42" s="57"/>
      <c r="D42" s="57" t="s">
        <v>49</v>
      </c>
      <c r="E42" s="57" t="s">
        <v>49</v>
      </c>
      <c r="F42" s="57" t="s">
        <v>49</v>
      </c>
      <c r="G42" s="57"/>
      <c r="H42" s="57"/>
      <c r="I42" s="57"/>
      <c r="J42" s="57"/>
      <c r="K42" s="57"/>
      <c r="L42" s="57"/>
      <c r="M42" s="57"/>
    </row>
    <row r="43" spans="1:13" x14ac:dyDescent="0.2">
      <c r="A43" s="52">
        <v>30</v>
      </c>
      <c r="B43" s="57" t="s">
        <v>49</v>
      </c>
      <c r="C43" s="57"/>
      <c r="D43" s="57" t="s">
        <v>49</v>
      </c>
      <c r="E43" s="57" t="s">
        <v>49</v>
      </c>
      <c r="F43" s="57" t="s">
        <v>49</v>
      </c>
      <c r="G43" s="57"/>
      <c r="H43" s="57"/>
      <c r="I43" s="57"/>
      <c r="J43" s="57"/>
      <c r="K43" s="57"/>
      <c r="L43" s="57"/>
      <c r="M43" s="57"/>
    </row>
    <row r="44" spans="1:13" x14ac:dyDescent="0.2">
      <c r="A44" s="52">
        <v>31</v>
      </c>
      <c r="B44" s="57" t="s">
        <v>49</v>
      </c>
      <c r="C44" s="57"/>
      <c r="D44" s="57" t="s">
        <v>49</v>
      </c>
      <c r="E44" s="57"/>
      <c r="F44" s="57"/>
      <c r="G44" s="57"/>
      <c r="H44" s="57"/>
      <c r="I44" s="57"/>
      <c r="J44" s="57"/>
      <c r="K44" s="57"/>
      <c r="L44" s="57"/>
      <c r="M44" s="57"/>
    </row>
  </sheetData>
  <conditionalFormatting sqref="B14:M44">
    <cfRule type="expression" dxfId="1635" priority="1">
      <formula>COUNTIF(JF,DATE(Année_Calendaire,MONTH(B$13),$A14))</formula>
    </cfRule>
    <cfRule type="expression" dxfId="1634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2:M44"/>
  <sheetViews>
    <sheetView zoomScale="85" zoomScaleNormal="85" workbookViewId="0">
      <selection activeCell="H7" sqref="H7"/>
    </sheetView>
  </sheetViews>
  <sheetFormatPr baseColWidth="10" defaultRowHeight="12.75" x14ac:dyDescent="0.2"/>
  <sheetData>
    <row r="2" spans="1:13" x14ac:dyDescent="0.2">
      <c r="A2" s="50" t="s">
        <v>12</v>
      </c>
      <c r="B2" s="78" t="s">
        <v>50</v>
      </c>
    </row>
    <row r="3" spans="1:13" x14ac:dyDescent="0.2">
      <c r="A3" s="50" t="s">
        <v>13</v>
      </c>
      <c r="B3" s="78" t="s">
        <v>51</v>
      </c>
    </row>
    <row r="4" spans="1:13" x14ac:dyDescent="0.2">
      <c r="A4" s="50" t="s">
        <v>14</v>
      </c>
      <c r="C4" s="55">
        <v>39254</v>
      </c>
    </row>
    <row r="5" spans="1:13" x14ac:dyDescent="0.2">
      <c r="A5" s="50" t="s">
        <v>15</v>
      </c>
      <c r="E5" s="55">
        <v>40554</v>
      </c>
    </row>
    <row r="6" spans="1:13" x14ac:dyDescent="0.2">
      <c r="A6" s="50" t="s">
        <v>16</v>
      </c>
      <c r="E6" s="55">
        <v>40626</v>
      </c>
    </row>
    <row r="7" spans="1:13" x14ac:dyDescent="0.2">
      <c r="A7" s="50" t="s">
        <v>17</v>
      </c>
    </row>
    <row r="11" spans="1:13" x14ac:dyDescent="0.2">
      <c r="A11" s="70" t="s">
        <v>39</v>
      </c>
      <c r="B11" s="71">
        <f>Année_Calendaire</f>
        <v>2015</v>
      </c>
    </row>
    <row r="13" spans="1:13" x14ac:dyDescent="0.2">
      <c r="A13" s="53"/>
      <c r="B13" s="51">
        <f>EDATE(DATE('année calendaire'!A1,1,1),0)</f>
        <v>40543</v>
      </c>
      <c r="C13" s="51">
        <f>EDATE(DATE('année calendaire'!$A$1,2,1),0)</f>
        <v>40574</v>
      </c>
      <c r="D13" s="51">
        <f>EDATE(DATE('année calendaire'!$A$1,3,1),0)</f>
        <v>40602</v>
      </c>
      <c r="E13" s="51">
        <f>EDATE(DATE('année calendaire'!$A$1,4,1),0)</f>
        <v>40633</v>
      </c>
      <c r="F13" s="51">
        <f>EDATE(DATE('année calendaire'!$A$1,5,1),0)</f>
        <v>40663</v>
      </c>
      <c r="G13" s="51">
        <f>EDATE(DATE('année calendaire'!$A$1,6,1),0)</f>
        <v>40694</v>
      </c>
      <c r="H13" s="51">
        <f>EDATE(DATE('année calendaire'!$A$1,7,1),0)</f>
        <v>40724</v>
      </c>
      <c r="I13" s="51">
        <f>EDATE(DATE('année calendaire'!$A$1,8,1),0)</f>
        <v>40755</v>
      </c>
      <c r="J13" s="51">
        <f>EDATE(DATE('année calendaire'!$A$1,9,1),0)</f>
        <v>40786</v>
      </c>
      <c r="K13" s="51">
        <f>EDATE(DATE('année calendaire'!$A$1,10,1),0)</f>
        <v>40816</v>
      </c>
      <c r="L13" s="51">
        <f>EDATE(DATE('année calendaire'!$A$1,11,1),0)</f>
        <v>40847</v>
      </c>
      <c r="M13" s="51">
        <f>EDATE(DATE('année calendaire'!$A$1,12,1),0)</f>
        <v>40877</v>
      </c>
    </row>
    <row r="14" spans="1:13" x14ac:dyDescent="0.2">
      <c r="A14" s="52">
        <v>1</v>
      </c>
      <c r="B14" s="57"/>
      <c r="C14" s="57" t="s">
        <v>49</v>
      </c>
      <c r="D14" s="57" t="s">
        <v>49</v>
      </c>
      <c r="E14" s="57"/>
      <c r="F14" s="57"/>
      <c r="G14" s="57"/>
      <c r="H14" s="57"/>
      <c r="I14" s="57"/>
      <c r="J14" s="57"/>
      <c r="K14" s="57"/>
      <c r="L14" s="57"/>
      <c r="M14" s="57"/>
    </row>
    <row r="15" spans="1:13" x14ac:dyDescent="0.2">
      <c r="A15" s="52">
        <v>2</v>
      </c>
      <c r="B15" s="57"/>
      <c r="C15" s="57" t="s">
        <v>49</v>
      </c>
      <c r="D15" s="57" t="s">
        <v>49</v>
      </c>
      <c r="E15" s="57"/>
      <c r="F15" s="57"/>
      <c r="G15" s="57"/>
      <c r="H15" s="57"/>
      <c r="I15" s="57"/>
      <c r="J15" s="57"/>
      <c r="K15" s="57"/>
      <c r="L15" s="57"/>
      <c r="M15" s="57"/>
    </row>
    <row r="16" spans="1:13" x14ac:dyDescent="0.2">
      <c r="A16" s="52">
        <v>3</v>
      </c>
      <c r="B16" s="57"/>
      <c r="C16" s="57" t="s">
        <v>49</v>
      </c>
      <c r="D16" s="57" t="s">
        <v>49</v>
      </c>
      <c r="E16" s="57"/>
      <c r="F16" s="57"/>
      <c r="G16" s="57"/>
      <c r="H16" s="57"/>
      <c r="I16" s="57"/>
      <c r="J16" s="57"/>
      <c r="K16" s="57"/>
      <c r="L16" s="57"/>
      <c r="M16" s="57"/>
    </row>
    <row r="17" spans="1:13" x14ac:dyDescent="0.2">
      <c r="A17" s="52">
        <v>4</v>
      </c>
      <c r="B17" s="57"/>
      <c r="C17" s="57" t="s">
        <v>49</v>
      </c>
      <c r="D17" s="57" t="s">
        <v>49</v>
      </c>
      <c r="E17" s="57"/>
      <c r="F17" s="57"/>
      <c r="G17" s="57"/>
      <c r="H17" s="57"/>
      <c r="I17" s="57"/>
      <c r="J17" s="57"/>
      <c r="K17" s="57"/>
      <c r="L17" s="57"/>
      <c r="M17" s="57"/>
    </row>
    <row r="18" spans="1:13" x14ac:dyDescent="0.2">
      <c r="A18" s="52">
        <v>5</v>
      </c>
      <c r="B18" s="57"/>
      <c r="C18" s="57" t="s">
        <v>49</v>
      </c>
      <c r="D18" s="57" t="s">
        <v>49</v>
      </c>
      <c r="E18" s="57"/>
      <c r="F18" s="57"/>
      <c r="G18" s="57"/>
      <c r="H18" s="57"/>
      <c r="I18" s="57"/>
      <c r="J18" s="57"/>
      <c r="K18" s="57"/>
      <c r="L18" s="57"/>
      <c r="M18" s="57"/>
    </row>
    <row r="19" spans="1:13" x14ac:dyDescent="0.2">
      <c r="A19" s="52">
        <v>6</v>
      </c>
      <c r="B19" s="57"/>
      <c r="C19" s="57" t="s">
        <v>49</v>
      </c>
      <c r="D19" s="57" t="s">
        <v>49</v>
      </c>
      <c r="E19" s="57"/>
      <c r="F19" s="57"/>
      <c r="G19" s="57"/>
      <c r="H19" s="57"/>
      <c r="I19" s="57"/>
      <c r="J19" s="57"/>
      <c r="K19" s="57"/>
      <c r="L19" s="57"/>
      <c r="M19" s="57"/>
    </row>
    <row r="20" spans="1:13" x14ac:dyDescent="0.2">
      <c r="A20" s="52">
        <v>7</v>
      </c>
      <c r="B20" s="57"/>
      <c r="C20" s="57" t="s">
        <v>49</v>
      </c>
      <c r="D20" s="57" t="s">
        <v>49</v>
      </c>
      <c r="E20" s="57"/>
      <c r="F20" s="57"/>
      <c r="G20" s="57"/>
      <c r="H20" s="57"/>
      <c r="I20" s="57"/>
      <c r="J20" s="57"/>
      <c r="K20" s="57"/>
      <c r="L20" s="57"/>
      <c r="M20" s="57"/>
    </row>
    <row r="21" spans="1:13" x14ac:dyDescent="0.2">
      <c r="A21" s="52">
        <v>8</v>
      </c>
      <c r="B21" s="57"/>
      <c r="C21" s="57" t="s">
        <v>49</v>
      </c>
      <c r="D21" s="57" t="s">
        <v>49</v>
      </c>
      <c r="E21" s="57"/>
      <c r="F21" s="57"/>
      <c r="G21" s="57"/>
      <c r="H21" s="57"/>
      <c r="I21" s="57"/>
      <c r="J21" s="57"/>
      <c r="K21" s="57"/>
      <c r="L21" s="57"/>
      <c r="M21" s="57"/>
    </row>
    <row r="22" spans="1:13" x14ac:dyDescent="0.2">
      <c r="A22" s="52">
        <v>9</v>
      </c>
      <c r="B22" s="57"/>
      <c r="C22" s="57" t="s">
        <v>49</v>
      </c>
      <c r="D22" s="57" t="s">
        <v>49</v>
      </c>
      <c r="E22" s="57"/>
      <c r="F22" s="57"/>
      <c r="G22" s="57"/>
      <c r="H22" s="57"/>
      <c r="I22" s="57"/>
      <c r="J22" s="57"/>
      <c r="K22" s="57"/>
      <c r="L22" s="57"/>
      <c r="M22" s="57"/>
    </row>
    <row r="23" spans="1:13" x14ac:dyDescent="0.2">
      <c r="A23" s="52">
        <v>10</v>
      </c>
      <c r="B23" s="57"/>
      <c r="C23" s="57" t="s">
        <v>49</v>
      </c>
      <c r="D23" s="57" t="s">
        <v>49</v>
      </c>
      <c r="E23" s="57"/>
      <c r="F23" s="57"/>
      <c r="G23" s="57"/>
      <c r="H23" s="57"/>
      <c r="I23" s="57"/>
      <c r="J23" s="57"/>
      <c r="K23" s="57"/>
      <c r="L23" s="57"/>
      <c r="M23" s="57"/>
    </row>
    <row r="24" spans="1:13" x14ac:dyDescent="0.2">
      <c r="A24" s="52">
        <v>11</v>
      </c>
      <c r="B24" s="57"/>
      <c r="C24" s="57" t="s">
        <v>49</v>
      </c>
      <c r="D24" s="57" t="s">
        <v>49</v>
      </c>
      <c r="E24" s="57"/>
      <c r="F24" s="57"/>
      <c r="G24" s="57"/>
      <c r="H24" s="57"/>
      <c r="I24" s="57"/>
      <c r="J24" s="57"/>
      <c r="K24" s="57"/>
      <c r="L24" s="57"/>
      <c r="M24" s="57"/>
    </row>
    <row r="25" spans="1:13" x14ac:dyDescent="0.2">
      <c r="A25" s="52">
        <v>12</v>
      </c>
      <c r="B25" s="57" t="s">
        <v>49</v>
      </c>
      <c r="C25" s="57" t="s">
        <v>49</v>
      </c>
      <c r="D25" s="57" t="s">
        <v>49</v>
      </c>
      <c r="E25" s="57"/>
      <c r="F25" s="57"/>
      <c r="G25" s="57"/>
      <c r="H25" s="57"/>
      <c r="I25" s="57"/>
      <c r="J25" s="57"/>
      <c r="K25" s="57"/>
      <c r="L25" s="57"/>
      <c r="M25" s="57"/>
    </row>
    <row r="26" spans="1:13" x14ac:dyDescent="0.2">
      <c r="A26" s="52">
        <v>13</v>
      </c>
      <c r="B26" s="57" t="s">
        <v>49</v>
      </c>
      <c r="C26" s="57" t="s">
        <v>49</v>
      </c>
      <c r="D26" s="57" t="s">
        <v>49</v>
      </c>
      <c r="E26" s="57"/>
      <c r="F26" s="57"/>
      <c r="G26" s="57"/>
      <c r="H26" s="57"/>
      <c r="I26" s="57"/>
      <c r="J26" s="57"/>
      <c r="K26" s="57"/>
      <c r="L26" s="57"/>
      <c r="M26" s="57"/>
    </row>
    <row r="27" spans="1:13" x14ac:dyDescent="0.2">
      <c r="A27" s="52">
        <v>14</v>
      </c>
      <c r="B27" s="57" t="s">
        <v>49</v>
      </c>
      <c r="C27" s="57" t="s">
        <v>49</v>
      </c>
      <c r="D27" s="57" t="s">
        <v>49</v>
      </c>
      <c r="E27" s="57"/>
      <c r="F27" s="57"/>
      <c r="G27" s="57"/>
      <c r="H27" s="57"/>
      <c r="I27" s="57"/>
      <c r="J27" s="57"/>
      <c r="K27" s="57"/>
      <c r="L27" s="57"/>
      <c r="M27" s="57"/>
    </row>
    <row r="28" spans="1:13" x14ac:dyDescent="0.2">
      <c r="A28" s="52">
        <v>15</v>
      </c>
      <c r="B28" s="57" t="s">
        <v>49</v>
      </c>
      <c r="C28" s="57" t="s">
        <v>49</v>
      </c>
      <c r="D28" s="57" t="s">
        <v>49</v>
      </c>
      <c r="E28" s="57"/>
      <c r="F28" s="57"/>
      <c r="G28" s="57"/>
      <c r="H28" s="57"/>
      <c r="I28" s="57"/>
      <c r="J28" s="57"/>
      <c r="K28" s="57"/>
      <c r="L28" s="57"/>
      <c r="M28" s="57"/>
    </row>
    <row r="29" spans="1:13" x14ac:dyDescent="0.2">
      <c r="A29" s="52">
        <v>16</v>
      </c>
      <c r="B29" s="57" t="s">
        <v>49</v>
      </c>
      <c r="C29" s="57" t="s">
        <v>49</v>
      </c>
      <c r="D29" s="57" t="s">
        <v>49</v>
      </c>
      <c r="E29" s="57"/>
      <c r="F29" s="57"/>
      <c r="G29" s="57"/>
      <c r="H29" s="57"/>
      <c r="I29" s="57"/>
      <c r="J29" s="57"/>
      <c r="K29" s="57"/>
      <c r="L29" s="57"/>
      <c r="M29" s="57"/>
    </row>
    <row r="30" spans="1:13" x14ac:dyDescent="0.2">
      <c r="A30" s="52">
        <v>17</v>
      </c>
      <c r="B30" s="57" t="s">
        <v>49</v>
      </c>
      <c r="C30" s="57" t="s">
        <v>49</v>
      </c>
      <c r="D30" s="57" t="s">
        <v>49</v>
      </c>
      <c r="E30" s="57"/>
      <c r="F30" s="57"/>
      <c r="G30" s="57"/>
      <c r="H30" s="57"/>
      <c r="I30" s="57"/>
      <c r="J30" s="57"/>
      <c r="K30" s="57"/>
      <c r="L30" s="57"/>
      <c r="M30" s="57"/>
    </row>
    <row r="31" spans="1:13" x14ac:dyDescent="0.2">
      <c r="A31" s="52">
        <v>18</v>
      </c>
      <c r="B31" s="57" t="s">
        <v>49</v>
      </c>
      <c r="C31" s="57" t="s">
        <v>49</v>
      </c>
      <c r="D31" s="57" t="s">
        <v>49</v>
      </c>
      <c r="E31" s="57"/>
      <c r="F31" s="57"/>
      <c r="G31" s="57"/>
      <c r="H31" s="57"/>
      <c r="I31" s="57"/>
      <c r="J31" s="57"/>
      <c r="K31" s="57"/>
      <c r="L31" s="57"/>
      <c r="M31" s="57"/>
    </row>
    <row r="32" spans="1:13" x14ac:dyDescent="0.2">
      <c r="A32" s="52">
        <v>19</v>
      </c>
      <c r="B32" s="57" t="s">
        <v>49</v>
      </c>
      <c r="C32" s="57" t="s">
        <v>49</v>
      </c>
      <c r="D32" s="57" t="s">
        <v>49</v>
      </c>
      <c r="E32" s="57"/>
      <c r="F32" s="57"/>
      <c r="G32" s="57"/>
      <c r="H32" s="57"/>
      <c r="I32" s="57"/>
      <c r="J32" s="57"/>
      <c r="K32" s="57"/>
      <c r="L32" s="57"/>
      <c r="M32" s="57"/>
    </row>
    <row r="33" spans="1:13" x14ac:dyDescent="0.2">
      <c r="A33" s="52">
        <v>20</v>
      </c>
      <c r="B33" s="57" t="s">
        <v>49</v>
      </c>
      <c r="C33" s="57" t="s">
        <v>49</v>
      </c>
      <c r="D33" s="57" t="s">
        <v>49</v>
      </c>
      <c r="E33" s="57"/>
      <c r="F33" s="57"/>
      <c r="G33" s="57"/>
      <c r="H33" s="57"/>
      <c r="I33" s="57"/>
      <c r="J33" s="57"/>
      <c r="K33" s="57"/>
      <c r="L33" s="57"/>
      <c r="M33" s="57"/>
    </row>
    <row r="34" spans="1:13" x14ac:dyDescent="0.2">
      <c r="A34" s="52">
        <v>21</v>
      </c>
      <c r="B34" s="57" t="s">
        <v>49</v>
      </c>
      <c r="C34" s="57" t="s">
        <v>49</v>
      </c>
      <c r="D34" s="57" t="s">
        <v>49</v>
      </c>
      <c r="E34" s="57"/>
      <c r="F34" s="57"/>
      <c r="G34" s="57"/>
      <c r="H34" s="57"/>
      <c r="I34" s="57"/>
      <c r="J34" s="57"/>
      <c r="K34" s="57"/>
      <c r="L34" s="57"/>
      <c r="M34" s="57"/>
    </row>
    <row r="35" spans="1:13" x14ac:dyDescent="0.2">
      <c r="A35" s="52">
        <v>22</v>
      </c>
      <c r="B35" s="57" t="s">
        <v>49</v>
      </c>
      <c r="C35" s="57" t="s">
        <v>49</v>
      </c>
      <c r="D35" s="57" t="s">
        <v>49</v>
      </c>
      <c r="E35" s="57"/>
      <c r="F35" s="57"/>
      <c r="G35" s="57"/>
      <c r="H35" s="57"/>
      <c r="I35" s="57"/>
      <c r="J35" s="57"/>
      <c r="K35" s="57"/>
      <c r="L35" s="57"/>
      <c r="M35" s="57"/>
    </row>
    <row r="36" spans="1:13" x14ac:dyDescent="0.2">
      <c r="A36" s="52">
        <v>23</v>
      </c>
      <c r="B36" s="57" t="s">
        <v>49</v>
      </c>
      <c r="C36" s="57" t="s">
        <v>49</v>
      </c>
      <c r="D36" s="57" t="s">
        <v>49</v>
      </c>
      <c r="E36" s="57"/>
      <c r="F36" s="57"/>
      <c r="G36" s="57"/>
      <c r="H36" s="57"/>
      <c r="I36" s="57"/>
      <c r="J36" s="57"/>
      <c r="K36" s="57"/>
      <c r="L36" s="57"/>
      <c r="M36" s="57"/>
    </row>
    <row r="37" spans="1:13" x14ac:dyDescent="0.2">
      <c r="A37" s="52">
        <v>24</v>
      </c>
      <c r="B37" s="57" t="s">
        <v>49</v>
      </c>
      <c r="C37" s="57" t="s">
        <v>49</v>
      </c>
      <c r="D37" s="57" t="s">
        <v>49</v>
      </c>
      <c r="E37" s="57"/>
      <c r="F37" s="57"/>
      <c r="G37" s="57"/>
      <c r="H37" s="57"/>
      <c r="I37" s="57"/>
      <c r="J37" s="57"/>
      <c r="K37" s="57"/>
      <c r="L37" s="57"/>
      <c r="M37" s="57"/>
    </row>
    <row r="38" spans="1:13" x14ac:dyDescent="0.2">
      <c r="A38" s="52">
        <v>25</v>
      </c>
      <c r="B38" s="57" t="s">
        <v>49</v>
      </c>
      <c r="C38" s="57" t="s">
        <v>49</v>
      </c>
      <c r="D38" s="57" t="s">
        <v>49</v>
      </c>
      <c r="E38" s="57"/>
      <c r="F38" s="57"/>
      <c r="G38" s="57"/>
      <c r="H38" s="57"/>
      <c r="I38" s="57"/>
      <c r="J38" s="57"/>
      <c r="K38" s="57"/>
      <c r="L38" s="57"/>
      <c r="M38" s="57"/>
    </row>
    <row r="39" spans="1:13" x14ac:dyDescent="0.2">
      <c r="A39" s="52">
        <v>26</v>
      </c>
      <c r="B39" s="57" t="s">
        <v>49</v>
      </c>
      <c r="C39" s="57" t="s">
        <v>49</v>
      </c>
      <c r="D39" s="57"/>
      <c r="E39" s="57"/>
      <c r="F39" s="57"/>
      <c r="G39" s="57"/>
      <c r="H39" s="57"/>
      <c r="I39" s="57"/>
      <c r="J39" s="57"/>
      <c r="K39" s="57"/>
      <c r="L39" s="57"/>
      <c r="M39" s="57"/>
    </row>
    <row r="40" spans="1:13" x14ac:dyDescent="0.2">
      <c r="A40" s="52">
        <v>27</v>
      </c>
      <c r="B40" s="57" t="s">
        <v>49</v>
      </c>
      <c r="C40" s="57" t="s">
        <v>49</v>
      </c>
      <c r="D40" s="57"/>
      <c r="E40" s="57"/>
      <c r="F40" s="57"/>
      <c r="G40" s="57"/>
      <c r="H40" s="57"/>
      <c r="I40" s="57"/>
      <c r="J40" s="57"/>
      <c r="K40" s="57"/>
      <c r="L40" s="57"/>
      <c r="M40" s="57"/>
    </row>
    <row r="41" spans="1:13" x14ac:dyDescent="0.2">
      <c r="A41" s="52">
        <v>28</v>
      </c>
      <c r="B41" s="57" t="s">
        <v>49</v>
      </c>
      <c r="C41" s="57" t="s">
        <v>49</v>
      </c>
      <c r="D41" s="57"/>
      <c r="E41" s="57"/>
      <c r="F41" s="57"/>
      <c r="G41" s="57"/>
      <c r="H41" s="57"/>
      <c r="I41" s="57"/>
      <c r="J41" s="57"/>
      <c r="K41" s="57"/>
      <c r="L41" s="57"/>
      <c r="M41" s="57"/>
    </row>
    <row r="42" spans="1:13" x14ac:dyDescent="0.2">
      <c r="A42" s="52">
        <v>29</v>
      </c>
      <c r="B42" s="57" t="s">
        <v>49</v>
      </c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</row>
    <row r="43" spans="1:13" x14ac:dyDescent="0.2">
      <c r="A43" s="52">
        <v>30</v>
      </c>
      <c r="B43" s="57" t="s">
        <v>49</v>
      </c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</row>
    <row r="44" spans="1:13" x14ac:dyDescent="0.2">
      <c r="A44" s="52">
        <v>31</v>
      </c>
      <c r="B44" s="57" t="s">
        <v>49</v>
      </c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</row>
  </sheetData>
  <conditionalFormatting sqref="B14:M44">
    <cfRule type="expression" dxfId="1633" priority="1">
      <formula>COUNTIF(JF,DATE(Année_Calendaire,MONTH(B$13),$A14))</formula>
    </cfRule>
    <cfRule type="expression" dxfId="1632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G19"/>
  <sheetViews>
    <sheetView workbookViewId="0">
      <selection activeCell="G14" sqref="G14"/>
    </sheetView>
  </sheetViews>
  <sheetFormatPr baseColWidth="10" defaultRowHeight="12.75" x14ac:dyDescent="0.2"/>
  <cols>
    <col min="1" max="1" width="20.7109375" customWidth="1"/>
    <col min="2" max="2" width="20" customWidth="1"/>
    <col min="4" max="4" width="11.5703125" customWidth="1"/>
    <col min="5" max="5" width="23.85546875" customWidth="1"/>
    <col min="6" max="6" width="11.5703125" customWidth="1"/>
    <col min="7" max="7" width="15" customWidth="1"/>
  </cols>
  <sheetData>
    <row r="1" spans="1:7" x14ac:dyDescent="0.2">
      <c r="A1" s="83">
        <v>2015</v>
      </c>
      <c r="B1" s="84"/>
      <c r="D1" s="19"/>
      <c r="E1" s="20"/>
      <c r="F1" s="82"/>
      <c r="G1" s="82"/>
    </row>
    <row r="2" spans="1:7" x14ac:dyDescent="0.2">
      <c r="A2" s="85"/>
      <c r="B2" s="86"/>
      <c r="D2" s="21"/>
      <c r="E2" s="18"/>
      <c r="F2" s="82"/>
      <c r="G2" s="82"/>
    </row>
    <row r="3" spans="1:7" x14ac:dyDescent="0.2">
      <c r="A3" s="15">
        <f>("01/01/"&amp;Année_Calendaire)*1</f>
        <v>40543</v>
      </c>
      <c r="B3" s="16" t="s">
        <v>0</v>
      </c>
      <c r="D3" s="21"/>
      <c r="E3" s="18"/>
      <c r="F3" s="12"/>
      <c r="G3" s="12"/>
    </row>
    <row r="4" spans="1:7" x14ac:dyDescent="0.2">
      <c r="A4" s="15">
        <f>IF(MOD(19*MOD(A1,19)+24,30)+MOD(2*MOD(A1,4)+4*MOD(A1,7)+6* MOD(19*MOD(A1,19)+24,30)+5,7)-9&lt;=0,DATE(A1,3,22+MOD(19*MOD(A1, 19)+24,30)+MOD(2*MOD(A1,4)+4*MOD(A1,7)+6*MOD(19*MOD(A1,19)+24, 30)+5,7)),DATE(A1,4,MOD(19*MOD(A1,19)+24,30)+MOD(2*MOD(A1,4)+4* MOD(A1,7)+6*MOD(19*MOD(A1,19)+24,30)+5,7)-9))</f>
        <v>40637</v>
      </c>
      <c r="B4" s="16" t="s">
        <v>1</v>
      </c>
      <c r="D4" s="21"/>
      <c r="E4" s="18"/>
      <c r="F4" s="22"/>
      <c r="G4" s="12"/>
    </row>
    <row r="5" spans="1:7" x14ac:dyDescent="0.2">
      <c r="A5" s="15">
        <f>A4+1</f>
        <v>40638</v>
      </c>
      <c r="B5" s="16" t="s">
        <v>2</v>
      </c>
      <c r="D5" s="21"/>
      <c r="E5" s="18"/>
      <c r="F5" s="12"/>
      <c r="G5" s="22"/>
    </row>
    <row r="6" spans="1:7" x14ac:dyDescent="0.2">
      <c r="A6" s="15">
        <f>("01/05/"&amp;Année_Calendaire)*1</f>
        <v>40663</v>
      </c>
      <c r="B6" s="16" t="s">
        <v>3</v>
      </c>
      <c r="D6" s="21"/>
      <c r="E6" s="18"/>
      <c r="F6" s="12"/>
      <c r="G6" s="12"/>
    </row>
    <row r="7" spans="1:7" x14ac:dyDescent="0.2">
      <c r="A7" s="15">
        <f>A4+39</f>
        <v>40676</v>
      </c>
      <c r="B7" s="16" t="s">
        <v>4</v>
      </c>
      <c r="D7" s="21"/>
      <c r="E7" s="18"/>
      <c r="F7" s="12"/>
      <c r="G7" s="12"/>
    </row>
    <row r="8" spans="1:7" x14ac:dyDescent="0.2">
      <c r="A8" s="15">
        <f>A4+49</f>
        <v>40686</v>
      </c>
      <c r="B8" s="16" t="s">
        <v>5</v>
      </c>
      <c r="D8" s="21"/>
      <c r="E8" s="18"/>
      <c r="F8" s="22"/>
      <c r="G8" s="12"/>
    </row>
    <row r="9" spans="1:7" x14ac:dyDescent="0.2">
      <c r="A9" s="15">
        <f>A4+50</f>
        <v>40687</v>
      </c>
      <c r="B9" s="16" t="s">
        <v>6</v>
      </c>
      <c r="D9" s="21"/>
      <c r="E9" s="18"/>
      <c r="F9" s="22"/>
      <c r="G9" s="12"/>
    </row>
    <row r="10" spans="1:7" x14ac:dyDescent="0.2">
      <c r="A10" s="15">
        <f>("14/07/"&amp;Année_Calendaire)*1</f>
        <v>40737</v>
      </c>
      <c r="B10" s="16" t="s">
        <v>7</v>
      </c>
      <c r="D10" s="21"/>
      <c r="E10" s="18"/>
      <c r="F10" s="22"/>
      <c r="G10" s="12"/>
    </row>
    <row r="11" spans="1:7" x14ac:dyDescent="0.2">
      <c r="A11" s="15">
        <f>("15/08/"&amp;Année_Calendaire)*1</f>
        <v>40769</v>
      </c>
      <c r="B11" s="16" t="s">
        <v>8</v>
      </c>
      <c r="D11" s="21"/>
      <c r="E11" s="18"/>
      <c r="F11" s="22"/>
      <c r="G11" s="12"/>
    </row>
    <row r="12" spans="1:7" x14ac:dyDescent="0.2">
      <c r="A12" s="15">
        <f>("27/09/"&amp;Année_Calendaire)*1</f>
        <v>40812</v>
      </c>
      <c r="B12" s="17" t="s">
        <v>33</v>
      </c>
      <c r="D12" s="21"/>
      <c r="E12" s="18"/>
      <c r="F12" s="22"/>
      <c r="G12" s="12"/>
    </row>
    <row r="13" spans="1:7" x14ac:dyDescent="0.2">
      <c r="A13" s="15">
        <f>("01/11/"&amp;Année_Calendaire)*1</f>
        <v>40847</v>
      </c>
      <c r="B13" s="16" t="s">
        <v>9</v>
      </c>
      <c r="D13" s="21"/>
      <c r="E13" s="18"/>
      <c r="F13" s="22"/>
      <c r="G13" s="12"/>
    </row>
    <row r="14" spans="1:7" x14ac:dyDescent="0.2">
      <c r="A14" s="15">
        <f>("11/11/"&amp;Année_Calendaire)*1</f>
        <v>40857</v>
      </c>
      <c r="B14" s="16" t="s">
        <v>10</v>
      </c>
      <c r="D14" s="21"/>
      <c r="E14" s="18"/>
      <c r="F14" s="22"/>
      <c r="G14" s="12"/>
    </row>
    <row r="15" spans="1:7" x14ac:dyDescent="0.2">
      <c r="A15" s="15">
        <f>("25/12/"&amp;Année_Calendaire)*1</f>
        <v>40901</v>
      </c>
      <c r="B15" s="16" t="s">
        <v>11</v>
      </c>
      <c r="D15" s="21"/>
      <c r="E15" s="18"/>
      <c r="F15" s="23"/>
      <c r="G15" s="12"/>
    </row>
    <row r="16" spans="1:7" x14ac:dyDescent="0.2">
      <c r="A16" s="15">
        <f>A15+7</f>
        <v>40908</v>
      </c>
      <c r="B16" s="14">
        <v>0</v>
      </c>
      <c r="D16" s="21"/>
      <c r="E16" s="18"/>
      <c r="F16" s="23"/>
      <c r="G16" s="12"/>
    </row>
    <row r="17" spans="1:7" x14ac:dyDescent="0.2">
      <c r="A17" s="15"/>
      <c r="B17" s="16"/>
      <c r="D17" s="21"/>
      <c r="E17" s="18"/>
      <c r="F17" s="23"/>
      <c r="G17" s="12"/>
    </row>
    <row r="18" spans="1:7" x14ac:dyDescent="0.2">
      <c r="A18" s="15"/>
      <c r="B18" s="16"/>
      <c r="D18" s="12"/>
      <c r="E18" s="12"/>
      <c r="F18" s="12"/>
      <c r="G18" s="12"/>
    </row>
    <row r="19" spans="1:7" x14ac:dyDescent="0.2">
      <c r="A19" s="15"/>
      <c r="B19" s="16"/>
    </row>
  </sheetData>
  <mergeCells count="2">
    <mergeCell ref="F1:G2"/>
    <mergeCell ref="A1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5</vt:i4>
      </vt:variant>
    </vt:vector>
  </HeadingPairs>
  <TitlesOfParts>
    <vt:vector size="26" baseType="lpstr">
      <vt:lpstr>mémo</vt:lpstr>
      <vt:lpstr>Menu</vt:lpstr>
      <vt:lpstr>0-5 ans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FicheM</vt:lpstr>
      <vt:lpstr>1</vt:lpstr>
      <vt:lpstr>2</vt:lpstr>
      <vt:lpstr>3</vt:lpstr>
      <vt:lpstr>4</vt:lpstr>
      <vt:lpstr>année calendaire</vt:lpstr>
      <vt:lpstr>Année_Calendaire</vt:lpstr>
      <vt:lpstr>JF</vt:lpstr>
      <vt:lpstr>Pâques</vt:lpstr>
      <vt:lpstr>Pentecôte</vt:lpstr>
      <vt:lpstr>mai!Zone_d_impression</vt:lpstr>
    </vt:vector>
  </TitlesOfParts>
  <Company>CVFE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AnneC</dc:creator>
  <cp:lastModifiedBy>gmb</cp:lastModifiedBy>
  <cp:lastPrinted>2014-01-14T06:55:29Z</cp:lastPrinted>
  <dcterms:created xsi:type="dcterms:W3CDTF">2006-12-20T10:58:30Z</dcterms:created>
  <dcterms:modified xsi:type="dcterms:W3CDTF">2015-05-30T14:33:59Z</dcterms:modified>
</cp:coreProperties>
</file>