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B7FE6334-C1A2-E50D-BD3D-5F4D41BBC2E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Documents\En Cours\Forums\Pompaero - Plusieurs résultats sur une feuille, fichier décisif\"/>
    </mc:Choice>
  </mc:AlternateContent>
  <bookViews>
    <workbookView xWindow="0" yWindow="0" windowWidth="16605" windowHeight="8085" activeTab="1"/>
  </bookViews>
  <sheets>
    <sheet name="BDD" sheetId="1" r:id="rId1"/>
    <sheet name="Analyse" sheetId="2" r:id="rId2"/>
    <sheet name="ListeAgent" sheetId="4" r:id="rId3"/>
    <sheet name="Feuil3" sheetId="3" r:id="rId4"/>
  </sheets>
  <definedNames>
    <definedName name="_xlnm._FilterDatabase" localSheetId="0" hidden="1">BDD!$A$3:$B$51</definedName>
    <definedName name="Toupie_année">Feuil3!$E$1:$F$17</definedName>
    <definedName name="Toupie_mois">Feuil3!$B$1:$C$12</definedName>
  </definedNames>
  <calcPr calcId="152511"/>
</workbook>
</file>

<file path=xl/calcChain.xml><?xml version="1.0" encoding="utf-8"?>
<calcChain xmlns="http://schemas.openxmlformats.org/spreadsheetml/2006/main">
  <c r="F4" i="2" l="1"/>
  <c r="W28" i="2" s="1"/>
  <c r="K4" i="2"/>
  <c r="E28" i="2" l="1"/>
  <c r="I28" i="2"/>
  <c r="M28" i="2"/>
  <c r="Q28" i="2"/>
  <c r="U28" i="2"/>
  <c r="Y28" i="2"/>
  <c r="C28" i="2"/>
  <c r="G28" i="2"/>
  <c r="K28" i="2"/>
  <c r="O28" i="2"/>
  <c r="S28" i="2"/>
  <c r="C5" i="2"/>
  <c r="B48" i="2" l="1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C6" i="2"/>
  <c r="D5" i="2" l="1"/>
  <c r="D6" i="2" l="1"/>
  <c r="E5" i="2"/>
  <c r="E6" i="2" l="1"/>
  <c r="F5" i="2"/>
  <c r="F6" i="2" l="1"/>
  <c r="G5" i="2"/>
  <c r="G6" i="2" l="1"/>
  <c r="H5" i="2"/>
  <c r="H6" i="2" l="1"/>
  <c r="I5" i="2"/>
  <c r="I6" i="2" l="1"/>
  <c r="J5" i="2"/>
  <c r="J6" i="2" l="1"/>
  <c r="K5" i="2"/>
  <c r="K6" i="2" l="1"/>
  <c r="L5" i="2"/>
  <c r="L6" i="2" l="1"/>
  <c r="M5" i="2"/>
  <c r="M6" i="2" l="1"/>
  <c r="N5" i="2"/>
  <c r="N6" i="2" l="1"/>
  <c r="O5" i="2"/>
  <c r="O6" i="2" l="1"/>
  <c r="P5" i="2"/>
  <c r="P6" i="2" l="1"/>
  <c r="Q5" i="2"/>
  <c r="Q6" i="2" l="1"/>
  <c r="R5" i="2"/>
  <c r="R6" i="2" l="1"/>
  <c r="S5" i="2"/>
  <c r="S6" i="2" l="1"/>
  <c r="T5" i="2"/>
  <c r="T6" i="2" l="1"/>
  <c r="U5" i="2"/>
  <c r="U6" i="2" l="1"/>
  <c r="V5" i="2"/>
  <c r="V6" i="2" l="1"/>
  <c r="W5" i="2"/>
  <c r="W6" i="2" l="1"/>
  <c r="X5" i="2"/>
  <c r="X6" i="2" l="1"/>
  <c r="Y5" i="2"/>
  <c r="Y6" i="2" l="1"/>
  <c r="Z5" i="2"/>
  <c r="Z6" i="2" l="1"/>
  <c r="AA5" i="2"/>
  <c r="AA6" i="2" l="1"/>
  <c r="AB5" i="2"/>
  <c r="AB6" i="2" l="1"/>
  <c r="AC5" i="2"/>
  <c r="AC6" i="2" l="1"/>
  <c r="AD5" i="2"/>
  <c r="AD6" i="2" l="1"/>
  <c r="AE5" i="2"/>
  <c r="AE6" i="2" l="1"/>
  <c r="AF5" i="2"/>
  <c r="AF6" i="2" l="1"/>
  <c r="AG5" i="2"/>
  <c r="AG6" i="2" s="1"/>
</calcChain>
</file>

<file path=xl/sharedStrings.xml><?xml version="1.0" encoding="utf-8"?>
<sst xmlns="http://schemas.openxmlformats.org/spreadsheetml/2006/main" count="165" uniqueCount="94">
  <si>
    <t>n°</t>
  </si>
  <si>
    <t>Date séance</t>
  </si>
  <si>
    <t>date Enrg</t>
  </si>
  <si>
    <t>???</t>
  </si>
  <si>
    <t>Code</t>
  </si>
  <si>
    <t>AGENT 1</t>
  </si>
  <si>
    <t>AGENT 2</t>
  </si>
  <si>
    <t>AGENT 3</t>
  </si>
  <si>
    <t>AGENT 4</t>
  </si>
  <si>
    <t>AGENT 5</t>
  </si>
  <si>
    <t>AGENT 6</t>
  </si>
  <si>
    <t>Année</t>
  </si>
  <si>
    <t>BILAN SEANCE PHYSIQUE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</si>
  <si>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</si>
  <si>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</si>
  <si>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</si>
  <si>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</si>
  <si>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</si>
  <si>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</si>
  <si>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</si>
  <si>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</si>
  <si>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</si>
  <si>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</si>
  <si>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</si>
  <si>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</si>
  <si>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</si>
  <si>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</si>
  <si>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</si>
  <si>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</si>
  <si>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</si>
  <si>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</si>
  <si>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</si>
  <si>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</si>
  <si>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</si>
  <si>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</si>
  <si>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</si>
  <si>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</si>
  <si>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</si>
  <si>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</si>
  <si>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</si>
  <si>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Personnel</t>
  </si>
  <si>
    <t>Nom - Prénom</t>
  </si>
  <si>
    <t>AGENT 1 - 02/01/2014 - 1:00</t>
  </si>
  <si>
    <t>AGENT 2 - 02/01/2014 - 1:00</t>
  </si>
  <si>
    <t>AGENT 3 - 02/01/2014 - 4:45</t>
  </si>
  <si>
    <t>Heure début</t>
  </si>
  <si>
    <t>Heure fin</t>
  </si>
  <si>
    <t>Total Heure</t>
  </si>
  <si>
    <t>Semaine</t>
  </si>
  <si>
    <t>Jour</t>
  </si>
  <si>
    <t>AGENT 3 - 14/01/2014 - 2:00</t>
  </si>
  <si>
    <t>AGENT 4 - 03/01/2015 - 1:00</t>
  </si>
  <si>
    <t>AGENT 5 - 03/01/2015 - 1:00</t>
  </si>
  <si>
    <t>AGENT 3 - 02/01/2014 - 4:46</t>
  </si>
  <si>
    <t>AGENT 3 - 02/01/2014 - 4:47</t>
  </si>
  <si>
    <t>AGENT 3 - 02/01/2014 - 4:48</t>
  </si>
  <si>
    <t>AGENT 3 - 02/01/2014 - 4:49</t>
  </si>
  <si>
    <t>AGENT 3 - 02/01/2014 - 4:50</t>
  </si>
  <si>
    <t>AGENT 3 - 02/01/2014 - 4:51</t>
  </si>
  <si>
    <t>AGENT 3 - 02/01/2014 - 4:52</t>
  </si>
  <si>
    <t>AGENT 3 - 02/01/2014 - 4:53</t>
  </si>
  <si>
    <t>AGENT 3 - 02/01/2014 - 4:54</t>
  </si>
  <si>
    <t>AGENT 3 - 02/01/2014 - 4:55</t>
  </si>
  <si>
    <t>AGENT 3 - 02/01/2014 - 4:56</t>
  </si>
  <si>
    <t>AGENT 3 - 02/01/2014 - 4:57</t>
  </si>
  <si>
    <t>AGENT 3 - 02/01/2014 - 4:58</t>
  </si>
  <si>
    <t>AGENT 3 - 02/01/2014 - 4:59</t>
  </si>
  <si>
    <t>AGENT 3 - 02/01/2014 - 4:60</t>
  </si>
  <si>
    <t>AGENT 3 - 02/01/2014 - 4:61</t>
  </si>
  <si>
    <t>AGENT 3 - 02/01/2014 - 4:62</t>
  </si>
  <si>
    <t>AGENT 3 - 02/01/2014 - 4:63</t>
  </si>
  <si>
    <t>AGENT 3 - 02/01/2014 - 4:64</t>
  </si>
  <si>
    <t>AGENT 3 - 02/01/2014 - 4:65</t>
  </si>
  <si>
    <t>AGENT 5 - 03/01/2015 - 1:11</t>
  </si>
  <si>
    <t>AGENT 4 - 03/01/2015 - 1:10</t>
  </si>
  <si>
    <t>AGENT 5 - 03/01/2015 - 1:10</t>
  </si>
  <si>
    <t>AGENT 4 - 03/01/2015 - 1:09</t>
  </si>
  <si>
    <t>AGENT 5 - 03/01/2015 - 1:09</t>
  </si>
  <si>
    <t>AGENT 4 - 03/01/2015 - 1:08</t>
  </si>
  <si>
    <t>AGENT 5 - 03/01/2015 - 1:08</t>
  </si>
  <si>
    <t>AGENT 4 - 03/01/2015 - 1:07</t>
  </si>
  <si>
    <t>AGENT 5 - 03/01/2015 - 1:07</t>
  </si>
  <si>
    <t>AGENT 4 - 03/01/2015 - 1:06</t>
  </si>
  <si>
    <t>AGENT 5 - 03/01/2015 - 1:06</t>
  </si>
  <si>
    <t>AGENT 4 - 03/01/2015 - 1:05</t>
  </si>
  <si>
    <t>AGENT 5 - 03/01/2015 - 1:05</t>
  </si>
  <si>
    <t>AGENT 4 - 03/01/2015 - 1:04</t>
  </si>
  <si>
    <t>AGENT 5 - 03/01/2015 - 1:04</t>
  </si>
  <si>
    <t>AGENT 4 - 03/01/2015 - 1:03</t>
  </si>
  <si>
    <t>AGENT 5 - 03/01/2015 - 1:03</t>
  </si>
  <si>
    <t>AGENT 4 - 03/01/2015 - 1:02</t>
  </si>
  <si>
    <t>AGENT 5 - 03/01/2015 - 1:02</t>
  </si>
  <si>
    <t>AGENT 4 - 03/01/2015 - 1:01</t>
  </si>
  <si>
    <t>AGENT 5 - 03/01/2015 - 1:01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</si>
</sst>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ddd\ d"/>
    <numFmt numFmtId="166" formatCode="mmmm"/>
  </numFmts>
  <fonts count="1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9"/>
      <name val="Verdana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Vijaya"/>
      <family val="2"/>
    </font>
    <font>
      <sz val="10"/>
      <color theme="1"/>
      <name val="Calibri"/>
      <family val="2"/>
      <scheme val="minor"/>
    </font>
    <font>
      <sz val="10"/>
      <color theme="1"/>
      <name val="Aparajita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i/>
      <sz val="10"/>
      <color theme="1"/>
      <name val="Baskerville Old Face"/>
      <family val="1"/>
    </font>
    <font>
      <sz val="11"/>
      <name val="Calibri"/>
      <family val="2"/>
      <scheme val="minor"/>
    </font>
    <font>
      <sz val="10"/>
      <color theme="1"/>
      <name val="Bodoni MT Condensed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20" fontId="0" fillId="0" borderId="0" xfId="0" applyNumberFormat="1"/>
    <xf numFmtId="0" fontId="2" fillId="2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5" fontId="5" fillId="0" borderId="1" xfId="0" applyNumberFormat="1" applyFont="1" applyBorder="1" applyAlignment="1">
      <alignment horizontal="center" wrapText="1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0" borderId="1" xfId="0" applyFont="1" applyBorder="1"/>
    <xf numFmtId="0" fontId="1" fillId="0" borderId="0" xfId="0" applyFont="1"/>
    <xf numFmtId="0" fontId="8" fillId="0" borderId="0" xfId="0" applyFont="1"/>
    <xf numFmtId="1" fontId="9" fillId="2" borderId="0" xfId="0" applyNumberFormat="1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3" fillId="0" borderId="0" xfId="0" applyFont="1" applyAlignment="1">
      <alignment horizontal="right" vertical="center" indent="1"/>
    </xf>
    <xf numFmtId="0" fontId="4" fillId="0" borderId="0" xfId="0" applyFont="1" applyAlignment="1">
      <alignment horizontal="center" vertical="center"/>
    </xf>
    <xf numFmtId="166" fontId="11" fillId="0" borderId="2" xfId="0" applyNumberFormat="1" applyFont="1" applyBorder="1" applyAlignment="1">
      <alignment horizontal="center" vertical="center"/>
    </xf>
    <xf numFmtId="166" fontId="11" fillId="0" borderId="3" xfId="0" applyNumberFormat="1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20" fontId="7" fillId="0" borderId="2" xfId="0" applyNumberFormat="1" applyFont="1" applyBorder="1"/>
    <xf numFmtId="20" fontId="7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A8" max="17" min="1" page="10"/>
</file>

<file path=xl/ctrlProps/ctrlProp3.xml><?xml version="1.0" encoding="utf-8"?>
<formControlPr xmlns="http://schemas.microsoft.com/office/spreadsheetml/2009/9/main" objectType="Spin" dx="16" fmlaLink="A7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0</xdr:row>
          <xdr:rowOff>133350</xdr:rowOff>
        </xdr:from>
        <xdr:to>
          <xdr:col>11</xdr:col>
          <xdr:colOff>38100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Séance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</xdr:row>
          <xdr:rowOff>9525</xdr:rowOff>
        </xdr:from>
        <xdr:to>
          <xdr:col>4</xdr:col>
          <xdr:colOff>361950</xdr:colOff>
          <xdr:row>3</xdr:row>
          <xdr:rowOff>238125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3</xdr:row>
          <xdr:rowOff>9525</xdr:rowOff>
        </xdr:from>
        <xdr:to>
          <xdr:col>9</xdr:col>
          <xdr:colOff>361950</xdr:colOff>
          <xdr:row>3</xdr:row>
          <xdr:rowOff>238125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1"/>
  <sheetViews>
    <sheetView zoomScale="90" zoomScaleNormal="90" workbookViewId="0">
      <selection activeCell="O54" sqref="O54"/>
    </sheetView>
  </sheetViews>
  <sheetFormatPr baseColWidth="10" defaultRowHeight="15"/>
  <cols>
    <col min="1" max="1" width="5.7109375" style="1" customWidth="1"/>
    <col min="2" max="2" width="25.7109375" style="1" customWidth="1"/>
    <col min="3" max="3" width="2.7109375" style="1" customWidth="1"/>
    <col min="4" max="4" width="17" style="1" customWidth="1"/>
    <col min="5" max="5" width="15.5703125" style="8" customWidth="1"/>
    <col min="6" max="6" width="14.7109375" style="8" customWidth="1"/>
    <col min="7" max="7" width="14.5703125" style="8" customWidth="1"/>
    <col min="8" max="10" width="2.7109375" style="1" customWidth="1"/>
    <col min="11" max="11" width="17" style="1" customWidth="1"/>
    <col min="12" max="12" width="28.140625" style="4" customWidth="1"/>
    <col min="13" max="16384" width="11.42578125" style="1"/>
  </cols>
  <sheetData>
    <row r="1" spans="1:16">
      <c r="E1" s="5"/>
      <c r="F1" s="5"/>
      <c r="G1" s="5"/>
    </row>
    <row r="2" spans="1:16">
      <c r="E2" s="5"/>
      <c r="F2" s="5"/>
      <c r="G2" s="5"/>
    </row>
    <row r="3" spans="1:16">
      <c r="A3" s="17" t="s">
        <v>0</v>
      </c>
      <c r="B3" s="18" t="s">
        <v>41</v>
      </c>
      <c r="C3" s="7"/>
      <c r="D3" s="19" t="s">
        <v>1</v>
      </c>
      <c r="E3" s="19" t="s">
        <v>45</v>
      </c>
      <c r="F3" s="19" t="s">
        <v>46</v>
      </c>
      <c r="G3" s="18" t="s">
        <v>47</v>
      </c>
      <c r="H3" s="7" t="s">
        <v>3</v>
      </c>
      <c r="I3" s="7" t="s">
        <v>3</v>
      </c>
      <c r="J3" s="7" t="s">
        <v>3</v>
      </c>
      <c r="K3" s="18" t="s">
        <v>2</v>
      </c>
      <c r="L3" s="18" t="s">
        <v>4</v>
      </c>
    </row>
    <row r="4" spans="1:16">
      <c r="A4" s="1">
        <v>1</v>
      </c>
      <c r="B4" s="5" t="s">
        <v>20</v>
      </c>
      <c r="D4" s="3">
        <v>41641</v>
      </c>
      <c r="E4" s="8">
        <v>0.41666666666666669</v>
      </c>
      <c r="F4" s="8">
        <v>0.45833333333333331</v>
      </c>
      <c r="G4" s="8">
        <v>4.166666666666663E-2</v>
      </c>
      <c r="K4" s="3">
        <v>41669</v>
      </c>
      <c r="L4" s="4" t="s">
        <v>42</v>
      </c>
    </row>
    <row r="5" spans="1:16">
      <c r="A5" s="1">
        <v>2</v>
      </c>
      <c r="B5" s="5" t="s">
        <v>5</v>
      </c>
      <c r="D5" s="3">
        <v>41641</v>
      </c>
      <c r="E5" s="8">
        <v>0.45833333333333331</v>
      </c>
      <c r="F5" s="8">
        <v>0.5</v>
      </c>
      <c r="G5" s="35">
        <v>4.1666666666666685E-2</v>
      </c>
      <c r="K5" s="3">
        <v>41669</v>
      </c>
      <c r="L5" s="4" t="s">
        <v>43</v>
      </c>
      <c r="P5" s="5"/>
    </row>
    <row r="6" spans="1:16">
      <c r="A6" s="5">
        <v>3</v>
      </c>
      <c r="B6" s="5" t="s">
        <v>7</v>
      </c>
      <c r="D6" s="3">
        <v>41641</v>
      </c>
      <c r="E6" s="8">
        <v>0.51041666666666663</v>
      </c>
      <c r="F6" s="8">
        <v>0.70833333333333337</v>
      </c>
      <c r="G6" s="35">
        <v>0.19791666666666674</v>
      </c>
      <c r="K6" s="3">
        <v>41669</v>
      </c>
      <c r="L6" s="4" t="s">
        <v>44</v>
      </c>
      <c r="P6" s="5"/>
    </row>
    <row r="7" spans="1:16">
      <c r="A7" s="5">
        <v>4</v>
      </c>
      <c r="B7" s="5" t="s">
        <v>7</v>
      </c>
      <c r="D7" s="33">
        <v>41642</v>
      </c>
      <c r="E7" s="35">
        <v>0.51041666666666663</v>
      </c>
      <c r="F7" s="35">
        <v>0.70833333333333337</v>
      </c>
      <c r="G7" s="35">
        <v>0.19791666666666674</v>
      </c>
      <c r="H7" s="32"/>
      <c r="I7" s="32"/>
      <c r="J7" s="32"/>
      <c r="K7" s="33">
        <v>41670</v>
      </c>
      <c r="L7" s="34" t="s">
        <v>53</v>
      </c>
      <c r="P7" s="5"/>
    </row>
    <row r="8" spans="1:16">
      <c r="A8" s="5">
        <v>5</v>
      </c>
      <c r="B8" s="5" t="s">
        <v>10</v>
      </c>
      <c r="D8" s="33">
        <v>41674</v>
      </c>
      <c r="E8" s="35">
        <v>0.51041666666666663</v>
      </c>
      <c r="F8" s="35">
        <v>0.70833333333333337</v>
      </c>
      <c r="G8" s="35">
        <v>0.19791666666666674</v>
      </c>
      <c r="H8" s="32"/>
      <c r="I8" s="32"/>
      <c r="J8" s="32"/>
      <c r="K8" s="33">
        <v>41671</v>
      </c>
      <c r="L8" s="34" t="s">
        <v>54</v>
      </c>
      <c r="P8" s="5"/>
    </row>
    <row r="9" spans="1:16">
      <c r="A9" s="5">
        <v>6</v>
      </c>
      <c r="B9" s="5" t="s">
        <v>21</v>
      </c>
      <c r="D9" s="33">
        <v>41644</v>
      </c>
      <c r="E9" s="35">
        <v>0.51041666666666663</v>
      </c>
      <c r="F9" s="35">
        <v>0.70833333333333337</v>
      </c>
      <c r="G9" s="35">
        <v>0.19791666666666674</v>
      </c>
      <c r="H9" s="32"/>
      <c r="I9" s="32"/>
      <c r="J9" s="32"/>
      <c r="K9" s="33">
        <v>41672</v>
      </c>
      <c r="L9" s="34" t="s">
        <v>55</v>
      </c>
      <c r="P9" s="5"/>
    </row>
    <row r="10" spans="1:16">
      <c r="A10" s="5">
        <v>7</v>
      </c>
      <c r="B10" s="5" t="s">
        <v>5</v>
      </c>
      <c r="D10" s="33">
        <v>41645</v>
      </c>
      <c r="E10" s="35">
        <v>0.51041666666666663</v>
      </c>
      <c r="F10" s="35">
        <v>0.70833333333333337</v>
      </c>
      <c r="G10" s="35">
        <v>0.19791666666666674</v>
      </c>
      <c r="H10" s="32"/>
      <c r="I10" s="32"/>
      <c r="J10" s="32"/>
      <c r="K10" s="33">
        <v>41673</v>
      </c>
      <c r="L10" s="34" t="s">
        <v>56</v>
      </c>
      <c r="P10" s="5"/>
    </row>
    <row r="11" spans="1:16">
      <c r="A11" s="5">
        <v>8</v>
      </c>
      <c r="B11" s="5" t="s">
        <v>22</v>
      </c>
      <c r="D11" s="33">
        <v>41646</v>
      </c>
      <c r="E11" s="35">
        <v>0.63541666666666663</v>
      </c>
      <c r="F11" s="35">
        <v>0.70833333333333337</v>
      </c>
      <c r="G11" s="35">
        <v>7.2916666666666741E-2</v>
      </c>
      <c r="H11" s="32"/>
      <c r="I11" s="32"/>
      <c r="J11" s="32"/>
      <c r="K11" s="33">
        <v>41674</v>
      </c>
      <c r="L11" s="34" t="s">
        <v>57</v>
      </c>
      <c r="P11" s="5"/>
    </row>
    <row r="12" spans="1:16">
      <c r="A12" s="5">
        <v>9</v>
      </c>
      <c r="B12" s="5" t="s">
        <v>9</v>
      </c>
      <c r="D12" s="33">
        <v>41647</v>
      </c>
      <c r="E12" s="35">
        <v>0.51041666666666663</v>
      </c>
      <c r="F12" s="35">
        <v>0.70833333333333337</v>
      </c>
      <c r="G12" s="35">
        <v>0.19791666666666674</v>
      </c>
      <c r="H12" s="32"/>
      <c r="I12" s="32"/>
      <c r="J12" s="32"/>
      <c r="K12" s="33">
        <v>41675</v>
      </c>
      <c r="L12" s="34" t="s">
        <v>58</v>
      </c>
      <c r="P12" s="5"/>
    </row>
    <row r="13" spans="1:16">
      <c r="A13" s="5">
        <v>10</v>
      </c>
      <c r="B13" s="5" t="s">
        <v>5</v>
      </c>
      <c r="D13" s="33">
        <v>41648</v>
      </c>
      <c r="E13" s="35">
        <v>0.51041666666666663</v>
      </c>
      <c r="F13" s="35">
        <v>0.70833333333333337</v>
      </c>
      <c r="G13" s="35">
        <v>0.19791666666666674</v>
      </c>
      <c r="H13" s="32"/>
      <c r="I13" s="32"/>
      <c r="J13" s="32"/>
      <c r="K13" s="33">
        <v>41676</v>
      </c>
      <c r="L13" s="34" t="s">
        <v>59</v>
      </c>
      <c r="P13" s="5"/>
    </row>
    <row r="14" spans="1:16">
      <c r="A14" s="5">
        <v>11</v>
      </c>
      <c r="B14" s="5" t="s">
        <v>6</v>
      </c>
      <c r="D14" s="33">
        <v>41649</v>
      </c>
      <c r="E14" s="35">
        <v>0.51041666666666663</v>
      </c>
      <c r="F14" s="35">
        <v>0.70833333333333337</v>
      </c>
      <c r="G14" s="35">
        <v>0.19791666666666674</v>
      </c>
      <c r="H14" s="32"/>
      <c r="I14" s="32"/>
      <c r="J14" s="32"/>
      <c r="K14" s="33">
        <v>41677</v>
      </c>
      <c r="L14" s="34" t="s">
        <v>60</v>
      </c>
      <c r="P14" s="5"/>
    </row>
    <row r="15" spans="1:16">
      <c r="A15" s="5">
        <v>12</v>
      </c>
      <c r="B15" s="5" t="s">
        <v>6</v>
      </c>
      <c r="D15" s="33">
        <v>41650</v>
      </c>
      <c r="E15" s="35">
        <v>0.51041666666666663</v>
      </c>
      <c r="F15" s="35">
        <v>0.70833333333333337</v>
      </c>
      <c r="G15" s="35">
        <v>0.19791666666666674</v>
      </c>
      <c r="H15" s="32"/>
      <c r="I15" s="32"/>
      <c r="J15" s="32"/>
      <c r="K15" s="33">
        <v>41678</v>
      </c>
      <c r="L15" s="34" t="s">
        <v>61</v>
      </c>
      <c r="P15" s="5"/>
    </row>
    <row r="16" spans="1:16">
      <c r="A16" s="5">
        <v>13</v>
      </c>
      <c r="B16" s="5" t="s">
        <v>13</v>
      </c>
      <c r="D16" s="33">
        <v>41651</v>
      </c>
      <c r="E16" s="35">
        <v>0.51041666666666663</v>
      </c>
      <c r="F16" s="35">
        <v>0.70833333333333337</v>
      </c>
      <c r="G16" s="35">
        <v>0.19791666666666674</v>
      </c>
      <c r="H16" s="32"/>
      <c r="I16" s="32"/>
      <c r="J16" s="32"/>
      <c r="K16" s="33">
        <v>41679</v>
      </c>
      <c r="L16" s="34" t="s">
        <v>62</v>
      </c>
      <c r="P16" s="5"/>
    </row>
    <row r="17" spans="1:16">
      <c r="A17" s="5">
        <v>14</v>
      </c>
      <c r="B17" s="5" t="s">
        <v>14</v>
      </c>
      <c r="D17" s="33">
        <v>41652</v>
      </c>
      <c r="E17" s="35">
        <v>0.51041666666666663</v>
      </c>
      <c r="F17" s="35">
        <v>0.66666666666666663</v>
      </c>
      <c r="G17" s="35">
        <v>0.15625</v>
      </c>
      <c r="H17" s="32"/>
      <c r="I17" s="32"/>
      <c r="J17" s="32"/>
      <c r="K17" s="33">
        <v>41680</v>
      </c>
      <c r="L17" s="34" t="s">
        <v>63</v>
      </c>
      <c r="P17" s="5"/>
    </row>
    <row r="18" spans="1:16">
      <c r="A18" s="5">
        <v>15</v>
      </c>
      <c r="B18" s="5" t="s">
        <v>10</v>
      </c>
      <c r="D18" s="33">
        <v>41684</v>
      </c>
      <c r="E18" s="35">
        <v>0.5</v>
      </c>
      <c r="F18" s="35">
        <v>0.625</v>
      </c>
      <c r="G18" s="35">
        <v>0.125</v>
      </c>
      <c r="H18" s="32"/>
      <c r="I18" s="32"/>
      <c r="J18" s="32"/>
      <c r="K18" s="33">
        <v>41681</v>
      </c>
      <c r="L18" s="34" t="s">
        <v>64</v>
      </c>
      <c r="P18" s="5"/>
    </row>
    <row r="19" spans="1:16">
      <c r="A19" s="5">
        <v>16</v>
      </c>
      <c r="B19" s="5" t="s">
        <v>8</v>
      </c>
      <c r="D19" s="33">
        <v>41654</v>
      </c>
      <c r="E19" s="35">
        <v>0.48958333333333331</v>
      </c>
      <c r="F19" s="35">
        <v>0.69791666666666663</v>
      </c>
      <c r="G19" s="35">
        <v>0.20833333333333331</v>
      </c>
      <c r="H19" s="32"/>
      <c r="I19" s="32"/>
      <c r="J19" s="32"/>
      <c r="K19" s="33">
        <v>41682</v>
      </c>
      <c r="L19" s="34" t="s">
        <v>65</v>
      </c>
      <c r="P19" s="5"/>
    </row>
    <row r="20" spans="1:16">
      <c r="A20" s="5">
        <v>17</v>
      </c>
      <c r="B20" s="5" t="s">
        <v>9</v>
      </c>
      <c r="C20" s="5"/>
      <c r="D20" s="33">
        <v>41655</v>
      </c>
      <c r="E20" s="35">
        <v>0.51041666666666663</v>
      </c>
      <c r="F20" s="35">
        <v>0.64583333333333337</v>
      </c>
      <c r="G20" s="35">
        <v>0.13541666666666674</v>
      </c>
      <c r="H20" s="32"/>
      <c r="I20" s="32"/>
      <c r="J20" s="32"/>
      <c r="K20" s="33">
        <v>41683</v>
      </c>
      <c r="L20" s="34" t="s">
        <v>66</v>
      </c>
      <c r="P20" s="5"/>
    </row>
    <row r="21" spans="1:16">
      <c r="A21" s="5">
        <v>18</v>
      </c>
      <c r="B21" s="5" t="s">
        <v>7</v>
      </c>
      <c r="C21" s="5"/>
      <c r="D21" s="33">
        <v>41656</v>
      </c>
      <c r="E21" s="35">
        <v>0.5</v>
      </c>
      <c r="F21" s="35">
        <v>0.70833333333333337</v>
      </c>
      <c r="G21" s="35">
        <v>0.20833333333333337</v>
      </c>
      <c r="H21" s="32"/>
      <c r="I21" s="32"/>
      <c r="J21" s="32"/>
      <c r="K21" s="33">
        <v>41684</v>
      </c>
      <c r="L21" s="34" t="s">
        <v>67</v>
      </c>
      <c r="P21" s="5"/>
    </row>
    <row r="22" spans="1:16">
      <c r="A22" s="5">
        <v>19</v>
      </c>
      <c r="B22" s="5" t="s">
        <v>5</v>
      </c>
      <c r="C22" s="5"/>
      <c r="D22" s="33">
        <v>41657</v>
      </c>
      <c r="E22" s="35">
        <v>0.51041666666666663</v>
      </c>
      <c r="F22" s="35">
        <v>0.63541666666666663</v>
      </c>
      <c r="G22" s="35">
        <v>0.125</v>
      </c>
      <c r="H22" s="32"/>
      <c r="I22" s="32"/>
      <c r="J22" s="32"/>
      <c r="K22" s="33">
        <v>41685</v>
      </c>
      <c r="L22" s="34" t="s">
        <v>68</v>
      </c>
      <c r="P22" s="5"/>
    </row>
    <row r="23" spans="1:16">
      <c r="A23" s="5">
        <v>20</v>
      </c>
      <c r="B23" s="5" t="s">
        <v>8</v>
      </c>
      <c r="C23" s="5"/>
      <c r="D23" s="33">
        <v>41658</v>
      </c>
      <c r="E23" s="35">
        <v>0.51041666666666663</v>
      </c>
      <c r="F23" s="35">
        <v>0.63888888888888895</v>
      </c>
      <c r="G23" s="35">
        <v>0.12847222222222232</v>
      </c>
      <c r="H23" s="32"/>
      <c r="I23" s="32"/>
      <c r="J23" s="32"/>
      <c r="K23" s="33">
        <v>41686</v>
      </c>
      <c r="L23" s="34" t="s">
        <v>69</v>
      </c>
      <c r="P23" s="5"/>
    </row>
    <row r="24" spans="1:16">
      <c r="A24" s="5">
        <v>21</v>
      </c>
      <c r="B24" s="5" t="s">
        <v>17</v>
      </c>
      <c r="C24" s="5"/>
      <c r="D24" s="33">
        <v>41659</v>
      </c>
      <c r="E24" s="35">
        <v>0.51041666666666663</v>
      </c>
      <c r="F24" s="35">
        <v>0.64236111111111105</v>
      </c>
      <c r="G24" s="35">
        <v>0.13194444444444442</v>
      </c>
      <c r="H24" s="32"/>
      <c r="I24" s="32"/>
      <c r="J24" s="32"/>
      <c r="K24" s="33">
        <v>41687</v>
      </c>
      <c r="L24" s="34" t="s">
        <v>70</v>
      </c>
      <c r="P24" s="5"/>
    </row>
    <row r="25" spans="1:16">
      <c r="A25" s="5">
        <v>22</v>
      </c>
      <c r="B25" s="5" t="s">
        <v>6</v>
      </c>
      <c r="C25" s="5"/>
      <c r="D25" s="33">
        <v>41660</v>
      </c>
      <c r="E25" s="35">
        <v>0.51041666666666663</v>
      </c>
      <c r="F25" s="35">
        <v>0.69097222222222221</v>
      </c>
      <c r="G25" s="35">
        <v>0.18055555555555558</v>
      </c>
      <c r="H25" s="32"/>
      <c r="I25" s="32"/>
      <c r="J25" s="32"/>
      <c r="K25" s="33">
        <v>41688</v>
      </c>
      <c r="L25" s="34" t="s">
        <v>71</v>
      </c>
      <c r="P25" s="5"/>
    </row>
    <row r="26" spans="1:16">
      <c r="A26" s="5">
        <v>23</v>
      </c>
      <c r="B26" s="5" t="s">
        <v>8</v>
      </c>
      <c r="C26" s="5"/>
      <c r="D26" s="33">
        <v>41661</v>
      </c>
      <c r="E26" s="35">
        <v>0.51041666666666663</v>
      </c>
      <c r="F26" s="35">
        <v>0.64930555555555558</v>
      </c>
      <c r="G26" s="35">
        <v>0.13888888888888895</v>
      </c>
      <c r="H26" s="32"/>
      <c r="I26" s="32"/>
      <c r="J26" s="32"/>
      <c r="K26" s="33">
        <v>41689</v>
      </c>
      <c r="L26" s="34" t="s">
        <v>72</v>
      </c>
      <c r="P26" s="5"/>
    </row>
    <row r="27" spans="1:16">
      <c r="A27" s="5">
        <v>24</v>
      </c>
      <c r="B27" s="5" t="s">
        <v>9</v>
      </c>
      <c r="C27" s="5"/>
      <c r="D27" s="3">
        <v>41653</v>
      </c>
      <c r="E27" s="8">
        <v>0.55208333333333337</v>
      </c>
      <c r="F27" s="8">
        <v>0.60069444444444442</v>
      </c>
      <c r="G27" s="35">
        <v>4.8611111111111049E-2</v>
      </c>
      <c r="H27" s="5"/>
      <c r="I27" s="5"/>
      <c r="J27" s="5"/>
      <c r="K27" s="3">
        <v>41669</v>
      </c>
      <c r="L27" s="4" t="s">
        <v>50</v>
      </c>
      <c r="P27" s="5"/>
    </row>
    <row r="28" spans="1:16">
      <c r="A28" s="5">
        <v>25</v>
      </c>
      <c r="B28" s="5" t="s">
        <v>7</v>
      </c>
      <c r="C28" s="5"/>
      <c r="D28" s="3">
        <v>41673</v>
      </c>
      <c r="E28" s="8">
        <v>0.41666666666666669</v>
      </c>
      <c r="F28" s="8">
        <v>0.45833333333333331</v>
      </c>
      <c r="G28" s="35">
        <v>4.166666666666663E-2</v>
      </c>
      <c r="H28" s="5"/>
      <c r="I28" s="5"/>
      <c r="J28" s="5"/>
      <c r="K28" s="3">
        <v>41669</v>
      </c>
      <c r="L28" s="4" t="s">
        <v>42</v>
      </c>
      <c r="P28" s="5"/>
    </row>
    <row r="29" spans="1:16">
      <c r="A29" s="5">
        <v>26</v>
      </c>
      <c r="B29" s="5" t="s">
        <v>18</v>
      </c>
      <c r="C29" s="5"/>
      <c r="D29" s="33">
        <v>41674</v>
      </c>
      <c r="E29" s="35">
        <v>0.3888888888888889</v>
      </c>
      <c r="F29" s="35">
        <v>0.47569444444444442</v>
      </c>
      <c r="G29" s="35">
        <v>8.6805555555555525E-2</v>
      </c>
      <c r="H29" s="32"/>
      <c r="I29" s="32"/>
      <c r="J29" s="32"/>
      <c r="K29" s="33">
        <v>42034</v>
      </c>
      <c r="L29" s="34" t="s">
        <v>73</v>
      </c>
      <c r="P29" s="5"/>
    </row>
    <row r="30" spans="1:16">
      <c r="A30" s="5">
        <v>27</v>
      </c>
      <c r="B30" s="5" t="s">
        <v>9</v>
      </c>
      <c r="C30" s="5"/>
      <c r="D30" s="33">
        <v>41675</v>
      </c>
      <c r="E30" s="35">
        <v>0.4201388888888889</v>
      </c>
      <c r="F30" s="35">
        <v>0.49652777777777773</v>
      </c>
      <c r="G30" s="35">
        <v>7.638888888888884E-2</v>
      </c>
      <c r="H30" s="32"/>
      <c r="I30" s="32"/>
      <c r="J30" s="32"/>
      <c r="K30" s="33">
        <v>42034</v>
      </c>
      <c r="L30" s="34" t="s">
        <v>74</v>
      </c>
      <c r="P30" s="5"/>
    </row>
    <row r="31" spans="1:16">
      <c r="A31" s="5">
        <v>28</v>
      </c>
      <c r="B31" s="5" t="s">
        <v>16</v>
      </c>
      <c r="C31" s="5"/>
      <c r="D31" s="33">
        <v>41676</v>
      </c>
      <c r="E31" s="35">
        <v>0.33680555555555558</v>
      </c>
      <c r="F31" s="35">
        <v>0.4236111111111111</v>
      </c>
      <c r="G31" s="35">
        <v>8.6805555555555525E-2</v>
      </c>
      <c r="H31" s="32"/>
      <c r="I31" s="32"/>
      <c r="J31" s="32"/>
      <c r="K31" s="33">
        <v>42034</v>
      </c>
      <c r="L31" s="34" t="s">
        <v>75</v>
      </c>
      <c r="P31" s="5"/>
    </row>
    <row r="32" spans="1:16">
      <c r="A32" s="5">
        <v>29</v>
      </c>
      <c r="B32" s="5" t="s">
        <v>6</v>
      </c>
      <c r="C32" s="5"/>
      <c r="D32" s="33">
        <v>41677</v>
      </c>
      <c r="E32" s="35">
        <v>0.45833333333333298</v>
      </c>
      <c r="F32" s="35">
        <v>0.5</v>
      </c>
      <c r="G32" s="35">
        <v>4.1666666666667018E-2</v>
      </c>
      <c r="H32" s="32"/>
      <c r="I32" s="32"/>
      <c r="J32" s="32"/>
      <c r="K32" s="33">
        <v>42034</v>
      </c>
      <c r="L32" s="34" t="s">
        <v>76</v>
      </c>
      <c r="P32" s="5"/>
    </row>
    <row r="33" spans="1:16">
      <c r="A33" s="5">
        <v>30</v>
      </c>
      <c r="B33" s="5" t="s">
        <v>8</v>
      </c>
      <c r="C33" s="5"/>
      <c r="D33" s="33">
        <v>41678</v>
      </c>
      <c r="E33" s="35">
        <v>0.66666666666666297</v>
      </c>
      <c r="F33" s="35">
        <v>0.70833333333333004</v>
      </c>
      <c r="G33" s="35">
        <v>4.1666666666667074E-2</v>
      </c>
      <c r="H33" s="32"/>
      <c r="I33" s="32"/>
      <c r="J33" s="32"/>
      <c r="K33" s="33">
        <v>42034</v>
      </c>
      <c r="L33" s="34" t="s">
        <v>77</v>
      </c>
      <c r="P33" s="5"/>
    </row>
    <row r="34" spans="1:16">
      <c r="A34" s="5">
        <v>31</v>
      </c>
      <c r="B34" s="5" t="s">
        <v>15</v>
      </c>
      <c r="C34" s="5"/>
      <c r="D34" s="33">
        <v>42025</v>
      </c>
      <c r="E34" s="35">
        <v>0.58333333333333337</v>
      </c>
      <c r="F34" s="35">
        <v>0.66666666666666663</v>
      </c>
      <c r="G34" s="35">
        <v>8.3333333333333259E-2</v>
      </c>
      <c r="H34" s="32"/>
      <c r="I34" s="32"/>
      <c r="J34" s="32"/>
      <c r="K34" s="33">
        <v>42034</v>
      </c>
      <c r="L34" s="34" t="s">
        <v>78</v>
      </c>
      <c r="P34" s="5"/>
    </row>
    <row r="35" spans="1:16">
      <c r="A35" s="5">
        <v>32</v>
      </c>
      <c r="B35" s="5" t="s">
        <v>9</v>
      </c>
      <c r="C35" s="5"/>
      <c r="D35" s="33">
        <v>42026</v>
      </c>
      <c r="E35" s="35">
        <v>0.3888888888888889</v>
      </c>
      <c r="F35" s="35">
        <v>0.4826388888888889</v>
      </c>
      <c r="G35" s="35">
        <v>9.375E-2</v>
      </c>
      <c r="H35" s="32"/>
      <c r="I35" s="32"/>
      <c r="J35" s="32"/>
      <c r="K35" s="33">
        <v>42034</v>
      </c>
      <c r="L35" s="34" t="s">
        <v>79</v>
      </c>
      <c r="O35" s="5"/>
      <c r="P35" s="5"/>
    </row>
    <row r="36" spans="1:16">
      <c r="A36" s="32">
        <v>17</v>
      </c>
      <c r="B36" s="32" t="s">
        <v>10</v>
      </c>
      <c r="C36" s="32"/>
      <c r="D36" s="33">
        <v>42027</v>
      </c>
      <c r="E36" s="35">
        <v>0.31597222222222221</v>
      </c>
      <c r="F36" s="35">
        <v>0.36805555555555558</v>
      </c>
      <c r="G36" s="35">
        <v>5.208333333333337E-2</v>
      </c>
      <c r="H36" s="32"/>
      <c r="I36" s="32"/>
      <c r="J36" s="32"/>
      <c r="K36" s="33">
        <v>42034</v>
      </c>
      <c r="L36" s="34" t="s">
        <v>80</v>
      </c>
    </row>
    <row r="37" spans="1:16">
      <c r="A37" s="32">
        <v>18</v>
      </c>
      <c r="B37" s="32" t="s">
        <v>7</v>
      </c>
      <c r="C37" s="32"/>
      <c r="D37" s="33">
        <v>42028</v>
      </c>
      <c r="E37" s="35">
        <v>0.500000000000004</v>
      </c>
      <c r="F37" s="35">
        <v>0.54166666666666996</v>
      </c>
      <c r="G37" s="35">
        <v>4.1666666666665964E-2</v>
      </c>
      <c r="H37" s="32"/>
      <c r="I37" s="32"/>
      <c r="J37" s="32"/>
      <c r="K37" s="33">
        <v>42034</v>
      </c>
      <c r="L37" s="34" t="s">
        <v>81</v>
      </c>
    </row>
    <row r="38" spans="1:16">
      <c r="A38" s="32">
        <v>19</v>
      </c>
      <c r="B38" s="32" t="s">
        <v>15</v>
      </c>
      <c r="C38" s="32"/>
      <c r="D38" s="33">
        <v>42029</v>
      </c>
      <c r="E38" s="35">
        <v>0.70833333333333304</v>
      </c>
      <c r="F38" s="35">
        <v>0.75</v>
      </c>
      <c r="G38" s="35">
        <v>4.1666666666666963E-2</v>
      </c>
      <c r="H38" s="32"/>
      <c r="I38" s="32"/>
      <c r="J38" s="32"/>
      <c r="K38" s="33">
        <v>42034</v>
      </c>
      <c r="L38" s="34" t="s">
        <v>82</v>
      </c>
    </row>
    <row r="39" spans="1:16">
      <c r="A39" s="32">
        <v>20</v>
      </c>
      <c r="B39" s="32" t="s">
        <v>8</v>
      </c>
      <c r="C39" s="32"/>
      <c r="D39" s="33">
        <v>42030</v>
      </c>
      <c r="E39" s="35">
        <v>0.375</v>
      </c>
      <c r="F39" s="35">
        <v>0.46875</v>
      </c>
      <c r="G39" s="35">
        <v>9.375E-2</v>
      </c>
      <c r="H39" s="32"/>
      <c r="I39" s="32"/>
      <c r="J39" s="32"/>
      <c r="K39" s="33">
        <v>42034</v>
      </c>
      <c r="L39" s="34" t="s">
        <v>83</v>
      </c>
    </row>
    <row r="40" spans="1:16">
      <c r="A40" s="32">
        <v>21</v>
      </c>
      <c r="B40" s="32" t="s">
        <v>17</v>
      </c>
      <c r="C40" s="32"/>
      <c r="D40" s="33">
        <v>42031</v>
      </c>
      <c r="E40" s="35">
        <v>0.4201388888888889</v>
      </c>
      <c r="F40" s="35">
        <v>0.49652777777777773</v>
      </c>
      <c r="G40" s="35">
        <v>7.638888888888884E-2</v>
      </c>
      <c r="H40" s="32"/>
      <c r="I40" s="32"/>
      <c r="J40" s="32"/>
      <c r="K40" s="33">
        <v>42034</v>
      </c>
      <c r="L40" s="34" t="s">
        <v>84</v>
      </c>
    </row>
    <row r="41" spans="1:16">
      <c r="A41" s="32">
        <v>22</v>
      </c>
      <c r="B41" s="32" t="s">
        <v>6</v>
      </c>
      <c r="C41" s="32"/>
      <c r="D41" s="33">
        <v>42032</v>
      </c>
      <c r="E41" s="35">
        <v>0.33333333333333298</v>
      </c>
      <c r="F41" s="35">
        <v>0.375</v>
      </c>
      <c r="G41" s="35">
        <v>4.1666666666667018E-2</v>
      </c>
      <c r="H41" s="32"/>
      <c r="I41" s="32"/>
      <c r="J41" s="32"/>
      <c r="K41" s="33">
        <v>42034</v>
      </c>
      <c r="L41" s="34" t="s">
        <v>85</v>
      </c>
    </row>
    <row r="42" spans="1:16">
      <c r="A42" s="32">
        <v>23</v>
      </c>
      <c r="B42" s="32" t="s">
        <v>21</v>
      </c>
      <c r="C42" s="32"/>
      <c r="D42" s="33">
        <v>42033</v>
      </c>
      <c r="E42" s="35">
        <v>0.54166666666666297</v>
      </c>
      <c r="F42" s="35">
        <v>0.58333333333333004</v>
      </c>
      <c r="G42" s="35">
        <v>4.1666666666667074E-2</v>
      </c>
      <c r="H42" s="32"/>
      <c r="I42" s="32"/>
      <c r="J42" s="32"/>
      <c r="K42" s="33">
        <v>42034</v>
      </c>
      <c r="L42" s="34" t="s">
        <v>86</v>
      </c>
    </row>
    <row r="43" spans="1:16">
      <c r="A43" s="32">
        <v>24</v>
      </c>
      <c r="B43" s="32" t="s">
        <v>6</v>
      </c>
      <c r="C43" s="32"/>
      <c r="D43" s="33">
        <v>42034</v>
      </c>
      <c r="E43" s="35">
        <v>0.750000000000003</v>
      </c>
      <c r="F43" s="35">
        <v>0.79166666666666996</v>
      </c>
      <c r="G43" s="35">
        <v>4.1666666666666963E-2</v>
      </c>
      <c r="H43" s="32"/>
      <c r="I43" s="32"/>
      <c r="J43" s="32"/>
      <c r="K43" s="33">
        <v>42034</v>
      </c>
      <c r="L43" s="34" t="s">
        <v>87</v>
      </c>
    </row>
    <row r="44" spans="1:16">
      <c r="A44" s="32">
        <v>25</v>
      </c>
      <c r="B44" s="32" t="s">
        <v>14</v>
      </c>
      <c r="C44" s="32"/>
      <c r="D44" s="33">
        <v>42035</v>
      </c>
      <c r="E44" s="35">
        <v>0.44791666666666669</v>
      </c>
      <c r="F44" s="35">
        <v>0.51041666666666663</v>
      </c>
      <c r="G44" s="35">
        <v>6.2499999999999944E-2</v>
      </c>
      <c r="H44" s="32"/>
      <c r="I44" s="32"/>
      <c r="J44" s="32"/>
      <c r="K44" s="33">
        <v>42034</v>
      </c>
      <c r="L44" s="34" t="s">
        <v>88</v>
      </c>
    </row>
    <row r="45" spans="1:16">
      <c r="A45" s="32">
        <v>26</v>
      </c>
      <c r="B45" s="32" t="s">
        <v>18</v>
      </c>
      <c r="C45" s="32"/>
      <c r="D45" s="33">
        <v>42036</v>
      </c>
      <c r="E45" s="35">
        <v>0.46875</v>
      </c>
      <c r="F45" s="35">
        <v>0.54513888888888895</v>
      </c>
      <c r="G45" s="35">
        <v>7.6388888888888951E-2</v>
      </c>
      <c r="H45" s="32"/>
      <c r="I45" s="32"/>
      <c r="J45" s="32"/>
      <c r="K45" s="33">
        <v>42034</v>
      </c>
      <c r="L45" s="34" t="s">
        <v>89</v>
      </c>
    </row>
    <row r="46" spans="1:16">
      <c r="A46" s="32">
        <v>27</v>
      </c>
      <c r="B46" s="32" t="s">
        <v>9</v>
      </c>
      <c r="C46" s="32"/>
      <c r="D46" s="33">
        <v>42037</v>
      </c>
      <c r="E46" s="35">
        <v>0.375</v>
      </c>
      <c r="F46" s="35">
        <v>0.41666666666666702</v>
      </c>
      <c r="G46" s="35">
        <v>4.1666666666667018E-2</v>
      </c>
      <c r="H46" s="32"/>
      <c r="I46" s="32"/>
      <c r="J46" s="32"/>
      <c r="K46" s="33">
        <v>42034</v>
      </c>
      <c r="L46" s="34" t="s">
        <v>90</v>
      </c>
    </row>
    <row r="47" spans="1:16">
      <c r="A47" s="32">
        <v>28</v>
      </c>
      <c r="B47" s="32" t="s">
        <v>18</v>
      </c>
      <c r="C47" s="32"/>
      <c r="D47" s="33">
        <v>42038</v>
      </c>
      <c r="E47" s="35">
        <v>0.58333333333333304</v>
      </c>
      <c r="F47" s="35">
        <v>0.625</v>
      </c>
      <c r="G47" s="35">
        <v>4.1666666666666963E-2</v>
      </c>
      <c r="H47" s="32"/>
      <c r="I47" s="32"/>
      <c r="J47" s="32"/>
      <c r="K47" s="33">
        <v>42034</v>
      </c>
      <c r="L47" s="34" t="s">
        <v>91</v>
      </c>
    </row>
    <row r="48" spans="1:16">
      <c r="A48" s="32">
        <v>29</v>
      </c>
      <c r="B48" s="32" t="s">
        <v>6</v>
      </c>
      <c r="C48" s="32"/>
      <c r="D48" s="33">
        <v>42039</v>
      </c>
      <c r="E48" s="35">
        <v>0.79166666666666596</v>
      </c>
      <c r="F48" s="35">
        <v>0.83333333333333304</v>
      </c>
      <c r="G48" s="35">
        <v>4.1666666666667074E-2</v>
      </c>
      <c r="H48" s="32"/>
      <c r="I48" s="32"/>
      <c r="J48" s="32"/>
      <c r="K48" s="33">
        <v>42034</v>
      </c>
      <c r="L48" s="34" t="s">
        <v>92</v>
      </c>
    </row>
    <row r="49" spans="1:12">
      <c r="A49" s="32">
        <v>30</v>
      </c>
      <c r="B49" s="32" t="s">
        <v>8</v>
      </c>
      <c r="C49" s="32"/>
      <c r="D49" s="33">
        <v>42040</v>
      </c>
      <c r="E49" s="35">
        <v>0.60763888888888895</v>
      </c>
      <c r="F49" s="35">
        <v>0.70138888888888884</v>
      </c>
      <c r="G49" s="35">
        <v>9.3749999999999889E-2</v>
      </c>
      <c r="H49" s="32"/>
      <c r="I49" s="32"/>
      <c r="J49" s="32"/>
      <c r="K49" s="33">
        <v>42034</v>
      </c>
      <c r="L49" s="34" t="s">
        <v>93</v>
      </c>
    </row>
    <row r="50" spans="1:12">
      <c r="A50" s="32">
        <v>31</v>
      </c>
      <c r="B50" s="32" t="s">
        <v>15</v>
      </c>
      <c r="C50" s="32"/>
      <c r="D50" s="33">
        <v>42041</v>
      </c>
      <c r="E50" s="35">
        <v>0.43055555555555558</v>
      </c>
      <c r="F50" s="35">
        <v>0.49652777777777773</v>
      </c>
      <c r="G50" s="35">
        <v>6.5972222222222154E-2</v>
      </c>
      <c r="H50" s="32"/>
      <c r="I50" s="32"/>
      <c r="J50" s="32"/>
      <c r="K50" s="33">
        <v>42034</v>
      </c>
      <c r="L50" s="34" t="s">
        <v>51</v>
      </c>
    </row>
    <row r="51" spans="1:12">
      <c r="A51" s="32">
        <v>32</v>
      </c>
      <c r="B51" s="32" t="s">
        <v>9</v>
      </c>
      <c r="C51" s="32"/>
      <c r="D51" s="33">
        <v>42042</v>
      </c>
      <c r="E51" s="35">
        <v>0.41666666666666669</v>
      </c>
      <c r="F51" s="35">
        <v>0.45833333333333331</v>
      </c>
      <c r="G51" s="35">
        <v>4.166666666666663E-2</v>
      </c>
      <c r="H51" s="32"/>
      <c r="I51" s="32"/>
      <c r="J51" s="32"/>
      <c r="K51" s="33">
        <v>42034</v>
      </c>
      <c r="L51" s="34" t="s">
        <v>52</v>
      </c>
    </row>
  </sheetData>
  <autoFilter ref="A3:B51"/>
  <sortState ref="D4:L35">
    <sortCondition ref="D11"/>
  </sortState>
  <pageMargins left="0.25" right="0.25" top="0.75" bottom="0.75" header="0.3" footer="0.3"/>
  <pageSetup paperSize="9" scale="9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affiche_UsfSeanceSport">
                <anchor moveWithCells="1">
                  <from>
                    <xdr:col>10</xdr:col>
                    <xdr:colOff>200025</xdr:colOff>
                    <xdr:row>0</xdr:row>
                    <xdr:rowOff>133350</xdr:rowOff>
                  </from>
                  <to>
                    <xdr:col>11</xdr:col>
                    <xdr:colOff>38100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48"/>
  <sheetViews>
    <sheetView tabSelected="1" workbookViewId="0">
      <selection activeCell="W24" sqref="W24"/>
    </sheetView>
  </sheetViews>
  <sheetFormatPr baseColWidth="10" defaultRowHeight="15"/>
  <cols>
    <col min="1" max="1" width="5.7109375" customWidth="1"/>
    <col min="2" max="2" width="23.7109375" customWidth="1"/>
    <col min="3" max="33" width="5.28515625" customWidth="1"/>
    <col min="34" max="34" width="5.7109375" customWidth="1"/>
  </cols>
  <sheetData>
    <row r="1" spans="1:34" ht="20.100000000000001" customHeight="1">
      <c r="B1" s="27" t="s">
        <v>12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</row>
    <row r="2" spans="1:34" ht="6" customHeight="1"/>
    <row r="3" spans="1:34" ht="6" customHeight="1"/>
    <row r="4" spans="1:34" ht="20.100000000000001" customHeight="1">
      <c r="D4" s="9" t="s">
        <v>11</v>
      </c>
      <c r="F4" s="30">
        <f>IF(ISERROR(VLOOKUP(A8,Toupie_année,2,FALSE)),"",VLOOKUP(A8,Toupie_année,2,FALSE))</f>
        <v>2014</v>
      </c>
      <c r="G4" s="30"/>
      <c r="I4" s="9" t="s">
        <v>27</v>
      </c>
      <c r="K4" s="31" t="str">
        <f>IF(ISERROR(VLOOKUP(A7,Toupie_mois,2,FALSE)),"",VLOOKUP(A7,Toupie_mois,2,FALSE))</f>
        <v>Janvier</v>
      </c>
      <c r="L4" s="31"/>
    </row>
    <row r="5" spans="1:34" ht="12" customHeight="1">
      <c r="B5" s="26" t="s">
        <v>49</v>
      </c>
      <c r="C5" s="10">
        <f>DATE($F$4,MONTH(1&amp;$K$4),1)</f>
        <v>41640</v>
      </c>
      <c r="D5" s="10">
        <f>IF(C5="","",IF(MONTH(C5+1)&lt;&gt;MONTH($C$5),"",C5+1))</f>
        <v>41641</v>
      </c>
      <c r="E5" s="10">
        <f>IF(D5="","",IF(MONTH(D5+1)&lt;&gt;MONTH($C$5),"",D5+1))</f>
        <v>41642</v>
      </c>
      <c r="F5" s="10">
        <f t="shared" ref="F5:AG5" si="0">IF(E5="","",IF(MONTH(E5+1)&lt;&gt;MONTH($C$5),"",E5+1))</f>
        <v>41643</v>
      </c>
      <c r="G5" s="10">
        <f t="shared" si="0"/>
        <v>41644</v>
      </c>
      <c r="H5" s="10">
        <f t="shared" si="0"/>
        <v>41645</v>
      </c>
      <c r="I5" s="10">
        <f t="shared" si="0"/>
        <v>41646</v>
      </c>
      <c r="J5" s="10">
        <f t="shared" si="0"/>
        <v>41647</v>
      </c>
      <c r="K5" s="10">
        <f t="shared" si="0"/>
        <v>41648</v>
      </c>
      <c r="L5" s="10">
        <f t="shared" si="0"/>
        <v>41649</v>
      </c>
      <c r="M5" s="10">
        <f t="shared" si="0"/>
        <v>41650</v>
      </c>
      <c r="N5" s="10">
        <f t="shared" si="0"/>
        <v>41651</v>
      </c>
      <c r="O5" s="10">
        <f t="shared" si="0"/>
        <v>41652</v>
      </c>
      <c r="P5" s="10">
        <f t="shared" si="0"/>
        <v>41653</v>
      </c>
      <c r="Q5" s="10">
        <f t="shared" si="0"/>
        <v>41654</v>
      </c>
      <c r="R5" s="10">
        <f t="shared" si="0"/>
        <v>41655</v>
      </c>
      <c r="S5" s="10">
        <f t="shared" si="0"/>
        <v>41656</v>
      </c>
      <c r="T5" s="10">
        <f t="shared" si="0"/>
        <v>41657</v>
      </c>
      <c r="U5" s="10">
        <f t="shared" si="0"/>
        <v>41658</v>
      </c>
      <c r="V5" s="10">
        <f t="shared" si="0"/>
        <v>41659</v>
      </c>
      <c r="W5" s="10">
        <f t="shared" si="0"/>
        <v>41660</v>
      </c>
      <c r="X5" s="10">
        <f t="shared" si="0"/>
        <v>41661</v>
      </c>
      <c r="Y5" s="10">
        <f t="shared" si="0"/>
        <v>41662</v>
      </c>
      <c r="Z5" s="10">
        <f t="shared" si="0"/>
        <v>41663</v>
      </c>
      <c r="AA5" s="10">
        <f t="shared" si="0"/>
        <v>41664</v>
      </c>
      <c r="AB5" s="10">
        <f t="shared" si="0"/>
        <v>41665</v>
      </c>
      <c r="AC5" s="10">
        <f t="shared" si="0"/>
        <v>41666</v>
      </c>
      <c r="AD5" s="10">
        <f t="shared" si="0"/>
        <v>41667</v>
      </c>
      <c r="AE5" s="10">
        <f t="shared" si="0"/>
        <v>41668</v>
      </c>
      <c r="AF5" s="10">
        <f t="shared" si="0"/>
        <v>41669</v>
      </c>
      <c r="AG5" s="10">
        <f t="shared" si="0"/>
        <v>41670</v>
      </c>
    </row>
    <row r="6" spans="1:34" ht="9" customHeight="1">
      <c r="B6" s="26" t="s">
        <v>48</v>
      </c>
      <c r="C6" s="11" t="str">
        <f>IF(C5="","",IF(WEEKDAY(C5,2)=1,WEEKNUM(C5),""))</f>
        <v/>
      </c>
      <c r="D6" s="12" t="str">
        <f>IF(D5="","",IF(WEEKDAY(D5,2)=1,WEEKNUM(D5),""))</f>
        <v/>
      </c>
      <c r="E6" s="12" t="str">
        <f>IF(E5="","",IF(WEEKDAY(E5,2)=1,WEEKNUM(E5),""))</f>
        <v/>
      </c>
      <c r="F6" s="12" t="str">
        <f t="shared" ref="F6:AG6" si="1">IF(F5="","",IF(WEEKDAY(F5,2)=1,WEEKNUM(F5),""))</f>
        <v/>
      </c>
      <c r="G6" s="12" t="str">
        <f t="shared" si="1"/>
        <v/>
      </c>
      <c r="H6" s="12">
        <f t="shared" si="1"/>
        <v>2</v>
      </c>
      <c r="I6" s="12" t="str">
        <f t="shared" si="1"/>
        <v/>
      </c>
      <c r="J6" s="12" t="str">
        <f t="shared" si="1"/>
        <v/>
      </c>
      <c r="K6" s="12" t="str">
        <f t="shared" si="1"/>
        <v/>
      </c>
      <c r="L6" s="12" t="str">
        <f t="shared" si="1"/>
        <v/>
      </c>
      <c r="M6" s="12" t="str">
        <f t="shared" si="1"/>
        <v/>
      </c>
      <c r="N6" s="12" t="str">
        <f t="shared" si="1"/>
        <v/>
      </c>
      <c r="O6" s="12">
        <f t="shared" si="1"/>
        <v>3</v>
      </c>
      <c r="P6" s="12" t="str">
        <f t="shared" si="1"/>
        <v/>
      </c>
      <c r="Q6" s="12" t="str">
        <f t="shared" si="1"/>
        <v/>
      </c>
      <c r="R6" s="12" t="str">
        <f t="shared" si="1"/>
        <v/>
      </c>
      <c r="S6" s="12" t="str">
        <f t="shared" si="1"/>
        <v/>
      </c>
      <c r="T6" s="12" t="str">
        <f t="shared" si="1"/>
        <v/>
      </c>
      <c r="U6" s="12" t="str">
        <f t="shared" si="1"/>
        <v/>
      </c>
      <c r="V6" s="12">
        <f t="shared" si="1"/>
        <v>4</v>
      </c>
      <c r="W6" s="12" t="str">
        <f t="shared" si="1"/>
        <v/>
      </c>
      <c r="X6" s="12" t="str">
        <f t="shared" si="1"/>
        <v/>
      </c>
      <c r="Y6" s="12" t="str">
        <f t="shared" si="1"/>
        <v/>
      </c>
      <c r="Z6" s="12" t="str">
        <f t="shared" si="1"/>
        <v/>
      </c>
      <c r="AA6" s="12" t="str">
        <f t="shared" si="1"/>
        <v/>
      </c>
      <c r="AB6" s="12" t="str">
        <f t="shared" si="1"/>
        <v/>
      </c>
      <c r="AC6" s="12">
        <f t="shared" si="1"/>
        <v>5</v>
      </c>
      <c r="AD6" s="12" t="str">
        <f t="shared" si="1"/>
        <v/>
      </c>
      <c r="AE6" s="12" t="str">
        <f t="shared" si="1"/>
        <v/>
      </c>
      <c r="AF6" s="12" t="str">
        <f t="shared" si="1"/>
        <v/>
      </c>
      <c r="AG6" s="13" t="str">
        <f t="shared" si="1"/>
        <v/>
      </c>
    </row>
    <row r="7" spans="1:34" ht="16.5">
      <c r="A7" s="5">
        <v>1</v>
      </c>
      <c r="B7" s="14" t="s">
        <v>5</v>
      </c>
      <c r="C7" s="36"/>
      <c r="D7" s="36">
        <v>4.1666666666666685E-2</v>
      </c>
      <c r="E7" s="36"/>
      <c r="F7" s="36"/>
      <c r="G7" s="36"/>
      <c r="H7" s="36">
        <v>0.19791666666666674</v>
      </c>
      <c r="I7" s="36"/>
      <c r="J7" s="36"/>
      <c r="K7" s="36">
        <v>0.19791666666666674</v>
      </c>
      <c r="L7" s="36"/>
      <c r="M7" s="36"/>
      <c r="N7" s="36"/>
      <c r="O7" s="36"/>
      <c r="P7" s="36"/>
      <c r="Q7" s="36"/>
      <c r="R7" s="36"/>
      <c r="S7" s="36"/>
      <c r="T7" s="36">
        <v>0.125</v>
      </c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6"/>
    </row>
    <row r="8" spans="1:34" ht="16.5">
      <c r="A8" s="5">
        <v>1</v>
      </c>
      <c r="B8" s="14" t="s">
        <v>6</v>
      </c>
      <c r="C8" s="36"/>
      <c r="D8" s="36"/>
      <c r="E8" s="36"/>
      <c r="F8" s="36"/>
      <c r="G8" s="36"/>
      <c r="H8" s="36"/>
      <c r="I8" s="36"/>
      <c r="J8" s="36"/>
      <c r="K8" s="36"/>
      <c r="L8" s="36">
        <v>0.19791666666666674</v>
      </c>
      <c r="M8" s="36">
        <v>0.19791666666666674</v>
      </c>
      <c r="N8" s="36"/>
      <c r="O8" s="36"/>
      <c r="P8" s="36"/>
      <c r="Q8" s="36"/>
      <c r="R8" s="36"/>
      <c r="S8" s="36"/>
      <c r="T8" s="36"/>
      <c r="U8" s="36"/>
      <c r="V8" s="36"/>
      <c r="W8" s="36">
        <v>0.18055555555555558</v>
      </c>
      <c r="X8" s="36"/>
      <c r="Y8" s="36"/>
      <c r="Z8" s="36"/>
      <c r="AA8" s="36"/>
      <c r="AB8" s="36"/>
      <c r="AC8" s="36"/>
      <c r="AD8" s="36"/>
      <c r="AE8" s="36"/>
      <c r="AF8" s="36"/>
      <c r="AG8" s="36"/>
    </row>
    <row r="9" spans="1:34" ht="16.5">
      <c r="B9" s="14" t="s">
        <v>7</v>
      </c>
      <c r="C9" s="36"/>
      <c r="D9" s="36">
        <v>0.19791666666666674</v>
      </c>
      <c r="E9" s="36">
        <v>0.19791666666666674</v>
      </c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>
        <v>0.20833333333333337</v>
      </c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</row>
    <row r="10" spans="1:34" ht="16.5">
      <c r="B10" s="14" t="s">
        <v>8</v>
      </c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>
        <v>0.20833333333333331</v>
      </c>
      <c r="R10" s="36"/>
      <c r="S10" s="36"/>
      <c r="T10" s="36"/>
      <c r="U10" s="36">
        <v>0.12847222222222232</v>
      </c>
      <c r="V10" s="36"/>
      <c r="W10" s="36"/>
      <c r="X10" s="36">
        <v>0.13888888888888895</v>
      </c>
      <c r="Y10" s="36"/>
      <c r="Z10" s="36"/>
      <c r="AA10" s="36"/>
      <c r="AB10" s="36"/>
      <c r="AC10" s="36"/>
      <c r="AD10" s="36"/>
      <c r="AE10" s="36"/>
      <c r="AF10" s="36"/>
      <c r="AG10" s="36"/>
    </row>
    <row r="11" spans="1:34" ht="16.5">
      <c r="B11" s="14" t="s">
        <v>9</v>
      </c>
      <c r="C11" s="36"/>
      <c r="D11" s="36"/>
      <c r="E11" s="36"/>
      <c r="F11" s="36"/>
      <c r="G11" s="36"/>
      <c r="H11" s="36"/>
      <c r="I11" s="36"/>
      <c r="J11" s="36">
        <v>0.19791666666666674</v>
      </c>
      <c r="K11" s="36"/>
      <c r="L11" s="36"/>
      <c r="M11" s="36"/>
      <c r="N11" s="36"/>
      <c r="O11" s="36"/>
      <c r="P11" s="36">
        <v>4.8611111111111049E-2</v>
      </c>
      <c r="Q11" s="36"/>
      <c r="R11" s="36">
        <v>0.13541666666666674</v>
      </c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</row>
    <row r="12" spans="1:34" ht="16.5">
      <c r="B12" s="14" t="s">
        <v>10</v>
      </c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</row>
    <row r="13" spans="1:34" ht="16.5">
      <c r="B13" s="14" t="s">
        <v>13</v>
      </c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>
        <v>0.19791666666666674</v>
      </c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</row>
    <row r="14" spans="1:34" ht="16.5">
      <c r="B14" s="14" t="s">
        <v>14</v>
      </c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>
        <v>0.15625</v>
      </c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</row>
    <row r="15" spans="1:34" ht="16.5">
      <c r="B15" s="14" t="s">
        <v>15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</row>
    <row r="16" spans="1:34" ht="16.5">
      <c r="B16" s="14" t="s">
        <v>16</v>
      </c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</row>
    <row r="17" spans="2:33" ht="16.5">
      <c r="B17" s="14" t="s">
        <v>17</v>
      </c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>
        <v>0.13194444444444442</v>
      </c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</row>
    <row r="18" spans="2:33" ht="16.5">
      <c r="B18" s="14" t="s">
        <v>18</v>
      </c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</row>
    <row r="19" spans="2:33" ht="16.5">
      <c r="B19" s="14" t="s">
        <v>19</v>
      </c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</row>
    <row r="20" spans="2:33" ht="16.5">
      <c r="B20" s="14" t="s">
        <v>20</v>
      </c>
      <c r="C20" s="36"/>
      <c r="D20" s="36">
        <v>4.166666666666663E-2</v>
      </c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</row>
    <row r="21" spans="2:33" ht="16.5">
      <c r="B21" s="14" t="s">
        <v>21</v>
      </c>
      <c r="C21" s="36"/>
      <c r="D21" s="36"/>
      <c r="E21" s="36"/>
      <c r="F21" s="36"/>
      <c r="G21" s="36">
        <v>0.19791666666666674</v>
      </c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</row>
    <row r="22" spans="2:33" ht="16.5">
      <c r="B22" s="14" t="s">
        <v>22</v>
      </c>
      <c r="C22" s="36"/>
      <c r="D22" s="36"/>
      <c r="E22" s="36"/>
      <c r="F22" s="36"/>
      <c r="G22" s="36"/>
      <c r="H22" s="36"/>
      <c r="I22" s="36">
        <v>7.2916666666666741E-2</v>
      </c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</row>
    <row r="23" spans="2:33" ht="16.5">
      <c r="B23" s="14" t="s">
        <v>23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</row>
    <row r="24" spans="2:33" ht="16.5">
      <c r="B24" s="14" t="s">
        <v>24</v>
      </c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ht="16.5">
      <c r="B25" s="14" t="s">
        <v>25</v>
      </c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ht="16.5">
      <c r="B26" s="14" t="s">
        <v>26</v>
      </c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8" spans="2:33">
      <c r="C28" s="28">
        <f>DATE($F$4,MONTH(1),1)</f>
        <v>41640</v>
      </c>
      <c r="D28" s="29"/>
      <c r="E28" s="28">
        <f>DATE($F$4,MONTH(1)+1,1)</f>
        <v>41671</v>
      </c>
      <c r="F28" s="29"/>
      <c r="G28" s="28">
        <f>DATE($F$4,MONTH(1)+2,1)</f>
        <v>41699</v>
      </c>
      <c r="H28" s="29"/>
      <c r="I28" s="28">
        <f>DATE($F$4,MONTH(1)+3,1)</f>
        <v>41730</v>
      </c>
      <c r="J28" s="29"/>
      <c r="K28" s="28">
        <f>DATE($F$4,MONTH(1)+4,1)</f>
        <v>41760</v>
      </c>
      <c r="L28" s="29"/>
      <c r="M28" s="28">
        <f>DATE($F$4,MONTH(1)+5,1)</f>
        <v>41791</v>
      </c>
      <c r="N28" s="29"/>
      <c r="O28" s="28">
        <f>DATE($F$4,MONTH(1)+6,1)</f>
        <v>41821</v>
      </c>
      <c r="P28" s="29"/>
      <c r="Q28" s="28">
        <f>DATE($F$4,MONTH(1)+7,1)</f>
        <v>41852</v>
      </c>
      <c r="R28" s="29"/>
      <c r="S28" s="28">
        <f>DATE($F$4,MONTH(1)+8,1)</f>
        <v>41883</v>
      </c>
      <c r="T28" s="29"/>
      <c r="U28" s="28">
        <f>DATE($F$4,MONTH(1)+9,1)</f>
        <v>41913</v>
      </c>
      <c r="V28" s="29"/>
      <c r="W28" s="28">
        <f>DATE($F$4,MONTH(1)+10,1)</f>
        <v>41944</v>
      </c>
      <c r="X28" s="29"/>
      <c r="Y28" s="28">
        <f>DATE($F$4,MONTH(1)+11,1)</f>
        <v>41974</v>
      </c>
      <c r="Z28" s="29"/>
    </row>
    <row r="29" spans="2:33" ht="16.5" customHeight="1">
      <c r="B29" s="14" t="str">
        <f>IF(B7="","",B7)</f>
        <v>AGENT 1</v>
      </c>
      <c r="C29" s="37">
        <v>0.56250000000000022</v>
      </c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</row>
    <row r="30" spans="2:33" ht="16.5" customHeight="1">
      <c r="B30" s="14" t="str">
        <f>IF(B8="","",B8)</f>
        <v>AGENT 2</v>
      </c>
      <c r="C30" s="37">
        <v>0.57638888888888906</v>
      </c>
      <c r="D30" s="37"/>
      <c r="E30" s="37">
        <v>4.1666666666667018E-2</v>
      </c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</row>
    <row r="31" spans="2:33" ht="16.5" customHeight="1">
      <c r="B31" s="14" t="str">
        <f t="shared" ref="B31:B48" si="2">IF(B9="","",B9)</f>
        <v>AGENT 3</v>
      </c>
      <c r="C31" s="37">
        <v>0.60416666666666685</v>
      </c>
      <c r="D31" s="37"/>
      <c r="E31" s="37">
        <v>4.166666666666663E-2</v>
      </c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</row>
    <row r="32" spans="2:33" ht="16.5" customHeight="1">
      <c r="B32" s="14" t="str">
        <f t="shared" si="2"/>
        <v>AGENT 4</v>
      </c>
      <c r="C32" s="37">
        <v>0.47569444444444459</v>
      </c>
      <c r="D32" s="37"/>
      <c r="E32" s="37">
        <v>4.1666666666667074E-2</v>
      </c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</row>
    <row r="33" spans="2:26" ht="16.5" customHeight="1">
      <c r="B33" s="14" t="str">
        <f t="shared" si="2"/>
        <v>AGENT 5</v>
      </c>
      <c r="C33" s="37">
        <v>0.38194444444444453</v>
      </c>
      <c r="D33" s="37"/>
      <c r="E33" s="37">
        <v>7.638888888888884E-2</v>
      </c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</row>
    <row r="34" spans="2:26" ht="16.5" customHeight="1">
      <c r="B34" s="14" t="str">
        <f t="shared" si="2"/>
        <v>AGENT 6</v>
      </c>
      <c r="C34" s="37"/>
      <c r="D34" s="37"/>
      <c r="E34" s="37">
        <v>0.32291666666666674</v>
      </c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</row>
    <row r="35" spans="2:26" ht="16.5" customHeight="1">
      <c r="B35" s="14" t="str">
        <f t="shared" si="2"/>
        <v>AGENT 7</v>
      </c>
      <c r="C35" s="37">
        <v>0.19791666666666674</v>
      </c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</row>
    <row r="36" spans="2:26" ht="16.5" customHeight="1">
      <c r="B36" s="14" t="str">
        <f t="shared" si="2"/>
        <v>AGENT 8</v>
      </c>
      <c r="C36" s="37">
        <v>0.15625</v>
      </c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</row>
    <row r="37" spans="2:26" ht="16.5" customHeight="1">
      <c r="B37" s="14" t="str">
        <f t="shared" si="2"/>
        <v>AGENT 9</v>
      </c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</row>
    <row r="38" spans="2:26" ht="16.5" customHeight="1">
      <c r="B38" s="14" t="str">
        <f t="shared" si="2"/>
        <v>AGENT 10</v>
      </c>
      <c r="C38" s="37"/>
      <c r="D38" s="37"/>
      <c r="E38" s="37">
        <v>8.6805555555555525E-2</v>
      </c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</row>
    <row r="39" spans="2:26" ht="16.5" customHeight="1">
      <c r="B39" s="14" t="str">
        <f t="shared" si="2"/>
        <v>AGENT 11</v>
      </c>
      <c r="C39" s="37">
        <v>0.13194444444444442</v>
      </c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</row>
    <row r="40" spans="2:26" ht="16.5" customHeight="1">
      <c r="B40" s="14" t="str">
        <f t="shared" si="2"/>
        <v>AGENT 12</v>
      </c>
      <c r="C40" s="37"/>
      <c r="D40" s="37"/>
      <c r="E40" s="37">
        <v>8.6805555555555525E-2</v>
      </c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</row>
    <row r="41" spans="2:26" ht="16.5" customHeight="1">
      <c r="B41" s="14" t="str">
        <f t="shared" si="2"/>
        <v>AGENT 13</v>
      </c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</row>
    <row r="42" spans="2:26" ht="16.5" customHeight="1">
      <c r="B42" s="14" t="str">
        <f t="shared" si="2"/>
        <v>AGENT 14</v>
      </c>
      <c r="C42" s="37">
        <v>4.166666666666663E-2</v>
      </c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</row>
    <row r="43" spans="2:26" ht="16.5" customHeight="1">
      <c r="B43" s="14" t="str">
        <f t="shared" si="2"/>
        <v>AGENT 15</v>
      </c>
      <c r="C43" s="37">
        <v>0.19791666666666674</v>
      </c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</row>
    <row r="44" spans="2:26" ht="16.5" customHeight="1">
      <c r="B44" s="14" t="str">
        <f t="shared" si="2"/>
        <v>AGENT 16</v>
      </c>
      <c r="C44" s="37">
        <v>7.2916666666666741E-2</v>
      </c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</row>
    <row r="45" spans="2:26" ht="16.5" customHeight="1">
      <c r="B45" s="14" t="str">
        <f t="shared" si="2"/>
        <v>AGENT 17</v>
      </c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</row>
    <row r="46" spans="2:26" ht="16.5" customHeight="1">
      <c r="B46" s="14" t="str">
        <f t="shared" si="2"/>
        <v>AGENT 18</v>
      </c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</row>
    <row r="47" spans="2:26" ht="16.5" customHeight="1">
      <c r="B47" s="14" t="str">
        <f t="shared" si="2"/>
        <v>AGENT 19</v>
      </c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</row>
    <row r="48" spans="2:26" ht="16.5" customHeight="1">
      <c r="B48" s="14" t="str">
        <f t="shared" si="2"/>
        <v>AGENT 20</v>
      </c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</row>
  </sheetData>
  <mergeCells count="15">
    <mergeCell ref="B1:AG1"/>
    <mergeCell ref="Y28:Z28"/>
    <mergeCell ref="W28:X28"/>
    <mergeCell ref="U28:V28"/>
    <mergeCell ref="S28:T28"/>
    <mergeCell ref="Q28:R28"/>
    <mergeCell ref="O28:P28"/>
    <mergeCell ref="M28:N28"/>
    <mergeCell ref="K28:L28"/>
    <mergeCell ref="I28:J28"/>
    <mergeCell ref="G28:H28"/>
    <mergeCell ref="E28:F28"/>
    <mergeCell ref="C28:D28"/>
    <mergeCell ref="F4:G4"/>
    <mergeCell ref="K4:L4"/>
  </mergeCells>
  <pageMargins left="0.11811023622047245" right="0.11811023622047245" top="0.35433070866141736" bottom="0.15748031496062992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Spinner 4">
              <controlPr defaultSize="0" autoPict="0" macro="[0]!ChgtDannée">
                <anchor moveWithCells="1" sizeWithCells="1">
                  <from>
                    <xdr:col>4</xdr:col>
                    <xdr:colOff>152400</xdr:colOff>
                    <xdr:row>3</xdr:row>
                    <xdr:rowOff>9525</xdr:rowOff>
                  </from>
                  <to>
                    <xdr:col>4</xdr:col>
                    <xdr:colOff>361950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Spinner 5">
              <controlPr defaultSize="0" autoPict="0" macro="[0]!ChgtDeMois">
                <anchor moveWithCells="1" sizeWithCells="1">
                  <from>
                    <xdr:col>9</xdr:col>
                    <xdr:colOff>152400</xdr:colOff>
                    <xdr:row>3</xdr:row>
                    <xdr:rowOff>9525</xdr:rowOff>
                  </from>
                  <to>
                    <xdr:col>9</xdr:col>
                    <xdr:colOff>361950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21"/>
  <sheetViews>
    <sheetView workbookViewId="0">
      <selection activeCell="D8" sqref="D8"/>
    </sheetView>
  </sheetViews>
  <sheetFormatPr baseColWidth="10" defaultRowHeight="12.75"/>
  <cols>
    <col min="1" max="16384" width="11.42578125" style="15"/>
  </cols>
  <sheetData>
    <row r="1" spans="2:2" ht="15">
      <c r="B1" s="16" t="s">
        <v>40</v>
      </c>
    </row>
    <row r="2" spans="2:2">
      <c r="B2" s="15" t="s">
        <v>5</v>
      </c>
    </row>
    <row r="3" spans="2:2">
      <c r="B3" s="15" t="s">
        <v>6</v>
      </c>
    </row>
    <row r="4" spans="2:2">
      <c r="B4" s="15" t="s">
        <v>7</v>
      </c>
    </row>
    <row r="5" spans="2:2">
      <c r="B5" s="15" t="s">
        <v>8</v>
      </c>
    </row>
    <row r="6" spans="2:2">
      <c r="B6" s="15" t="s">
        <v>9</v>
      </c>
    </row>
    <row r="7" spans="2:2">
      <c r="B7" s="15" t="s">
        <v>10</v>
      </c>
    </row>
    <row r="8" spans="2:2">
      <c r="B8" s="15" t="s">
        <v>13</v>
      </c>
    </row>
    <row r="9" spans="2:2">
      <c r="B9" s="15" t="s">
        <v>14</v>
      </c>
    </row>
    <row r="10" spans="2:2">
      <c r="B10" s="15" t="s">
        <v>15</v>
      </c>
    </row>
    <row r="11" spans="2:2">
      <c r="B11" s="15" t="s">
        <v>16</v>
      </c>
    </row>
    <row r="12" spans="2:2">
      <c r="B12" s="15" t="s">
        <v>17</v>
      </c>
    </row>
    <row r="13" spans="2:2">
      <c r="B13" s="15" t="s">
        <v>18</v>
      </c>
    </row>
    <row r="14" spans="2:2">
      <c r="B14" s="15" t="s">
        <v>19</v>
      </c>
    </row>
    <row r="15" spans="2:2">
      <c r="B15" s="15" t="s">
        <v>20</v>
      </c>
    </row>
    <row r="16" spans="2:2">
      <c r="B16" s="15" t="s">
        <v>21</v>
      </c>
    </row>
    <row r="17" spans="2:2">
      <c r="B17" s="15" t="s">
        <v>22</v>
      </c>
    </row>
    <row r="18" spans="2:2">
      <c r="B18" s="15" t="s">
        <v>23</v>
      </c>
    </row>
    <row r="19" spans="2:2">
      <c r="B19" s="15" t="s">
        <v>24</v>
      </c>
    </row>
    <row r="20" spans="2:2">
      <c r="B20" s="15" t="s">
        <v>25</v>
      </c>
    </row>
    <row r="21" spans="2:2">
      <c r="B21" s="15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7"/>
  <sheetViews>
    <sheetView workbookViewId="0">
      <selection activeCell="K16" sqref="K16"/>
    </sheetView>
  </sheetViews>
  <sheetFormatPr baseColWidth="10" defaultRowHeight="15"/>
  <cols>
    <col min="1" max="1" width="11.42578125" style="2"/>
    <col min="2" max="16384" width="11.42578125" style="1"/>
  </cols>
  <sheetData>
    <row r="1" spans="2:6">
      <c r="B1" s="20">
        <v>1</v>
      </c>
      <c r="C1" s="21" t="s">
        <v>28</v>
      </c>
      <c r="E1" s="20">
        <v>1</v>
      </c>
      <c r="F1" s="21">
        <v>2014</v>
      </c>
    </row>
    <row r="2" spans="2:6">
      <c r="B2" s="22">
        <v>2</v>
      </c>
      <c r="C2" s="23" t="s">
        <v>29</v>
      </c>
      <c r="E2" s="22">
        <v>2</v>
      </c>
      <c r="F2" s="23">
        <v>2015</v>
      </c>
    </row>
    <row r="3" spans="2:6">
      <c r="B3" s="22">
        <v>3</v>
      </c>
      <c r="C3" s="23" t="s">
        <v>30</v>
      </c>
      <c r="E3" s="22">
        <v>3</v>
      </c>
      <c r="F3" s="23">
        <v>2016</v>
      </c>
    </row>
    <row r="4" spans="2:6">
      <c r="B4" s="22">
        <v>4</v>
      </c>
      <c r="C4" s="23" t="s">
        <v>31</v>
      </c>
      <c r="E4" s="22">
        <v>4</v>
      </c>
      <c r="F4" s="23">
        <v>2017</v>
      </c>
    </row>
    <row r="5" spans="2:6">
      <c r="B5" s="22">
        <v>5</v>
      </c>
      <c r="C5" s="23" t="s">
        <v>32</v>
      </c>
      <c r="E5" s="22">
        <v>5</v>
      </c>
      <c r="F5" s="23">
        <v>2018</v>
      </c>
    </row>
    <row r="6" spans="2:6">
      <c r="B6" s="22">
        <v>6</v>
      </c>
      <c r="C6" s="23" t="s">
        <v>33</v>
      </c>
      <c r="E6" s="22">
        <v>6</v>
      </c>
      <c r="F6" s="23">
        <v>2019</v>
      </c>
    </row>
    <row r="7" spans="2:6">
      <c r="B7" s="22">
        <v>7</v>
      </c>
      <c r="C7" s="23" t="s">
        <v>34</v>
      </c>
      <c r="E7" s="22">
        <v>7</v>
      </c>
      <c r="F7" s="23">
        <v>2020</v>
      </c>
    </row>
    <row r="8" spans="2:6">
      <c r="B8" s="22">
        <v>8</v>
      </c>
      <c r="C8" s="23" t="s">
        <v>35</v>
      </c>
      <c r="E8" s="22">
        <v>8</v>
      </c>
      <c r="F8" s="23">
        <v>2021</v>
      </c>
    </row>
    <row r="9" spans="2:6">
      <c r="B9" s="22">
        <v>9</v>
      </c>
      <c r="C9" s="23" t="s">
        <v>36</v>
      </c>
      <c r="E9" s="22">
        <v>9</v>
      </c>
      <c r="F9" s="23">
        <v>2022</v>
      </c>
    </row>
    <row r="10" spans="2:6">
      <c r="B10" s="22">
        <v>10</v>
      </c>
      <c r="C10" s="23" t="s">
        <v>37</v>
      </c>
      <c r="E10" s="22">
        <v>10</v>
      </c>
      <c r="F10" s="23">
        <v>2023</v>
      </c>
    </row>
    <row r="11" spans="2:6">
      <c r="B11" s="22">
        <v>11</v>
      </c>
      <c r="C11" s="23" t="s">
        <v>38</v>
      </c>
      <c r="E11" s="22">
        <v>11</v>
      </c>
      <c r="F11" s="23">
        <v>2024</v>
      </c>
    </row>
    <row r="12" spans="2:6">
      <c r="B12" s="24">
        <v>12</v>
      </c>
      <c r="C12" s="25" t="s">
        <v>39</v>
      </c>
      <c r="E12" s="22">
        <v>12</v>
      </c>
      <c r="F12" s="23">
        <v>2025</v>
      </c>
    </row>
    <row r="13" spans="2:6">
      <c r="E13" s="22">
        <v>13</v>
      </c>
      <c r="F13" s="23">
        <v>2026</v>
      </c>
    </row>
    <row r="14" spans="2:6">
      <c r="E14" s="22">
        <v>14</v>
      </c>
      <c r="F14" s="23">
        <v>2027</v>
      </c>
    </row>
    <row r="15" spans="2:6">
      <c r="E15" s="22">
        <v>15</v>
      </c>
      <c r="F15" s="23">
        <v>2028</v>
      </c>
    </row>
    <row r="16" spans="2:6">
      <c r="E16" s="22">
        <v>16</v>
      </c>
      <c r="F16" s="23">
        <v>2029</v>
      </c>
    </row>
    <row r="17" spans="5:6">
      <c r="E17" s="24">
        <v>17</v>
      </c>
      <c r="F17" s="25">
        <v>2030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BDD</vt:lpstr>
      <vt:lpstr>Analyse</vt:lpstr>
      <vt:lpstr>ListeAgent</vt:lpstr>
      <vt:lpstr>Feuil3</vt:lpstr>
      <vt:lpstr>Toupie_année</vt:lpstr>
      <vt:lpstr>Toupie_mois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 SALLE DE VEILLE</dc:creator>
  <cp:lastModifiedBy>Guy Blancher</cp:lastModifiedBy>
  <cp:lastPrinted>2014-01-30T21:24:49Z</cp:lastPrinted>
  <dcterms:created xsi:type="dcterms:W3CDTF">2013-11-13T15:26:39Z</dcterms:created>
  <dcterms:modified xsi:type="dcterms:W3CDTF">2014-01-31T11:49:12Z</dcterms:modified>
</cp:coreProperties>
</file>