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saveExternalLinkValues="0"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1520" windowHeight="8790"/>
  </bookViews>
  <sheets>
    <sheet name="Sommaire" sheetId="44" r:id="rId1"/>
    <sheet name="Feuille de Genres" sheetId="697" r:id="rId2"/>
    <sheet name=".hack - Sign" sheetId="525" r:id="rId3"/>
    <sheet name="11 eyes" sheetId="2" r:id="rId4"/>
    <sheet name="30-sai no Hoken Taiiku" sheetId="526" r:id="rId5"/>
  </sheets>
  <definedNames>
    <definedName name="_xlnm._FilterDatabase" localSheetId="1" hidden="1">'Feuille de Genres'!$A$17:$B$20</definedName>
    <definedName name="_xlnm._FilterDatabase" localSheetId="0" hidden="1">Sommaire!$A$17:$M$20</definedName>
    <definedName name="Episodesvus" localSheetId="1">OFFSET(#REF!,0,0,COUNTA(#REF!),8)</definedName>
    <definedName name="Episodesvus">OFFSET(Sommaire!$B$18,0,0,COUNTA(Sommaire!$A$18:$A$2363),8)</definedName>
  </definedNames>
  <calcPr calcId="152511"/>
</workbook>
</file>

<file path=xl/calcChain.xml><?xml version="1.0" encoding="utf-8"?>
<calcChain xmlns="http://schemas.openxmlformats.org/spreadsheetml/2006/main">
  <c r="I18" i="697" l="1"/>
  <c r="H18" i="697"/>
  <c r="G18" i="697"/>
  <c r="F18" i="697"/>
  <c r="E18" i="697"/>
  <c r="D18" i="697"/>
  <c r="C18" i="697"/>
  <c r="B18" i="697"/>
  <c r="I19" i="697"/>
  <c r="H19" i="697"/>
  <c r="G19" i="697"/>
  <c r="F19" i="697"/>
  <c r="E19" i="697"/>
  <c r="D19" i="697"/>
  <c r="C19" i="697"/>
  <c r="B19" i="697"/>
  <c r="I20" i="697"/>
  <c r="H20" i="697"/>
  <c r="G20" i="697"/>
  <c r="F20" i="697"/>
  <c r="E20" i="697"/>
  <c r="D20" i="697"/>
  <c r="C20" i="697"/>
  <c r="B20" i="697"/>
  <c r="A19" i="697" l="1"/>
  <c r="A20" i="697"/>
  <c r="A18" i="697"/>
  <c r="H18" i="44" l="1"/>
  <c r="H19" i="44" l="1"/>
  <c r="H20" i="44"/>
  <c r="I19" i="44" l="1"/>
  <c r="I20" i="44"/>
  <c r="I18" i="44"/>
  <c r="I7" i="44" l="1"/>
  <c r="I11" i="44"/>
  <c r="C1" i="2" l="1"/>
  <c r="C1" i="526"/>
  <c r="C1" i="525"/>
  <c r="I8" i="44" l="1"/>
  <c r="I6" i="44"/>
  <c r="I10" i="44" l="1"/>
  <c r="I9" i="44"/>
  <c r="I12" i="44" l="1"/>
  <c r="G29" i="526" l="1"/>
  <c r="G29" i="2" l="1"/>
</calcChain>
</file>

<file path=xl/sharedStrings.xml><?xml version="1.0" encoding="utf-8"?>
<sst xmlns="http://schemas.openxmlformats.org/spreadsheetml/2006/main" count="65" uniqueCount="38">
  <si>
    <t>Terminé</t>
  </si>
  <si>
    <t>11 eyes</t>
  </si>
  <si>
    <t>Sommaire</t>
  </si>
  <si>
    <t>Synopsis:</t>
  </si>
  <si>
    <t>Titre Alternatif:</t>
  </si>
  <si>
    <t>Téléchargement:</t>
  </si>
  <si>
    <t>A télécharger</t>
  </si>
  <si>
    <t>Monde parallèle</t>
  </si>
  <si>
    <t>Romance</t>
  </si>
  <si>
    <t xml:space="preserve">Kakeru Satsuki et Yuka Minase sont des lycéens qui vivent une vie paisible et tout à fait normale. Un beau jour, sans aucun avertissement, une intense douleur à la tête les frappent et il se retrouvent transportés dans une autre dimension : La Nuit Écarlate. Ils y feront la rencontre d'une élève de leur lycée qui possède des pouvoirs magiques et qui les protègera des créatures peuplant ce monde. Afin de protéger lui-même Yuka, Kakeru devra apprendre à combattre auprès d'elle. Ils s'allieront à d'autres élève dans la même situation qu'eux, dans le but de se défendre face aux six chevaliers noirs qui veulent les éliminer, car les lycéens sont considérés comme étant des "fragments"... </t>
  </si>
  <si>
    <t>Tranche de vie</t>
  </si>
  <si>
    <t>Ecchi</t>
  </si>
  <si>
    <t>Tableau statistiques</t>
  </si>
  <si>
    <t>Catégories</t>
  </si>
  <si>
    <t>Fansub</t>
  </si>
  <si>
    <t>Prévisions</t>
  </si>
  <si>
    <t>.hack - Sign</t>
  </si>
  <si>
    <t xml:space="preserve">"The World" est un jeu très populaire qui permet à des milliers de joueurs de s'adonner aux joies de la réalité virtuelle sur internet en évoluant dans un monde d'heroic-fantasy. Les règles sont parfaitement établies. Ainsi, certains joueurs sont membres des Scarlet Knights, conduits par la jeune Subaru, dont le rôle est ni plus ni moins de faire régner l'ordre au sein du jeu.
Toutefois, des événements étranges rapprochent la réalité du jeu et attirent l'attention des Scarlet Knights. L'origine de ces événements semblent tous pointer vers un seul et même personnage: Tsukasa. Pour des raisons que tout le monde ignore, ce dernier n'est pas soumis aux règles des autres joueurs et ne parvient plus à se déconnecter. Il est devenu prisonnier de la réalité virtuelle et erre dans le jeu. C'est alors que la rumeur de l'existence de "la Clé du Crépuscule ", un objet surpuissant permettant de passer outre les règles du jeu, refait surface. Une quête se prépare…
Ajouter votre critique </t>
  </si>
  <si>
    <t>30-sai no Hoken Taiiku</t>
  </si>
  <si>
    <t>A 30 ans, Imagawa Hayao est toujours puceau. Un soir, il rencontre Daigorou, dieu du sexe, qui lui fit la promesse de faire tout ce qui est en son pouvoir pour lui faire perdre son pucelage. Il lui fera passé tout un tas d'épreuves toutes plus loufoques les unes que les autres.</t>
  </si>
  <si>
    <t>Nombre de séries total:</t>
  </si>
  <si>
    <t>Nombre de séries et films terminées:</t>
  </si>
  <si>
    <t>Nombre de séries en visionnage:</t>
  </si>
  <si>
    <t>Nombre de séries abandonnées:</t>
  </si>
  <si>
    <t>Nombre de séries en cours:</t>
  </si>
  <si>
    <t>Nombre de séries en pause:</t>
  </si>
  <si>
    <t>Nombre de séries à venir:</t>
  </si>
  <si>
    <t>Séries, OAV's ou Films en cours</t>
  </si>
  <si>
    <t>Séries, OAV's et Films terminés</t>
  </si>
  <si>
    <t>Séries, OAV's ou Films à venir</t>
  </si>
  <si>
    <t>Séries, OAV's ou Films en visionnage</t>
  </si>
  <si>
    <t>Séries, OAV's ou Films abandonnées</t>
  </si>
  <si>
    <t>DL</t>
  </si>
  <si>
    <t>Feuille de Genres</t>
  </si>
  <si>
    <t>Les références en feuille "Feuille de Genres" viennent d'ici</t>
  </si>
  <si>
    <t>Les cellules encadrées en rouge correspondent aux cellules qui s'actualiseront lorsque la valeur en A changera (donc pour cet exemple lorsque ma valeur en A18 changera).</t>
  </si>
  <si>
    <t>Il faudra bien évidemment que cela soit le cas pour n'importe quelle ligne.</t>
  </si>
  <si>
    <t>La macro de base créer des références à ces feuilles "descriptives" de manière automatique</t>
  </si>
</sst>
</file>

<file path=xl/styles.xml><?xml version="1.0" encoding="utf-8"?>
<styleSheet xmlns="http://schemas.openxmlformats.org/spreadsheetml/2006/main" xmlns:mc="http://schemas.openxmlformats.org/markup-compatibility/2006" xmlns:x14ac="http://schemas.microsoft.com/office/spreadsheetml/2009/9/ac" mc:Ignorable="x14ac">
  <fonts count="26">
    <font>
      <sz val="11"/>
      <color theme="1"/>
      <name val="Calibri"/>
      <family val="2"/>
      <scheme val="minor"/>
    </font>
    <font>
      <b/>
      <sz val="11"/>
      <color theme="0"/>
      <name val="Calibri"/>
      <family val="2"/>
      <scheme val="minor"/>
    </font>
    <font>
      <sz val="11"/>
      <color theme="0"/>
      <name val="Calibri"/>
      <family val="2"/>
      <scheme val="minor"/>
    </font>
    <font>
      <b/>
      <sz val="12"/>
      <color theme="0"/>
      <name val="Calibri"/>
      <family val="2"/>
      <scheme val="minor"/>
    </font>
    <font>
      <b/>
      <sz val="25"/>
      <color theme="0"/>
      <name val="Calibri"/>
      <family val="2"/>
      <scheme val="minor"/>
    </font>
    <font>
      <b/>
      <u/>
      <sz val="11"/>
      <color theme="0"/>
      <name val="Calibri"/>
      <family val="2"/>
      <scheme val="minor"/>
    </font>
    <font>
      <i/>
      <sz val="11"/>
      <color theme="0"/>
      <name val="Calibri"/>
      <family val="2"/>
      <scheme val="minor"/>
    </font>
    <font>
      <b/>
      <sz val="11"/>
      <color rgb="FFC00000"/>
      <name val="Calibri"/>
      <family val="2"/>
      <scheme val="minor"/>
    </font>
    <font>
      <b/>
      <sz val="90"/>
      <color theme="0"/>
      <name val="SAO UI"/>
      <family val="3"/>
    </font>
    <font>
      <b/>
      <sz val="12"/>
      <color theme="3" tint="0.59999389629810485"/>
      <name val="Calibri"/>
      <family val="2"/>
      <scheme val="minor"/>
    </font>
    <font>
      <b/>
      <sz val="11"/>
      <color theme="6"/>
      <name val="Calibri"/>
      <family val="2"/>
      <scheme val="minor"/>
    </font>
    <font>
      <b/>
      <sz val="12"/>
      <color theme="7" tint="0.59999389629810485"/>
      <name val="Calibri"/>
      <family val="2"/>
      <scheme val="minor"/>
    </font>
    <font>
      <b/>
      <sz val="12"/>
      <color theme="6"/>
      <name val="Calibri"/>
      <family val="2"/>
      <scheme val="minor"/>
    </font>
    <font>
      <b/>
      <sz val="12"/>
      <color theme="9"/>
      <name val="Calibri"/>
      <family val="2"/>
      <scheme val="minor"/>
    </font>
    <font>
      <b/>
      <sz val="12"/>
      <color rgb="FFC00000"/>
      <name val="Calibri"/>
      <family val="2"/>
      <scheme val="minor"/>
    </font>
    <font>
      <b/>
      <sz val="11"/>
      <color theme="3" tint="0.59999389629810485"/>
      <name val="Calibri"/>
      <family val="2"/>
      <scheme val="minor"/>
    </font>
    <font>
      <b/>
      <sz val="11"/>
      <color theme="7" tint="0.59999389629810485"/>
      <name val="Calibri"/>
      <family val="2"/>
      <scheme val="minor"/>
    </font>
    <font>
      <b/>
      <sz val="11"/>
      <color theme="9"/>
      <name val="Calibri"/>
      <family val="2"/>
      <scheme val="minor"/>
    </font>
    <font>
      <b/>
      <sz val="35"/>
      <color theme="0"/>
      <name val="Calibri"/>
      <family val="2"/>
      <scheme val="minor"/>
    </font>
    <font>
      <b/>
      <sz val="11"/>
      <color rgb="FFFF0000"/>
      <name val="Calibri"/>
      <family val="2"/>
      <scheme val="minor"/>
    </font>
    <font>
      <b/>
      <sz val="12"/>
      <color theme="8" tint="-0.249977111117893"/>
      <name val="Calibri"/>
      <family val="2"/>
      <scheme val="minor"/>
    </font>
    <font>
      <b/>
      <sz val="11"/>
      <color theme="8" tint="-0.249977111117893"/>
      <name val="Calibri"/>
      <family val="2"/>
      <scheme val="minor"/>
    </font>
    <font>
      <b/>
      <u/>
      <sz val="12"/>
      <color theme="0"/>
      <name val="Calibri"/>
      <family val="2"/>
      <scheme val="minor"/>
    </font>
    <font>
      <b/>
      <sz val="12"/>
      <color theme="3" tint="0.39997558519241921"/>
      <name val="Calibri"/>
      <family val="2"/>
      <scheme val="minor"/>
    </font>
    <font>
      <b/>
      <sz val="12"/>
      <color theme="8"/>
      <name val="Calibri"/>
      <family val="2"/>
      <scheme val="minor"/>
    </font>
    <font>
      <b/>
      <sz val="90"/>
      <color theme="3"/>
      <name val="SAO UI"/>
    </font>
  </fonts>
  <fills count="4">
    <fill>
      <patternFill patternType="none"/>
    </fill>
    <fill>
      <patternFill patternType="gray125"/>
    </fill>
    <fill>
      <patternFill patternType="solid">
        <fgColor theme="0"/>
        <bgColor indexed="64"/>
      </patternFill>
    </fill>
    <fill>
      <patternFill patternType="solid">
        <fgColor theme="1" tint="0.14999847407452621"/>
        <bgColor indexed="64"/>
      </patternFill>
    </fill>
  </fills>
  <borders count="21">
    <border>
      <left/>
      <right/>
      <top/>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medium">
        <color indexed="64"/>
      </left>
      <right style="medium">
        <color indexed="64"/>
      </right>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rgb="FFFF0000"/>
      </left>
      <right style="thin">
        <color auto="1"/>
      </right>
      <top style="medium">
        <color rgb="FFFF0000"/>
      </top>
      <bottom style="medium">
        <color rgb="FFFF0000"/>
      </bottom>
      <diagonal/>
    </border>
    <border>
      <left style="thin">
        <color auto="1"/>
      </left>
      <right style="thin">
        <color auto="1"/>
      </right>
      <top style="medium">
        <color rgb="FFFF0000"/>
      </top>
      <bottom style="medium">
        <color rgb="FFFF0000"/>
      </bottom>
      <diagonal/>
    </border>
    <border>
      <left style="thin">
        <color auto="1"/>
      </left>
      <right style="medium">
        <color rgb="FFFF0000"/>
      </right>
      <top style="medium">
        <color rgb="FFFF0000"/>
      </top>
      <bottom style="medium">
        <color rgb="FFFF0000"/>
      </bottom>
      <diagonal/>
    </border>
  </borders>
  <cellStyleXfs count="1">
    <xf numFmtId="0" fontId="0" fillId="0" borderId="0"/>
  </cellStyleXfs>
  <cellXfs count="82">
    <xf numFmtId="0" fontId="0" fillId="0" borderId="0" xfId="0"/>
    <xf numFmtId="0" fontId="2" fillId="3" borderId="0" xfId="0" applyFont="1" applyFill="1" applyBorder="1"/>
    <xf numFmtId="0" fontId="3" fillId="3" borderId="0" xfId="0" applyFont="1" applyFill="1" applyBorder="1" applyAlignment="1">
      <alignment horizontal="right"/>
    </xf>
    <xf numFmtId="0" fontId="3" fillId="3" borderId="0" xfId="0" applyFont="1" applyFill="1" applyBorder="1"/>
    <xf numFmtId="0" fontId="4" fillId="3" borderId="0" xfId="0" applyFont="1" applyFill="1" applyBorder="1" applyAlignment="1">
      <alignment vertical="center"/>
    </xf>
    <xf numFmtId="0" fontId="2" fillId="3" borderId="0" xfId="0" applyFont="1" applyFill="1" applyBorder="1" applyAlignment="1">
      <alignment horizontal="left"/>
    </xf>
    <xf numFmtId="0" fontId="5" fillId="3" borderId="0" xfId="0" applyFont="1" applyFill="1" applyBorder="1" applyAlignment="1">
      <alignment horizontal="center" vertical="center"/>
    </xf>
    <xf numFmtId="0" fontId="0" fillId="3" borderId="0" xfId="0" applyFill="1"/>
    <xf numFmtId="0" fontId="2" fillId="3" borderId="0" xfId="0" applyFont="1" applyFill="1" applyBorder="1" applyAlignment="1"/>
    <xf numFmtId="0" fontId="5" fillId="3" borderId="0" xfId="0" applyFont="1" applyFill="1" applyAlignment="1">
      <alignment horizontal="center"/>
    </xf>
    <xf numFmtId="0" fontId="1" fillId="3" borderId="0"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0" xfId="0" applyFont="1" applyFill="1" applyBorder="1" applyAlignment="1">
      <alignment horizontal="center" vertical="center"/>
    </xf>
    <xf numFmtId="0" fontId="1" fillId="3" borderId="11" xfId="0" applyFont="1" applyFill="1" applyBorder="1" applyAlignment="1">
      <alignment horizontal="center" vertical="center"/>
    </xf>
    <xf numFmtId="0" fontId="8" fillId="3" borderId="0" xfId="0" applyFont="1" applyFill="1" applyBorder="1" applyAlignment="1">
      <alignment vertical="center"/>
    </xf>
    <xf numFmtId="0" fontId="3" fillId="3" borderId="0" xfId="0" applyFont="1" applyFill="1" applyBorder="1" applyAlignment="1">
      <alignment vertical="center"/>
    </xf>
    <xf numFmtId="0" fontId="3" fillId="3" borderId="0" xfId="0" applyFont="1" applyFill="1" applyBorder="1" applyAlignment="1">
      <alignment horizontal="center" vertical="center"/>
    </xf>
    <xf numFmtId="0" fontId="14" fillId="3" borderId="0" xfId="0" applyFont="1" applyFill="1" applyBorder="1" applyAlignment="1">
      <alignment vertical="center"/>
    </xf>
    <xf numFmtId="0" fontId="1" fillId="3" borderId="0" xfId="0" applyFont="1" applyFill="1" applyAlignment="1">
      <alignment horizontal="left"/>
    </xf>
    <xf numFmtId="0" fontId="10" fillId="3" borderId="0" xfId="0" applyFont="1" applyFill="1" applyAlignment="1">
      <alignment horizontal="left"/>
    </xf>
    <xf numFmtId="0" fontId="15" fillId="3" borderId="0" xfId="0" applyFont="1" applyFill="1" applyAlignment="1">
      <alignment horizontal="left"/>
    </xf>
    <xf numFmtId="0" fontId="16" fillId="3" borderId="0" xfId="0" applyFont="1" applyFill="1" applyAlignment="1">
      <alignment horizontal="left"/>
    </xf>
    <xf numFmtId="0" fontId="17" fillId="3" borderId="0" xfId="0" applyFont="1" applyFill="1" applyAlignment="1">
      <alignment horizontal="left"/>
    </xf>
    <xf numFmtId="0" fontId="7" fillId="3" borderId="0" xfId="0" applyFont="1" applyFill="1" applyAlignment="1">
      <alignment horizontal="left"/>
    </xf>
    <xf numFmtId="0" fontId="3" fillId="3" borderId="0" xfId="0" applyFont="1" applyFill="1" applyBorder="1" applyAlignment="1">
      <alignment horizontal="center"/>
    </xf>
    <xf numFmtId="0" fontId="20" fillId="3" borderId="0" xfId="0" applyFont="1" applyFill="1" applyBorder="1" applyAlignment="1">
      <alignment horizontal="left" vertical="center"/>
    </xf>
    <xf numFmtId="0" fontId="21" fillId="3" borderId="0" xfId="0" applyFont="1" applyFill="1" applyBorder="1" applyAlignment="1">
      <alignment horizontal="left" vertical="center"/>
    </xf>
    <xf numFmtId="0" fontId="4" fillId="3" borderId="0" xfId="0" applyFont="1" applyFill="1" applyBorder="1" applyAlignment="1">
      <alignment horizontal="right" vertical="center"/>
    </xf>
    <xf numFmtId="0" fontId="5" fillId="3" borderId="0" xfId="0" applyFont="1" applyFill="1" applyAlignment="1"/>
    <xf numFmtId="0" fontId="5" fillId="3" borderId="0" xfId="0" applyFont="1" applyFill="1" applyBorder="1" applyAlignment="1">
      <alignment horizontal="right" vertical="center"/>
    </xf>
    <xf numFmtId="0" fontId="1" fillId="3" borderId="8" xfId="0" applyFont="1" applyFill="1" applyBorder="1" applyAlignment="1">
      <alignment horizontal="right" vertical="center" indent="2"/>
    </xf>
    <xf numFmtId="0" fontId="14" fillId="3" borderId="0" xfId="0" applyFont="1" applyFill="1" applyAlignment="1">
      <alignment horizontal="left"/>
    </xf>
    <xf numFmtId="0" fontId="3" fillId="3" borderId="0" xfId="0" applyFont="1" applyFill="1" applyAlignment="1">
      <alignment horizontal="left"/>
    </xf>
    <xf numFmtId="0" fontId="12" fillId="3" borderId="0" xfId="0" applyFont="1" applyFill="1" applyAlignment="1">
      <alignment horizontal="left"/>
    </xf>
    <xf numFmtId="0" fontId="9" fillId="3" borderId="0" xfId="0" applyFont="1" applyFill="1" applyAlignment="1">
      <alignment horizontal="left"/>
    </xf>
    <xf numFmtId="0" fontId="11" fillId="3" borderId="0" xfId="0" applyFont="1" applyFill="1" applyAlignment="1">
      <alignment horizontal="left"/>
    </xf>
    <xf numFmtId="0" fontId="13" fillId="3" borderId="0" xfId="0" applyFont="1" applyFill="1" applyAlignment="1">
      <alignment horizontal="left"/>
    </xf>
    <xf numFmtId="0" fontId="3" fillId="3" borderId="0" xfId="0" applyFont="1" applyFill="1" applyBorder="1" applyAlignment="1">
      <alignment horizontal="left" vertical="center" indent="7"/>
    </xf>
    <xf numFmtId="0" fontId="3" fillId="3" borderId="0" xfId="0" applyFont="1" applyFill="1" applyBorder="1" applyAlignment="1">
      <alignment horizontal="left" indent="7"/>
    </xf>
    <xf numFmtId="0" fontId="1" fillId="3" borderId="0" xfId="0" applyFont="1" applyFill="1" applyBorder="1" applyAlignment="1">
      <alignment horizontal="left" vertical="center" indent="7"/>
    </xf>
    <xf numFmtId="0" fontId="3" fillId="3" borderId="0" xfId="0" applyFont="1" applyFill="1" applyBorder="1" applyAlignment="1">
      <alignment horizontal="left" vertical="center" indent="14"/>
    </xf>
    <xf numFmtId="0" fontId="3" fillId="3" borderId="0" xfId="0" applyFont="1" applyFill="1" applyBorder="1" applyAlignment="1">
      <alignment horizontal="left" indent="14"/>
    </xf>
    <xf numFmtId="0" fontId="12" fillId="3" borderId="0" xfId="0" applyFont="1" applyFill="1" applyBorder="1" applyAlignment="1">
      <alignment horizontal="left" vertical="center" indent="7"/>
    </xf>
    <xf numFmtId="0" fontId="1" fillId="3" borderId="0" xfId="0" applyFont="1" applyFill="1" applyBorder="1" applyAlignment="1">
      <alignment horizontal="left" vertical="center" indent="14"/>
    </xf>
    <xf numFmtId="0" fontId="1" fillId="3" borderId="0" xfId="0" applyFont="1" applyFill="1" applyBorder="1" applyAlignment="1">
      <alignment horizontal="left" vertical="center"/>
    </xf>
    <xf numFmtId="0" fontId="22" fillId="3" borderId="0" xfId="0" applyFont="1" applyFill="1" applyBorder="1" applyAlignment="1">
      <alignment horizontal="left"/>
    </xf>
    <xf numFmtId="0" fontId="1" fillId="3" borderId="0" xfId="0" applyFont="1" applyFill="1"/>
    <xf numFmtId="0" fontId="25" fillId="3" borderId="0" xfId="0" applyFont="1" applyFill="1" applyBorder="1" applyAlignment="1">
      <alignment vertical="center"/>
    </xf>
    <xf numFmtId="0" fontId="5" fillId="3" borderId="0" xfId="0" applyFont="1" applyFill="1" applyAlignment="1">
      <alignment horizontal="right"/>
    </xf>
    <xf numFmtId="0" fontId="1" fillId="3" borderId="0" xfId="0" applyFont="1" applyFill="1" applyBorder="1" applyAlignment="1">
      <alignment horizontal="right" vertical="center" indent="2"/>
    </xf>
    <xf numFmtId="0" fontId="22" fillId="3" borderId="0" xfId="0" applyFont="1" applyFill="1" applyBorder="1" applyAlignment="1">
      <alignment horizontal="right" vertical="center"/>
    </xf>
    <xf numFmtId="0" fontId="1" fillId="3" borderId="12" xfId="0" applyFont="1" applyFill="1" applyBorder="1" applyAlignment="1">
      <alignment horizontal="center" vertical="center"/>
    </xf>
    <xf numFmtId="0" fontId="1" fillId="3" borderId="13"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15" xfId="0" applyFont="1" applyFill="1" applyBorder="1" applyAlignment="1">
      <alignment horizontal="center" vertical="center"/>
    </xf>
    <xf numFmtId="0" fontId="1" fillId="3" borderId="16" xfId="0" applyFont="1" applyFill="1" applyBorder="1" applyAlignment="1">
      <alignment horizontal="center" vertical="center"/>
    </xf>
    <xf numFmtId="0" fontId="1" fillId="3" borderId="17" xfId="0" applyFont="1" applyFill="1" applyBorder="1" applyAlignment="1">
      <alignment horizontal="center" vertical="center"/>
    </xf>
    <xf numFmtId="0" fontId="1" fillId="3" borderId="18" xfId="0" applyFont="1" applyFill="1" applyBorder="1" applyAlignment="1">
      <alignment horizontal="center" vertical="center"/>
    </xf>
    <xf numFmtId="0" fontId="1" fillId="3" borderId="19" xfId="0" applyFont="1" applyFill="1" applyBorder="1" applyAlignment="1">
      <alignment horizontal="center" vertical="center"/>
    </xf>
    <xf numFmtId="0" fontId="1" fillId="3" borderId="20" xfId="0" applyFont="1" applyFill="1" applyBorder="1" applyAlignment="1">
      <alignment horizontal="center" vertical="center"/>
    </xf>
    <xf numFmtId="0" fontId="19" fillId="3" borderId="0" xfId="0" applyFont="1" applyFill="1"/>
    <xf numFmtId="0" fontId="19" fillId="3" borderId="0" xfId="0" applyFont="1" applyFill="1" applyBorder="1" applyAlignment="1">
      <alignment horizontal="center" vertical="center"/>
    </xf>
    <xf numFmtId="0" fontId="3" fillId="3" borderId="0" xfId="0" applyFont="1" applyFill="1" applyBorder="1" applyAlignment="1">
      <alignment horizontal="left" vertical="center" indent="7"/>
    </xf>
    <xf numFmtId="0" fontId="12" fillId="3" borderId="0" xfId="0" applyFont="1" applyFill="1" applyBorder="1" applyAlignment="1">
      <alignment horizontal="left" vertical="center" indent="7"/>
    </xf>
    <xf numFmtId="0" fontId="23" fillId="3" borderId="0" xfId="0" applyFont="1" applyFill="1" applyBorder="1" applyAlignment="1">
      <alignment horizontal="left" vertical="center" indent="7"/>
    </xf>
    <xf numFmtId="0" fontId="11" fillId="3" borderId="0" xfId="0" applyFont="1" applyFill="1" applyBorder="1" applyAlignment="1">
      <alignment horizontal="left" vertical="center" indent="7"/>
    </xf>
    <xf numFmtId="0" fontId="24" fillId="3" borderId="0" xfId="0" applyFont="1" applyFill="1" applyBorder="1" applyAlignment="1">
      <alignment horizontal="left" vertical="center" indent="7"/>
    </xf>
    <xf numFmtId="0" fontId="13" fillId="3" borderId="0" xfId="0" applyFont="1" applyFill="1" applyBorder="1" applyAlignment="1">
      <alignment horizontal="left" vertical="center" indent="7"/>
    </xf>
    <xf numFmtId="0" fontId="4" fillId="3" borderId="0" xfId="0" applyFont="1" applyFill="1" applyBorder="1" applyAlignment="1">
      <alignment horizontal="left"/>
    </xf>
    <xf numFmtId="0" fontId="2" fillId="2" borderId="5" xfId="0" applyFont="1" applyFill="1" applyBorder="1" applyAlignment="1">
      <alignment horizontal="center"/>
    </xf>
    <xf numFmtId="0" fontId="2" fillId="2" borderId="6" xfId="0" applyFont="1" applyFill="1" applyBorder="1" applyAlignment="1">
      <alignment horizontal="center"/>
    </xf>
    <xf numFmtId="0" fontId="2" fillId="2" borderId="7" xfId="0" applyFont="1" applyFill="1" applyBorder="1" applyAlignment="1">
      <alignment horizontal="center"/>
    </xf>
    <xf numFmtId="0" fontId="2" fillId="2" borderId="4" xfId="0" applyFont="1" applyFill="1" applyBorder="1" applyAlignment="1">
      <alignment horizontal="center"/>
    </xf>
    <xf numFmtId="0" fontId="2" fillId="2" borderId="0" xfId="0" applyFont="1" applyFill="1" applyBorder="1" applyAlignment="1">
      <alignment horizontal="center"/>
    </xf>
    <xf numFmtId="0" fontId="2" fillId="2" borderId="8" xfId="0" applyFont="1" applyFill="1" applyBorder="1" applyAlignment="1">
      <alignment horizontal="center"/>
    </xf>
    <xf numFmtId="0" fontId="6" fillId="3" borderId="0" xfId="0" applyFont="1" applyFill="1" applyBorder="1" applyAlignment="1">
      <alignment horizontal="left" vertical="top" wrapText="1"/>
    </xf>
    <xf numFmtId="0" fontId="1" fillId="3" borderId="0" xfId="0" applyFont="1" applyFill="1" applyAlignment="1">
      <alignment horizontal="right"/>
    </xf>
    <xf numFmtId="0" fontId="2" fillId="2" borderId="9" xfId="0" applyFont="1" applyFill="1" applyBorder="1" applyAlignment="1">
      <alignment horizontal="center"/>
    </xf>
    <xf numFmtId="0" fontId="2" fillId="2" borderId="1" xfId="0" applyFont="1" applyFill="1" applyBorder="1" applyAlignment="1">
      <alignment horizontal="center"/>
    </xf>
    <xf numFmtId="0" fontId="2" fillId="2" borderId="10" xfId="0" applyFont="1" applyFill="1" applyBorder="1" applyAlignment="1">
      <alignment horizontal="center"/>
    </xf>
    <xf numFmtId="0" fontId="18" fillId="3" borderId="0" xfId="0" applyFont="1" applyFill="1" applyAlignment="1">
      <alignment horizontal="center"/>
    </xf>
  </cellXfs>
  <cellStyles count="1">
    <cellStyle name="Normal" xfId="0" builtinId="0"/>
  </cellStyles>
  <dxfs count="135">
    <dxf>
      <font>
        <b/>
        <i val="0"/>
        <color rgb="FF0070C0"/>
      </font>
    </dxf>
    <dxf>
      <font>
        <b/>
        <i val="0"/>
        <color rgb="FFFF0000"/>
      </font>
    </dxf>
    <dxf>
      <font>
        <b/>
        <i val="0"/>
        <color theme="6"/>
      </font>
    </dxf>
    <dxf>
      <font>
        <b/>
        <i val="0"/>
        <color theme="7" tint="0.39994506668294322"/>
      </font>
    </dxf>
    <dxf>
      <font>
        <b/>
        <i val="0"/>
        <color theme="8" tint="-0.24994659260841701"/>
      </font>
    </dxf>
    <dxf>
      <font>
        <b/>
        <i val="0"/>
        <color rgb="FF0070C0"/>
      </font>
    </dxf>
    <dxf>
      <font>
        <b/>
        <i val="0"/>
        <color rgb="FFFF0000"/>
      </font>
    </dxf>
    <dxf>
      <font>
        <b/>
        <i val="0"/>
        <color theme="6"/>
      </font>
    </dxf>
    <dxf>
      <font>
        <b/>
        <i val="0"/>
        <color theme="7" tint="0.39994506668294322"/>
      </font>
    </dxf>
    <dxf>
      <font>
        <b/>
        <i val="0"/>
        <color theme="8" tint="-0.24994659260841701"/>
      </font>
    </dxf>
    <dxf>
      <font>
        <b/>
        <i val="0"/>
        <color rgb="FF0070C0"/>
      </font>
    </dxf>
    <dxf>
      <font>
        <b/>
        <i val="0"/>
        <color rgb="FFFF0000"/>
      </font>
    </dxf>
    <dxf>
      <font>
        <b/>
        <i val="0"/>
        <color theme="6"/>
      </font>
    </dxf>
    <dxf>
      <font>
        <b/>
        <i val="0"/>
        <color theme="7" tint="0.39994506668294322"/>
      </font>
    </dxf>
    <dxf>
      <font>
        <b/>
        <i val="0"/>
        <color theme="8" tint="-0.24994659260841701"/>
      </font>
    </dxf>
    <dxf>
      <font>
        <b/>
        <i val="0"/>
        <color theme="0"/>
      </font>
    </dxf>
    <dxf>
      <font>
        <b/>
        <i val="0"/>
        <color theme="0"/>
      </font>
      <fill>
        <patternFill>
          <bgColor theme="0" tint="-0.34998626667073579"/>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39994506668294322"/>
        </patternFill>
      </fill>
    </dxf>
    <dxf>
      <font>
        <b/>
        <i val="0"/>
        <color theme="0"/>
      </font>
      <fill>
        <patternFill>
          <bgColor theme="1" tint="0.14996795556505021"/>
        </patternFill>
      </fill>
    </dxf>
    <dxf>
      <font>
        <b/>
        <i val="0"/>
        <color theme="8" tint="-0.499984740745262"/>
      </font>
      <fill>
        <patternFill>
          <bgColor theme="8" tint="0.39994506668294322"/>
        </patternFill>
      </fill>
    </dxf>
    <dxf>
      <font>
        <b/>
        <i val="0"/>
        <color theme="6" tint="-0.499984740745262"/>
      </font>
      <fill>
        <patternFill>
          <bgColor theme="6"/>
        </patternFill>
      </fill>
    </dxf>
    <dxf>
      <font>
        <b/>
        <i val="0"/>
        <color theme="3" tint="-0.499984740745262"/>
      </font>
      <fill>
        <patternFill>
          <bgColor theme="3" tint="0.39994506668294322"/>
        </patternFill>
      </fill>
    </dxf>
    <dxf>
      <font>
        <b/>
        <i val="0"/>
        <color theme="8" tint="-0.499984740745262"/>
      </font>
      <fill>
        <patternFill>
          <bgColor theme="8" tint="0.39994506668294322"/>
        </patternFill>
      </fill>
    </dxf>
    <dxf>
      <font>
        <b/>
        <i val="0"/>
        <color theme="7" tint="-0.499984740745262"/>
      </font>
      <fill>
        <patternFill>
          <bgColor theme="7" tint="0.39994506668294322"/>
        </patternFill>
      </fill>
    </dxf>
    <dxf>
      <fill>
        <patternFill>
          <bgColor theme="0" tint="-0.34998626667073579"/>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7" tint="-0.499984740745262"/>
      </font>
      <fill>
        <patternFill>
          <bgColor theme="7" tint="0.39994506668294322"/>
        </patternFill>
      </fill>
    </dxf>
    <dxf>
      <font>
        <b/>
        <i val="0"/>
        <color theme="0"/>
      </font>
      <fill>
        <patternFill>
          <bgColor theme="1" tint="0.14996795556505021"/>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7" tint="-0.499984740745262"/>
      </font>
      <fill>
        <patternFill>
          <bgColor theme="7" tint="0.39994506668294322"/>
        </patternFill>
      </fill>
    </dxf>
    <dxf>
      <font>
        <b/>
        <i val="0"/>
        <color theme="0"/>
      </font>
      <fill>
        <patternFill>
          <bgColor theme="1" tint="0.14996795556505021"/>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7" tint="-0.499984740745262"/>
      </font>
      <fill>
        <patternFill>
          <bgColor theme="7" tint="0.39994506668294322"/>
        </patternFill>
      </fill>
    </dxf>
    <dxf>
      <font>
        <b/>
        <i val="0"/>
        <color theme="0"/>
      </font>
      <fill>
        <patternFill>
          <bgColor theme="1" tint="0.14996795556505021"/>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7" tint="-0.499984740745262"/>
      </font>
      <fill>
        <patternFill>
          <bgColor theme="7" tint="0.39994506668294322"/>
        </patternFill>
      </fill>
    </dxf>
    <dxf>
      <font>
        <b/>
        <i val="0"/>
        <color theme="0"/>
      </font>
      <fill>
        <patternFill>
          <bgColor theme="1" tint="0.14996795556505021"/>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7" tint="-0.499984740745262"/>
      </font>
      <fill>
        <patternFill>
          <bgColor theme="7" tint="0.39994506668294322"/>
        </patternFill>
      </fill>
    </dxf>
    <dxf>
      <font>
        <b/>
        <i val="0"/>
        <color theme="0"/>
      </font>
      <fill>
        <patternFill>
          <bgColor theme="1" tint="0.14996795556505021"/>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7" tint="-0.499984740745262"/>
      </font>
      <fill>
        <patternFill>
          <bgColor theme="7" tint="0.39994506668294322"/>
        </patternFill>
      </fill>
    </dxf>
    <dxf>
      <font>
        <b/>
        <i val="0"/>
        <color theme="0"/>
      </font>
      <fill>
        <patternFill>
          <bgColor theme="1" tint="0.14996795556505021"/>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s>
  <tableStyles count="0" defaultTableStyle="TableStyleMedium2" defaultPivotStyle="PivotStyleLight16"/>
  <colors>
    <mruColors>
      <color rgb="FFFFFFFF"/>
      <color rgb="FFE46D0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265746</xdr:colOff>
      <xdr:row>3</xdr:row>
      <xdr:rowOff>171450</xdr:rowOff>
    </xdr:from>
    <xdr:to>
      <xdr:col>2</xdr:col>
      <xdr:colOff>522749</xdr:colOff>
      <xdr:row>5</xdr:row>
      <xdr:rowOff>47625</xdr:rowOff>
    </xdr:to>
    <xdr:sp macro="[0]!Encours" textlink="">
      <xdr:nvSpPr>
        <xdr:cNvPr id="12" name="BtnFiltre"/>
        <xdr:cNvSpPr/>
      </xdr:nvSpPr>
      <xdr:spPr>
        <a:xfrm>
          <a:off x="4904421" y="1314450"/>
          <a:ext cx="257003" cy="257175"/>
        </a:xfrm>
        <a:prstGeom prst="flowChartConnector">
          <a:avLst/>
        </a:prstGeom>
        <a:solidFill>
          <a:schemeClr val="tx2">
            <a:lumMod val="60000"/>
            <a:lumOff val="40000"/>
          </a:schemeClr>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endParaRPr lang="fr-FR" sz="1600" b="1"/>
        </a:p>
      </xdr:txBody>
    </xdr:sp>
    <xdr:clientData/>
  </xdr:twoCellAnchor>
  <xdr:twoCellAnchor editAs="oneCell">
    <xdr:from>
      <xdr:col>2</xdr:col>
      <xdr:colOff>266700</xdr:colOff>
      <xdr:row>1</xdr:row>
      <xdr:rowOff>161925</xdr:rowOff>
    </xdr:from>
    <xdr:to>
      <xdr:col>2</xdr:col>
      <xdr:colOff>523703</xdr:colOff>
      <xdr:row>3</xdr:row>
      <xdr:rowOff>38100</xdr:rowOff>
    </xdr:to>
    <xdr:sp macro="[0]!Terminé" textlink="">
      <xdr:nvSpPr>
        <xdr:cNvPr id="13" name="BtnFiltre"/>
        <xdr:cNvSpPr/>
      </xdr:nvSpPr>
      <xdr:spPr>
        <a:xfrm>
          <a:off x="4905375" y="923925"/>
          <a:ext cx="257003" cy="257175"/>
        </a:xfrm>
        <a:prstGeom prst="flowChartConnector">
          <a:avLst/>
        </a:prstGeom>
        <a:solidFill>
          <a:schemeClr val="accent3"/>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endParaRPr lang="fr-FR" sz="1600" b="1"/>
        </a:p>
      </xdr:txBody>
    </xdr:sp>
    <xdr:clientData/>
  </xdr:twoCellAnchor>
  <xdr:twoCellAnchor editAs="oneCell">
    <xdr:from>
      <xdr:col>2</xdr:col>
      <xdr:colOff>266700</xdr:colOff>
      <xdr:row>9</xdr:row>
      <xdr:rowOff>171450</xdr:rowOff>
    </xdr:from>
    <xdr:to>
      <xdr:col>2</xdr:col>
      <xdr:colOff>523703</xdr:colOff>
      <xdr:row>11</xdr:row>
      <xdr:rowOff>47625</xdr:rowOff>
    </xdr:to>
    <xdr:sp macro="[0]!Envisionnage" textlink="">
      <xdr:nvSpPr>
        <xdr:cNvPr id="22" name="BtnFiltre"/>
        <xdr:cNvSpPr/>
      </xdr:nvSpPr>
      <xdr:spPr>
        <a:xfrm>
          <a:off x="7591425" y="1314450"/>
          <a:ext cx="257003" cy="257175"/>
        </a:xfrm>
        <a:prstGeom prst="flowChartConnector">
          <a:avLst/>
        </a:prstGeom>
        <a:solidFill>
          <a:schemeClr val="accent6"/>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endParaRPr lang="fr-FR" sz="1600" b="1"/>
        </a:p>
      </xdr:txBody>
    </xdr:sp>
    <xdr:clientData/>
  </xdr:twoCellAnchor>
  <xdr:twoCellAnchor editAs="oneCell">
    <xdr:from>
      <xdr:col>2</xdr:col>
      <xdr:colOff>257175</xdr:colOff>
      <xdr:row>11</xdr:row>
      <xdr:rowOff>171450</xdr:rowOff>
    </xdr:from>
    <xdr:to>
      <xdr:col>2</xdr:col>
      <xdr:colOff>514178</xdr:colOff>
      <xdr:row>13</xdr:row>
      <xdr:rowOff>47625</xdr:rowOff>
    </xdr:to>
    <xdr:sp macro="[0]!Abandonnées" textlink="">
      <xdr:nvSpPr>
        <xdr:cNvPr id="25" name="BtnFiltre"/>
        <xdr:cNvSpPr/>
      </xdr:nvSpPr>
      <xdr:spPr>
        <a:xfrm>
          <a:off x="7581900" y="2076450"/>
          <a:ext cx="257003" cy="257175"/>
        </a:xfrm>
        <a:prstGeom prst="flowChartConnector">
          <a:avLst/>
        </a:prstGeom>
        <a:solidFill>
          <a:schemeClr val="bg1"/>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endParaRPr lang="fr-FR" sz="1600" b="1"/>
        </a:p>
      </xdr:txBody>
    </xdr:sp>
    <xdr:clientData/>
  </xdr:twoCellAnchor>
  <xdr:twoCellAnchor editAs="oneCell">
    <xdr:from>
      <xdr:col>2</xdr:col>
      <xdr:colOff>266700</xdr:colOff>
      <xdr:row>7</xdr:row>
      <xdr:rowOff>171450</xdr:rowOff>
    </xdr:from>
    <xdr:to>
      <xdr:col>2</xdr:col>
      <xdr:colOff>523703</xdr:colOff>
      <xdr:row>9</xdr:row>
      <xdr:rowOff>47625</xdr:rowOff>
    </xdr:to>
    <xdr:sp macro="[0]!Avenir" textlink="">
      <xdr:nvSpPr>
        <xdr:cNvPr id="16" name="BtnFiltre"/>
        <xdr:cNvSpPr/>
      </xdr:nvSpPr>
      <xdr:spPr>
        <a:xfrm>
          <a:off x="4905375" y="2076450"/>
          <a:ext cx="257003" cy="257175"/>
        </a:xfrm>
        <a:prstGeom prst="flowChartConnector">
          <a:avLst/>
        </a:prstGeom>
        <a:solidFill>
          <a:schemeClr val="accent5"/>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endParaRPr lang="fr-FR" sz="1600" b="1"/>
        </a:p>
      </xdr:txBody>
    </xdr:sp>
    <xdr:clientData/>
  </xdr:twoCellAnchor>
  <mc:AlternateContent xmlns:mc="http://schemas.openxmlformats.org/markup-compatibility/2006">
    <mc:Choice xmlns:a14="http://schemas.microsoft.com/office/drawing/2010/main" Requires="a14">
      <xdr:twoCellAnchor editAs="oneCell">
        <xdr:from>
          <xdr:col>0</xdr:col>
          <xdr:colOff>190500</xdr:colOff>
          <xdr:row>1</xdr:row>
          <xdr:rowOff>38100</xdr:rowOff>
        </xdr:from>
        <xdr:to>
          <xdr:col>0</xdr:col>
          <xdr:colOff>3743325</xdr:colOff>
          <xdr:row>3</xdr:row>
          <xdr:rowOff>114300</xdr:rowOff>
        </xdr:to>
        <xdr:sp macro="" textlink="">
          <xdr:nvSpPr>
            <xdr:cNvPr id="1026" name="TextBox1" hidden="1">
              <a:extLst>
                <a:ext uri="{63B3BB69-23CF-44E3-9099-C40C66FF867C}">
                  <a14:compatExt spid="_x0000_s10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oneCellAnchor>
    <xdr:from>
      <xdr:col>2</xdr:col>
      <xdr:colOff>265746</xdr:colOff>
      <xdr:row>5</xdr:row>
      <xdr:rowOff>171450</xdr:rowOff>
    </xdr:from>
    <xdr:ext cx="257003" cy="257175"/>
    <xdr:sp macro="[0]!Enpause" textlink="">
      <xdr:nvSpPr>
        <xdr:cNvPr id="9" name="BtnFiltre"/>
        <xdr:cNvSpPr/>
      </xdr:nvSpPr>
      <xdr:spPr>
        <a:xfrm>
          <a:off x="4802027" y="742950"/>
          <a:ext cx="257003" cy="257175"/>
        </a:xfrm>
        <a:prstGeom prst="flowChartConnector">
          <a:avLst/>
        </a:prstGeom>
        <a:solidFill>
          <a:schemeClr val="accent4">
            <a:lumMod val="40000"/>
            <a:lumOff val="60000"/>
          </a:schemeClr>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endParaRPr lang="fr-FR" sz="1600" b="1"/>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190500</xdr:colOff>
          <xdr:row>1</xdr:row>
          <xdr:rowOff>38100</xdr:rowOff>
        </xdr:from>
        <xdr:to>
          <xdr:col>0</xdr:col>
          <xdr:colOff>3743325</xdr:colOff>
          <xdr:row>3</xdr:row>
          <xdr:rowOff>114300</xdr:rowOff>
        </xdr:to>
        <xdr:sp macro="" textlink="">
          <xdr:nvSpPr>
            <xdr:cNvPr id="519170" name="TextBox1" hidden="1">
              <a:extLst>
                <a:ext uri="{63B3BB69-23CF-44E3-9099-C40C66FF867C}">
                  <a14:compatExt spid="_x0000_s5191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2</xdr:col>
      <xdr:colOff>333375</xdr:colOff>
      <xdr:row>20</xdr:row>
      <xdr:rowOff>0</xdr:rowOff>
    </xdr:from>
    <xdr:to>
      <xdr:col>4</xdr:col>
      <xdr:colOff>464343</xdr:colOff>
      <xdr:row>21</xdr:row>
      <xdr:rowOff>107156</xdr:rowOff>
    </xdr:to>
    <xdr:sp macro="[0]!insere_image_ratio" textlink="">
      <xdr:nvSpPr>
        <xdr:cNvPr id="9" name="BtnFiltre"/>
        <xdr:cNvSpPr/>
      </xdr:nvSpPr>
      <xdr:spPr>
        <a:xfrm>
          <a:off x="1631156" y="4405313"/>
          <a:ext cx="1678781" cy="297656"/>
        </a:xfrm>
        <a:prstGeom prst="roundRect">
          <a:avLst/>
        </a:prstGeom>
        <a:no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r>
            <a:rPr lang="fr-FR" sz="1600" b="1">
              <a:solidFill>
                <a:schemeClr val="bg1"/>
              </a:solidFill>
            </a:rPr>
            <a:t>Insertion Image</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319881</xdr:colOff>
      <xdr:row>22</xdr:row>
      <xdr:rowOff>118269</xdr:rowOff>
    </xdr:from>
    <xdr:to>
      <xdr:col>4</xdr:col>
      <xdr:colOff>450849</xdr:colOff>
      <xdr:row>24</xdr:row>
      <xdr:rowOff>34925</xdr:rowOff>
    </xdr:to>
    <xdr:sp macro="[0]!insere_image_ratio" textlink="">
      <xdr:nvSpPr>
        <xdr:cNvPr id="5" name="BtnFiltre"/>
        <xdr:cNvSpPr/>
      </xdr:nvSpPr>
      <xdr:spPr>
        <a:xfrm>
          <a:off x="1615281" y="4385469"/>
          <a:ext cx="1674018" cy="297656"/>
        </a:xfrm>
        <a:prstGeom prst="roundRect">
          <a:avLst/>
        </a:prstGeom>
        <a:no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r>
            <a:rPr lang="fr-FR" sz="1600" b="1">
              <a:solidFill>
                <a:schemeClr val="bg1"/>
              </a:solidFill>
            </a:rPr>
            <a:t>Insertion Image</a:t>
          </a:r>
        </a:p>
      </xdr:txBody>
    </xdr:sp>
    <xdr:clientData/>
  </xdr:twoCellAnchor>
  <xdr:twoCellAnchor>
    <xdr:from>
      <xdr:col>3</xdr:col>
      <xdr:colOff>619125</xdr:colOff>
      <xdr:row>29</xdr:row>
      <xdr:rowOff>95251</xdr:rowOff>
    </xdr:from>
    <xdr:to>
      <xdr:col>5</xdr:col>
      <xdr:colOff>238125</xdr:colOff>
      <xdr:row>34</xdr:row>
      <xdr:rowOff>9526</xdr:rowOff>
    </xdr:to>
    <xdr:sp macro="Retour_cliquer" textlink="">
      <xdr:nvSpPr>
        <xdr:cNvPr id="4" name="BoutonPrécédent"/>
        <xdr:cNvSpPr/>
      </xdr:nvSpPr>
      <xdr:spPr>
        <a:xfrm>
          <a:off x="2676525" y="5686426"/>
          <a:ext cx="1181100" cy="8667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Précédent</a:t>
          </a:r>
        </a:p>
      </xdr:txBody>
    </xdr:sp>
    <xdr:clientData/>
  </xdr:twoCellAnchor>
  <xdr:twoCellAnchor>
    <xdr:from>
      <xdr:col>16</xdr:col>
      <xdr:colOff>565150</xdr:colOff>
      <xdr:row>29</xdr:row>
      <xdr:rowOff>123825</xdr:rowOff>
    </xdr:from>
    <xdr:to>
      <xdr:col>18</xdr:col>
      <xdr:colOff>222250</xdr:colOff>
      <xdr:row>34</xdr:row>
      <xdr:rowOff>38100</xdr:rowOff>
    </xdr:to>
    <xdr:sp macro="Avancer_cliquer" textlink="">
      <xdr:nvSpPr>
        <xdr:cNvPr id="6" name="BoutonSuivant"/>
        <xdr:cNvSpPr/>
      </xdr:nvSpPr>
      <xdr:spPr>
        <a:xfrm>
          <a:off x="12700000" y="5715000"/>
          <a:ext cx="1181100" cy="866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Suivant</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319881</xdr:colOff>
      <xdr:row>22</xdr:row>
      <xdr:rowOff>118269</xdr:rowOff>
    </xdr:from>
    <xdr:to>
      <xdr:col>4</xdr:col>
      <xdr:colOff>450849</xdr:colOff>
      <xdr:row>24</xdr:row>
      <xdr:rowOff>34925</xdr:rowOff>
    </xdr:to>
    <xdr:sp macro="insere_image_ratio" textlink="">
      <xdr:nvSpPr>
        <xdr:cNvPr id="5" name="BtnFiltre"/>
        <xdr:cNvSpPr/>
      </xdr:nvSpPr>
      <xdr:spPr>
        <a:xfrm>
          <a:off x="1615281" y="4385469"/>
          <a:ext cx="1674018" cy="297656"/>
        </a:xfrm>
        <a:prstGeom prst="roundRect">
          <a:avLst/>
        </a:prstGeom>
        <a:no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r>
            <a:rPr lang="fr-FR" sz="1600" b="1">
              <a:solidFill>
                <a:schemeClr val="bg1"/>
              </a:solidFill>
            </a:rPr>
            <a:t>Insertion Image</a:t>
          </a:r>
        </a:p>
      </xdr:txBody>
    </xdr:sp>
    <xdr:clientData/>
  </xdr:twoCellAnchor>
  <xdr:twoCellAnchor>
    <xdr:from>
      <xdr:col>3</xdr:col>
      <xdr:colOff>631032</xdr:colOff>
      <xdr:row>29</xdr:row>
      <xdr:rowOff>107156</xdr:rowOff>
    </xdr:from>
    <xdr:to>
      <xdr:col>5</xdr:col>
      <xdr:colOff>254794</xdr:colOff>
      <xdr:row>34</xdr:row>
      <xdr:rowOff>21431</xdr:rowOff>
    </xdr:to>
    <xdr:sp macro="Retour_cliquer" textlink="">
      <xdr:nvSpPr>
        <xdr:cNvPr id="6" name="BoutonPrécédent"/>
        <xdr:cNvSpPr/>
      </xdr:nvSpPr>
      <xdr:spPr>
        <a:xfrm>
          <a:off x="2688432" y="5698331"/>
          <a:ext cx="1185862" cy="8667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Précédent</a:t>
          </a:r>
        </a:p>
      </xdr:txBody>
    </xdr:sp>
    <xdr:clientData/>
  </xdr:twoCellAnchor>
  <xdr:twoCellAnchor>
    <xdr:from>
      <xdr:col>16</xdr:col>
      <xdr:colOff>571500</xdr:colOff>
      <xdr:row>29</xdr:row>
      <xdr:rowOff>130969</xdr:rowOff>
    </xdr:from>
    <xdr:to>
      <xdr:col>18</xdr:col>
      <xdr:colOff>228600</xdr:colOff>
      <xdr:row>34</xdr:row>
      <xdr:rowOff>45244</xdr:rowOff>
    </xdr:to>
    <xdr:sp macro="Avancer_cliquer" textlink="">
      <xdr:nvSpPr>
        <xdr:cNvPr id="7" name="BoutonSuivant"/>
        <xdr:cNvSpPr/>
      </xdr:nvSpPr>
      <xdr:spPr>
        <a:xfrm>
          <a:off x="12706350" y="5722144"/>
          <a:ext cx="1181100" cy="866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Suivant</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2"/>
  <dimension ref="A1:M22"/>
  <sheetViews>
    <sheetView showGridLines="0" tabSelected="1" zoomScale="80" zoomScaleNormal="80" workbookViewId="0">
      <pane ySplit="15" topLeftCell="A16" activePane="bottomLeft" state="frozen"/>
      <selection pane="bottomLeft" activeCell="A23" sqref="A23"/>
    </sheetView>
  </sheetViews>
  <sheetFormatPr baseColWidth="10" defaultColWidth="11.42578125" defaultRowHeight="15"/>
  <cols>
    <col min="1" max="1" width="56.5703125" style="10" customWidth="1"/>
    <col min="2" max="7" width="11.42578125" style="10" customWidth="1"/>
    <col min="8" max="8" width="43.7109375" style="10" bestFit="1" customWidth="1"/>
    <col min="9" max="9" width="43" style="10" bestFit="1" customWidth="1"/>
    <col min="10" max="10" width="28" style="10" customWidth="1"/>
    <col min="11" max="16384" width="11.42578125" style="10"/>
  </cols>
  <sheetData>
    <row r="1" spans="1:13" ht="15" customHeight="1">
      <c r="A1" s="16"/>
      <c r="B1" s="16"/>
      <c r="C1" s="16"/>
      <c r="D1" s="16"/>
      <c r="E1" s="16"/>
      <c r="F1" s="16"/>
      <c r="G1" s="16"/>
      <c r="H1" s="16"/>
      <c r="I1" s="16"/>
      <c r="J1" s="16"/>
      <c r="K1" s="15"/>
      <c r="L1" s="15"/>
      <c r="M1" s="15"/>
    </row>
    <row r="2" spans="1:13" ht="15" customHeight="1">
      <c r="A2" s="16"/>
      <c r="B2" s="16"/>
      <c r="C2" s="16"/>
      <c r="D2" s="16"/>
      <c r="E2" s="16"/>
      <c r="F2" s="16"/>
      <c r="G2" s="16"/>
      <c r="H2" s="16"/>
      <c r="I2" s="16"/>
      <c r="J2" s="16"/>
      <c r="K2" s="15"/>
      <c r="L2" s="15"/>
      <c r="M2" s="15"/>
    </row>
    <row r="3" spans="1:13" ht="15" customHeight="1">
      <c r="A3" s="16"/>
      <c r="B3" s="16"/>
      <c r="C3" s="64" t="s">
        <v>28</v>
      </c>
      <c r="D3" s="64"/>
      <c r="E3" s="64"/>
      <c r="F3" s="64"/>
      <c r="G3" s="16"/>
      <c r="H3" s="16"/>
      <c r="I3" s="16"/>
      <c r="M3" s="15"/>
    </row>
    <row r="4" spans="1:13" ht="15" customHeight="1">
      <c r="A4" s="16"/>
      <c r="B4" s="16"/>
      <c r="C4" s="41"/>
      <c r="D4" s="42"/>
      <c r="E4" s="39"/>
      <c r="F4" s="25"/>
      <c r="H4" s="46" t="s">
        <v>12</v>
      </c>
      <c r="M4" s="15"/>
    </row>
    <row r="5" spans="1:13" ht="15" customHeight="1">
      <c r="A5" s="16"/>
      <c r="B5" s="16"/>
      <c r="C5" s="65" t="s">
        <v>27</v>
      </c>
      <c r="D5" s="65"/>
      <c r="E5" s="65"/>
      <c r="F5" s="65"/>
      <c r="H5" s="45"/>
      <c r="I5" s="13"/>
      <c r="M5" s="15"/>
    </row>
    <row r="6" spans="1:13" ht="15" customHeight="1">
      <c r="A6" s="30" t="s">
        <v>32</v>
      </c>
      <c r="B6" s="16"/>
      <c r="C6" s="41"/>
      <c r="D6" s="41"/>
      <c r="E6" s="43"/>
      <c r="F6" s="16"/>
      <c r="H6" s="33" t="s">
        <v>20</v>
      </c>
      <c r="I6" s="19">
        <f>COUNTA(A18:A20)</f>
        <v>3</v>
      </c>
      <c r="M6" s="15"/>
    </row>
    <row r="7" spans="1:13" ht="15" customHeight="1">
      <c r="A7" s="30" t="s">
        <v>15</v>
      </c>
      <c r="B7" s="16"/>
      <c r="C7" s="66" t="s">
        <v>27</v>
      </c>
      <c r="D7" s="66"/>
      <c r="E7" s="66"/>
      <c r="F7" s="66"/>
      <c r="H7" s="34" t="s">
        <v>21</v>
      </c>
      <c r="I7" s="20">
        <f ca="1">COUNTIF(I18:I20,"fini*")+COUNTIF(I18:I20,"A jour")</f>
        <v>0</v>
      </c>
      <c r="M7" s="15"/>
    </row>
    <row r="8" spans="1:13" ht="15" customHeight="1">
      <c r="A8" s="30" t="s">
        <v>33</v>
      </c>
      <c r="B8" s="17"/>
      <c r="C8" s="41"/>
      <c r="D8" s="41"/>
      <c r="E8" s="40"/>
      <c r="F8" s="16"/>
      <c r="H8" s="35" t="s">
        <v>24</v>
      </c>
      <c r="I8" s="21">
        <f ca="1">COUNTIF(H18:H20,"*en cours*")</f>
        <v>0</v>
      </c>
      <c r="M8" s="15"/>
    </row>
    <row r="9" spans="1:13" ht="15" customHeight="1">
      <c r="A9" s="30" t="s">
        <v>12</v>
      </c>
      <c r="B9" s="17"/>
      <c r="C9" s="67" t="s">
        <v>29</v>
      </c>
      <c r="D9" s="67"/>
      <c r="E9" s="67"/>
      <c r="F9" s="67"/>
      <c r="H9" s="36" t="s">
        <v>25</v>
      </c>
      <c r="I9" s="22">
        <f ca="1">COUNTIF(H18:H20,"*en pause")</f>
        <v>0</v>
      </c>
      <c r="M9" s="15"/>
    </row>
    <row r="10" spans="1:13" ht="15" customHeight="1">
      <c r="A10" s="51" t="s">
        <v>14</v>
      </c>
      <c r="B10" s="16"/>
      <c r="C10" s="44"/>
      <c r="D10" s="41"/>
      <c r="E10" s="40"/>
      <c r="F10" s="16"/>
      <c r="H10" s="26" t="s">
        <v>26</v>
      </c>
      <c r="I10" s="27">
        <f ca="1">COUNTIF(H18:H20,"*à venir*")</f>
        <v>0</v>
      </c>
      <c r="M10" s="15"/>
    </row>
    <row r="11" spans="1:13" ht="15" customHeight="1">
      <c r="A11" s="16"/>
      <c r="B11" s="16"/>
      <c r="C11" s="68" t="s">
        <v>30</v>
      </c>
      <c r="D11" s="68"/>
      <c r="E11" s="68"/>
      <c r="F11" s="68"/>
      <c r="H11" s="37" t="s">
        <v>22</v>
      </c>
      <c r="I11" s="23">
        <f ca="1">COUNTIF(I18:I20,"*à regarder")</f>
        <v>0</v>
      </c>
      <c r="M11" s="15"/>
    </row>
    <row r="12" spans="1:13" ht="15" customHeight="1">
      <c r="A12" s="16"/>
      <c r="B12" s="17"/>
      <c r="C12" s="41"/>
      <c r="D12" s="41"/>
      <c r="E12" s="38"/>
      <c r="F12" s="16"/>
      <c r="H12" s="33" t="s">
        <v>23</v>
      </c>
      <c r="I12" s="19">
        <f ca="1">COUNTIF(I18:I20,"*abandonnée")</f>
        <v>0</v>
      </c>
      <c r="M12" s="15"/>
    </row>
    <row r="13" spans="1:13" ht="15" customHeight="1">
      <c r="A13" s="16"/>
      <c r="B13" s="16"/>
      <c r="C13" s="63" t="s">
        <v>31</v>
      </c>
      <c r="D13" s="63"/>
      <c r="E13" s="63"/>
      <c r="F13" s="63"/>
      <c r="H13" s="32"/>
      <c r="I13" s="24"/>
      <c r="M13" s="15"/>
    </row>
    <row r="14" spans="1:13" ht="15" customHeight="1">
      <c r="A14" s="16"/>
      <c r="B14" s="16"/>
      <c r="D14" s="16"/>
      <c r="E14" s="18"/>
      <c r="F14" s="16"/>
      <c r="K14" s="13"/>
      <c r="M14" s="15"/>
    </row>
    <row r="15" spans="1:13" ht="15" customHeight="1">
      <c r="A15" s="16"/>
      <c r="B15" s="16"/>
      <c r="D15" s="16"/>
      <c r="E15" s="16"/>
      <c r="F15" s="16"/>
      <c r="G15" s="16"/>
      <c r="H15" s="16"/>
      <c r="I15" s="16"/>
      <c r="M15" s="15"/>
    </row>
    <row r="16" spans="1:13" ht="17.25" customHeight="1" thickBot="1">
      <c r="A16" s="48"/>
      <c r="B16" s="15"/>
      <c r="C16" s="15"/>
      <c r="D16" s="15"/>
      <c r="E16" s="15"/>
      <c r="F16" s="15"/>
      <c r="G16" s="15"/>
      <c r="H16" s="15"/>
      <c r="I16" s="15"/>
      <c r="M16" s="15"/>
    </row>
    <row r="17" spans="1:13" s="13" customFormat="1" ht="15" hidden="1" customHeight="1" thickBot="1">
      <c r="A17" s="15"/>
      <c r="B17" s="15"/>
      <c r="C17" s="15"/>
      <c r="D17" s="15"/>
      <c r="E17" s="15"/>
      <c r="F17" s="15"/>
      <c r="G17" s="15"/>
      <c r="H17" s="15"/>
      <c r="I17" s="15"/>
      <c r="M17" s="15"/>
    </row>
    <row r="18" spans="1:13" s="13" customFormat="1" ht="17.25" customHeight="1">
      <c r="A18" s="31" t="s">
        <v>16</v>
      </c>
      <c r="B18" s="11">
        <v>12</v>
      </c>
      <c r="C18" s="11">
        <v>25</v>
      </c>
      <c r="D18" s="11"/>
      <c r="E18" s="11"/>
      <c r="F18" s="11"/>
      <c r="G18" s="11"/>
      <c r="H18" s="12" t="e">
        <f ca="1">IF(AND(OR(LEN(#REF!)-LEN(SUBSTITUTE(#REF!,"/",""))=2,LEN(#REF!)-LEN(SUBSTITUTE(#REF!,"/",""))=1),OR(ISBLANK(#REF!),LEN(#REF!)-LEN(SUBSTITUTE(#REF!,"/",""))=2,LEN(#REF!)-LEN(SUBSTITUTE(#REF!,"/",""))=1),OR(ISBLANK(#REF!),LEN(#REF!)-LEN(SUBSTITUTE(#REF!,"/",""))=2,LEN(#REF!)-LEN(SUBSTITUTE(#REF!,"/",""))=1)),IF(AND(LEN(#REF!)-LEN(SUBSTITUTE(#REF!,"/",""))=1,LEN(#REF!)-LEN(SUBSTITUTE(#REF!,"/",""))=1,LEN(#REF!)-LEN(SUBSTITUTE(#REF!,"/",""))=1),"Série, OAV(s) et Film(s) à venir (non précisé)",IF(AND(OR(LEN(#REF!)-LEN(SUBSTITUTE(#REF!,"/",""))=1,#REF!="A venir"),OR(LEN(#REF!)-LEN(SUBSTITUTE(#REF!,"/",""))=1,#REF!="A venir")),"Série et OAV(s) à venir (non précisé)",IF(AND(OR(LEN(#REF!)-LEN(SUBSTITUTE(#REF!,"/",""))=1,#REF!="A venir"),OR(LEN(#REF!)-LEN(SUBSTITUTE(#REF!,"/",""))=1,#REF!="A venir")),"Série et Film(s) à venir (non précisé)",IF(OR(LEN(#REF!)-LEN(SUBSTITUTE(#REF!,"/",""))=1,#REF!="A venir"),"Série à venir (non précisé)",IF(AND(AND(#REF!*1&lt;=TODAY(),#REF!=#REF!),AND(#REF!*1&lt;=TODAY(),#REF!=#REF!),AND(#REF!*1&lt;=TODAY(),#REF!=#REF!)),"Série terminée",IF(AND(AND(#REF!*1&lt;=TODAY(),OR(#REF!="!",#REF!="?")),AND(#REF!*1&lt;=TODAY(),OR(#REF!="!",#REF!="?")),AND(#REF!*1&lt;=TODAY(),OR(#REF!="!",#REF!="?"))),"Série, OAV(s) et Film(s) en cours",IF(AND(AND(#REF!*1&lt;=TODAY(),OR(#REF!="!",#REF!="?")),AND(#REF!*1&lt;=TODAY(),OR(#REF!="!",#REF!="?"))),"Série et OAV(s) en cours",IF(AND(AND(#REF!*1&lt;=TODAY(),OR(#REF!="!",#REF!="?")),AND(#REF!*1&lt;=TODAY(),OR(#REF!="!",#REF!="?"))),"Série et Film(s) en cours",IF(AND(AND(#REF!*1&lt;=TODAY(),OR(#REF!="!",#REF!="?")),AND(#REF!*1&lt;=TODAY(),OR(#REF!="!",#REF!="?"))),"OAV(s) et Film(s) en cours",IF(AND(#REF!*1&lt;=TODAY(),OR(#REF!="!",#REF!="?"),RIGHT(#REF!,1)="+"),"Série en cours (non précisé)",IF(AND(#REF!*1&lt;=TODAY(),OR(#REF!="!",#REF!="?")),"Série en cours",IF(AND(#REF!*1&lt;=TODAY(),OR(#REF!="!",#REF!="?"),RIGHT(#REF!,1)="+"),"OAV(s) en cours (non précisé)",IF(AND(#REF!*1&lt;=TODAY(),OR(#REF!="!",#REF!="?")),"OAV(s) en cours",IF(AND(#REF!*1&lt;=TODAY(),OR(#REF!="!",#REF!="?"),RIGHT(#REF!,1)="+"),"Film(s) en cours (non précisé)",IF(AND(#REF!*1&lt;=TODAY(),OR(#REF!="!",#REF!="?")),"Film(s) en cours",IF(AND(AND(#REF!*1&gt;TODAY(),#REF!="!"),AND(#REF!*1&gt;TODAY(),#REF!="!"),AND(#REF!*1&gt;TODAY(),#REF!="!")),"Série, OAV(s) et Film(s) à venir",IF(AND(AND(#REF!*1&gt;TODAY(),#REF!="!"),AND(#REF!*1&gt;TODAY(),#REF!="!")),"Série et OAV(s) à venir",IF(AND(AND(#REF!*1&gt;TODAY(),#REF!="!"),AND(#REF!*1&gt;TODAY(),#REF!="!")),"Série et Film(s) à venir",IF(AND(AND(#REF!*1&gt;TODAY(),#REF!="!"),AND(#REF!*1&gt;TODAY(),#REF!="!")),"OAV(s) et Film(s) à venir",IF(AND(#REF!*1&gt;TODAY(),#REF!="!"),"Série à venir",IF(AND(#REF!*1&gt;TODAY(),#REF!="!"),"OAV(s) à venir",IF(AND(#REF!*1&gt;TODAY(),#REF!="!"),"Film(s) à venir","Try Again")))))))))))))))))))))),IF(AND(#REF!="Terminée",OR(ISBLANK(#REF!),LEN(#REF!)-LEN(SUBSTITUTE(#REF!,"/",""))=2,LEN(#REF!)-LEN(SUBSTITUTE(#REF!,"/",""))=1,#REF!="Terminé(s)"),OR(ISBLANK(#REF!),LEN(#REF!)-LEN(SUBSTITUTE(#REF!,"/",""))=2,,LEN(#REF!)-LEN(SUBSTITUTE(#REF!,"/",""))=1,#REF!="Terminé(s)")),IF(AND(#REF!="Terminée",AND(#REF!*1&lt;=TODAY(),OR(#REF!="!",#REF!="?")),AND(#REF!*1&lt;=TODAY(),OR(#REF!="!",#REF!="?"))),"OAV(s) et Film(s) en cours",IF(AND(#REF!="Terminée",AND(#REF!*1&lt;=TODAY(),OR(#REF!="!",#REF!="?"),RIGHT(#REF!,1)="+")),"OAV(s) en cours (non précisé)",IF(AND(#REF!="Terminée",AND(#REF!*1&lt;=TODAY(),OR(#REF!="!",#REF!="?"))),"OAV(s) en cours",IF(AND(#REF!="Terminée",AND(#REF!*1&lt;=TODAY(),OR(#REF!="!",#REF!="?"),RIGHT(#REF!,1)="+")),"Film(s) en cours (non précisé)",IF(AND(#REF!="Terminée",AND(#REF!*1&lt;=TODAY(),OR(#REF!="!",#REF!="?"))),"Film(s) en cours",IF(AND(#REF!="Terminée",AND(LEN(#REF!)-LEN(SUBSTITUTE(#REF!,"/",""))=2,#REF!*1&gt;TODAY(),#REF!="!"),AND(LEN(#REF!)-LEN(SUBSTITUTE(#REF!,"/",""))=2,#REF!*1&gt;TODAY(),#REF!="!")),"OAV(s) et Film(s) à venir",IF(AND(#REF!="Terminée",AND(LEN(#REF!)-LEN(SUBSTITUTE(#REF!,"/",""))=2,#REF!*1&gt;TODAY(),#REF!="!")),"OAV(s) à venir",IF(AND(#REF!="Terminée",AND(LEN(#REF!)-LEN(SUBSTITUTE(#REF!,"/",""))=2,#REF!*1&gt;TODAY(),#REF!="!")),"Film(s) à venir",IF(AND(OR(LEN(#REF!)-LEN(SUBSTITUTE(#REF!,"/",""))=1,#REF!="A venir"),OR(LEN(#REF!)-LEN(SUBSTITUTE(#REF!,"/",""))=1,#REF!="A venir")),"OAV(s) et Film(s) à venir (non précisé)",IF(OR(LEN(#REF!)-LEN(SUBSTITUTE(#REF!,"/",""))=1,#REF!="A venir"),"OAV(s) à venir (non précisé)",IF(OR(LEN(#REF!)-LEN(SUBSTITUTE(#REF!,"/",""))=1,#REF!="A venir"),"Film(s) à venir (non précisé)",IF(AND(#REF!="Terminée",OR(AND(#REF!*1&lt;=TODAY(),#REF!=#REF!),ISBLANK(#REF!),#REF!="Terminé(s)"),OR(AND(#REF!*1&lt;=TODAY(),#REF!=#REF!),ISBLANK(#REF!),#REF!="Terminé(s)")),"Série terminée","Try Again")))))))))))),IF(AND(OR(#REF!="A venir",LEN(#REF!)-LEN(SUBSTITUTE(#REF!,"/",""))=1),#REF!="!"),"Série à venir (non précisé)",IF(AND(OR(#REF!="A venir",LEN(#REF!)-LEN(SUBSTITUTE(#REF!,"/",""))=1),#REF!="!"),"OAV(s) à venir (non précisé)",IF(AND(OR(#REF!="A venir",LEN(#REF!)-LEN(SUBSTITUTE(#REF!,"/",""))=1),#REF!="!"),"Film(s) à venir (non précisé)",IF(#REF!="En pause","Série en pause",IF(#REF!="En pause","OAV(s) en pause",IF(AND(LEN(#REF!)-LEN(SUBSTITUTE(#REF!,"/",""))=1,#REF!="!"),"OAV(s) à venir (non précisé)",IF(AND(LEN(#REF!)-LEN(SUBSTITUTE(#REF!,"/",""))=1,#REF!="!"),"Film(s) à venir (non précisé)",IF(#REF!="Terminé(s)","Film(s) terminé(s)",IF(#REF!="Terminé(s)","OAV(s) terminé(s)",IF(AND(#REF!*1&gt;TODAY(),#REF!="!"),"Série à venir",IF(AND(#REF!*1&gt;TODAY(),#REF!="!"),"OAV(s) à venir",IF(AND(#REF!*1&gt;TODAY(),#REF!="!"),"Film(s) à venir",IF(AND(ISBLANK(#REF!),#REF!*1&lt;=TODAY(),OR(#REF!="!",#REF!="?")),"OAV(s) en cours",IF(AND(ISBLANK(#REF!),ISBLANK(#REF!),AND(#REF!*1&lt;=TODAY(),#REF!=#REF!)),"Film(s) terminé(s)",IF(AND(ISBLANK(#REF!),ISBLANK(#REF!),AND(#REF!*1&lt;=TODAY(),#REF!=#REF!)),"OAV(s) terminé(s)","Tryagain")))))))))))))))))</f>
        <v>#REF!</v>
      </c>
      <c r="I18" s="12" t="e">
        <f ca="1">IF(AND(OR(H18="Série et OAV(s) en cours",H18="Série et OAV(s) en cours (non précisé)",H18="Série en cours",H18="OAV(s) en cours",H18="Film(s) en cours",H18="Série en cours (non précisé)",H18="OAV(s) en cours (non précisé)",H18="Film(s) en cours (non précisé)"),B18=C18,D18=E18,F18=G18),"A jour",IF(H18="Film(s) à venir","Dans "&amp;#REF!*1-TODAY()&amp;" jour(s)",IF(H18="OAV(s) à venir","Dans "&amp;#REF!*1-TODAY()&amp;" jour(s)",IF(H18="Série à venir","Dans "&amp;#REF!*1-TODAY()&amp;" jour(s)",IF(OR(H18="Série et OAV(s) à venir (non précisé)",H18="Série à venir (non précisé)",H18="OAV(s) à venir (non précisé)",H18="Film(s) à venir (non précisé)",H18="Série et film(s) à venir (non précisé)"),"Dans ?? jour(s)",IF(AND(H18="Film(s) terminé(s)",F18=G18),"Fini(s)",IF(AND(B18=C18,D18=E18,F18=G18),"Finie",IF(OR(#REF!="x",#REF!="x",#REF!="x"),"Série Abandonnée",IF(AND(B18&lt;C18,D18&lt;E18,F18&lt;G18),C18-B18&amp;" Episode(s), "&amp;E18-D18&amp;" OAV(s) et "&amp;G18-F18&amp;" Film(s) à regarder",IF(AND(B18&lt;C18,D18&lt;E18),C18-B18&amp;" Episode(s) et "&amp;E18-D18&amp;" OAV(s) à regarder",IF(AND(B18&lt;C18,F18&lt;G18),C18-B18&amp;" Episode(s) et "&amp;G18-F18&amp;" Film(s) à regarder",IF(AND(D18&lt;E18,F18&lt;G18),E18-D18&amp;" OAV(s) et "&amp;G18-F18&amp;" Film(s) à regarder",IF(B18&lt;C18,C18-B18&amp;" Episode(s) à regarder",IF(D18&lt;E18,E18-D18&amp;" OAV(s) à regarder",IF(F18&lt;G18,G18-F18&amp;" Film(s) à regarder","")))))))))))))))</f>
        <v>#REF!</v>
      </c>
    </row>
    <row r="19" spans="1:13" ht="17.25" customHeight="1">
      <c r="A19" s="31" t="s">
        <v>1</v>
      </c>
      <c r="B19" s="14">
        <v>12</v>
      </c>
      <c r="C19" s="14">
        <v>12</v>
      </c>
      <c r="D19" s="14">
        <v>1</v>
      </c>
      <c r="E19" s="14">
        <v>1</v>
      </c>
      <c r="F19" s="14"/>
      <c r="G19" s="14"/>
      <c r="H19" s="12" t="e">
        <f ca="1">IF(AND(OR(LEN(#REF!)-LEN(SUBSTITUTE(#REF!,"/",""))=2,LEN(#REF!)-LEN(SUBSTITUTE(#REF!,"/",""))=1),OR(ISBLANK(#REF!),LEN(#REF!)-LEN(SUBSTITUTE(#REF!,"/",""))=2,LEN(#REF!)-LEN(SUBSTITUTE(#REF!,"/",""))=1),OR(ISBLANK(#REF!),LEN(#REF!)-LEN(SUBSTITUTE(#REF!,"/",""))=2,LEN(#REF!)-LEN(SUBSTITUTE(#REF!,"/",""))=1)),IF(AND(LEN(#REF!)-LEN(SUBSTITUTE(#REF!,"/",""))=1,LEN(#REF!)-LEN(SUBSTITUTE(#REF!,"/",""))=1,LEN(#REF!)-LEN(SUBSTITUTE(#REF!,"/",""))=1),"Série, OAV(s) et Film(s) à venir (non précisé)",IF(AND(OR(LEN(#REF!)-LEN(SUBSTITUTE(#REF!,"/",""))=1,#REF!="A venir"),OR(LEN(#REF!)-LEN(SUBSTITUTE(#REF!,"/",""))=1,#REF!="A venir")),"Série et OAV(s) à venir (non précisé)",IF(AND(OR(LEN(#REF!)-LEN(SUBSTITUTE(#REF!,"/",""))=1,#REF!="A venir"),OR(LEN(#REF!)-LEN(SUBSTITUTE(#REF!,"/",""))=1,#REF!="A venir")),"Série et Film(s) à venir (non précisé)",IF(OR(LEN(#REF!)-LEN(SUBSTITUTE(#REF!,"/",""))=1,#REF!="A venir"),"Série à venir (non précisé)",IF(AND(AND(#REF!*1&lt;=TODAY(),#REF!=#REF!),AND(#REF!*1&lt;=TODAY(),#REF!=#REF!),AND(#REF!*1&lt;=TODAY(),#REF!=#REF!)),"Série terminée",IF(AND(AND(#REF!*1&lt;=TODAY(),OR(#REF!="!",#REF!="?")),AND(#REF!*1&lt;=TODAY(),OR(#REF!="!",#REF!="?")),AND(#REF!*1&lt;=TODAY(),OR(#REF!="!",#REF!="?"))),"Série, OAV(s) et Film(s) en cours",IF(AND(AND(#REF!*1&lt;=TODAY(),OR(#REF!="!",#REF!="?")),AND(#REF!*1&lt;=TODAY(),OR(#REF!="!",#REF!="?"))),"Série et OAV(s) en cours",IF(AND(AND(#REF!*1&lt;=TODAY(),OR(#REF!="!",#REF!="?")),AND(#REF!*1&lt;=TODAY(),OR(#REF!="!",#REF!="?"))),"Série et Film(s) en cours",IF(AND(AND(#REF!*1&lt;=TODAY(),OR(#REF!="!",#REF!="?")),AND(#REF!*1&lt;=TODAY(),OR(#REF!="!",#REF!="?"))),"OAV(s) et Film(s) en cours",IF(AND(#REF!*1&lt;=TODAY(),OR(#REF!="!",#REF!="?"),RIGHT(#REF!,1)="+"),"Série en cours (non précisé)",IF(AND(#REF!*1&lt;=TODAY(),OR(#REF!="!",#REF!="?")),"Série en cours",IF(AND(#REF!*1&lt;=TODAY(),OR(#REF!="!",#REF!="?"),RIGHT(#REF!,1)="+"),"OAV(s) en cours (non précisé)",IF(AND(#REF!*1&lt;=TODAY(),OR(#REF!="!",#REF!="?")),"OAV(s) en cours",IF(AND(#REF!*1&lt;=TODAY(),OR(#REF!="!",#REF!="?"),RIGHT(#REF!,1)="+"),"Film(s) en cours (non précisé)",IF(AND(#REF!*1&lt;=TODAY(),OR(#REF!="!",#REF!="?")),"Film(s) en cours",IF(AND(AND(#REF!*1&gt;TODAY(),#REF!="!"),AND(#REF!*1&gt;TODAY(),#REF!="!"),AND(#REF!*1&gt;TODAY(),#REF!="!")),"Série, OAV(s) et Film(s) à venir",IF(AND(AND(#REF!*1&gt;TODAY(),#REF!="!"),AND(#REF!*1&gt;TODAY(),#REF!="!")),"Série et OAV(s) à venir",IF(AND(AND(#REF!*1&gt;TODAY(),#REF!="!"),AND(#REF!*1&gt;TODAY(),#REF!="!")),"Série et Film(s) à venir",IF(AND(AND(#REF!*1&gt;TODAY(),#REF!="!"),AND(#REF!*1&gt;TODAY(),#REF!="!")),"OAV(s) et Film(s) à venir",IF(AND(#REF!*1&gt;TODAY(),#REF!="!"),"Série à venir",IF(AND(#REF!*1&gt;TODAY(),#REF!="!"),"OAV(s) à venir",IF(AND(#REF!*1&gt;TODAY(),#REF!="!"),"Film(s) à venir","Try Again")))))))))))))))))))))),IF(AND(#REF!="Terminée",OR(ISBLANK(#REF!),LEN(#REF!)-LEN(SUBSTITUTE(#REF!,"/",""))=2,LEN(#REF!)-LEN(SUBSTITUTE(#REF!,"/",""))=1,#REF!="Terminé(s)"),OR(ISBLANK(#REF!),LEN(#REF!)-LEN(SUBSTITUTE(#REF!,"/",""))=2,,LEN(#REF!)-LEN(SUBSTITUTE(#REF!,"/",""))=1,#REF!="Terminé(s)")),IF(AND(#REF!="Terminée",AND(#REF!*1&lt;=TODAY(),OR(#REF!="!",#REF!="?")),AND(#REF!*1&lt;=TODAY(),OR(#REF!="!",#REF!="?"))),"OAV(s) et Film(s) en cours",IF(AND(#REF!="Terminée",AND(#REF!*1&lt;=TODAY(),OR(#REF!="!",#REF!="?"),RIGHT(#REF!,1)="+")),"OAV(s) en cours (non précisé)",IF(AND(#REF!="Terminée",AND(#REF!*1&lt;=TODAY(),OR(#REF!="!",#REF!="?"))),"OAV(s) en cours",IF(AND(#REF!="Terminée",AND(#REF!*1&lt;=TODAY(),OR(#REF!="!",#REF!="?"),RIGHT(#REF!,1)="+")),"Film(s) en cours (non précisé)",IF(AND(#REF!="Terminée",AND(#REF!*1&lt;=TODAY(),OR(#REF!="!",#REF!="?"))),"Film(s) en cours",IF(AND(#REF!="Terminée",AND(LEN(#REF!)-LEN(SUBSTITUTE(#REF!,"/",""))=2,#REF!*1&gt;TODAY(),#REF!="!"),AND(LEN(#REF!)-LEN(SUBSTITUTE(#REF!,"/",""))=2,#REF!*1&gt;TODAY(),#REF!="!")),"OAV(s) et Film(s) à venir",IF(AND(#REF!="Terminée",AND(LEN(#REF!)-LEN(SUBSTITUTE(#REF!,"/",""))=2,#REF!*1&gt;TODAY(),#REF!="!")),"OAV(s) à venir",IF(AND(#REF!="Terminée",AND(LEN(#REF!)-LEN(SUBSTITUTE(#REF!,"/",""))=2,#REF!*1&gt;TODAY(),#REF!="!")),"Film(s) à venir",IF(AND(OR(LEN(#REF!)-LEN(SUBSTITUTE(#REF!,"/",""))=1,#REF!="A venir"),OR(LEN(#REF!)-LEN(SUBSTITUTE(#REF!,"/",""))=1,#REF!="A venir")),"OAV(s) et Film(s) à venir (non précisé)",IF(OR(LEN(#REF!)-LEN(SUBSTITUTE(#REF!,"/",""))=1,#REF!="A venir"),"OAV(s) à venir (non précisé)",IF(OR(LEN(#REF!)-LEN(SUBSTITUTE(#REF!,"/",""))=1,#REF!="A venir"),"Film(s) à venir (non précisé)",IF(AND(#REF!="Terminée",OR(AND(#REF!*1&lt;=TODAY(),#REF!=#REF!),ISBLANK(#REF!),#REF!="Terminé(s)"),OR(AND(#REF!*1&lt;=TODAY(),#REF!=#REF!),ISBLANK(#REF!),#REF!="Terminé(s)")),"Série terminée","Try Again")))))))))))),IF(AND(OR(#REF!="A venir",LEN(#REF!)-LEN(SUBSTITUTE(#REF!,"/",""))=1),#REF!="!"),"Série à venir (non précisé)",IF(AND(OR(#REF!="A venir",LEN(#REF!)-LEN(SUBSTITUTE(#REF!,"/",""))=1),#REF!="!"),"OAV(s) à venir (non précisé)",IF(AND(OR(#REF!="A venir",LEN(#REF!)-LEN(SUBSTITUTE(#REF!,"/",""))=1),#REF!="!"),"Film(s) à venir (non précisé)",IF(#REF!="En pause","Série en pause",IF(#REF!="En pause","OAV(s) en pause",IF(AND(LEN(#REF!)-LEN(SUBSTITUTE(#REF!,"/",""))=1,#REF!="!"),"OAV(s) à venir (non précisé)",IF(AND(LEN(#REF!)-LEN(SUBSTITUTE(#REF!,"/",""))=1,#REF!="!"),"Film(s) à venir (non précisé)",IF(#REF!="Terminé(s)","Film(s) terminé(s)",IF(#REF!="Terminé(s)","OAV(s) terminé(s)",IF(AND(#REF!*1&gt;TODAY(),#REF!="!"),"Série à venir",IF(AND(#REF!*1&gt;TODAY(),#REF!="!"),"OAV(s) à venir",IF(AND(#REF!*1&gt;TODAY(),#REF!="!"),"Film(s) à venir",IF(AND(ISBLANK(#REF!),#REF!*1&lt;=TODAY(),OR(#REF!="!",#REF!="?")),"OAV(s) en cours",IF(AND(ISBLANK(#REF!),ISBLANK(#REF!),AND(#REF!*1&lt;=TODAY(),#REF!=#REF!)),"Film(s) terminé(s)",IF(AND(ISBLANK(#REF!),ISBLANK(#REF!),AND(#REF!*1&lt;=TODAY(),#REF!=#REF!)),"OAV(s) terminé(s)","Tryagain")))))))))))))))))</f>
        <v>#REF!</v>
      </c>
      <c r="I19" s="12" t="e">
        <f ca="1">IF(AND(OR(H19="Série et OAV(s) en cours",H19="Série et OAV(s) en cours (non précisé)",H19="Série en cours",H19="OAV(s) en cours",H19="Film(s) en cours",H19="Série en cours (non précisé)",H19="OAV(s) en cours (non précisé)",H19="Film(s) en cours (non précisé)"),B19=C19,D19=E19,F19=G19),"A jour",IF(H19="Film(s) à venir","Dans "&amp;#REF!*1-TODAY()&amp;" jour(s)",IF(H19="OAV(s) à venir","Dans "&amp;#REF!*1-TODAY()&amp;" jour(s)",IF(H19="Série à venir","Dans "&amp;#REF!*1-TODAY()&amp;" jour(s)",IF(OR(H19="Série et OAV(s) à venir (non précisé)",H19="Série à venir (non précisé)",H19="OAV(s) à venir (non précisé)",H19="Film(s) à venir (non précisé)",H19="Série et film(s) à venir (non précisé)"),"Dans ?? jour(s)",IF(AND(H19="Film(s) terminé(s)",F19=G19),"Fini(s)",IF(AND(B19=C19,D19=E19,F19=G19),"Finie",IF(OR(#REF!="x",#REF!="x",#REF!="x"),"Série Abandonnée",IF(AND(B19&lt;C19,D19&lt;E19,F19&lt;G19),C19-B19&amp;" Episode(s), "&amp;E19-D19&amp;" OAV(s) et "&amp;G19-F19&amp;" Film(s) à regarder",IF(AND(B19&lt;C19,D19&lt;E19),C19-B19&amp;" Episode(s) et "&amp;E19-D19&amp;" OAV(s) à regarder",IF(AND(B19&lt;C19,F19&lt;G19),C19-B19&amp;" Episode(s) et "&amp;G19-F19&amp;" Film(s) à regarder",IF(AND(D19&lt;E19,F19&lt;G19),E19-D19&amp;" OAV(s) et "&amp;G19-F19&amp;" Film(s) à regarder",IF(B19&lt;C19,C19-B19&amp;" Episode(s) à regarder",IF(D19&lt;E19,E19-D19&amp;" OAV(s) à regarder",IF(F19&lt;G19,G19-F19&amp;" Film(s) à regarder","")))))))))))))))</f>
        <v>#REF!</v>
      </c>
    </row>
    <row r="20" spans="1:13" s="13" customFormat="1" ht="17.25" customHeight="1">
      <c r="A20" s="31" t="s">
        <v>18</v>
      </c>
      <c r="B20" s="12">
        <v>12</v>
      </c>
      <c r="C20" s="12">
        <v>12</v>
      </c>
      <c r="D20" s="12"/>
      <c r="E20" s="12"/>
      <c r="F20" s="12"/>
      <c r="G20" s="12"/>
      <c r="H20" s="12" t="e">
        <f ca="1">IF(AND(OR(LEN(#REF!)-LEN(SUBSTITUTE(#REF!,"/",""))=2,LEN(#REF!)-LEN(SUBSTITUTE(#REF!,"/",""))=1),OR(ISBLANK(#REF!),LEN(#REF!)-LEN(SUBSTITUTE(#REF!,"/",""))=2,LEN(#REF!)-LEN(SUBSTITUTE(#REF!,"/",""))=1),OR(ISBLANK(#REF!),LEN(#REF!)-LEN(SUBSTITUTE(#REF!,"/",""))=2,LEN(#REF!)-LEN(SUBSTITUTE(#REF!,"/",""))=1)),IF(AND(LEN(#REF!)-LEN(SUBSTITUTE(#REF!,"/",""))=1,LEN(#REF!)-LEN(SUBSTITUTE(#REF!,"/",""))=1,LEN(#REF!)-LEN(SUBSTITUTE(#REF!,"/",""))=1),"Série, OAV(s) et Film(s) à venir (non précisé)",IF(AND(OR(LEN(#REF!)-LEN(SUBSTITUTE(#REF!,"/",""))=1,#REF!="A venir"),OR(LEN(#REF!)-LEN(SUBSTITUTE(#REF!,"/",""))=1,#REF!="A venir")),"Série et OAV(s) à venir (non précisé)",IF(AND(OR(LEN(#REF!)-LEN(SUBSTITUTE(#REF!,"/",""))=1,#REF!="A venir"),OR(LEN(#REF!)-LEN(SUBSTITUTE(#REF!,"/",""))=1,#REF!="A venir")),"Série et Film(s) à venir (non précisé)",IF(OR(LEN(#REF!)-LEN(SUBSTITUTE(#REF!,"/",""))=1,#REF!="A venir"),"Série à venir (non précisé)",IF(AND(AND(#REF!*1&lt;=TODAY(),#REF!=#REF!),AND(#REF!*1&lt;=TODAY(),#REF!=#REF!),AND(#REF!*1&lt;=TODAY(),#REF!=#REF!)),"Série terminée",IF(AND(AND(#REF!*1&lt;=TODAY(),OR(#REF!="!",#REF!="?")),AND(#REF!*1&lt;=TODAY(),OR(#REF!="!",#REF!="?")),AND(#REF!*1&lt;=TODAY(),OR(#REF!="!",#REF!="?"))),"Série, OAV(s) et Film(s) en cours",IF(AND(AND(#REF!*1&lt;=TODAY(),OR(#REF!="!",#REF!="?")),AND(#REF!*1&lt;=TODAY(),OR(#REF!="!",#REF!="?"))),"Série et OAV(s) en cours",IF(AND(AND(#REF!*1&lt;=TODAY(),OR(#REF!="!",#REF!="?")),AND(#REF!*1&lt;=TODAY(),OR(#REF!="!",#REF!="?"))),"Série et Film(s) en cours",IF(AND(AND(#REF!*1&lt;=TODAY(),OR(#REF!="!",#REF!="?")),AND(#REF!*1&lt;=TODAY(),OR(#REF!="!",#REF!="?"))),"OAV(s) et Film(s) en cours",IF(AND(#REF!*1&lt;=TODAY(),OR(#REF!="!",#REF!="?"),RIGHT(#REF!,1)="+"),"Série en cours (non précisé)",IF(AND(#REF!*1&lt;=TODAY(),OR(#REF!="!",#REF!="?")),"Série en cours",IF(AND(#REF!*1&lt;=TODAY(),OR(#REF!="!",#REF!="?"),RIGHT(#REF!,1)="+"),"OAV(s) en cours (non précisé)",IF(AND(#REF!*1&lt;=TODAY(),OR(#REF!="!",#REF!="?")),"OAV(s) en cours",IF(AND(#REF!*1&lt;=TODAY(),OR(#REF!="!",#REF!="?"),RIGHT(#REF!,1)="+"),"Film(s) en cours (non précisé)",IF(AND(#REF!*1&lt;=TODAY(),OR(#REF!="!",#REF!="?")),"Film(s) en cours",IF(AND(AND(#REF!*1&gt;TODAY(),#REF!="!"),AND(#REF!*1&gt;TODAY(),#REF!="!"),AND(#REF!*1&gt;TODAY(),#REF!="!")),"Série, OAV(s) et Film(s) à venir",IF(AND(AND(#REF!*1&gt;TODAY(),#REF!="!"),AND(#REF!*1&gt;TODAY(),#REF!="!")),"Série et OAV(s) à venir",IF(AND(AND(#REF!*1&gt;TODAY(),#REF!="!"),AND(#REF!*1&gt;TODAY(),#REF!="!")),"Série et Film(s) à venir",IF(AND(AND(#REF!*1&gt;TODAY(),#REF!="!"),AND(#REF!*1&gt;TODAY(),#REF!="!")),"OAV(s) et Film(s) à venir",IF(AND(#REF!*1&gt;TODAY(),#REF!="!"),"Série à venir",IF(AND(#REF!*1&gt;TODAY(),#REF!="!"),"OAV(s) à venir",IF(AND(#REF!*1&gt;TODAY(),#REF!="!"),"Film(s) à venir","Try Again")))))))))))))))))))))),IF(AND(#REF!="Terminée",OR(ISBLANK(#REF!),LEN(#REF!)-LEN(SUBSTITUTE(#REF!,"/",""))=2,LEN(#REF!)-LEN(SUBSTITUTE(#REF!,"/",""))=1,#REF!="Terminé(s)"),OR(ISBLANK(#REF!),LEN(#REF!)-LEN(SUBSTITUTE(#REF!,"/",""))=2,,LEN(#REF!)-LEN(SUBSTITUTE(#REF!,"/",""))=1,#REF!="Terminé(s)")),IF(AND(#REF!="Terminée",AND(#REF!*1&lt;=TODAY(),OR(#REF!="!",#REF!="?")),AND(#REF!*1&lt;=TODAY(),OR(#REF!="!",#REF!="?"))),"OAV(s) et Film(s) en cours",IF(AND(#REF!="Terminée",AND(#REF!*1&lt;=TODAY(),OR(#REF!="!",#REF!="?"),RIGHT(#REF!,1)="+")),"OAV(s) en cours (non précisé)",IF(AND(#REF!="Terminée",AND(#REF!*1&lt;=TODAY(),OR(#REF!="!",#REF!="?"))),"OAV(s) en cours",IF(AND(#REF!="Terminée",AND(#REF!*1&lt;=TODAY(),OR(#REF!="!",#REF!="?"),RIGHT(#REF!,1)="+")),"Film(s) en cours (non précisé)",IF(AND(#REF!="Terminée",AND(#REF!*1&lt;=TODAY(),OR(#REF!="!",#REF!="?"))),"Film(s) en cours",IF(AND(#REF!="Terminée",AND(LEN(#REF!)-LEN(SUBSTITUTE(#REF!,"/",""))=2,#REF!*1&gt;TODAY(),#REF!="!"),AND(LEN(#REF!)-LEN(SUBSTITUTE(#REF!,"/",""))=2,#REF!*1&gt;TODAY(),#REF!="!")),"OAV(s) et Film(s) à venir",IF(AND(#REF!="Terminée",AND(LEN(#REF!)-LEN(SUBSTITUTE(#REF!,"/",""))=2,#REF!*1&gt;TODAY(),#REF!="!")),"OAV(s) à venir",IF(AND(#REF!="Terminée",AND(LEN(#REF!)-LEN(SUBSTITUTE(#REF!,"/",""))=2,#REF!*1&gt;TODAY(),#REF!="!")),"Film(s) à venir",IF(AND(OR(LEN(#REF!)-LEN(SUBSTITUTE(#REF!,"/",""))=1,#REF!="A venir"),OR(LEN(#REF!)-LEN(SUBSTITUTE(#REF!,"/",""))=1,#REF!="A venir")),"OAV(s) et Film(s) à venir (non précisé)",IF(OR(LEN(#REF!)-LEN(SUBSTITUTE(#REF!,"/",""))=1,#REF!="A venir"),"OAV(s) à venir (non précisé)",IF(OR(LEN(#REF!)-LEN(SUBSTITUTE(#REF!,"/",""))=1,#REF!="A venir"),"Film(s) à venir (non précisé)",IF(AND(#REF!="Terminée",OR(AND(#REF!*1&lt;=TODAY(),#REF!=#REF!),ISBLANK(#REF!),#REF!="Terminé(s)"),OR(AND(#REF!*1&lt;=TODAY(),#REF!=#REF!),ISBLANK(#REF!),#REF!="Terminé(s)")),"Série terminée","Try Again")))))))))))),IF(AND(OR(#REF!="A venir",LEN(#REF!)-LEN(SUBSTITUTE(#REF!,"/",""))=1),#REF!="!"),"Série à venir (non précisé)",IF(AND(OR(#REF!="A venir",LEN(#REF!)-LEN(SUBSTITUTE(#REF!,"/",""))=1),#REF!="!"),"OAV(s) à venir (non précisé)",IF(AND(OR(#REF!="A venir",LEN(#REF!)-LEN(SUBSTITUTE(#REF!,"/",""))=1),#REF!="!"),"Film(s) à venir (non précisé)",IF(#REF!="En pause","Série en pause",IF(#REF!="En pause","OAV(s) en pause",IF(AND(LEN(#REF!)-LEN(SUBSTITUTE(#REF!,"/",""))=1,#REF!="!"),"OAV(s) à venir (non précisé)",IF(AND(LEN(#REF!)-LEN(SUBSTITUTE(#REF!,"/",""))=1,#REF!="!"),"Film(s) à venir (non précisé)",IF(#REF!="Terminé(s)","Film(s) terminé(s)",IF(#REF!="Terminé(s)","OAV(s) terminé(s)",IF(AND(#REF!*1&gt;TODAY(),#REF!="!"),"Série à venir",IF(AND(#REF!*1&gt;TODAY(),#REF!="!"),"OAV(s) à venir",IF(AND(#REF!*1&gt;TODAY(),#REF!="!"),"Film(s) à venir",IF(AND(ISBLANK(#REF!),#REF!*1&lt;=TODAY(),OR(#REF!="!",#REF!="?")),"OAV(s) en cours",IF(AND(ISBLANK(#REF!),ISBLANK(#REF!),AND(#REF!*1&lt;=TODAY(),#REF!=#REF!)),"Film(s) terminé(s)",IF(AND(ISBLANK(#REF!),ISBLANK(#REF!),AND(#REF!*1&lt;=TODAY(),#REF!=#REF!)),"OAV(s) terminé(s)","Tryagain")))))))))))))))))</f>
        <v>#REF!</v>
      </c>
      <c r="I20" s="12" t="e">
        <f ca="1">IF(AND(OR(H20="Série et OAV(s) en cours",H20="Série et OAV(s) en cours (non précisé)",H20="Série en cours",H20="OAV(s) en cours",H20="Film(s) en cours",H20="Série en cours (non précisé)",H20="OAV(s) en cours (non précisé)",H20="Film(s) en cours (non précisé)"),B20=C20,D20=E20,F20=G20),"A jour",IF(H20="Film(s) à venir","Dans "&amp;#REF!*1-TODAY()&amp;" jour(s)",IF(H20="OAV(s) à venir","Dans "&amp;#REF!*1-TODAY()&amp;" jour(s)",IF(H20="Série à venir","Dans "&amp;#REF!*1-TODAY()&amp;" jour(s)",IF(OR(H20="Série et OAV(s) à venir (non précisé)",H20="Série à venir (non précisé)",H20="OAV(s) à venir (non précisé)",H20="Film(s) à venir (non précisé)",H20="Série et film(s) à venir (non précisé)"),"Dans ?? jour(s)",IF(AND(H20="Film(s) terminé(s)",F20=G20),"Fini(s)",IF(AND(B20=C20,D20=E20,F20=G20),"Finie",IF(OR(#REF!="x",#REF!="x",#REF!="x"),"Série Abandonnée",IF(AND(B20&lt;C20,D20&lt;E20,F20&lt;G20),C20-B20&amp;" Episode(s), "&amp;E20-D20&amp;" OAV(s) et "&amp;G20-F20&amp;" Film(s) à regarder",IF(AND(B20&lt;C20,D20&lt;E20),C20-B20&amp;" Episode(s) et "&amp;E20-D20&amp;" OAV(s) à regarder",IF(AND(B20&lt;C20,F20&lt;G20),C20-B20&amp;" Episode(s) et "&amp;G20-F20&amp;" Film(s) à regarder",IF(AND(D20&lt;E20,F20&lt;G20),E20-D20&amp;" OAV(s) et "&amp;G20-F20&amp;" Film(s) à regarder",IF(B20&lt;C20,C20-B20&amp;" Episode(s) à regarder",IF(D20&lt;E20,E20-D20&amp;" OAV(s) à regarder",IF(F20&lt;G20,G20-F20&amp;" Film(s) à regarder","")))))))))))))))</f>
        <v>#REF!</v>
      </c>
    </row>
    <row r="22" spans="1:13">
      <c r="B22" s="62" t="s">
        <v>34</v>
      </c>
    </row>
  </sheetData>
  <autoFilter ref="A17:M20"/>
  <mergeCells count="6">
    <mergeCell ref="C13:F13"/>
    <mergeCell ref="C3:F3"/>
    <mergeCell ref="C5:F5"/>
    <mergeCell ref="C7:F7"/>
    <mergeCell ref="C9:F9"/>
    <mergeCell ref="C11:F11"/>
  </mergeCells>
  <conditionalFormatting sqref="B18:B20">
    <cfRule type="expression" dxfId="134" priority="6">
      <formula>H18="OAV(s) en cours (non précisé)"</formula>
    </cfRule>
    <cfRule type="expression" dxfId="133" priority="8">
      <formula>H18="Film(s) en cours (non précisé)"</formula>
    </cfRule>
    <cfRule type="expression" dxfId="132" priority="579">
      <formula>H18="Série et OAV(s) à venir"</formula>
    </cfRule>
    <cfRule type="expression" dxfId="131" priority="1006">
      <formula>H18="Série et film(s) à venir (non précisé)"</formula>
    </cfRule>
    <cfRule type="expression" dxfId="130" priority="1026">
      <formula>H18="Film(s) à venir (non précisé)"</formula>
    </cfRule>
    <cfRule type="expression" dxfId="129" priority="1092">
      <formula>H18="Film(s) à venir"</formula>
    </cfRule>
    <cfRule type="expression" dxfId="128" priority="1093">
      <formula>H18="OAV(s) à venir (non précisé)"</formula>
    </cfRule>
    <cfRule type="expression" dxfId="127" priority="1094">
      <formula>H18="OAV(s) à venir"</formula>
    </cfRule>
    <cfRule type="expression" dxfId="126" priority="1095">
      <formula>H18="Série à venir (non précisé)"</formula>
    </cfRule>
    <cfRule type="expression" dxfId="125" priority="1096">
      <formula>H18="Série à venir"</formula>
    </cfRule>
    <cfRule type="expression" dxfId="124" priority="1097">
      <formula>I18="Série abandonnée"</formula>
    </cfRule>
    <cfRule type="expression" dxfId="123" priority="1098">
      <formula>H18="Série en pause"</formula>
    </cfRule>
    <cfRule type="expression" dxfId="122" priority="1099">
      <formula>H18="Film(s) en cours"</formula>
    </cfRule>
    <cfRule type="expression" dxfId="121" priority="1100">
      <formula>H18="OAV(s) en cours"</formula>
    </cfRule>
    <cfRule type="expression" dxfId="120" priority="1101">
      <formula>H18="Série en cours (non précisé)"</formula>
    </cfRule>
    <cfRule type="expression" dxfId="119" priority="1102">
      <formula>H18="Série en cours"</formula>
    </cfRule>
    <cfRule type="expression" dxfId="118" priority="1103">
      <formula>B18=C18</formula>
    </cfRule>
    <cfRule type="expression" dxfId="117" priority="1104">
      <formula>B18&lt;C18</formula>
    </cfRule>
  </conditionalFormatting>
  <conditionalFormatting sqref="C18:C20">
    <cfRule type="expression" dxfId="116" priority="7">
      <formula>H18="Film(s) en cours (non précisé)"</formula>
    </cfRule>
    <cfRule type="expression" dxfId="115" priority="13">
      <formula>H18="OAV(s) en cours (non précisé)"</formula>
    </cfRule>
    <cfRule type="expression" dxfId="114" priority="1005">
      <formula>H18="Série en cours (non précisé)"</formula>
    </cfRule>
    <cfRule type="expression" dxfId="113" priority="1007">
      <formula>H18="Série et OAV(s) à venir"</formula>
    </cfRule>
    <cfRule type="expression" dxfId="112" priority="1016">
      <formula>H18="Film(s) à venir (non précisé)"</formula>
    </cfRule>
    <cfRule type="expression" dxfId="111" priority="1079">
      <formula>H18="Film(s) à venir"</formula>
    </cfRule>
    <cfRule type="expression" dxfId="110" priority="1080">
      <formula>H18="OAV(s) à venir (non précisé)"</formula>
    </cfRule>
    <cfRule type="expression" dxfId="109" priority="1081">
      <formula>H18="Série et film(s) à venir (non précisé)"</formula>
    </cfRule>
    <cfRule type="expression" dxfId="108" priority="1082">
      <formula>H18="OAV(s) à venir"</formula>
    </cfRule>
    <cfRule type="expression" dxfId="107" priority="1083">
      <formula>H18="Série à venir (non précisé)"</formula>
    </cfRule>
    <cfRule type="expression" dxfId="106" priority="1084">
      <formula>H18="Série à venir"</formula>
    </cfRule>
    <cfRule type="expression" dxfId="105" priority="1085">
      <formula>I18="Série abandonnée"</formula>
    </cfRule>
    <cfRule type="expression" dxfId="104" priority="1086">
      <formula>H18="Série en pause"</formula>
    </cfRule>
    <cfRule type="expression" dxfId="103" priority="1087">
      <formula>H18="Film(s) en cours"</formula>
    </cfRule>
    <cfRule type="expression" dxfId="102" priority="1088">
      <formula>H18="OAV(s) en cours"</formula>
    </cfRule>
    <cfRule type="expression" dxfId="101" priority="1089">
      <formula>H18="Série en cours"</formula>
    </cfRule>
    <cfRule type="expression" dxfId="100" priority="1090">
      <formula>C18=B18</formula>
    </cfRule>
    <cfRule type="expression" dxfId="99" priority="1091">
      <formula>C18&gt;B18</formula>
    </cfRule>
  </conditionalFormatting>
  <conditionalFormatting sqref="D18:D20">
    <cfRule type="expression" dxfId="98" priority="5">
      <formula>H18="Film(s) en cours (non précisé)"</formula>
    </cfRule>
    <cfRule type="expression" dxfId="97" priority="12">
      <formula>H18="OAV(s) en cours (non précisé)"</formula>
    </cfRule>
    <cfRule type="expression" dxfId="96" priority="860">
      <formula>H18="Série en cours (non précisé)"</formula>
    </cfRule>
    <cfRule type="expression" dxfId="95" priority="1004">
      <formula>H18="Film(s) à venir (non précisé)"</formula>
    </cfRule>
    <cfRule type="expression" dxfId="94" priority="1008">
      <formula>H18="Film(s) à venir"</formula>
    </cfRule>
    <cfRule type="expression" dxfId="93" priority="1066">
      <formula>H18="Série et OAV(s) à venir"</formula>
    </cfRule>
    <cfRule type="expression" dxfId="92" priority="1067">
      <formula>H18="OAV(s) à venir (non précisé)"</formula>
    </cfRule>
    <cfRule type="expression" dxfId="91" priority="1068">
      <formula>H18="OAV(s) à venir"</formula>
    </cfRule>
    <cfRule type="expression" dxfId="90" priority="1069">
      <formula>H18="Série et film(s) à venir (non précisé)"</formula>
    </cfRule>
    <cfRule type="expression" dxfId="89" priority="1070">
      <formula>H18="Série à venir (non précisé)"</formula>
    </cfRule>
    <cfRule type="expression" dxfId="88" priority="1071">
      <formula>H18="Série à venir"</formula>
    </cfRule>
    <cfRule type="expression" dxfId="87" priority="1072">
      <formula>I18="Série abandonnée"</formula>
    </cfRule>
    <cfRule type="expression" dxfId="86" priority="1073">
      <formula>H18="Série en pause"</formula>
    </cfRule>
    <cfRule type="expression" dxfId="85" priority="1074">
      <formula>H18="Film(s) en cours"</formula>
    </cfRule>
    <cfRule type="expression" dxfId="84" priority="1075">
      <formula>H18="OAV(s) en cours"</formula>
    </cfRule>
    <cfRule type="expression" dxfId="83" priority="1076">
      <formula>H18="Série en cours"</formula>
    </cfRule>
    <cfRule type="expression" dxfId="82" priority="1077">
      <formula>D18=E18</formula>
    </cfRule>
    <cfRule type="expression" dxfId="81" priority="1078">
      <formula>D18&lt;E18</formula>
    </cfRule>
  </conditionalFormatting>
  <conditionalFormatting sqref="E18:E20">
    <cfRule type="expression" dxfId="80" priority="4">
      <formula>H18="Film(s) en cours (non précisé)"</formula>
    </cfRule>
    <cfRule type="expression" dxfId="79" priority="11">
      <formula>H18="OAV(s) en cours (non précisé)"</formula>
    </cfRule>
    <cfRule type="expression" dxfId="78" priority="1003">
      <formula>H18="Série en cours (non précisé)"</formula>
    </cfRule>
    <cfRule type="expression" dxfId="77" priority="1009">
      <formula>H18="Film(s) à venir (non précisé)"</formula>
    </cfRule>
    <cfRule type="expression" dxfId="76" priority="1014">
      <formula>H18="Film(s) à venir"</formula>
    </cfRule>
    <cfRule type="expression" dxfId="75" priority="1053">
      <formula>H18="Série et OAV(s) à venir"</formula>
    </cfRule>
    <cfRule type="expression" dxfId="74" priority="1054">
      <formula>H18="OAV(s) à venir (non précisé)"</formula>
    </cfRule>
    <cfRule type="expression" dxfId="73" priority="1055">
      <formula>H18="Série et film(s) à venir (non précisé)"</formula>
    </cfRule>
    <cfRule type="expression" dxfId="72" priority="1056">
      <formula>H18="OAV(s) à venir"</formula>
    </cfRule>
    <cfRule type="expression" dxfId="71" priority="1057">
      <formula>H18="Série à venir (non précisé)"</formula>
    </cfRule>
    <cfRule type="expression" dxfId="70" priority="1058">
      <formula>H18="Série à venir"</formula>
    </cfRule>
    <cfRule type="expression" dxfId="69" priority="1059">
      <formula>I18="Série abandonnée"</formula>
    </cfRule>
    <cfRule type="expression" dxfId="68" priority="1060">
      <formula>H18="Série en pause"</formula>
    </cfRule>
    <cfRule type="expression" dxfId="67" priority="1061">
      <formula>H18="Film(s) en cours"</formula>
    </cfRule>
    <cfRule type="expression" dxfId="66" priority="1062">
      <formula>H18="OAV(s) en cours"</formula>
    </cfRule>
    <cfRule type="expression" dxfId="65" priority="1063">
      <formula>H18="Série en cours"</formula>
    </cfRule>
    <cfRule type="expression" dxfId="64" priority="1064">
      <formula>E18=D18</formula>
    </cfRule>
    <cfRule type="expression" dxfId="63" priority="1065">
      <formula>E18&gt;D18</formula>
    </cfRule>
  </conditionalFormatting>
  <conditionalFormatting sqref="F18:F20">
    <cfRule type="expression" dxfId="62" priority="3">
      <formula>H18="Film(s) en cours (non précisé)"</formula>
    </cfRule>
    <cfRule type="expression" dxfId="61" priority="10">
      <formula>H18="OAV(s) en cours (non précisé)"</formula>
    </cfRule>
    <cfRule type="expression" dxfId="60" priority="1002">
      <formula>H18="Série en cours (non précisé)"</formula>
    </cfRule>
    <cfRule type="expression" dxfId="59" priority="1010">
      <formula>H18="Film(s) à venir (non précisé)"</formula>
    </cfRule>
    <cfRule type="expression" dxfId="58" priority="1013">
      <formula>H18="Film(s) à venir"</formula>
    </cfRule>
    <cfRule type="expression" dxfId="57" priority="1040">
      <formula>H18="Série et OAV(s) à venir"</formula>
    </cfRule>
    <cfRule type="expression" dxfId="56" priority="1041">
      <formula>H18="Série et film(s) à venir (non précisé)"</formula>
    </cfRule>
    <cfRule type="expression" dxfId="55" priority="1042">
      <formula>H18="OAV(s) à venir (non précisé)"</formula>
    </cfRule>
    <cfRule type="expression" dxfId="54" priority="1043">
      <formula>H18="OAV(s) à venir"</formula>
    </cfRule>
    <cfRule type="expression" dxfId="53" priority="1044">
      <formula>H18="Série à venir (non précisé)"</formula>
    </cfRule>
    <cfRule type="expression" dxfId="52" priority="1045">
      <formula>H18="Série à venir"</formula>
    </cfRule>
    <cfRule type="expression" dxfId="51" priority="1046">
      <formula>I18="Série abandonnée"</formula>
    </cfRule>
    <cfRule type="expression" dxfId="50" priority="1047">
      <formula>H18="Série en pause"</formula>
    </cfRule>
    <cfRule type="expression" dxfId="49" priority="1048">
      <formula>H18="Film(s) en cours"</formula>
    </cfRule>
    <cfRule type="expression" dxfId="48" priority="1049">
      <formula>H18="OAV(s) en cours"</formula>
    </cfRule>
    <cfRule type="expression" dxfId="47" priority="1050">
      <formula>H18="Série en cours"</formula>
    </cfRule>
    <cfRule type="expression" dxfId="46" priority="1051">
      <formula>F18=G18</formula>
    </cfRule>
    <cfRule type="expression" dxfId="45" priority="1052">
      <formula>F18&lt;G18</formula>
    </cfRule>
  </conditionalFormatting>
  <conditionalFormatting sqref="G18:G20">
    <cfRule type="expression" dxfId="44" priority="2">
      <formula>H18="Film(s) en cours (non précisé)"</formula>
    </cfRule>
    <cfRule type="expression" dxfId="43" priority="9">
      <formula>H18="OAV(s) en cours (non précisé)"</formula>
    </cfRule>
    <cfRule type="expression" dxfId="42" priority="1001">
      <formula>H18="Série en cours (non précisé)"</formula>
    </cfRule>
    <cfRule type="expression" dxfId="41" priority="1011">
      <formula>H18="Film(s) à venir (non précisé)"</formula>
    </cfRule>
    <cfRule type="expression" dxfId="40" priority="1012">
      <formula>H18="Film(s) à venir"</formula>
    </cfRule>
    <cfRule type="expression" dxfId="39" priority="1027">
      <formula>H18="OAV(s) à venir (non précisé)"</formula>
    </cfRule>
    <cfRule type="expression" dxfId="38" priority="1028">
      <formula>H18="Série et OAV(s) à venir"</formula>
    </cfRule>
    <cfRule type="expression" dxfId="37" priority="1029">
      <formula>H18="Série et film(s) à venir (non précisé)"</formula>
    </cfRule>
    <cfRule type="expression" dxfId="36" priority="1030">
      <formula>H18="OAV(s) à venir"</formula>
    </cfRule>
    <cfRule type="expression" dxfId="35" priority="1031">
      <formula>H18="Série à venir (non précisé)"</formula>
    </cfRule>
    <cfRule type="expression" dxfId="34" priority="1032">
      <formula>H18="Série à venir"</formula>
    </cfRule>
    <cfRule type="expression" dxfId="33" priority="1033">
      <formula>I18="Série abandonnée"</formula>
    </cfRule>
    <cfRule type="expression" dxfId="32" priority="1034">
      <formula>H18="Série en pause"</formula>
    </cfRule>
    <cfRule type="expression" dxfId="31" priority="1035">
      <formula>H18="Film(s) en cours"</formula>
    </cfRule>
    <cfRule type="expression" dxfId="30" priority="1036">
      <formula>H18="OAV(s) en cours"</formula>
    </cfRule>
    <cfRule type="expression" dxfId="29" priority="1037">
      <formula>H18="Série en cours"</formula>
    </cfRule>
    <cfRule type="expression" dxfId="28" priority="1038">
      <formula>G18=F18</formula>
    </cfRule>
    <cfRule type="expression" dxfId="27" priority="1039">
      <formula>G18&gt;F18</formula>
    </cfRule>
  </conditionalFormatting>
  <conditionalFormatting sqref="B18:G20">
    <cfRule type="containsBlanks" dxfId="26" priority="1">
      <formula>LEN(TRIM(B18))=0</formula>
    </cfRule>
  </conditionalFormatting>
  <conditionalFormatting sqref="H18:H20">
    <cfRule type="containsText" dxfId="25" priority="1022" operator="containsText" text="en pause">
      <formula>NOT(ISERROR(SEARCH("en pause",H18)))</formula>
    </cfRule>
    <cfRule type="containsText" dxfId="24" priority="1023" operator="containsText" text="à venir">
      <formula>NOT(ISERROR(SEARCH("à venir",H18)))</formula>
    </cfRule>
    <cfRule type="containsText" dxfId="23" priority="1024" operator="containsText" text="en cours">
      <formula>NOT(ISERROR(SEARCH("en cours",H18)))</formula>
    </cfRule>
    <cfRule type="containsText" dxfId="22" priority="1025" operator="containsText" text="terminé">
      <formula>NOT(ISERROR(SEARCH("terminé",H18)))</formula>
    </cfRule>
  </conditionalFormatting>
  <conditionalFormatting sqref="I18:I20">
    <cfRule type="containsText" dxfId="21" priority="1017" operator="containsText" text="jour(s)">
      <formula>NOT(ISERROR(SEARCH("jour(s)",I18)))</formula>
    </cfRule>
    <cfRule type="containsText" dxfId="20" priority="1018" operator="containsText" text="abandonnée">
      <formula>NOT(ISERROR(SEARCH("abandonnée",I18)))</formula>
    </cfRule>
    <cfRule type="containsText" dxfId="19" priority="1019" operator="containsText" text="A jour">
      <formula>NOT(ISERROR(SEARCH("A jour",I18)))</formula>
    </cfRule>
    <cfRule type="containsText" dxfId="18" priority="1020" operator="containsText" text="fini">
      <formula>NOT(ISERROR(SEARCH("fini",I18)))</formula>
    </cfRule>
    <cfRule type="containsText" dxfId="17" priority="1021" operator="containsText" text="à regarder">
      <formula>NOT(ISERROR(SEARCH("à regarder",I18)))</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1026" r:id="rId4" name="TextBox1">
          <controlPr defaultSize="0" autoLine="0" r:id="rId5">
            <anchor moveWithCells="1">
              <from>
                <xdr:col>0</xdr:col>
                <xdr:colOff>190500</xdr:colOff>
                <xdr:row>1</xdr:row>
                <xdr:rowOff>38100</xdr:rowOff>
              </from>
              <to>
                <xdr:col>0</xdr:col>
                <xdr:colOff>3743325</xdr:colOff>
                <xdr:row>3</xdr:row>
                <xdr:rowOff>114300</xdr:rowOff>
              </to>
            </anchor>
          </controlPr>
        </control>
      </mc:Choice>
      <mc:Fallback>
        <control shapeId="1026" r:id="rId4" name="TextBox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74"/>
  <dimension ref="A6:I25"/>
  <sheetViews>
    <sheetView showZeros="0" zoomScale="80" zoomScaleNormal="80" workbookViewId="0">
      <pane ySplit="15" topLeftCell="A16" activePane="bottomLeft" state="frozen"/>
      <selection activeCell="C6" sqref="C6:E20"/>
      <selection pane="bottomLeft" activeCell="B18" sqref="B18"/>
    </sheetView>
  </sheetViews>
  <sheetFormatPr baseColWidth="10" defaultRowHeight="15"/>
  <cols>
    <col min="1" max="1" width="56.5703125" style="47" customWidth="1"/>
    <col min="2" max="9" width="18.5703125" style="47" customWidth="1"/>
    <col min="10" max="16384" width="11.42578125" style="47"/>
  </cols>
  <sheetData>
    <row r="6" spans="1:1">
      <c r="A6" s="30" t="s">
        <v>2</v>
      </c>
    </row>
    <row r="7" spans="1:1">
      <c r="A7" s="30" t="s">
        <v>32</v>
      </c>
    </row>
    <row r="8" spans="1:1">
      <c r="A8" s="30" t="s">
        <v>15</v>
      </c>
    </row>
    <row r="9" spans="1:1">
      <c r="A9" s="30" t="s">
        <v>12</v>
      </c>
    </row>
    <row r="10" spans="1:1">
      <c r="A10" s="49" t="s">
        <v>14</v>
      </c>
    </row>
    <row r="16" spans="1:1" ht="15.75" thickBot="1"/>
    <row r="17" spans="1:9" ht="15.75" hidden="1" thickBot="1"/>
    <row r="18" spans="1:9" ht="17.25" customHeight="1" thickBot="1">
      <c r="A18" s="50" t="str">
        <f>Sommaire!A18</f>
        <v>.hack - Sign</v>
      </c>
      <c r="B18" s="58">
        <f>'.hack - Sign'!H8</f>
        <v>0</v>
      </c>
      <c r="C18" s="59">
        <f>'.hack - Sign'!H9</f>
        <v>0</v>
      </c>
      <c r="D18" s="59">
        <f>'.hack - Sign'!J8</f>
        <v>0</v>
      </c>
      <c r="E18" s="59">
        <f>'.hack - Sign'!J9</f>
        <v>0</v>
      </c>
      <c r="F18" s="59">
        <f>'.hack - Sign'!L8</f>
        <v>0</v>
      </c>
      <c r="G18" s="59">
        <f>'.hack - Sign'!L9</f>
        <v>0</v>
      </c>
      <c r="H18" s="59">
        <f>'.hack - Sign'!N8</f>
        <v>0</v>
      </c>
      <c r="I18" s="60">
        <f>'.hack - Sign'!N9</f>
        <v>0</v>
      </c>
    </row>
    <row r="19" spans="1:9" ht="17.25" customHeight="1">
      <c r="A19" s="50" t="str">
        <f>Sommaire!A19</f>
        <v>11 eyes</v>
      </c>
      <c r="B19" s="55" t="str">
        <f>'11 eyes'!H8</f>
        <v>Monde parallèle</v>
      </c>
      <c r="C19" s="56" t="str">
        <f>'11 eyes'!H9</f>
        <v>Romance</v>
      </c>
      <c r="D19" s="56">
        <f>'11 eyes'!J8</f>
        <v>0</v>
      </c>
      <c r="E19" s="56">
        <f>'11 eyes'!J9</f>
        <v>0</v>
      </c>
      <c r="F19" s="56">
        <f>'11 eyes'!L8</f>
        <v>0</v>
      </c>
      <c r="G19" s="56">
        <f>'11 eyes'!L9</f>
        <v>0</v>
      </c>
      <c r="H19" s="56">
        <f>'11 eyes'!N8</f>
        <v>0</v>
      </c>
      <c r="I19" s="57">
        <f>'11 eyes'!N9</f>
        <v>0</v>
      </c>
    </row>
    <row r="20" spans="1:9" ht="17.25" customHeight="1">
      <c r="A20" s="50" t="str">
        <f>Sommaire!A20</f>
        <v>30-sai no Hoken Taiiku</v>
      </c>
      <c r="B20" s="52" t="str">
        <f>'30-sai no Hoken Taiiku'!H8</f>
        <v>Tranche de vie</v>
      </c>
      <c r="C20" s="53" t="str">
        <f>'30-sai no Hoken Taiiku'!H9</f>
        <v>Romance</v>
      </c>
      <c r="D20" s="53" t="str">
        <f>'30-sai no Hoken Taiiku'!J8</f>
        <v>Ecchi</v>
      </c>
      <c r="E20" s="53">
        <f>'30-sai no Hoken Taiiku'!J9</f>
        <v>0</v>
      </c>
      <c r="F20" s="53">
        <f>'30-sai no Hoken Taiiku'!L8</f>
        <v>0</v>
      </c>
      <c r="G20" s="53">
        <f>'30-sai no Hoken Taiiku'!L9</f>
        <v>0</v>
      </c>
      <c r="H20" s="53">
        <f>'30-sai no Hoken Taiiku'!N8</f>
        <v>0</v>
      </c>
      <c r="I20" s="54">
        <f>'30-sai no Hoken Taiiku'!N9</f>
        <v>0</v>
      </c>
    </row>
    <row r="24" spans="1:9">
      <c r="B24" s="61" t="s">
        <v>35</v>
      </c>
    </row>
    <row r="25" spans="1:9">
      <c r="B25" s="47" t="s">
        <v>36</v>
      </c>
    </row>
  </sheetData>
  <autoFilter ref="A17:B20"/>
  <conditionalFormatting sqref="B18:I20">
    <cfRule type="cellIs" dxfId="16" priority="1" operator="lessThan">
      <formula>1</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519170" r:id="rId4" name="TextBox1">
          <controlPr defaultSize="0" autoLine="0" r:id="rId5">
            <anchor moveWithCells="1">
              <from>
                <xdr:col>0</xdr:col>
                <xdr:colOff>190500</xdr:colOff>
                <xdr:row>1</xdr:row>
                <xdr:rowOff>38100</xdr:rowOff>
              </from>
              <to>
                <xdr:col>0</xdr:col>
                <xdr:colOff>3743325</xdr:colOff>
                <xdr:row>3</xdr:row>
                <xdr:rowOff>114300</xdr:rowOff>
              </to>
            </anchor>
          </controlPr>
        </control>
      </mc:Choice>
      <mc:Fallback>
        <control shapeId="519170" r:id="rId4" name="TextBox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07"/>
  <dimension ref="B1:W25"/>
  <sheetViews>
    <sheetView zoomScale="80" zoomScaleNormal="80" workbookViewId="0">
      <selection activeCell="G29" sqref="G29"/>
    </sheetView>
  </sheetViews>
  <sheetFormatPr baseColWidth="10" defaultColWidth="11.42578125" defaultRowHeight="15"/>
  <cols>
    <col min="1" max="1" width="8" style="7" customWidth="1"/>
    <col min="2" max="3" width="11.42578125" style="7"/>
    <col min="4" max="12" width="11.7109375" style="7" customWidth="1"/>
    <col min="13" max="21" width="11.42578125" style="7"/>
    <col min="22" max="22" width="11.42578125" style="7" customWidth="1"/>
    <col min="23" max="16384" width="11.42578125" style="7"/>
  </cols>
  <sheetData>
    <row r="1" spans="2:23" ht="15" customHeight="1">
      <c r="B1" s="6" t="s">
        <v>2</v>
      </c>
      <c r="C1" s="69" t="str">
        <f ca="1">MID(CELL("filename",C1),FIND("]",CELL("filename",C1))+1,32)</f>
        <v>.hack - Sign</v>
      </c>
      <c r="D1" s="69"/>
      <c r="E1" s="69"/>
      <c r="F1" s="69"/>
      <c r="G1" s="69"/>
      <c r="H1" s="69"/>
      <c r="I1" s="69"/>
      <c r="J1" s="69"/>
      <c r="K1" s="69"/>
      <c r="L1" s="69"/>
      <c r="M1" s="69"/>
      <c r="N1" s="69"/>
      <c r="O1" s="69"/>
      <c r="P1" s="69"/>
      <c r="Q1" s="69"/>
      <c r="R1" s="69"/>
      <c r="S1" s="69"/>
      <c r="T1" s="69"/>
      <c r="U1" s="69"/>
      <c r="V1" s="16"/>
      <c r="W1" s="16"/>
    </row>
    <row r="2" spans="2:23" ht="15" customHeight="1">
      <c r="B2" s="9" t="s">
        <v>32</v>
      </c>
      <c r="C2" s="69"/>
      <c r="D2" s="69"/>
      <c r="E2" s="69"/>
      <c r="F2" s="69"/>
      <c r="G2" s="69"/>
      <c r="H2" s="69"/>
      <c r="I2" s="69"/>
      <c r="J2" s="69"/>
      <c r="K2" s="69"/>
      <c r="L2" s="69"/>
      <c r="M2" s="69"/>
      <c r="N2" s="69"/>
      <c r="O2" s="69"/>
      <c r="P2" s="69"/>
      <c r="Q2" s="69"/>
      <c r="R2" s="69"/>
      <c r="S2" s="69"/>
      <c r="T2" s="69"/>
      <c r="U2" s="69"/>
      <c r="V2" s="4"/>
    </row>
    <row r="3" spans="2:23" ht="15" customHeight="1">
      <c r="B3" s="4"/>
      <c r="C3" s="69"/>
      <c r="D3" s="69"/>
      <c r="E3" s="69"/>
      <c r="F3" s="69"/>
      <c r="G3" s="69"/>
      <c r="H3" s="69"/>
      <c r="I3" s="69"/>
      <c r="J3" s="69"/>
      <c r="K3" s="69"/>
      <c r="L3" s="69"/>
      <c r="M3" s="69"/>
      <c r="N3" s="69"/>
      <c r="O3" s="69"/>
      <c r="P3" s="69"/>
      <c r="Q3" s="69"/>
      <c r="R3" s="69"/>
      <c r="S3" s="69"/>
      <c r="T3" s="69"/>
      <c r="U3" s="69"/>
      <c r="V3" s="28"/>
    </row>
    <row r="4" spans="2:23" ht="15" customHeight="1">
      <c r="B4" s="4"/>
      <c r="C4" s="69"/>
      <c r="D4" s="69"/>
      <c r="E4" s="69"/>
      <c r="F4" s="69"/>
      <c r="G4" s="69"/>
      <c r="H4" s="69"/>
      <c r="I4" s="69"/>
      <c r="J4" s="69"/>
      <c r="K4" s="69"/>
      <c r="L4" s="69"/>
      <c r="M4" s="69"/>
      <c r="N4" s="69"/>
      <c r="O4" s="69"/>
      <c r="P4" s="69"/>
      <c r="Q4" s="69"/>
      <c r="R4" s="69"/>
      <c r="S4" s="69"/>
      <c r="T4" s="69"/>
      <c r="U4" s="69"/>
      <c r="V4" s="4"/>
    </row>
    <row r="5" spans="2:23" ht="15.75" thickBot="1">
      <c r="B5" s="1"/>
      <c r="C5" s="1"/>
      <c r="D5" s="1"/>
      <c r="E5" s="1"/>
      <c r="F5" s="1"/>
      <c r="G5" s="1"/>
      <c r="H5" s="1"/>
      <c r="I5" s="1"/>
      <c r="J5" s="1"/>
      <c r="K5" s="1"/>
      <c r="L5" s="1"/>
      <c r="M5" s="1"/>
      <c r="N5" s="1"/>
      <c r="O5" s="1"/>
      <c r="P5" s="1"/>
      <c r="Q5" s="1"/>
      <c r="R5" s="1"/>
      <c r="S5" s="1"/>
      <c r="T5" s="1"/>
      <c r="U5" s="1"/>
      <c r="V5" s="1"/>
    </row>
    <row r="6" spans="2:23" ht="15.75">
      <c r="B6" s="1"/>
      <c r="C6" s="70"/>
      <c r="D6" s="71"/>
      <c r="E6" s="72"/>
      <c r="F6" s="1"/>
      <c r="G6" s="2" t="s">
        <v>4</v>
      </c>
      <c r="H6" s="1" t="s">
        <v>16</v>
      </c>
      <c r="I6" s="1"/>
      <c r="J6" s="1"/>
      <c r="K6" s="1"/>
      <c r="L6" s="1"/>
      <c r="M6" s="1"/>
      <c r="N6" s="3"/>
      <c r="O6" s="2"/>
      <c r="P6" s="1"/>
      <c r="Q6" s="1"/>
      <c r="R6" s="1"/>
      <c r="S6" s="1"/>
      <c r="T6" s="1"/>
      <c r="U6" s="1"/>
      <c r="V6" s="1"/>
    </row>
    <row r="7" spans="2:23" ht="15.75">
      <c r="B7" s="1"/>
      <c r="C7" s="73"/>
      <c r="D7" s="74"/>
      <c r="E7" s="75"/>
      <c r="F7" s="1"/>
      <c r="G7" s="2"/>
      <c r="H7" s="1"/>
      <c r="I7" s="1"/>
      <c r="J7" s="1"/>
      <c r="K7" s="1"/>
      <c r="L7" s="1"/>
      <c r="M7" s="1"/>
      <c r="N7" s="1"/>
      <c r="O7" s="1"/>
      <c r="P7" s="1"/>
      <c r="Q7" s="1"/>
      <c r="R7" s="1"/>
      <c r="S7" s="1"/>
      <c r="T7" s="1"/>
      <c r="U7" s="1"/>
      <c r="V7" s="1"/>
    </row>
    <row r="8" spans="2:23" ht="15.75">
      <c r="B8" s="1"/>
      <c r="C8" s="73"/>
      <c r="D8" s="74"/>
      <c r="E8" s="75"/>
      <c r="F8" s="1"/>
      <c r="G8" s="2" t="s">
        <v>13</v>
      </c>
      <c r="H8" s="1"/>
      <c r="I8" s="1"/>
      <c r="J8" s="1"/>
      <c r="K8" s="1"/>
      <c r="L8" s="1"/>
      <c r="M8" s="1"/>
      <c r="N8" s="1"/>
      <c r="O8" s="1"/>
      <c r="P8" s="1"/>
      <c r="Q8" s="1"/>
      <c r="R8" s="1"/>
      <c r="S8" s="1"/>
      <c r="T8" s="1"/>
      <c r="U8" s="1"/>
      <c r="V8" s="1"/>
    </row>
    <row r="9" spans="2:23" ht="15.75">
      <c r="B9" s="1"/>
      <c r="C9" s="73"/>
      <c r="D9" s="74"/>
      <c r="E9" s="75"/>
      <c r="F9" s="1"/>
      <c r="G9" s="2"/>
      <c r="H9" s="1"/>
      <c r="I9" s="1"/>
      <c r="J9" s="1"/>
      <c r="K9" s="1"/>
      <c r="L9" s="1"/>
      <c r="M9" s="1"/>
      <c r="N9" s="1"/>
      <c r="O9" s="1"/>
      <c r="P9" s="1"/>
      <c r="Q9" s="1"/>
      <c r="R9" s="1"/>
      <c r="S9" s="1"/>
      <c r="T9" s="1"/>
      <c r="U9" s="1"/>
      <c r="V9" s="1"/>
    </row>
    <row r="10" spans="2:23" ht="15.75">
      <c r="B10" s="1"/>
      <c r="C10" s="73"/>
      <c r="D10" s="74"/>
      <c r="E10" s="75"/>
      <c r="F10" s="1"/>
      <c r="G10" s="2"/>
      <c r="H10" s="5"/>
      <c r="I10" s="1"/>
      <c r="J10" s="1"/>
      <c r="K10" s="1"/>
      <c r="L10" s="1"/>
      <c r="M10" s="1"/>
      <c r="N10" s="1"/>
      <c r="O10" s="1"/>
      <c r="P10" s="1"/>
      <c r="Q10" s="1"/>
      <c r="R10" s="1"/>
      <c r="S10" s="1"/>
      <c r="T10" s="1"/>
      <c r="U10" s="1"/>
      <c r="V10" s="1"/>
    </row>
    <row r="11" spans="2:23" ht="15.75">
      <c r="B11" s="1"/>
      <c r="C11" s="73"/>
      <c r="D11" s="74"/>
      <c r="E11" s="75"/>
      <c r="F11" s="1"/>
      <c r="G11" s="2" t="s">
        <v>5</v>
      </c>
      <c r="H11" s="5" t="s">
        <v>6</v>
      </c>
      <c r="I11" s="1"/>
      <c r="J11" s="1"/>
      <c r="K11" s="1"/>
      <c r="L11" s="1"/>
      <c r="M11" s="1"/>
      <c r="N11" s="1"/>
      <c r="O11" s="1"/>
      <c r="P11" s="1"/>
      <c r="Q11" s="1"/>
      <c r="R11" s="1"/>
      <c r="S11" s="1"/>
      <c r="T11" s="1"/>
      <c r="U11" s="1"/>
      <c r="V11" s="1"/>
    </row>
    <row r="12" spans="2:23" ht="15" customHeight="1">
      <c r="B12" s="1"/>
      <c r="C12" s="73"/>
      <c r="D12" s="74"/>
      <c r="E12" s="75"/>
      <c r="F12" s="1"/>
      <c r="G12" s="2" t="s">
        <v>3</v>
      </c>
      <c r="H12" s="76" t="s">
        <v>17</v>
      </c>
      <c r="I12" s="76"/>
      <c r="J12" s="76"/>
      <c r="K12" s="76"/>
      <c r="L12" s="76"/>
      <c r="M12" s="76"/>
      <c r="N12" s="76"/>
      <c r="O12" s="76"/>
      <c r="P12" s="76"/>
      <c r="Q12" s="76"/>
      <c r="R12" s="76"/>
      <c r="S12" s="76"/>
      <c r="T12" s="76"/>
      <c r="U12" s="76"/>
      <c r="V12" s="76"/>
    </row>
    <row r="13" spans="2:23">
      <c r="B13" s="1"/>
      <c r="C13" s="73"/>
      <c r="D13" s="74"/>
      <c r="E13" s="75"/>
      <c r="F13" s="1"/>
      <c r="G13" s="1"/>
      <c r="H13" s="76"/>
      <c r="I13" s="76"/>
      <c r="J13" s="76"/>
      <c r="K13" s="76"/>
      <c r="L13" s="76"/>
      <c r="M13" s="76"/>
      <c r="N13" s="76"/>
      <c r="O13" s="76"/>
      <c r="P13" s="76"/>
      <c r="Q13" s="76"/>
      <c r="R13" s="76"/>
      <c r="S13" s="76"/>
      <c r="T13" s="76"/>
      <c r="U13" s="76"/>
      <c r="V13" s="76"/>
    </row>
    <row r="14" spans="2:23">
      <c r="B14" s="1"/>
      <c r="C14" s="73"/>
      <c r="D14" s="74"/>
      <c r="E14" s="75"/>
      <c r="F14" s="1"/>
      <c r="G14" s="1"/>
      <c r="H14" s="76"/>
      <c r="I14" s="76"/>
      <c r="J14" s="76"/>
      <c r="K14" s="76"/>
      <c r="L14" s="76"/>
      <c r="M14" s="76"/>
      <c r="N14" s="76"/>
      <c r="O14" s="76"/>
      <c r="P14" s="76"/>
      <c r="Q14" s="76"/>
      <c r="R14" s="76"/>
      <c r="S14" s="76"/>
      <c r="T14" s="76"/>
      <c r="U14" s="76"/>
      <c r="V14" s="76"/>
    </row>
    <row r="15" spans="2:23">
      <c r="B15" s="1"/>
      <c r="C15" s="73"/>
      <c r="D15" s="74"/>
      <c r="E15" s="75"/>
      <c r="F15" s="1"/>
      <c r="G15" s="1"/>
      <c r="H15" s="76"/>
      <c r="I15" s="76"/>
      <c r="J15" s="76"/>
      <c r="K15" s="76"/>
      <c r="L15" s="76"/>
      <c r="M15" s="76"/>
      <c r="N15" s="76"/>
      <c r="O15" s="76"/>
      <c r="P15" s="76"/>
      <c r="Q15" s="76"/>
      <c r="R15" s="76"/>
      <c r="S15" s="76"/>
      <c r="T15" s="76"/>
      <c r="U15" s="76"/>
      <c r="V15" s="76"/>
    </row>
    <row r="16" spans="2:23">
      <c r="B16" s="1"/>
      <c r="C16" s="73"/>
      <c r="D16" s="74"/>
      <c r="E16" s="75"/>
      <c r="F16" s="1"/>
      <c r="G16" s="1"/>
      <c r="H16" s="76"/>
      <c r="I16" s="76"/>
      <c r="J16" s="76"/>
      <c r="K16" s="76"/>
      <c r="L16" s="76"/>
      <c r="M16" s="76"/>
      <c r="N16" s="76"/>
      <c r="O16" s="76"/>
      <c r="P16" s="76"/>
      <c r="Q16" s="76"/>
      <c r="R16" s="76"/>
      <c r="S16" s="76"/>
      <c r="T16" s="76"/>
      <c r="U16" s="76"/>
      <c r="V16" s="76"/>
    </row>
    <row r="17" spans="2:22">
      <c r="B17" s="1"/>
      <c r="C17" s="73"/>
      <c r="D17" s="74"/>
      <c r="E17" s="75"/>
      <c r="F17" s="1"/>
      <c r="G17" s="1"/>
      <c r="H17" s="76"/>
      <c r="I17" s="76"/>
      <c r="J17" s="76"/>
      <c r="K17" s="76"/>
      <c r="L17" s="76"/>
      <c r="M17" s="76"/>
      <c r="N17" s="76"/>
      <c r="O17" s="76"/>
      <c r="P17" s="76"/>
      <c r="Q17" s="76"/>
      <c r="R17" s="76"/>
      <c r="S17" s="76"/>
      <c r="T17" s="76"/>
      <c r="U17" s="76"/>
      <c r="V17" s="76"/>
    </row>
    <row r="18" spans="2:22">
      <c r="B18" s="1"/>
      <c r="C18" s="73"/>
      <c r="D18" s="74"/>
      <c r="E18" s="75"/>
      <c r="F18" s="1"/>
      <c r="G18" s="1"/>
      <c r="H18" s="76"/>
      <c r="I18" s="76"/>
      <c r="J18" s="76"/>
      <c r="K18" s="76"/>
      <c r="L18" s="76"/>
      <c r="M18" s="76"/>
      <c r="N18" s="76"/>
      <c r="O18" s="76"/>
      <c r="P18" s="76"/>
      <c r="Q18" s="76"/>
      <c r="R18" s="76"/>
      <c r="S18" s="76"/>
      <c r="T18" s="76"/>
      <c r="U18" s="76"/>
      <c r="V18" s="76"/>
    </row>
    <row r="19" spans="2:22">
      <c r="B19" s="1"/>
      <c r="C19" s="73"/>
      <c r="D19" s="74"/>
      <c r="E19" s="75"/>
      <c r="F19" s="1"/>
      <c r="G19" s="1"/>
      <c r="H19" s="76"/>
      <c r="I19" s="76"/>
      <c r="J19" s="76"/>
      <c r="K19" s="76"/>
      <c r="L19" s="76"/>
      <c r="M19" s="76"/>
      <c r="N19" s="76"/>
      <c r="O19" s="76"/>
      <c r="P19" s="76"/>
      <c r="Q19" s="76"/>
      <c r="R19" s="76"/>
      <c r="S19" s="76"/>
      <c r="T19" s="76"/>
      <c r="U19" s="76"/>
      <c r="V19" s="76"/>
    </row>
    <row r="20" spans="2:22">
      <c r="B20" s="1"/>
      <c r="C20" s="73"/>
      <c r="D20" s="74"/>
      <c r="E20" s="75"/>
      <c r="F20" s="1"/>
      <c r="G20" s="1"/>
      <c r="H20" s="76"/>
      <c r="I20" s="76"/>
      <c r="J20" s="76"/>
      <c r="K20" s="76"/>
      <c r="L20" s="76"/>
      <c r="M20" s="76"/>
      <c r="N20" s="76"/>
      <c r="O20" s="76"/>
      <c r="P20" s="76"/>
      <c r="Q20" s="76"/>
      <c r="R20" s="76"/>
      <c r="S20" s="76"/>
      <c r="T20" s="76"/>
      <c r="U20" s="76"/>
      <c r="V20" s="76"/>
    </row>
    <row r="25" spans="2:22">
      <c r="F25" s="61" t="s">
        <v>37</v>
      </c>
    </row>
  </sheetData>
  <mergeCells count="3">
    <mergeCell ref="C1:U4"/>
    <mergeCell ref="C6:E20"/>
    <mergeCell ref="H12:V20"/>
  </mergeCells>
  <conditionalFormatting sqref="H11">
    <cfRule type="containsText" dxfId="15" priority="1" operator="containsText" text="Abandonné">
      <formula>NOT(ISERROR(SEARCH("Abandonné",H11)))</formula>
    </cfRule>
    <cfRule type="containsText" dxfId="14" priority="2" operator="containsText" text="A venir">
      <formula>NOT(ISERROR(SEARCH("A venir",H11)))</formula>
    </cfRule>
    <cfRule type="containsText" dxfId="13" priority="3" operator="containsText" text="En pause">
      <formula>NOT(ISERROR(SEARCH("En pause",H11)))</formula>
    </cfRule>
    <cfRule type="containsText" dxfId="12" priority="4" operator="containsText" text="Terminé">
      <formula>NOT(ISERROR(SEARCH("Terminé",H11)))</formula>
    </cfRule>
    <cfRule type="containsText" dxfId="11" priority="5" operator="containsText" text="A télécharger">
      <formula>NOT(ISERROR(SEARCH("A télécharger",H11)))</formula>
    </cfRule>
    <cfRule type="containsText" dxfId="10" priority="6" operator="containsText" text="En cours">
      <formula>NOT(ISERROR(SEARCH("En cours",H11)))</formula>
    </cfRule>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W33"/>
  <sheetViews>
    <sheetView zoomScale="80" zoomScaleNormal="80" workbookViewId="0"/>
  </sheetViews>
  <sheetFormatPr baseColWidth="10" defaultColWidth="11.42578125" defaultRowHeight="15"/>
  <cols>
    <col min="1" max="1" width="8" style="7" customWidth="1"/>
    <col min="2" max="3" width="11.42578125" style="7"/>
    <col min="4" max="12" width="11.7109375" style="7" customWidth="1"/>
    <col min="13" max="21" width="11.42578125" style="7"/>
    <col min="22" max="22" width="11.42578125" style="7" customWidth="1"/>
    <col min="23" max="16384" width="11.42578125" style="7"/>
  </cols>
  <sheetData>
    <row r="1" spans="2:23" ht="15" customHeight="1">
      <c r="B1" s="6" t="s">
        <v>2</v>
      </c>
      <c r="C1" s="69" t="str">
        <f ca="1">MID(CELL("filename",C1),FIND("]",CELL("filename",C1))+1,32)</f>
        <v>11 eyes</v>
      </c>
      <c r="D1" s="69"/>
      <c r="E1" s="69"/>
      <c r="F1" s="69"/>
      <c r="G1" s="69"/>
      <c r="H1" s="69"/>
      <c r="I1" s="69"/>
      <c r="J1" s="69"/>
      <c r="K1" s="69"/>
      <c r="L1" s="69"/>
      <c r="M1" s="69"/>
      <c r="N1" s="69"/>
      <c r="O1" s="69"/>
      <c r="P1" s="69"/>
      <c r="Q1" s="69"/>
      <c r="R1" s="69"/>
      <c r="S1" s="69"/>
      <c r="T1" s="69"/>
      <c r="U1" s="69"/>
      <c r="V1" s="16"/>
      <c r="W1" s="16"/>
    </row>
    <row r="2" spans="2:23" ht="15" customHeight="1">
      <c r="B2" s="9" t="s">
        <v>32</v>
      </c>
      <c r="C2" s="69"/>
      <c r="D2" s="69"/>
      <c r="E2" s="69"/>
      <c r="F2" s="69"/>
      <c r="G2" s="69"/>
      <c r="H2" s="69"/>
      <c r="I2" s="69"/>
      <c r="J2" s="69"/>
      <c r="K2" s="69"/>
      <c r="L2" s="69"/>
      <c r="M2" s="69"/>
      <c r="N2" s="69"/>
      <c r="O2" s="69"/>
      <c r="P2" s="69"/>
      <c r="Q2" s="69"/>
      <c r="R2" s="69"/>
      <c r="S2" s="69"/>
      <c r="T2" s="69"/>
      <c r="U2" s="69"/>
      <c r="V2" s="4"/>
    </row>
    <row r="3" spans="2:23" ht="15" customHeight="1">
      <c r="B3" s="4"/>
      <c r="C3" s="69"/>
      <c r="D3" s="69"/>
      <c r="E3" s="69"/>
      <c r="F3" s="69"/>
      <c r="G3" s="69"/>
      <c r="H3" s="69"/>
      <c r="I3" s="69"/>
      <c r="J3" s="69"/>
      <c r="K3" s="69"/>
      <c r="L3" s="69"/>
      <c r="M3" s="69"/>
      <c r="N3" s="69"/>
      <c r="O3" s="69"/>
      <c r="P3" s="69"/>
      <c r="Q3" s="69"/>
      <c r="R3" s="69"/>
      <c r="S3" s="69"/>
      <c r="T3" s="69"/>
      <c r="U3" s="69"/>
      <c r="V3" s="28"/>
    </row>
    <row r="4" spans="2:23" ht="15" customHeight="1">
      <c r="B4" s="4"/>
      <c r="C4" s="69"/>
      <c r="D4" s="69"/>
      <c r="E4" s="69"/>
      <c r="F4" s="69"/>
      <c r="G4" s="69"/>
      <c r="H4" s="69"/>
      <c r="I4" s="69"/>
      <c r="J4" s="69"/>
      <c r="K4" s="69"/>
      <c r="L4" s="69"/>
      <c r="M4" s="69"/>
      <c r="N4" s="69"/>
      <c r="O4" s="69"/>
      <c r="P4" s="69"/>
      <c r="Q4" s="69"/>
      <c r="R4" s="69"/>
      <c r="S4" s="69"/>
      <c r="T4" s="69"/>
      <c r="U4" s="69"/>
      <c r="V4" s="4"/>
    </row>
    <row r="5" spans="2:23" ht="15.75" thickBot="1">
      <c r="B5" s="1"/>
      <c r="C5" s="1"/>
      <c r="D5" s="1"/>
      <c r="E5" s="1"/>
      <c r="F5" s="1"/>
      <c r="G5" s="1"/>
      <c r="H5" s="1"/>
      <c r="I5" s="1"/>
      <c r="J5" s="1"/>
      <c r="K5" s="1"/>
      <c r="L5" s="1"/>
      <c r="M5" s="1"/>
      <c r="N5" s="1"/>
      <c r="O5" s="1"/>
      <c r="P5" s="1"/>
      <c r="Q5" s="1"/>
      <c r="R5" s="1"/>
      <c r="S5" s="1"/>
      <c r="T5" s="1"/>
      <c r="U5" s="1"/>
      <c r="V5" s="1"/>
    </row>
    <row r="6" spans="2:23" ht="15.75">
      <c r="B6" s="1"/>
      <c r="C6" s="70"/>
      <c r="D6" s="71"/>
      <c r="E6" s="72"/>
      <c r="F6" s="1"/>
      <c r="G6" s="2" t="s">
        <v>4</v>
      </c>
      <c r="H6" s="1" t="s">
        <v>1</v>
      </c>
      <c r="I6" s="1"/>
      <c r="J6" s="1"/>
      <c r="K6" s="1"/>
      <c r="L6" s="1"/>
      <c r="M6" s="1"/>
      <c r="N6" s="3"/>
      <c r="O6" s="2"/>
      <c r="P6" s="1"/>
      <c r="Q6" s="1"/>
      <c r="R6" s="1"/>
      <c r="S6" s="1"/>
      <c r="T6" s="1"/>
      <c r="U6" s="1"/>
      <c r="V6" s="1"/>
    </row>
    <row r="7" spans="2:23" ht="15.75">
      <c r="B7" s="1"/>
      <c r="C7" s="73"/>
      <c r="D7" s="74"/>
      <c r="E7" s="75"/>
      <c r="F7" s="1"/>
      <c r="G7" s="2"/>
      <c r="H7" s="1"/>
      <c r="I7" s="1"/>
      <c r="J7" s="1"/>
      <c r="K7" s="1"/>
      <c r="L7" s="1"/>
      <c r="M7" s="1"/>
      <c r="N7" s="1"/>
      <c r="O7" s="1"/>
      <c r="P7" s="1"/>
      <c r="Q7" s="1"/>
      <c r="R7" s="1"/>
      <c r="S7" s="1"/>
      <c r="T7" s="1"/>
      <c r="U7" s="1"/>
      <c r="V7" s="1"/>
    </row>
    <row r="8" spans="2:23" ht="15.75">
      <c r="B8" s="1"/>
      <c r="C8" s="73"/>
      <c r="D8" s="74"/>
      <c r="E8" s="75"/>
      <c r="F8" s="1"/>
      <c r="G8" s="2" t="s">
        <v>13</v>
      </c>
      <c r="H8" s="1" t="s">
        <v>7</v>
      </c>
      <c r="I8" s="1"/>
      <c r="J8" s="1"/>
      <c r="K8" s="1"/>
      <c r="L8" s="1"/>
      <c r="M8" s="1"/>
      <c r="N8" s="1"/>
      <c r="O8" s="1"/>
      <c r="P8" s="1"/>
      <c r="Q8" s="1"/>
      <c r="R8" s="1"/>
      <c r="S8" s="1"/>
      <c r="T8" s="1"/>
      <c r="U8" s="1"/>
      <c r="V8" s="1"/>
    </row>
    <row r="9" spans="2:23" ht="15.75">
      <c r="B9" s="1"/>
      <c r="C9" s="73"/>
      <c r="D9" s="74"/>
      <c r="E9" s="75"/>
      <c r="F9" s="1"/>
      <c r="G9" s="2"/>
      <c r="H9" s="1" t="s">
        <v>8</v>
      </c>
      <c r="I9" s="1"/>
      <c r="J9" s="1"/>
      <c r="K9" s="1"/>
      <c r="L9" s="1"/>
      <c r="M9" s="1"/>
      <c r="N9" s="1"/>
      <c r="O9" s="1"/>
      <c r="P9" s="1"/>
      <c r="Q9" s="1"/>
      <c r="R9" s="1"/>
      <c r="S9" s="1"/>
      <c r="T9" s="1"/>
      <c r="U9" s="1"/>
      <c r="V9" s="1"/>
    </row>
    <row r="10" spans="2:23" ht="15.75">
      <c r="B10" s="1"/>
      <c r="C10" s="73"/>
      <c r="D10" s="74"/>
      <c r="E10" s="75"/>
      <c r="F10" s="1"/>
      <c r="G10" s="2"/>
      <c r="H10" s="5"/>
      <c r="I10" s="1"/>
      <c r="J10" s="1"/>
      <c r="K10" s="1"/>
      <c r="L10" s="1"/>
      <c r="M10" s="1"/>
      <c r="N10" s="1"/>
      <c r="O10" s="1"/>
      <c r="P10" s="1"/>
      <c r="Q10" s="1"/>
      <c r="R10" s="1"/>
      <c r="S10" s="1"/>
      <c r="T10" s="1"/>
      <c r="U10" s="1"/>
      <c r="V10" s="1"/>
    </row>
    <row r="11" spans="2:23" ht="15.75">
      <c r="B11" s="1"/>
      <c r="C11" s="73"/>
      <c r="D11" s="74"/>
      <c r="E11" s="75"/>
      <c r="F11" s="1"/>
      <c r="G11" s="2" t="s">
        <v>5</v>
      </c>
      <c r="H11" s="5" t="s">
        <v>0</v>
      </c>
      <c r="I11" s="1"/>
      <c r="J11" s="1"/>
      <c r="K11" s="1"/>
      <c r="L11" s="1"/>
      <c r="M11" s="1"/>
      <c r="N11" s="1"/>
      <c r="O11" s="1"/>
      <c r="P11" s="1"/>
      <c r="Q11" s="1"/>
      <c r="R11" s="1"/>
      <c r="S11" s="1"/>
      <c r="T11" s="1"/>
      <c r="U11" s="1"/>
      <c r="V11" s="1"/>
    </row>
    <row r="12" spans="2:23" ht="15" customHeight="1">
      <c r="B12" s="1"/>
      <c r="C12" s="73"/>
      <c r="D12" s="74"/>
      <c r="E12" s="75"/>
      <c r="F12" s="1"/>
      <c r="G12" s="2" t="s">
        <v>3</v>
      </c>
      <c r="H12" s="76" t="s">
        <v>9</v>
      </c>
      <c r="I12" s="76"/>
      <c r="J12" s="76"/>
      <c r="K12" s="76"/>
      <c r="L12" s="76"/>
      <c r="M12" s="76"/>
      <c r="N12" s="76"/>
      <c r="O12" s="76"/>
      <c r="P12" s="76"/>
      <c r="Q12" s="76"/>
      <c r="R12" s="76"/>
      <c r="S12" s="76"/>
      <c r="T12" s="76"/>
      <c r="U12" s="76"/>
      <c r="V12" s="76"/>
    </row>
    <row r="13" spans="2:23">
      <c r="B13" s="1"/>
      <c r="C13" s="73"/>
      <c r="D13" s="74"/>
      <c r="E13" s="75"/>
      <c r="F13" s="1"/>
      <c r="G13" s="1"/>
      <c r="H13" s="76"/>
      <c r="I13" s="76"/>
      <c r="J13" s="76"/>
      <c r="K13" s="76"/>
      <c r="L13" s="76"/>
      <c r="M13" s="76"/>
      <c r="N13" s="76"/>
      <c r="O13" s="76"/>
      <c r="P13" s="76"/>
      <c r="Q13" s="76"/>
      <c r="R13" s="76"/>
      <c r="S13" s="76"/>
      <c r="T13" s="76"/>
      <c r="U13" s="76"/>
      <c r="V13" s="76"/>
    </row>
    <row r="14" spans="2:23">
      <c r="B14" s="1"/>
      <c r="C14" s="73"/>
      <c r="D14" s="74"/>
      <c r="E14" s="75"/>
      <c r="F14" s="1"/>
      <c r="G14" s="1"/>
      <c r="H14" s="76"/>
      <c r="I14" s="76"/>
      <c r="J14" s="76"/>
      <c r="K14" s="76"/>
      <c r="L14" s="76"/>
      <c r="M14" s="76"/>
      <c r="N14" s="76"/>
      <c r="O14" s="76"/>
      <c r="P14" s="76"/>
      <c r="Q14" s="76"/>
      <c r="R14" s="76"/>
      <c r="S14" s="76"/>
      <c r="T14" s="76"/>
      <c r="U14" s="76"/>
      <c r="V14" s="76"/>
    </row>
    <row r="15" spans="2:23">
      <c r="B15" s="1"/>
      <c r="C15" s="73"/>
      <c r="D15" s="74"/>
      <c r="E15" s="75"/>
      <c r="F15" s="1"/>
      <c r="G15" s="1"/>
      <c r="H15" s="76"/>
      <c r="I15" s="76"/>
      <c r="J15" s="76"/>
      <c r="K15" s="76"/>
      <c r="L15" s="76"/>
      <c r="M15" s="76"/>
      <c r="N15" s="76"/>
      <c r="O15" s="76"/>
      <c r="P15" s="76"/>
      <c r="Q15" s="76"/>
      <c r="R15" s="76"/>
      <c r="S15" s="76"/>
      <c r="T15" s="76"/>
      <c r="U15" s="76"/>
      <c r="V15" s="76"/>
    </row>
    <row r="16" spans="2:23">
      <c r="B16" s="1"/>
      <c r="C16" s="73"/>
      <c r="D16" s="74"/>
      <c r="E16" s="75"/>
      <c r="F16" s="1"/>
      <c r="G16" s="1"/>
      <c r="H16" s="76"/>
      <c r="I16" s="76"/>
      <c r="J16" s="76"/>
      <c r="K16" s="76"/>
      <c r="L16" s="76"/>
      <c r="M16" s="76"/>
      <c r="N16" s="76"/>
      <c r="O16" s="76"/>
      <c r="P16" s="76"/>
      <c r="Q16" s="76"/>
      <c r="R16" s="76"/>
      <c r="S16" s="76"/>
      <c r="T16" s="76"/>
      <c r="U16" s="76"/>
      <c r="V16" s="76"/>
    </row>
    <row r="17" spans="2:23">
      <c r="B17" s="1"/>
      <c r="C17" s="73"/>
      <c r="D17" s="74"/>
      <c r="E17" s="75"/>
      <c r="F17" s="1"/>
      <c r="G17" s="1"/>
      <c r="H17" s="76"/>
      <c r="I17" s="76"/>
      <c r="J17" s="76"/>
      <c r="K17" s="76"/>
      <c r="L17" s="76"/>
      <c r="M17" s="76"/>
      <c r="N17" s="76"/>
      <c r="O17" s="76"/>
      <c r="P17" s="76"/>
      <c r="Q17" s="76"/>
      <c r="R17" s="76"/>
      <c r="S17" s="76"/>
      <c r="T17" s="76"/>
      <c r="U17" s="76"/>
      <c r="V17" s="76"/>
    </row>
    <row r="18" spans="2:23">
      <c r="B18" s="1"/>
      <c r="C18" s="73"/>
      <c r="D18" s="74"/>
      <c r="E18" s="75"/>
      <c r="F18" s="1"/>
      <c r="G18" s="1"/>
      <c r="H18" s="76"/>
      <c r="I18" s="76"/>
      <c r="J18" s="76"/>
      <c r="K18" s="76"/>
      <c r="L18" s="76"/>
      <c r="M18" s="76"/>
      <c r="N18" s="76"/>
      <c r="O18" s="76"/>
      <c r="P18" s="76"/>
      <c r="Q18" s="76"/>
      <c r="R18" s="76"/>
      <c r="S18" s="76"/>
      <c r="T18" s="76"/>
      <c r="U18" s="76"/>
      <c r="V18" s="76"/>
    </row>
    <row r="19" spans="2:23">
      <c r="B19" s="1"/>
      <c r="C19" s="73"/>
      <c r="D19" s="74"/>
      <c r="E19" s="75"/>
      <c r="F19" s="1"/>
      <c r="G19" s="1"/>
      <c r="H19" s="76"/>
      <c r="I19" s="76"/>
      <c r="J19" s="76"/>
      <c r="K19" s="76"/>
      <c r="L19" s="76"/>
      <c r="M19" s="76"/>
      <c r="N19" s="76"/>
      <c r="O19" s="76"/>
      <c r="P19" s="76"/>
      <c r="Q19" s="76"/>
      <c r="R19" s="76"/>
      <c r="S19" s="76"/>
      <c r="T19" s="76"/>
      <c r="U19" s="76"/>
      <c r="V19" s="76"/>
    </row>
    <row r="20" spans="2:23">
      <c r="B20" s="1"/>
      <c r="C20" s="73"/>
      <c r="D20" s="74"/>
      <c r="E20" s="75"/>
      <c r="F20" s="1"/>
      <c r="G20" s="1"/>
      <c r="H20" s="76"/>
      <c r="I20" s="76"/>
      <c r="J20" s="76"/>
      <c r="K20" s="76"/>
      <c r="L20" s="76"/>
      <c r="M20" s="76"/>
      <c r="N20" s="76"/>
      <c r="O20" s="76"/>
      <c r="P20" s="76"/>
      <c r="Q20" s="76"/>
      <c r="R20" s="76"/>
      <c r="S20" s="76"/>
      <c r="T20" s="76"/>
      <c r="U20" s="76"/>
      <c r="V20" s="76"/>
    </row>
    <row r="21" spans="2:23">
      <c r="B21" s="1"/>
      <c r="C21" s="73"/>
      <c r="D21" s="74"/>
      <c r="E21" s="75"/>
      <c r="F21" s="1"/>
      <c r="G21" s="1"/>
      <c r="H21" s="76"/>
      <c r="I21" s="76"/>
      <c r="J21" s="76"/>
      <c r="K21" s="76"/>
      <c r="L21" s="76"/>
      <c r="M21" s="76"/>
      <c r="N21" s="76"/>
      <c r="O21" s="76"/>
      <c r="P21" s="76"/>
      <c r="Q21" s="76"/>
      <c r="R21" s="76"/>
      <c r="S21" s="76"/>
      <c r="T21" s="76"/>
      <c r="U21" s="76"/>
      <c r="V21" s="76"/>
    </row>
    <row r="22" spans="2:23" ht="15.75" thickBot="1">
      <c r="B22" s="1"/>
      <c r="C22" s="78"/>
      <c r="D22" s="79"/>
      <c r="E22" s="80"/>
      <c r="F22" s="1"/>
      <c r="G22" s="1"/>
      <c r="H22" s="76"/>
      <c r="I22" s="76"/>
      <c r="J22" s="76"/>
      <c r="K22" s="76"/>
      <c r="L22" s="76"/>
      <c r="M22" s="76"/>
      <c r="N22" s="76"/>
      <c r="O22" s="76"/>
      <c r="P22" s="76"/>
      <c r="Q22" s="76"/>
      <c r="R22" s="76"/>
      <c r="S22" s="76"/>
      <c r="T22" s="76"/>
      <c r="U22" s="76"/>
      <c r="V22" s="76"/>
    </row>
    <row r="23" spans="2:23">
      <c r="B23" s="1"/>
      <c r="C23" s="1"/>
      <c r="D23" s="1"/>
      <c r="E23" s="1"/>
      <c r="F23" s="1"/>
      <c r="G23" s="1"/>
      <c r="H23" s="1"/>
      <c r="I23" s="1"/>
      <c r="J23" s="1"/>
      <c r="K23" s="1"/>
      <c r="L23" s="1"/>
      <c r="M23" s="1"/>
      <c r="N23" s="1"/>
      <c r="O23" s="1"/>
      <c r="P23" s="1"/>
      <c r="Q23" s="1"/>
      <c r="R23" s="1"/>
      <c r="S23" s="1"/>
      <c r="T23" s="1"/>
      <c r="U23" s="1"/>
      <c r="V23" s="1"/>
    </row>
    <row r="24" spans="2:23">
      <c r="C24" s="29"/>
      <c r="D24" s="29"/>
      <c r="O24" s="77"/>
      <c r="P24" s="77"/>
      <c r="Q24" s="77"/>
      <c r="R24" s="8"/>
      <c r="S24" s="8"/>
      <c r="T24" s="8"/>
      <c r="U24" s="8"/>
      <c r="V24" s="8"/>
      <c r="W24" s="8"/>
    </row>
    <row r="25" spans="2:23">
      <c r="O25" s="8"/>
      <c r="P25" s="8"/>
      <c r="Q25" s="8"/>
      <c r="R25" s="8"/>
      <c r="S25" s="8"/>
      <c r="T25" s="8"/>
      <c r="U25" s="8"/>
      <c r="V25" s="8"/>
      <c r="W25" s="8"/>
    </row>
    <row r="26" spans="2:23">
      <c r="B26" s="29" t="s">
        <v>33</v>
      </c>
      <c r="O26" s="8"/>
      <c r="P26" s="8"/>
      <c r="Q26" s="8"/>
      <c r="R26" s="8"/>
      <c r="S26" s="8"/>
      <c r="T26" s="8"/>
      <c r="U26" s="8"/>
      <c r="V26" s="8"/>
      <c r="W26" s="8"/>
    </row>
    <row r="27" spans="2:23" ht="14.25" customHeight="1">
      <c r="O27" s="8"/>
      <c r="P27" s="8"/>
      <c r="Q27" s="8"/>
      <c r="R27" s="8"/>
      <c r="S27" s="8"/>
      <c r="T27" s="8"/>
      <c r="U27" s="8"/>
      <c r="V27" s="8"/>
    </row>
    <row r="29" spans="2:23">
      <c r="G29" s="81" t="str">
        <f ca="1">C1</f>
        <v>11 eyes</v>
      </c>
      <c r="H29" s="81"/>
      <c r="I29" s="81"/>
      <c r="J29" s="81"/>
      <c r="K29" s="81"/>
      <c r="L29" s="81"/>
      <c r="M29" s="81"/>
      <c r="N29" s="81"/>
      <c r="O29" s="81"/>
      <c r="P29" s="81"/>
    </row>
    <row r="30" spans="2:23">
      <c r="G30" s="81"/>
      <c r="H30" s="81"/>
      <c r="I30" s="81"/>
      <c r="J30" s="81"/>
      <c r="K30" s="81"/>
      <c r="L30" s="81"/>
      <c r="M30" s="81"/>
      <c r="N30" s="81"/>
      <c r="O30" s="81"/>
      <c r="P30" s="81"/>
    </row>
    <row r="31" spans="2:23">
      <c r="G31" s="81"/>
      <c r="H31" s="81"/>
      <c r="I31" s="81"/>
      <c r="J31" s="81"/>
      <c r="K31" s="81"/>
      <c r="L31" s="81"/>
      <c r="M31" s="81"/>
      <c r="N31" s="81"/>
      <c r="O31" s="81"/>
      <c r="P31" s="81"/>
    </row>
    <row r="32" spans="2:23">
      <c r="G32" s="81"/>
      <c r="H32" s="81"/>
      <c r="I32" s="81"/>
      <c r="J32" s="81"/>
      <c r="K32" s="81"/>
      <c r="L32" s="81"/>
      <c r="M32" s="81"/>
      <c r="N32" s="81"/>
      <c r="O32" s="81"/>
      <c r="P32" s="81"/>
    </row>
    <row r="33" spans="7:16">
      <c r="G33" s="81"/>
      <c r="H33" s="81"/>
      <c r="I33" s="81"/>
      <c r="J33" s="81"/>
      <c r="K33" s="81"/>
      <c r="L33" s="81"/>
      <c r="M33" s="81"/>
      <c r="N33" s="81"/>
      <c r="O33" s="81"/>
      <c r="P33" s="81"/>
    </row>
  </sheetData>
  <mergeCells count="5">
    <mergeCell ref="O24:Q24"/>
    <mergeCell ref="C6:E22"/>
    <mergeCell ref="C1:U4"/>
    <mergeCell ref="H12:V22"/>
    <mergeCell ref="G29:P33"/>
  </mergeCells>
  <conditionalFormatting sqref="H11">
    <cfRule type="containsText" dxfId="9" priority="1" operator="containsText" text="A venir">
      <formula>NOT(ISERROR(SEARCH("A venir",H11)))</formula>
    </cfRule>
    <cfRule type="containsText" dxfId="8" priority="83" operator="containsText" text="En pause">
      <formula>NOT(ISERROR(SEARCH("En pause",H11)))</formula>
    </cfRule>
    <cfRule type="containsText" dxfId="7" priority="84" operator="containsText" text="Terminé">
      <formula>NOT(ISERROR(SEARCH("Terminé",H11)))</formula>
    </cfRule>
    <cfRule type="containsText" dxfId="6" priority="85" operator="containsText" text="A télécharger">
      <formula>NOT(ISERROR(SEARCH("A télécharger",H11)))</formula>
    </cfRule>
    <cfRule type="containsText" dxfId="5" priority="86" operator="containsText" text="En cours">
      <formula>NOT(ISERROR(SEARCH("En cours",H11)))</formula>
    </cfRule>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08"/>
  <dimension ref="B1:W33"/>
  <sheetViews>
    <sheetView zoomScale="80" zoomScaleNormal="80" workbookViewId="0">
      <selection activeCell="C6" sqref="C6:E22"/>
    </sheetView>
  </sheetViews>
  <sheetFormatPr baseColWidth="10" defaultColWidth="11.42578125" defaultRowHeight="15"/>
  <cols>
    <col min="1" max="1" width="8" style="7" customWidth="1"/>
    <col min="2" max="3" width="11.42578125" style="7"/>
    <col min="4" max="12" width="11.7109375" style="7" customWidth="1"/>
    <col min="13" max="21" width="11.42578125" style="7"/>
    <col min="22" max="22" width="11.42578125" style="7" customWidth="1"/>
    <col min="23" max="16384" width="11.42578125" style="7"/>
  </cols>
  <sheetData>
    <row r="1" spans="2:23" ht="15" customHeight="1">
      <c r="B1" s="6" t="s">
        <v>2</v>
      </c>
      <c r="C1" s="69" t="str">
        <f ca="1">MID(CELL("filename",C1),FIND("]",CELL("filename",C1))+1,32)</f>
        <v>30-sai no Hoken Taiiku</v>
      </c>
      <c r="D1" s="69"/>
      <c r="E1" s="69"/>
      <c r="F1" s="69"/>
      <c r="G1" s="69"/>
      <c r="H1" s="69"/>
      <c r="I1" s="69"/>
      <c r="J1" s="69"/>
      <c r="K1" s="69"/>
      <c r="L1" s="69"/>
      <c r="M1" s="69"/>
      <c r="N1" s="69"/>
      <c r="O1" s="69"/>
      <c r="P1" s="69"/>
      <c r="Q1" s="69"/>
      <c r="R1" s="69"/>
      <c r="S1" s="69"/>
      <c r="T1" s="69"/>
      <c r="U1" s="69"/>
      <c r="V1" s="16"/>
      <c r="W1" s="16"/>
    </row>
    <row r="2" spans="2:23" ht="15" customHeight="1">
      <c r="B2" s="9" t="s">
        <v>32</v>
      </c>
      <c r="C2" s="69"/>
      <c r="D2" s="69"/>
      <c r="E2" s="69"/>
      <c r="F2" s="69"/>
      <c r="G2" s="69"/>
      <c r="H2" s="69"/>
      <c r="I2" s="69"/>
      <c r="J2" s="69"/>
      <c r="K2" s="69"/>
      <c r="L2" s="69"/>
      <c r="M2" s="69"/>
      <c r="N2" s="69"/>
      <c r="O2" s="69"/>
      <c r="P2" s="69"/>
      <c r="Q2" s="69"/>
      <c r="R2" s="69"/>
      <c r="S2" s="69"/>
      <c r="T2" s="69"/>
      <c r="U2" s="69"/>
      <c r="V2" s="4"/>
    </row>
    <row r="3" spans="2:23" ht="15" customHeight="1">
      <c r="B3" s="4"/>
      <c r="C3" s="69"/>
      <c r="D3" s="69"/>
      <c r="E3" s="69"/>
      <c r="F3" s="69"/>
      <c r="G3" s="69"/>
      <c r="H3" s="69"/>
      <c r="I3" s="69"/>
      <c r="J3" s="69"/>
      <c r="K3" s="69"/>
      <c r="L3" s="69"/>
      <c r="M3" s="69"/>
      <c r="N3" s="69"/>
      <c r="O3" s="69"/>
      <c r="P3" s="69"/>
      <c r="Q3" s="69"/>
      <c r="R3" s="69"/>
      <c r="S3" s="69"/>
      <c r="T3" s="69"/>
      <c r="U3" s="69"/>
      <c r="V3" s="28"/>
    </row>
    <row r="4" spans="2:23" ht="15" customHeight="1">
      <c r="B4" s="4"/>
      <c r="C4" s="69"/>
      <c r="D4" s="69"/>
      <c r="E4" s="69"/>
      <c r="F4" s="69"/>
      <c r="G4" s="69"/>
      <c r="H4" s="69"/>
      <c r="I4" s="69"/>
      <c r="J4" s="69"/>
      <c r="K4" s="69"/>
      <c r="L4" s="69"/>
      <c r="M4" s="69"/>
      <c r="N4" s="69"/>
      <c r="O4" s="69"/>
      <c r="P4" s="69"/>
      <c r="Q4" s="69"/>
      <c r="R4" s="69"/>
      <c r="S4" s="69"/>
      <c r="T4" s="69"/>
      <c r="U4" s="69"/>
      <c r="V4" s="4"/>
    </row>
    <row r="5" spans="2:23" ht="15.75" thickBot="1">
      <c r="B5" s="1"/>
      <c r="C5" s="1"/>
      <c r="D5" s="1"/>
      <c r="E5" s="1"/>
      <c r="F5" s="1"/>
      <c r="G5" s="1"/>
      <c r="H5" s="1"/>
      <c r="I5" s="1"/>
      <c r="J5" s="1"/>
      <c r="K5" s="1"/>
      <c r="L5" s="1"/>
      <c r="M5" s="1"/>
      <c r="N5" s="1"/>
      <c r="O5" s="1"/>
      <c r="P5" s="1"/>
      <c r="Q5" s="1"/>
      <c r="R5" s="1"/>
      <c r="S5" s="1"/>
      <c r="T5" s="1"/>
      <c r="U5" s="1"/>
      <c r="V5" s="1"/>
    </row>
    <row r="6" spans="2:23" ht="15.75">
      <c r="B6" s="1"/>
      <c r="C6" s="70"/>
      <c r="D6" s="71"/>
      <c r="E6" s="72"/>
      <c r="F6" s="1"/>
      <c r="G6" s="2" t="s">
        <v>4</v>
      </c>
      <c r="H6" s="1" t="s">
        <v>18</v>
      </c>
      <c r="I6" s="1"/>
      <c r="J6" s="1"/>
      <c r="K6" s="1"/>
      <c r="L6" s="1"/>
      <c r="M6" s="1"/>
      <c r="N6" s="3"/>
      <c r="O6" s="2"/>
      <c r="P6" s="1"/>
      <c r="Q6" s="1"/>
      <c r="R6" s="1"/>
      <c r="S6" s="1"/>
      <c r="T6" s="1"/>
      <c r="U6" s="1"/>
      <c r="V6" s="1"/>
    </row>
    <row r="7" spans="2:23" ht="15.75">
      <c r="B7" s="1"/>
      <c r="C7" s="73"/>
      <c r="D7" s="74"/>
      <c r="E7" s="75"/>
      <c r="F7" s="1"/>
      <c r="G7" s="2"/>
      <c r="H7" s="1"/>
      <c r="I7" s="1"/>
      <c r="J7" s="1"/>
      <c r="K7" s="1"/>
      <c r="L7" s="1"/>
      <c r="M7" s="1"/>
      <c r="N7" s="1"/>
      <c r="O7" s="1"/>
      <c r="P7" s="1"/>
      <c r="Q7" s="1"/>
      <c r="R7" s="1"/>
      <c r="S7" s="1"/>
      <c r="T7" s="1"/>
      <c r="U7" s="1"/>
      <c r="V7" s="1"/>
    </row>
    <row r="8" spans="2:23" ht="15.75">
      <c r="B8" s="1"/>
      <c r="C8" s="73"/>
      <c r="D8" s="74"/>
      <c r="E8" s="75"/>
      <c r="F8" s="1"/>
      <c r="G8" s="2" t="s">
        <v>13</v>
      </c>
      <c r="H8" s="1" t="s">
        <v>10</v>
      </c>
      <c r="I8" s="1"/>
      <c r="J8" s="1" t="s">
        <v>11</v>
      </c>
      <c r="K8" s="1"/>
      <c r="L8" s="1"/>
      <c r="M8" s="1"/>
      <c r="N8" s="1"/>
      <c r="O8" s="1"/>
      <c r="P8" s="1"/>
      <c r="Q8" s="1"/>
      <c r="R8" s="1"/>
      <c r="S8" s="1"/>
      <c r="T8" s="1"/>
      <c r="U8" s="1"/>
      <c r="V8" s="1"/>
    </row>
    <row r="9" spans="2:23" ht="15.75">
      <c r="B9" s="1"/>
      <c r="C9" s="73"/>
      <c r="D9" s="74"/>
      <c r="E9" s="75"/>
      <c r="F9" s="1"/>
      <c r="G9" s="2"/>
      <c r="H9" s="1" t="s">
        <v>8</v>
      </c>
      <c r="I9" s="1"/>
      <c r="J9" s="1"/>
      <c r="K9" s="1"/>
      <c r="L9" s="1"/>
      <c r="M9" s="1"/>
      <c r="N9" s="1"/>
      <c r="O9" s="1"/>
      <c r="P9" s="1"/>
      <c r="Q9" s="1"/>
      <c r="R9" s="1"/>
      <c r="S9" s="1"/>
      <c r="T9" s="1"/>
      <c r="U9" s="1"/>
      <c r="V9" s="1"/>
    </row>
    <row r="10" spans="2:23" ht="15.75">
      <c r="B10" s="1"/>
      <c r="C10" s="73"/>
      <c r="D10" s="74"/>
      <c r="E10" s="75"/>
      <c r="F10" s="1"/>
      <c r="G10" s="2"/>
      <c r="H10" s="5"/>
      <c r="I10" s="1"/>
      <c r="J10" s="1"/>
      <c r="K10" s="1"/>
      <c r="L10" s="1"/>
      <c r="M10" s="1"/>
      <c r="N10" s="1"/>
      <c r="O10" s="1"/>
      <c r="P10" s="1"/>
      <c r="Q10" s="1"/>
      <c r="R10" s="1"/>
      <c r="S10" s="1"/>
      <c r="T10" s="1"/>
      <c r="U10" s="1"/>
      <c r="V10" s="1"/>
    </row>
    <row r="11" spans="2:23" ht="15.75">
      <c r="B11" s="1"/>
      <c r="C11" s="73"/>
      <c r="D11" s="74"/>
      <c r="E11" s="75"/>
      <c r="F11" s="1"/>
      <c r="G11" s="2" t="s">
        <v>5</v>
      </c>
      <c r="H11" s="5" t="s">
        <v>0</v>
      </c>
      <c r="I11" s="1"/>
      <c r="J11" s="1"/>
      <c r="K11" s="1"/>
      <c r="L11" s="1"/>
      <c r="M11" s="1"/>
      <c r="N11" s="1"/>
      <c r="O11" s="1"/>
      <c r="P11" s="1"/>
      <c r="Q11" s="1"/>
      <c r="R11" s="1"/>
      <c r="S11" s="1"/>
      <c r="T11" s="1"/>
      <c r="U11" s="1"/>
      <c r="V11" s="1"/>
    </row>
    <row r="12" spans="2:23" ht="15" customHeight="1">
      <c r="B12" s="1"/>
      <c r="C12" s="73"/>
      <c r="D12" s="74"/>
      <c r="E12" s="75"/>
      <c r="F12" s="1"/>
      <c r="G12" s="2" t="s">
        <v>3</v>
      </c>
      <c r="H12" s="76" t="s">
        <v>19</v>
      </c>
      <c r="I12" s="76"/>
      <c r="J12" s="76"/>
      <c r="K12" s="76"/>
      <c r="L12" s="76"/>
      <c r="M12" s="76"/>
      <c r="N12" s="76"/>
      <c r="O12" s="76"/>
      <c r="P12" s="76"/>
      <c r="Q12" s="76"/>
      <c r="R12" s="76"/>
      <c r="S12" s="76"/>
      <c r="T12" s="76"/>
      <c r="U12" s="76"/>
      <c r="V12" s="76"/>
    </row>
    <row r="13" spans="2:23">
      <c r="B13" s="1"/>
      <c r="C13" s="73"/>
      <c r="D13" s="74"/>
      <c r="E13" s="75"/>
      <c r="F13" s="1"/>
      <c r="G13" s="1"/>
      <c r="H13" s="76"/>
      <c r="I13" s="76"/>
      <c r="J13" s="76"/>
      <c r="K13" s="76"/>
      <c r="L13" s="76"/>
      <c r="M13" s="76"/>
      <c r="N13" s="76"/>
      <c r="O13" s="76"/>
      <c r="P13" s="76"/>
      <c r="Q13" s="76"/>
      <c r="R13" s="76"/>
      <c r="S13" s="76"/>
      <c r="T13" s="76"/>
      <c r="U13" s="76"/>
      <c r="V13" s="76"/>
    </row>
    <row r="14" spans="2:23">
      <c r="B14" s="1"/>
      <c r="C14" s="73"/>
      <c r="D14" s="74"/>
      <c r="E14" s="75"/>
      <c r="F14" s="1"/>
      <c r="G14" s="1"/>
      <c r="H14" s="76"/>
      <c r="I14" s="76"/>
      <c r="J14" s="76"/>
      <c r="K14" s="76"/>
      <c r="L14" s="76"/>
      <c r="M14" s="76"/>
      <c r="N14" s="76"/>
      <c r="O14" s="76"/>
      <c r="P14" s="76"/>
      <c r="Q14" s="76"/>
      <c r="R14" s="76"/>
      <c r="S14" s="76"/>
      <c r="T14" s="76"/>
      <c r="U14" s="76"/>
      <c r="V14" s="76"/>
    </row>
    <row r="15" spans="2:23">
      <c r="B15" s="1"/>
      <c r="C15" s="73"/>
      <c r="D15" s="74"/>
      <c r="E15" s="75"/>
      <c r="F15" s="1"/>
      <c r="G15" s="1"/>
      <c r="H15" s="76"/>
      <c r="I15" s="76"/>
      <c r="J15" s="76"/>
      <c r="K15" s="76"/>
      <c r="L15" s="76"/>
      <c r="M15" s="76"/>
      <c r="N15" s="76"/>
      <c r="O15" s="76"/>
      <c r="P15" s="76"/>
      <c r="Q15" s="76"/>
      <c r="R15" s="76"/>
      <c r="S15" s="76"/>
      <c r="T15" s="76"/>
      <c r="U15" s="76"/>
      <c r="V15" s="76"/>
    </row>
    <row r="16" spans="2:23">
      <c r="B16" s="1"/>
      <c r="C16" s="73"/>
      <c r="D16" s="74"/>
      <c r="E16" s="75"/>
      <c r="F16" s="1"/>
      <c r="G16" s="1"/>
      <c r="H16" s="76"/>
      <c r="I16" s="76"/>
      <c r="J16" s="76"/>
      <c r="K16" s="76"/>
      <c r="L16" s="76"/>
      <c r="M16" s="76"/>
      <c r="N16" s="76"/>
      <c r="O16" s="76"/>
      <c r="P16" s="76"/>
      <c r="Q16" s="76"/>
      <c r="R16" s="76"/>
      <c r="S16" s="76"/>
      <c r="T16" s="76"/>
      <c r="U16" s="76"/>
      <c r="V16" s="76"/>
    </row>
    <row r="17" spans="2:23">
      <c r="B17" s="1"/>
      <c r="C17" s="73"/>
      <c r="D17" s="74"/>
      <c r="E17" s="75"/>
      <c r="F17" s="1"/>
      <c r="G17" s="1"/>
      <c r="H17" s="76"/>
      <c r="I17" s="76"/>
      <c r="J17" s="76"/>
      <c r="K17" s="76"/>
      <c r="L17" s="76"/>
      <c r="M17" s="76"/>
      <c r="N17" s="76"/>
      <c r="O17" s="76"/>
      <c r="P17" s="76"/>
      <c r="Q17" s="76"/>
      <c r="R17" s="76"/>
      <c r="S17" s="76"/>
      <c r="T17" s="76"/>
      <c r="U17" s="76"/>
      <c r="V17" s="76"/>
    </row>
    <row r="18" spans="2:23">
      <c r="B18" s="1"/>
      <c r="C18" s="73"/>
      <c r="D18" s="74"/>
      <c r="E18" s="75"/>
      <c r="F18" s="1"/>
      <c r="G18" s="1"/>
      <c r="H18" s="76"/>
      <c r="I18" s="76"/>
      <c r="J18" s="76"/>
      <c r="K18" s="76"/>
      <c r="L18" s="76"/>
      <c r="M18" s="76"/>
      <c r="N18" s="76"/>
      <c r="O18" s="76"/>
      <c r="P18" s="76"/>
      <c r="Q18" s="76"/>
      <c r="R18" s="76"/>
      <c r="S18" s="76"/>
      <c r="T18" s="76"/>
      <c r="U18" s="76"/>
      <c r="V18" s="76"/>
    </row>
    <row r="19" spans="2:23">
      <c r="B19" s="1"/>
      <c r="C19" s="73"/>
      <c r="D19" s="74"/>
      <c r="E19" s="75"/>
      <c r="F19" s="1"/>
      <c r="G19" s="1"/>
      <c r="H19" s="76"/>
      <c r="I19" s="76"/>
      <c r="J19" s="76"/>
      <c r="K19" s="76"/>
      <c r="L19" s="76"/>
      <c r="M19" s="76"/>
      <c r="N19" s="76"/>
      <c r="O19" s="76"/>
      <c r="P19" s="76"/>
      <c r="Q19" s="76"/>
      <c r="R19" s="76"/>
      <c r="S19" s="76"/>
      <c r="T19" s="76"/>
      <c r="U19" s="76"/>
      <c r="V19" s="76"/>
    </row>
    <row r="20" spans="2:23">
      <c r="B20" s="1"/>
      <c r="C20" s="73"/>
      <c r="D20" s="74"/>
      <c r="E20" s="75"/>
      <c r="F20" s="1"/>
      <c r="G20" s="1"/>
      <c r="H20" s="76"/>
      <c r="I20" s="76"/>
      <c r="J20" s="76"/>
      <c r="K20" s="76"/>
      <c r="L20" s="76"/>
      <c r="M20" s="76"/>
      <c r="N20" s="76"/>
      <c r="O20" s="76"/>
      <c r="P20" s="76"/>
      <c r="Q20" s="76"/>
      <c r="R20" s="76"/>
      <c r="S20" s="76"/>
      <c r="T20" s="76"/>
      <c r="U20" s="76"/>
      <c r="V20" s="76"/>
    </row>
    <row r="21" spans="2:23">
      <c r="B21" s="1"/>
      <c r="C21" s="73"/>
      <c r="D21" s="74"/>
      <c r="E21" s="75"/>
      <c r="F21" s="1"/>
      <c r="G21" s="1"/>
      <c r="H21" s="76"/>
      <c r="I21" s="76"/>
      <c r="J21" s="76"/>
      <c r="K21" s="76"/>
      <c r="L21" s="76"/>
      <c r="M21" s="76"/>
      <c r="N21" s="76"/>
      <c r="O21" s="76"/>
      <c r="P21" s="76"/>
      <c r="Q21" s="76"/>
      <c r="R21" s="76"/>
      <c r="S21" s="76"/>
      <c r="T21" s="76"/>
      <c r="U21" s="76"/>
      <c r="V21" s="76"/>
    </row>
    <row r="22" spans="2:23" ht="15.75" thickBot="1">
      <c r="B22" s="1"/>
      <c r="C22" s="78"/>
      <c r="D22" s="79"/>
      <c r="E22" s="80"/>
      <c r="F22" s="1"/>
      <c r="G22" s="1"/>
      <c r="H22" s="76"/>
      <c r="I22" s="76"/>
      <c r="J22" s="76"/>
      <c r="K22" s="76"/>
      <c r="L22" s="76"/>
      <c r="M22" s="76"/>
      <c r="N22" s="76"/>
      <c r="O22" s="76"/>
      <c r="P22" s="76"/>
      <c r="Q22" s="76"/>
      <c r="R22" s="76"/>
      <c r="S22" s="76"/>
      <c r="T22" s="76"/>
      <c r="U22" s="76"/>
      <c r="V22" s="76"/>
    </row>
    <row r="23" spans="2:23">
      <c r="B23" s="1"/>
      <c r="C23" s="1"/>
      <c r="D23" s="1"/>
      <c r="E23" s="1"/>
      <c r="F23" s="1"/>
      <c r="G23" s="1"/>
      <c r="H23" s="1"/>
      <c r="I23" s="1"/>
      <c r="J23" s="1"/>
      <c r="K23" s="1"/>
      <c r="L23" s="1"/>
      <c r="M23" s="1"/>
      <c r="N23" s="1"/>
      <c r="O23" s="1"/>
      <c r="P23" s="1"/>
      <c r="Q23" s="1"/>
      <c r="R23" s="1"/>
      <c r="S23" s="1"/>
      <c r="T23" s="1"/>
      <c r="U23" s="1"/>
      <c r="V23" s="1"/>
    </row>
    <row r="24" spans="2:23">
      <c r="C24" s="29"/>
      <c r="D24" s="29"/>
      <c r="O24" s="77"/>
      <c r="P24" s="77"/>
      <c r="Q24" s="77"/>
      <c r="R24" s="8"/>
      <c r="S24" s="8"/>
      <c r="T24" s="8"/>
      <c r="U24" s="8"/>
      <c r="V24" s="8"/>
      <c r="W24" s="8"/>
    </row>
    <row r="25" spans="2:23">
      <c r="O25" s="8"/>
      <c r="P25" s="8"/>
      <c r="Q25" s="8"/>
      <c r="R25" s="8"/>
      <c r="S25" s="8"/>
      <c r="T25" s="8"/>
      <c r="U25" s="8"/>
      <c r="V25" s="8"/>
      <c r="W25" s="8"/>
    </row>
    <row r="26" spans="2:23">
      <c r="B26" s="29" t="s">
        <v>33</v>
      </c>
      <c r="O26" s="8"/>
      <c r="P26" s="8"/>
      <c r="Q26" s="8"/>
      <c r="R26" s="8"/>
      <c r="S26" s="8"/>
      <c r="T26" s="8"/>
      <c r="U26" s="8"/>
      <c r="V26" s="8"/>
      <c r="W26" s="8"/>
    </row>
    <row r="27" spans="2:23" ht="14.25" customHeight="1">
      <c r="O27" s="8"/>
      <c r="P27" s="8"/>
      <c r="Q27" s="8"/>
      <c r="R27" s="8"/>
      <c r="S27" s="8"/>
      <c r="T27" s="8"/>
      <c r="U27" s="8"/>
      <c r="V27" s="8"/>
    </row>
    <row r="29" spans="2:23">
      <c r="G29" s="81" t="str">
        <f ca="1">C1</f>
        <v>30-sai no Hoken Taiiku</v>
      </c>
      <c r="H29" s="81"/>
      <c r="I29" s="81"/>
      <c r="J29" s="81"/>
      <c r="K29" s="81"/>
      <c r="L29" s="81"/>
      <c r="M29" s="81"/>
      <c r="N29" s="81"/>
      <c r="O29" s="81"/>
      <c r="P29" s="81"/>
    </row>
    <row r="30" spans="2:23">
      <c r="G30" s="81"/>
      <c r="H30" s="81"/>
      <c r="I30" s="81"/>
      <c r="J30" s="81"/>
      <c r="K30" s="81"/>
      <c r="L30" s="81"/>
      <c r="M30" s="81"/>
      <c r="N30" s="81"/>
      <c r="O30" s="81"/>
      <c r="P30" s="81"/>
    </row>
    <row r="31" spans="2:23">
      <c r="G31" s="81"/>
      <c r="H31" s="81"/>
      <c r="I31" s="81"/>
      <c r="J31" s="81"/>
      <c r="K31" s="81"/>
      <c r="L31" s="81"/>
      <c r="M31" s="81"/>
      <c r="N31" s="81"/>
      <c r="O31" s="81"/>
      <c r="P31" s="81"/>
    </row>
    <row r="32" spans="2:23">
      <c r="G32" s="81"/>
      <c r="H32" s="81"/>
      <c r="I32" s="81"/>
      <c r="J32" s="81"/>
      <c r="K32" s="81"/>
      <c r="L32" s="81"/>
      <c r="M32" s="81"/>
      <c r="N32" s="81"/>
      <c r="O32" s="81"/>
      <c r="P32" s="81"/>
    </row>
    <row r="33" spans="7:16">
      <c r="G33" s="81"/>
      <c r="H33" s="81"/>
      <c r="I33" s="81"/>
      <c r="J33" s="81"/>
      <c r="K33" s="81"/>
      <c r="L33" s="81"/>
      <c r="M33" s="81"/>
      <c r="N33" s="81"/>
      <c r="O33" s="81"/>
      <c r="P33" s="81"/>
    </row>
  </sheetData>
  <mergeCells count="5">
    <mergeCell ref="C1:U4"/>
    <mergeCell ref="C6:E22"/>
    <mergeCell ref="H12:V22"/>
    <mergeCell ref="O24:Q24"/>
    <mergeCell ref="G29:P33"/>
  </mergeCells>
  <conditionalFormatting sqref="H11">
    <cfRule type="containsText" dxfId="4" priority="1" operator="containsText" text="A venir">
      <formula>NOT(ISERROR(SEARCH("A venir",H11)))</formula>
    </cfRule>
    <cfRule type="containsText" dxfId="3" priority="2" operator="containsText" text="En pause">
      <formula>NOT(ISERROR(SEARCH("En pause",H11)))</formula>
    </cfRule>
    <cfRule type="containsText" dxfId="2" priority="3" operator="containsText" text="Terminé">
      <formula>NOT(ISERROR(SEARCH("Terminé",H11)))</formula>
    </cfRule>
    <cfRule type="containsText" dxfId="1" priority="4" operator="containsText" text="A télécharger">
      <formula>NOT(ISERROR(SEARCH("A télécharger",H11)))</formula>
    </cfRule>
    <cfRule type="containsText" dxfId="0" priority="5" operator="containsText" text="En cours">
      <formula>NOT(ISERROR(SEARCH("En cours",H11)))</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Sommaire</vt:lpstr>
      <vt:lpstr>Feuille de Genres</vt:lpstr>
      <vt:lpstr>.hack - Sign</vt:lpstr>
      <vt:lpstr>11 eyes</vt:lpstr>
      <vt:lpstr>30-sai no Hoken Taiiku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Romaric</dc:creator>
  <cp:lastModifiedBy>Guy Blancher</cp:lastModifiedBy>
  <dcterms:created xsi:type="dcterms:W3CDTF">2014-01-10T07:59:09Z</dcterms:created>
  <dcterms:modified xsi:type="dcterms:W3CDTF">2015-02-07T15:11:07Z</dcterms:modified>
</cp:coreProperties>
</file>