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comments2.xml" ContentType="application/vnd.openxmlformats-officedocument.spreadsheetml.comments+xml"/>
  <Override PartName="/xl/drawings/drawing5.xml" ContentType="application/vnd.openxmlformats-officedocument.drawing+xml"/>
  <Override PartName="/xl/comments3.xml" ContentType="application/vnd.openxmlformats-officedocument.spreadsheetml.comments+xml"/>
  <Override PartName="/xl/drawings/drawing6.xml" ContentType="application/vnd.openxmlformats-officedocument.drawing+xml"/>
  <Override PartName="/xl/comments4.xml" ContentType="application/vnd.openxmlformats-officedocument.spreadsheetml.comments+xml"/>
  <Override PartName="/xl/drawings/drawing7.xml" ContentType="application/vnd.openxmlformats-officedocument.drawing+xml"/>
  <Override PartName="/xl/comments5.xml" ContentType="application/vnd.openxmlformats-officedocument.spreadsheetml.comments+xml"/>
  <Override PartName="/xl/drawings/drawing8.xml" ContentType="application/vnd.openxmlformats-officedocument.drawing+xml"/>
  <Override PartName="/xl/comments6.xml" ContentType="application/vnd.openxmlformats-officedocument.spreadsheetml.comments+xml"/>
  <Override PartName="/xl/drawings/drawing9.xml" ContentType="application/vnd.openxmlformats-officedocument.drawing+xml"/>
  <Override PartName="/xl/comments7.xml" ContentType="application/vnd.openxmlformats-officedocument.spreadsheetml.comments+xml"/>
  <Override PartName="/xl/drawings/drawing10.xml" ContentType="application/vnd.openxmlformats-officedocument.drawing+xml"/>
  <Override PartName="/xl/comments8.xml" ContentType="application/vnd.openxmlformats-officedocument.spreadsheetml.comments+xml"/>
  <Override PartName="/xl/drawings/drawing11.xml" ContentType="application/vnd.openxmlformats-officedocument.drawing+xml"/>
  <Override PartName="/xl/comments9.xml" ContentType="application/vnd.openxmlformats-officedocument.spreadsheetml.comments+xml"/>
  <Override PartName="/xl/drawings/drawing12.xml" ContentType="application/vnd.openxmlformats-officedocument.drawing+xml"/>
  <Override PartName="/xl/comments10.xml" ContentType="application/vnd.openxmlformats-officedocument.spreadsheetml.comments+xml"/>
  <Override PartName="/xl/drawings/drawing13.xml" ContentType="application/vnd.openxmlformats-officedocument.drawing+xml"/>
  <Override PartName="/xl/comments11.xml" ContentType="application/vnd.openxmlformats-officedocument.spreadsheetml.comments+xml"/>
  <Override PartName="/xl/drawings/drawing14.xml" ContentType="application/vnd.openxmlformats-officedocument.drawing+xml"/>
  <Override PartName="/xl/comments12.xml" ContentType="application/vnd.openxmlformats-officedocument.spreadsheetml.comments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230" windowHeight="8145" tabRatio="904" firstSheet="1" activeTab="1"/>
  </bookViews>
  <sheets>
    <sheet name="mémo" sheetId="44" state="hidden" r:id="rId1"/>
    <sheet name="Menu" sheetId="96" r:id="rId2"/>
    <sheet name="Feuil1" sheetId="126" r:id="rId3"/>
    <sheet name="0-5 ans" sheetId="46" r:id="rId4"/>
    <sheet name="janv" sheetId="14" r:id="rId5"/>
    <sheet name="fev" sheetId="25" r:id="rId6"/>
    <sheet name="mars" sheetId="24" r:id="rId7"/>
    <sheet name="avril" sheetId="23" r:id="rId8"/>
    <sheet name="mai" sheetId="22" r:id="rId9"/>
    <sheet name="juin" sheetId="21" r:id="rId10"/>
    <sheet name="juil" sheetId="20" r:id="rId11"/>
    <sheet name="aout" sheetId="19" r:id="rId12"/>
    <sheet name="sept" sheetId="18" r:id="rId13"/>
    <sheet name="oct" sheetId="17" r:id="rId14"/>
    <sheet name="nov" sheetId="16" r:id="rId15"/>
    <sheet name="dec" sheetId="15" r:id="rId16"/>
    <sheet name="FicheM" sheetId="45" state="hidden" r:id="rId17"/>
    <sheet name="1" sheetId="142" r:id="rId18"/>
    <sheet name="2" sheetId="143" r:id="rId19"/>
    <sheet name="3" sheetId="144" r:id="rId20"/>
    <sheet name="4" sheetId="146" r:id="rId21"/>
    <sheet name="année calendaire" sheetId="42" r:id="rId22"/>
  </sheets>
  <definedNames>
    <definedName name="Année_Calendaire">'année calendaire'!$A$1</definedName>
    <definedName name="JF">'année calendaire'!$A$3:$A$19</definedName>
    <definedName name="Pâques">'année calendaire'!$A$4</definedName>
    <definedName name="Pentecôte">'année calendaire'!$A$8</definedName>
    <definedName name="Type" localSheetId="17">#REF!</definedName>
    <definedName name="Type" localSheetId="18">#REF!</definedName>
    <definedName name="Type" localSheetId="19">#REF!</definedName>
    <definedName name="Type" localSheetId="20">#REF!</definedName>
    <definedName name="Type">#REF!</definedName>
    <definedName name="Types_de_garde" localSheetId="17">#REF!</definedName>
    <definedName name="Types_de_garde" localSheetId="18">#REF!</definedName>
    <definedName name="Types_de_garde" localSheetId="19">#REF!</definedName>
    <definedName name="Types_de_garde" localSheetId="20">#REF!</definedName>
    <definedName name="Types_de_garde">#REF!</definedName>
    <definedName name="_xlnm.Print_Area" localSheetId="8">mai!$A$12:$AH$15</definedName>
  </definedNames>
  <calcPr calcId="152511"/>
</workbook>
</file>

<file path=xl/calcChain.xml><?xml version="1.0" encoding="utf-8"?>
<calcChain xmlns="http://schemas.openxmlformats.org/spreadsheetml/2006/main">
  <c r="AI18" i="15" l="1"/>
  <c r="AI18" i="16"/>
  <c r="AI18" i="17"/>
  <c r="AI18" i="18"/>
  <c r="AI18" i="19"/>
  <c r="AI18" i="20"/>
  <c r="AI18" i="21"/>
  <c r="AI18" i="22"/>
  <c r="AI18" i="23"/>
  <c r="AI18" i="24"/>
  <c r="AI18" i="25"/>
  <c r="AI18" i="14"/>
  <c r="M13" i="146"/>
  <c r="L13" i="146"/>
  <c r="K13" i="146"/>
  <c r="J13" i="146"/>
  <c r="I13" i="146"/>
  <c r="H13" i="146"/>
  <c r="G13" i="146"/>
  <c r="F13" i="146"/>
  <c r="E13" i="146"/>
  <c r="D13" i="146"/>
  <c r="C13" i="146"/>
  <c r="B13" i="146"/>
  <c r="B11" i="146"/>
  <c r="G5" i="46"/>
  <c r="AI17" i="15"/>
  <c r="AI17" i="16"/>
  <c r="AI17" i="17"/>
  <c r="AI17" i="18"/>
  <c r="AI17" i="19"/>
  <c r="AI17" i="20"/>
  <c r="AI17" i="21"/>
  <c r="AI17" i="22"/>
  <c r="AI17" i="23"/>
  <c r="AI17" i="24"/>
  <c r="AI17" i="25"/>
  <c r="AI17" i="14"/>
  <c r="M13" i="144"/>
  <c r="L13" i="144"/>
  <c r="K13" i="144"/>
  <c r="J13" i="144"/>
  <c r="I13" i="144"/>
  <c r="H13" i="144"/>
  <c r="G13" i="144"/>
  <c r="F13" i="144"/>
  <c r="E13" i="144"/>
  <c r="D13" i="144"/>
  <c r="C13" i="144"/>
  <c r="B13" i="144"/>
  <c r="B11" i="144"/>
  <c r="G4" i="46"/>
  <c r="AI16" i="15"/>
  <c r="AI16" i="16"/>
  <c r="AI16" i="17"/>
  <c r="AI16" i="18"/>
  <c r="AI16" i="19"/>
  <c r="AI16" i="20"/>
  <c r="AI16" i="21"/>
  <c r="AI16" i="22"/>
  <c r="AI16" i="23"/>
  <c r="AI16" i="24"/>
  <c r="AI16" i="25"/>
  <c r="AI16" i="14"/>
  <c r="M13" i="143"/>
  <c r="L13" i="143"/>
  <c r="K13" i="143"/>
  <c r="J13" i="143"/>
  <c r="I13" i="143"/>
  <c r="H13" i="143"/>
  <c r="G13" i="143"/>
  <c r="F13" i="143"/>
  <c r="E13" i="143"/>
  <c r="D13" i="143"/>
  <c r="C13" i="143"/>
  <c r="B13" i="143"/>
  <c r="B11" i="143"/>
  <c r="G3" i="46"/>
  <c r="AI15" i="15"/>
  <c r="AI15" i="16"/>
  <c r="AI15" i="17"/>
  <c r="AI15" i="18"/>
  <c r="AI15" i="19"/>
  <c r="AI15" i="20"/>
  <c r="AI15" i="21"/>
  <c r="AI15" i="22"/>
  <c r="AI15" i="23"/>
  <c r="AI15" i="24"/>
  <c r="AI15" i="25"/>
  <c r="AI15" i="14"/>
  <c r="M13" i="142"/>
  <c r="L13" i="142"/>
  <c r="K13" i="142"/>
  <c r="J13" i="142"/>
  <c r="I13" i="142"/>
  <c r="H13" i="142"/>
  <c r="G13" i="142"/>
  <c r="F13" i="142"/>
  <c r="E13" i="142"/>
  <c r="D13" i="142"/>
  <c r="C13" i="142"/>
  <c r="B13" i="142"/>
  <c r="B11" i="142"/>
  <c r="G2" i="46"/>
  <c r="G4" i="126" l="1"/>
  <c r="G3" i="126"/>
  <c r="G2" i="126"/>
  <c r="G1" i="126"/>
  <c r="A10" i="42" l="1"/>
  <c r="B11" i="45" l="1"/>
  <c r="B2" i="45" l="1"/>
  <c r="M13" i="45" l="1"/>
  <c r="L13" i="45"/>
  <c r="K13" i="45"/>
  <c r="J13" i="45"/>
  <c r="I13" i="45"/>
  <c r="H13" i="45"/>
  <c r="G13" i="45"/>
  <c r="F13" i="45"/>
  <c r="E13" i="45"/>
  <c r="D13" i="45"/>
  <c r="C13" i="45"/>
  <c r="B13" i="45"/>
  <c r="D12" i="14"/>
  <c r="D12" i="19" l="1"/>
  <c r="D13" i="19" s="1"/>
  <c r="E13" i="19" l="1"/>
  <c r="D14" i="19"/>
  <c r="A4" i="42"/>
  <c r="F13" i="19" l="1"/>
  <c r="E14" i="19"/>
  <c r="A5" i="42"/>
  <c r="A7" i="42"/>
  <c r="A9" i="42"/>
  <c r="A8" i="42"/>
  <c r="A3" i="42"/>
  <c r="D12" i="24"/>
  <c r="D13" i="24" s="1"/>
  <c r="D12" i="17"/>
  <c r="D13" i="17" s="1"/>
  <c r="D12" i="21"/>
  <c r="D13" i="21" s="1"/>
  <c r="D12" i="16"/>
  <c r="D13" i="16" s="1"/>
  <c r="D12" i="20"/>
  <c r="D13" i="20" s="1"/>
  <c r="D12" i="25"/>
  <c r="D13" i="25" s="1"/>
  <c r="D12" i="15"/>
  <c r="D13" i="15" s="1"/>
  <c r="D12" i="23"/>
  <c r="D13" i="23" s="1"/>
  <c r="D13" i="14"/>
  <c r="D12" i="18"/>
  <c r="D13" i="18" s="1"/>
  <c r="D12" i="22"/>
  <c r="D13" i="22" s="1"/>
  <c r="A6" i="42"/>
  <c r="A13" i="42"/>
  <c r="A15" i="42"/>
  <c r="A16" i="42" s="1"/>
  <c r="A11" i="42"/>
  <c r="A14" i="42"/>
  <c r="A12" i="42"/>
  <c r="E13" i="14" l="1"/>
  <c r="D14" i="14"/>
  <c r="E13" i="18"/>
  <c r="D14" i="18"/>
  <c r="E13" i="17"/>
  <c r="D14" i="17"/>
  <c r="E13" i="20"/>
  <c r="D14" i="20"/>
  <c r="E13" i="24"/>
  <c r="D14" i="24"/>
  <c r="E13" i="22"/>
  <c r="D14" i="22"/>
  <c r="E13" i="15"/>
  <c r="D14" i="15"/>
  <c r="D14" i="21"/>
  <c r="E13" i="21"/>
  <c r="E13" i="23"/>
  <c r="D14" i="23"/>
  <c r="E13" i="16"/>
  <c r="D14" i="16"/>
  <c r="F14" i="19"/>
  <c r="G13" i="19"/>
  <c r="E13" i="25"/>
  <c r="D14" i="25"/>
  <c r="E14" i="23" l="1"/>
  <c r="F13" i="23"/>
  <c r="F13" i="17"/>
  <c r="E14" i="17"/>
  <c r="E14" i="14"/>
  <c r="F13" i="14"/>
  <c r="E14" i="24"/>
  <c r="F13" i="24"/>
  <c r="F13" i="16"/>
  <c r="E14" i="16"/>
  <c r="F13" i="22"/>
  <c r="E14" i="22"/>
  <c r="F13" i="20"/>
  <c r="E14" i="20"/>
  <c r="F13" i="18"/>
  <c r="E14" i="18"/>
  <c r="E14" i="15"/>
  <c r="F13" i="15"/>
  <c r="F13" i="21"/>
  <c r="E14" i="21"/>
  <c r="G14" i="19"/>
  <c r="H13" i="19"/>
  <c r="E14" i="25"/>
  <c r="F13" i="25"/>
  <c r="G13" i="20" l="1"/>
  <c r="F14" i="20"/>
  <c r="F14" i="15"/>
  <c r="G13" i="15"/>
  <c r="F14" i="14"/>
  <c r="G13" i="14"/>
  <c r="F14" i="23"/>
  <c r="G13" i="23"/>
  <c r="F14" i="16"/>
  <c r="G13" i="16"/>
  <c r="G13" i="21"/>
  <c r="F14" i="21"/>
  <c r="F14" i="18"/>
  <c r="G13" i="18"/>
  <c r="G13" i="22"/>
  <c r="F14" i="22"/>
  <c r="G13" i="17"/>
  <c r="F14" i="17"/>
  <c r="G13" i="24"/>
  <c r="F14" i="24"/>
  <c r="I13" i="19"/>
  <c r="H14" i="19"/>
  <c r="F14" i="25"/>
  <c r="G13" i="25"/>
  <c r="H13" i="17" l="1"/>
  <c r="G14" i="17"/>
  <c r="G14" i="20"/>
  <c r="H13" i="20"/>
  <c r="G14" i="18"/>
  <c r="H13" i="18"/>
  <c r="H13" i="16"/>
  <c r="G14" i="16"/>
  <c r="G14" i="14"/>
  <c r="H13" i="14"/>
  <c r="H13" i="24"/>
  <c r="G14" i="24"/>
  <c r="G14" i="22"/>
  <c r="H13" i="22"/>
  <c r="G14" i="21"/>
  <c r="H13" i="21"/>
  <c r="H13" i="23"/>
  <c r="G14" i="23"/>
  <c r="H13" i="15"/>
  <c r="G14" i="15"/>
  <c r="J13" i="19"/>
  <c r="I14" i="19"/>
  <c r="G14" i="25"/>
  <c r="H13" i="25"/>
  <c r="I13" i="17" l="1"/>
  <c r="H14" i="17"/>
  <c r="I13" i="22"/>
  <c r="H14" i="22"/>
  <c r="H14" i="14"/>
  <c r="I13" i="14"/>
  <c r="I13" i="18"/>
  <c r="H14" i="18"/>
  <c r="H14" i="23"/>
  <c r="I13" i="23"/>
  <c r="H14" i="15"/>
  <c r="I13" i="15"/>
  <c r="I13" i="24"/>
  <c r="H14" i="24"/>
  <c r="H14" i="16"/>
  <c r="I13" i="16"/>
  <c r="H14" i="21"/>
  <c r="I13" i="21"/>
  <c r="I13" i="20"/>
  <c r="H14" i="20"/>
  <c r="J14" i="19"/>
  <c r="K13" i="19"/>
  <c r="H14" i="25"/>
  <c r="I13" i="25"/>
  <c r="J13" i="21" l="1"/>
  <c r="I14" i="21"/>
  <c r="J13" i="23"/>
  <c r="I14" i="23"/>
  <c r="J13" i="14"/>
  <c r="I14" i="14"/>
  <c r="J13" i="24"/>
  <c r="I14" i="24"/>
  <c r="J13" i="20"/>
  <c r="I14" i="20"/>
  <c r="J13" i="18"/>
  <c r="I14" i="18"/>
  <c r="I14" i="22"/>
  <c r="J13" i="22"/>
  <c r="I14" i="17"/>
  <c r="J13" i="17"/>
  <c r="J13" i="16"/>
  <c r="I14" i="16"/>
  <c r="I14" i="15"/>
  <c r="J13" i="15"/>
  <c r="K14" i="19"/>
  <c r="L13" i="19"/>
  <c r="I14" i="25"/>
  <c r="J13" i="25"/>
  <c r="J14" i="16" l="1"/>
  <c r="K13" i="16"/>
  <c r="J14" i="21"/>
  <c r="K13" i="21"/>
  <c r="J14" i="22"/>
  <c r="K13" i="22"/>
  <c r="K13" i="20"/>
  <c r="J14" i="20"/>
  <c r="J14" i="18"/>
  <c r="K13" i="18"/>
  <c r="K13" i="24"/>
  <c r="J14" i="24"/>
  <c r="J14" i="23"/>
  <c r="K13" i="23"/>
  <c r="J14" i="14"/>
  <c r="K13" i="14"/>
  <c r="K13" i="15"/>
  <c r="J14" i="15"/>
  <c r="J14" i="17"/>
  <c r="K13" i="17"/>
  <c r="M13" i="19"/>
  <c r="L14" i="19"/>
  <c r="J14" i="25"/>
  <c r="K13" i="25"/>
  <c r="L13" i="23" l="1"/>
  <c r="K14" i="23"/>
  <c r="K14" i="18"/>
  <c r="L13" i="18"/>
  <c r="L13" i="22"/>
  <c r="K14" i="22"/>
  <c r="L13" i="16"/>
  <c r="K14" i="16"/>
  <c r="L13" i="24"/>
  <c r="K14" i="24"/>
  <c r="K14" i="20"/>
  <c r="L13" i="20"/>
  <c r="L13" i="15"/>
  <c r="K14" i="15"/>
  <c r="K14" i="17"/>
  <c r="L13" i="17"/>
  <c r="L13" i="14"/>
  <c r="K14" i="14"/>
  <c r="K14" i="21"/>
  <c r="L13" i="21"/>
  <c r="N13" i="19"/>
  <c r="M14" i="19"/>
  <c r="K14" i="25"/>
  <c r="L13" i="25"/>
  <c r="L14" i="15" l="1"/>
  <c r="M13" i="15"/>
  <c r="M13" i="24"/>
  <c r="L14" i="24"/>
  <c r="M13" i="23"/>
  <c r="L14" i="23"/>
  <c r="M13" i="16"/>
  <c r="L14" i="16"/>
  <c r="L14" i="14"/>
  <c r="M13" i="14"/>
  <c r="L14" i="22"/>
  <c r="M13" i="22"/>
  <c r="M13" i="21"/>
  <c r="L14" i="21"/>
  <c r="L14" i="17"/>
  <c r="M13" i="17"/>
  <c r="M13" i="20"/>
  <c r="L14" i="20"/>
  <c r="L14" i="18"/>
  <c r="M13" i="18"/>
  <c r="N14" i="19"/>
  <c r="O13" i="19"/>
  <c r="L14" i="25"/>
  <c r="M13" i="25"/>
  <c r="M14" i="20" l="1"/>
  <c r="N13" i="20"/>
  <c r="N13" i="14"/>
  <c r="M14" i="14"/>
  <c r="N13" i="15"/>
  <c r="M14" i="15"/>
  <c r="N13" i="16"/>
  <c r="M14" i="16"/>
  <c r="M14" i="24"/>
  <c r="N13" i="24"/>
  <c r="N13" i="21"/>
  <c r="M14" i="21"/>
  <c r="N13" i="23"/>
  <c r="M14" i="23"/>
  <c r="N13" i="18"/>
  <c r="M14" i="18"/>
  <c r="N13" i="17"/>
  <c r="M14" i="17"/>
  <c r="M14" i="22"/>
  <c r="N13" i="22"/>
  <c r="O14" i="19"/>
  <c r="P13" i="19"/>
  <c r="M14" i="25"/>
  <c r="N13" i="25"/>
  <c r="N14" i="23" l="1"/>
  <c r="O13" i="23"/>
  <c r="O13" i="15"/>
  <c r="N14" i="15"/>
  <c r="O13" i="24"/>
  <c r="N14" i="24"/>
  <c r="O13" i="20"/>
  <c r="N14" i="20"/>
  <c r="N14" i="17"/>
  <c r="O13" i="17"/>
  <c r="N14" i="18"/>
  <c r="O13" i="18"/>
  <c r="N14" i="21"/>
  <c r="O13" i="21"/>
  <c r="N14" i="16"/>
  <c r="O13" i="16"/>
  <c r="N14" i="14"/>
  <c r="O13" i="14"/>
  <c r="O13" i="22"/>
  <c r="N14" i="22"/>
  <c r="Q13" i="19"/>
  <c r="P14" i="19"/>
  <c r="N14" i="25"/>
  <c r="O13" i="25"/>
  <c r="O14" i="24" l="1"/>
  <c r="P13" i="24"/>
  <c r="P13" i="14"/>
  <c r="O14" i="14"/>
  <c r="O14" i="21"/>
  <c r="P13" i="21"/>
  <c r="P13" i="17"/>
  <c r="O14" i="17"/>
  <c r="P13" i="23"/>
  <c r="O14" i="23"/>
  <c r="P13" i="22"/>
  <c r="O14" i="22"/>
  <c r="P13" i="20"/>
  <c r="O14" i="20"/>
  <c r="O14" i="15"/>
  <c r="P13" i="15"/>
  <c r="P13" i="16"/>
  <c r="O14" i="16"/>
  <c r="O14" i="18"/>
  <c r="P13" i="18"/>
  <c r="R13" i="19"/>
  <c r="Q14" i="19"/>
  <c r="O14" i="25"/>
  <c r="P13" i="25"/>
  <c r="Q13" i="16" l="1"/>
  <c r="P14" i="16"/>
  <c r="Q13" i="20"/>
  <c r="P14" i="20"/>
  <c r="Q13" i="23"/>
  <c r="P14" i="23"/>
  <c r="Q13" i="21"/>
  <c r="P14" i="21"/>
  <c r="P14" i="24"/>
  <c r="Q13" i="24"/>
  <c r="P14" i="22"/>
  <c r="Q13" i="22"/>
  <c r="P14" i="17"/>
  <c r="Q13" i="17"/>
  <c r="P14" i="14"/>
  <c r="Q13" i="14"/>
  <c r="P14" i="18"/>
  <c r="Q13" i="18"/>
  <c r="P14" i="15"/>
  <c r="Q13" i="15"/>
  <c r="R14" i="19"/>
  <c r="S13" i="19"/>
  <c r="P14" i="25"/>
  <c r="Q13" i="25"/>
  <c r="R13" i="23" l="1"/>
  <c r="Q14" i="23"/>
  <c r="R13" i="16"/>
  <c r="Q14" i="16"/>
  <c r="R13" i="18"/>
  <c r="Q14" i="18"/>
  <c r="Q14" i="17"/>
  <c r="R13" i="17"/>
  <c r="Q14" i="24"/>
  <c r="R13" i="24"/>
  <c r="R13" i="21"/>
  <c r="Q14" i="21"/>
  <c r="R13" i="20"/>
  <c r="Q14" i="20"/>
  <c r="R13" i="15"/>
  <c r="Q14" i="15"/>
  <c r="R13" i="14"/>
  <c r="Q14" i="14"/>
  <c r="Q14" i="22"/>
  <c r="R13" i="22"/>
  <c r="S14" i="19"/>
  <c r="T13" i="19"/>
  <c r="Q14" i="25"/>
  <c r="R13" i="25"/>
  <c r="R14" i="14" l="1"/>
  <c r="S13" i="14"/>
  <c r="S13" i="20"/>
  <c r="R14" i="20"/>
  <c r="R14" i="18"/>
  <c r="S13" i="18"/>
  <c r="R14" i="23"/>
  <c r="S13" i="23"/>
  <c r="S13" i="24"/>
  <c r="R14" i="24"/>
  <c r="S13" i="15"/>
  <c r="R14" i="15"/>
  <c r="R14" i="21"/>
  <c r="S13" i="21"/>
  <c r="R14" i="16"/>
  <c r="S13" i="16"/>
  <c r="S13" i="22"/>
  <c r="R14" i="22"/>
  <c r="R14" i="17"/>
  <c r="S13" i="17"/>
  <c r="U13" i="19"/>
  <c r="T14" i="19"/>
  <c r="R14" i="25"/>
  <c r="S13" i="25"/>
  <c r="S14" i="22" l="1"/>
  <c r="T13" i="22"/>
  <c r="S14" i="21"/>
  <c r="T13" i="21"/>
  <c r="S14" i="18"/>
  <c r="T13" i="18"/>
  <c r="T13" i="14"/>
  <c r="S14" i="14"/>
  <c r="S14" i="24"/>
  <c r="T13" i="24"/>
  <c r="T13" i="15"/>
  <c r="S14" i="15"/>
  <c r="T13" i="20"/>
  <c r="S14" i="20"/>
  <c r="S14" i="17"/>
  <c r="T13" i="17"/>
  <c r="T13" i="16"/>
  <c r="S14" i="16"/>
  <c r="T13" i="23"/>
  <c r="S14" i="23"/>
  <c r="V13" i="19"/>
  <c r="U14" i="19"/>
  <c r="S14" i="25"/>
  <c r="T13" i="25"/>
  <c r="U13" i="20" l="1"/>
  <c r="T14" i="20"/>
  <c r="U13" i="24"/>
  <c r="T14" i="24"/>
  <c r="T14" i="18"/>
  <c r="U13" i="18"/>
  <c r="T14" i="22"/>
  <c r="U13" i="22"/>
  <c r="U13" i="16"/>
  <c r="T14" i="16"/>
  <c r="U13" i="23"/>
  <c r="T14" i="23"/>
  <c r="T14" i="15"/>
  <c r="U13" i="15"/>
  <c r="T14" i="14"/>
  <c r="U13" i="14"/>
  <c r="U13" i="17"/>
  <c r="T14" i="17"/>
  <c r="U13" i="21"/>
  <c r="T14" i="21"/>
  <c r="V14" i="19"/>
  <c r="W13" i="19"/>
  <c r="T14" i="25"/>
  <c r="U13" i="25"/>
  <c r="V13" i="20" l="1"/>
  <c r="U14" i="20"/>
  <c r="U14" i="15"/>
  <c r="V13" i="15"/>
  <c r="V13" i="18"/>
  <c r="U14" i="18"/>
  <c r="V13" i="17"/>
  <c r="U14" i="17"/>
  <c r="V13" i="21"/>
  <c r="U14" i="21"/>
  <c r="V13" i="23"/>
  <c r="U14" i="23"/>
  <c r="V13" i="24"/>
  <c r="U14" i="24"/>
  <c r="V13" i="16"/>
  <c r="U14" i="16"/>
  <c r="V13" i="14"/>
  <c r="U14" i="14"/>
  <c r="U14" i="22"/>
  <c r="V13" i="22"/>
  <c r="W14" i="19"/>
  <c r="X13" i="19"/>
  <c r="U14" i="25"/>
  <c r="V13" i="25"/>
  <c r="V14" i="14" l="1"/>
  <c r="W13" i="14"/>
  <c r="V14" i="21"/>
  <c r="W13" i="21"/>
  <c r="W13" i="20"/>
  <c r="V14" i="20"/>
  <c r="V14" i="16"/>
  <c r="W13" i="16"/>
  <c r="V14" i="23"/>
  <c r="W13" i="23"/>
  <c r="W13" i="17"/>
  <c r="V14" i="17"/>
  <c r="W13" i="24"/>
  <c r="V14" i="24"/>
  <c r="V14" i="18"/>
  <c r="W13" i="18"/>
  <c r="V14" i="22"/>
  <c r="W13" i="22"/>
  <c r="V14" i="15"/>
  <c r="W13" i="15"/>
  <c r="Y13" i="19"/>
  <c r="X14" i="19"/>
  <c r="V14" i="25"/>
  <c r="W13" i="25"/>
  <c r="W14" i="20" l="1"/>
  <c r="X13" i="20"/>
  <c r="W14" i="22"/>
  <c r="X13" i="22"/>
  <c r="X13" i="23"/>
  <c r="W14" i="23"/>
  <c r="X13" i="14"/>
  <c r="W14" i="14"/>
  <c r="X13" i="17"/>
  <c r="W14" i="17"/>
  <c r="X13" i="24"/>
  <c r="W14" i="24"/>
  <c r="W14" i="15"/>
  <c r="X13" i="15"/>
  <c r="W14" i="18"/>
  <c r="X13" i="18"/>
  <c r="X13" i="16"/>
  <c r="W14" i="16"/>
  <c r="W14" i="21"/>
  <c r="X13" i="21"/>
  <c r="Z13" i="19"/>
  <c r="Y14" i="19"/>
  <c r="W14" i="25"/>
  <c r="X13" i="25"/>
  <c r="Y13" i="16" l="1"/>
  <c r="X14" i="16"/>
  <c r="Y13" i="23"/>
  <c r="X14" i="23"/>
  <c r="Y13" i="15"/>
  <c r="X14" i="15"/>
  <c r="X14" i="20"/>
  <c r="Y13" i="20"/>
  <c r="Y13" i="17"/>
  <c r="X14" i="17"/>
  <c r="X14" i="24"/>
  <c r="Y13" i="24"/>
  <c r="X14" i="14"/>
  <c r="Y13" i="14"/>
  <c r="Y13" i="21"/>
  <c r="X14" i="21"/>
  <c r="X14" i="18"/>
  <c r="Y13" i="18"/>
  <c r="X14" i="22"/>
  <c r="Y13" i="22"/>
  <c r="Z14" i="19"/>
  <c r="AA13" i="19"/>
  <c r="X14" i="25"/>
  <c r="Y13" i="25"/>
  <c r="Y14" i="15" l="1"/>
  <c r="Z13" i="15"/>
  <c r="Z13" i="18"/>
  <c r="Y14" i="18"/>
  <c r="Z13" i="14"/>
  <c r="Y14" i="14"/>
  <c r="Z13" i="21"/>
  <c r="Y14" i="21"/>
  <c r="Z13" i="23"/>
  <c r="Y14" i="23"/>
  <c r="Z13" i="17"/>
  <c r="Y14" i="17"/>
  <c r="Z13" i="16"/>
  <c r="Y14" i="16"/>
  <c r="Y14" i="22"/>
  <c r="Z13" i="22"/>
  <c r="Z13" i="24"/>
  <c r="Y14" i="24"/>
  <c r="Z13" i="20"/>
  <c r="Y14" i="20"/>
  <c r="AA14" i="19"/>
  <c r="AB13" i="19"/>
  <c r="Y14" i="25"/>
  <c r="Z13" i="25"/>
  <c r="AA13" i="24" l="1"/>
  <c r="Z14" i="24"/>
  <c r="Z14" i="23"/>
  <c r="AA13" i="23"/>
  <c r="Z14" i="14"/>
  <c r="AA13" i="14"/>
  <c r="AA13" i="15"/>
  <c r="Z14" i="15"/>
  <c r="AA13" i="20"/>
  <c r="Z14" i="20"/>
  <c r="Z14" i="17"/>
  <c r="AA13" i="17"/>
  <c r="Z14" i="21"/>
  <c r="AA13" i="21"/>
  <c r="Z14" i="18"/>
  <c r="AA13" i="18"/>
  <c r="Z14" i="16"/>
  <c r="AA13" i="16"/>
  <c r="AA13" i="22"/>
  <c r="Z14" i="22"/>
  <c r="AC13" i="19"/>
  <c r="AB14" i="19"/>
  <c r="Z14" i="25"/>
  <c r="AA13" i="25"/>
  <c r="AB13" i="20" l="1"/>
  <c r="AA14" i="20"/>
  <c r="AB13" i="16"/>
  <c r="AA14" i="16"/>
  <c r="AA14" i="21"/>
  <c r="AB13" i="21"/>
  <c r="AB13" i="14"/>
  <c r="AA14" i="14"/>
  <c r="AA14" i="22"/>
  <c r="AB13" i="22"/>
  <c r="AB13" i="15"/>
  <c r="AA14" i="15"/>
  <c r="AB13" i="24"/>
  <c r="AA14" i="24"/>
  <c r="AA14" i="18"/>
  <c r="AB13" i="18"/>
  <c r="AA14" i="17"/>
  <c r="AB13" i="17"/>
  <c r="AB13" i="23"/>
  <c r="AA14" i="23"/>
  <c r="AD13" i="19"/>
  <c r="AC14" i="19"/>
  <c r="AA14" i="25"/>
  <c r="AB13" i="25"/>
  <c r="AB14" i="20" l="1"/>
  <c r="AC13" i="20"/>
  <c r="AC13" i="17"/>
  <c r="AB14" i="17"/>
  <c r="AB14" i="22"/>
  <c r="AC13" i="22"/>
  <c r="AC13" i="21"/>
  <c r="AB14" i="21"/>
  <c r="AB14" i="24"/>
  <c r="AC13" i="24"/>
  <c r="AC13" i="23"/>
  <c r="AB14" i="23"/>
  <c r="AC13" i="15"/>
  <c r="AB14" i="15"/>
  <c r="AB14" i="14"/>
  <c r="AC13" i="14"/>
  <c r="AC13" i="16"/>
  <c r="AB14" i="16"/>
  <c r="AB14" i="18"/>
  <c r="AC13" i="18"/>
  <c r="AD14" i="19"/>
  <c r="AE13" i="19"/>
  <c r="AB14" i="25"/>
  <c r="AC13" i="25"/>
  <c r="AC14" i="24" l="1"/>
  <c r="AD13" i="24"/>
  <c r="AD13" i="22"/>
  <c r="AC14" i="22"/>
  <c r="AC14" i="20"/>
  <c r="AD13" i="20"/>
  <c r="AD13" i="16"/>
  <c r="AC14" i="16"/>
  <c r="AD13" i="23"/>
  <c r="AC14" i="23"/>
  <c r="AD13" i="21"/>
  <c r="AC14" i="21"/>
  <c r="AD13" i="17"/>
  <c r="AC14" i="17"/>
  <c r="AD13" i="15"/>
  <c r="AC14" i="15"/>
  <c r="AD13" i="18"/>
  <c r="AC14" i="18"/>
  <c r="AD13" i="14"/>
  <c r="AC14" i="14"/>
  <c r="AE14" i="19"/>
  <c r="AF13" i="19"/>
  <c r="AC14" i="25"/>
  <c r="AD13" i="25"/>
  <c r="AD14" i="23" l="1"/>
  <c r="AE13" i="23"/>
  <c r="AE13" i="20"/>
  <c r="AD14" i="20"/>
  <c r="AE13" i="24"/>
  <c r="AD14" i="24"/>
  <c r="AD14" i="18"/>
  <c r="AE13" i="18"/>
  <c r="AD14" i="15"/>
  <c r="AE13" i="15"/>
  <c r="AD14" i="16"/>
  <c r="AE13" i="16"/>
  <c r="AE13" i="22"/>
  <c r="AD14" i="22"/>
  <c r="AE13" i="17"/>
  <c r="AD14" i="17"/>
  <c r="AD14" i="14"/>
  <c r="AE13" i="14"/>
  <c r="AD14" i="21"/>
  <c r="AE13" i="21"/>
  <c r="AG13" i="19"/>
  <c r="AF14" i="19"/>
  <c r="AD14" i="25"/>
  <c r="AE13" i="25"/>
  <c r="AF13" i="24" l="1"/>
  <c r="AE14" i="24"/>
  <c r="AF13" i="14"/>
  <c r="AE14" i="14"/>
  <c r="AF13" i="15"/>
  <c r="AE14" i="15"/>
  <c r="AF13" i="23"/>
  <c r="AE14" i="23"/>
  <c r="AF13" i="17"/>
  <c r="AE14" i="17"/>
  <c r="AE14" i="20"/>
  <c r="AF13" i="20"/>
  <c r="AE14" i="22"/>
  <c r="AF13" i="22"/>
  <c r="AE14" i="21"/>
  <c r="AF13" i="21"/>
  <c r="AF13" i="16"/>
  <c r="AE14" i="16"/>
  <c r="AE14" i="18"/>
  <c r="AF13" i="18"/>
  <c r="AH13" i="19"/>
  <c r="AH14" i="19" s="1"/>
  <c r="AG14" i="19"/>
  <c r="AE14" i="25"/>
  <c r="AF13" i="25"/>
  <c r="AG13" i="16" l="1"/>
  <c r="AF14" i="16"/>
  <c r="AF14" i="15"/>
  <c r="AG13" i="15"/>
  <c r="AG13" i="24"/>
  <c r="AF14" i="24"/>
  <c r="AF14" i="22"/>
  <c r="AG13" i="22"/>
  <c r="AG13" i="17"/>
  <c r="AF14" i="17"/>
  <c r="AG13" i="23"/>
  <c r="AF14" i="23"/>
  <c r="AF14" i="14"/>
  <c r="AG13" i="14"/>
  <c r="AF14" i="18"/>
  <c r="AG13" i="18"/>
  <c r="AG13" i="21"/>
  <c r="AF14" i="21"/>
  <c r="AG13" i="20"/>
  <c r="AF14" i="20"/>
  <c r="AG13" i="25"/>
  <c r="AF14" i="25"/>
  <c r="AH13" i="21" l="1"/>
  <c r="AH14" i="21" s="1"/>
  <c r="AG14" i="21"/>
  <c r="AH13" i="16"/>
  <c r="AH14" i="16" s="1"/>
  <c r="AG14" i="16"/>
  <c r="AH13" i="14"/>
  <c r="AH14" i="14" s="1"/>
  <c r="AG14" i="14"/>
  <c r="AH13" i="24"/>
  <c r="AH14" i="24" s="1"/>
  <c r="AG14" i="24"/>
  <c r="AH13" i="20"/>
  <c r="AH14" i="20" s="1"/>
  <c r="AG14" i="20"/>
  <c r="AH13" i="23"/>
  <c r="AH14" i="23" s="1"/>
  <c r="AG14" i="23"/>
  <c r="AH13" i="17"/>
  <c r="AH14" i="17" s="1"/>
  <c r="AG14" i="17"/>
  <c r="AH13" i="18"/>
  <c r="AH14" i="18" s="1"/>
  <c r="AG14" i="18"/>
  <c r="AG14" i="22"/>
  <c r="AH13" i="22"/>
  <c r="AH14" i="22" s="1"/>
  <c r="AG14" i="15"/>
  <c r="AH13" i="15"/>
  <c r="AH14" i="15" s="1"/>
  <c r="AH13" i="25"/>
  <c r="AH14" i="25" s="1"/>
  <c r="AG14" i="25"/>
</calcChain>
</file>

<file path=xl/comments1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2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3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4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5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6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7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8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9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10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11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12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sharedStrings.xml><?xml version="1.0" encoding="utf-8"?>
<sst xmlns="http://schemas.openxmlformats.org/spreadsheetml/2006/main" count="302" uniqueCount="74">
  <si>
    <t>Le Jour de l'An</t>
  </si>
  <si>
    <t>Pâques</t>
  </si>
  <si>
    <t>Le lundi de Pâques</t>
  </si>
  <si>
    <t>La fête du Travail</t>
  </si>
  <si>
    <t>L'Ascension</t>
  </si>
  <si>
    <t>Pentecôte</t>
  </si>
  <si>
    <t>Le lundi de Pentecôte</t>
  </si>
  <si>
    <t>La fête nationale</t>
  </si>
  <si>
    <t>L'Assomption</t>
  </si>
  <si>
    <t>La Toussaint</t>
  </si>
  <si>
    <t>L'Armistice</t>
  </si>
  <si>
    <t>Noël</t>
  </si>
  <si>
    <t>NOM :</t>
  </si>
  <si>
    <t>PRENOM :</t>
  </si>
  <si>
    <t>Date de naissance</t>
  </si>
  <si>
    <t>Date d'entrée dans l'établissement d'accueil :</t>
  </si>
  <si>
    <t>Date de sortie :</t>
  </si>
  <si>
    <t>interruption éventuelle :</t>
  </si>
  <si>
    <t>N° DE DOS. M</t>
  </si>
  <si>
    <t>N° DOS. E</t>
  </si>
  <si>
    <t>NOM DE L'ENFANT</t>
  </si>
  <si>
    <t>PRENOM DE L'ENFANT</t>
  </si>
  <si>
    <t>DATE DE NAISSANCE</t>
  </si>
  <si>
    <t>DATE D'ENTREE</t>
  </si>
  <si>
    <t>AGE</t>
  </si>
  <si>
    <t>DATE DE SORTIE</t>
  </si>
  <si>
    <t>NOM MAMAN</t>
  </si>
  <si>
    <t>PRENOM MAMAN</t>
  </si>
  <si>
    <t>REGISTRE DE PRESENCE DES ENFANTS 0-5 ANS-</t>
  </si>
  <si>
    <t>NOM</t>
  </si>
  <si>
    <t>Prénom</t>
  </si>
  <si>
    <t>total</t>
  </si>
  <si>
    <t>N° onglet</t>
  </si>
  <si>
    <t>?</t>
  </si>
  <si>
    <t>Cappou</t>
  </si>
  <si>
    <t>Nathalie</t>
  </si>
  <si>
    <t>Rouent</t>
  </si>
  <si>
    <t>Nelly</t>
  </si>
  <si>
    <t>*</t>
  </si>
  <si>
    <t>Année</t>
  </si>
  <si>
    <t>http://forum.excel-pratique.com/excel/liaisons-et-macro-t64861.html</t>
  </si>
  <si>
    <t>Peule</t>
  </si>
  <si>
    <t>Frédéric</t>
  </si>
  <si>
    <t>Touen</t>
  </si>
  <si>
    <t>Blia</t>
  </si>
  <si>
    <t>Pirottr</t>
  </si>
  <si>
    <t>Aurélie</t>
  </si>
  <si>
    <t>Jojo</t>
  </si>
  <si>
    <t>Henriette</t>
  </si>
  <si>
    <t>Henrt</t>
  </si>
  <si>
    <t>cappou</t>
  </si>
  <si>
    <t>nathalie</t>
  </si>
  <si>
    <t>rouent</t>
  </si>
  <si>
    <t>nelly</t>
  </si>
  <si>
    <t>peule</t>
  </si>
  <si>
    <t>frederic</t>
  </si>
  <si>
    <t>touen</t>
  </si>
  <si>
    <t>blia</t>
  </si>
  <si>
    <t>pirottr</t>
  </si>
  <si>
    <t>aurelie</t>
  </si>
  <si>
    <t>cappouchi</t>
  </si>
  <si>
    <t>jojo</t>
  </si>
  <si>
    <t>haesen</t>
  </si>
  <si>
    <t>lena</t>
  </si>
  <si>
    <t>henrte</t>
  </si>
  <si>
    <t>henriette</t>
  </si>
  <si>
    <t>Haesen</t>
  </si>
  <si>
    <t>Cappuchi</t>
  </si>
  <si>
    <t>Onglet</t>
  </si>
  <si>
    <t>22/06/2011</t>
  </si>
  <si>
    <t>12/09/2013</t>
  </si>
  <si>
    <t>02/01/2014</t>
  </si>
  <si>
    <t/>
  </si>
  <si>
    <t xml:space="preserve"> Lena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</si>
</sst>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[h]:mm"/>
    <numFmt numFmtId="165" formatCode="mmm\-yyyy"/>
    <numFmt numFmtId="166" formatCode="d/mm"/>
    <numFmt numFmtId="167" formatCode="mmmm/yyyy"/>
    <numFmt numFmtId="168" formatCode="[$-409]d\-mmm\-yy;@"/>
    <numFmt numFmtId="169" formatCode="[$-40C]dd\-mmm\-yy;@"/>
    <numFmt numFmtId="170" formatCode="dd/mm/yy;@"/>
    <numFmt numFmtId="171" formatCode="ddd"/>
    <numFmt numFmtId="172" formatCode="mmm"/>
  </numFmts>
  <fonts count="16" x14ac:knownFonts="1">
    <font>
      <sz val="10"/>
      <name val="Arial"/>
    </font>
    <font>
      <sz val="8"/>
      <name val="Arial"/>
      <family val="2"/>
    </font>
    <font>
      <b/>
      <sz val="12"/>
      <name val="Arial"/>
      <family val="2"/>
    </font>
    <font>
      <sz val="10"/>
      <name val="Tahoma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9"/>
      <name val="Tahoma"/>
      <family val="2"/>
    </font>
    <font>
      <b/>
      <sz val="10"/>
      <name val="Tahoma"/>
      <family val="2"/>
    </font>
    <font>
      <b/>
      <sz val="14"/>
      <name val="Tahoma"/>
      <family val="2"/>
    </font>
    <font>
      <sz val="14"/>
      <name val="Arial"/>
      <family val="2"/>
    </font>
    <font>
      <sz val="14"/>
      <name val="Tahoma"/>
      <family val="2"/>
    </font>
    <font>
      <b/>
      <i/>
      <sz val="11"/>
      <color theme="1"/>
      <name val="Comic Sans MS"/>
      <family val="4"/>
    </font>
    <font>
      <b/>
      <sz val="10"/>
      <color rgb="FFFF0000"/>
      <name val="Arial"/>
      <family val="2"/>
    </font>
    <font>
      <u/>
      <sz val="10"/>
      <color theme="10"/>
      <name val="Arial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indexed="64"/>
      </left>
      <right style="thin">
        <color indexed="64"/>
      </right>
      <top style="thin">
        <color theme="0" tint="-0.499984740745262"/>
      </top>
      <bottom style="thin">
        <color indexed="64"/>
      </bottom>
      <diagonal/>
    </border>
    <border>
      <left style="thin">
        <color indexed="64"/>
      </left>
      <right/>
      <top/>
      <bottom style="thin">
        <color rgb="FFFF0000"/>
      </bottom>
      <diagonal/>
    </border>
    <border>
      <left/>
      <right style="thin">
        <color indexed="64"/>
      </right>
      <top/>
      <bottom style="thin">
        <color rgb="FFFF0000"/>
      </bottom>
      <diagonal/>
    </border>
    <border>
      <left style="thin">
        <color indexed="64"/>
      </left>
      <right/>
      <top style="thin">
        <color indexed="64"/>
      </top>
      <bottom style="thin">
        <color theme="0" tint="-0.499984740745262"/>
      </bottom>
      <diagonal/>
    </border>
    <border>
      <left/>
      <right/>
      <top style="thin">
        <color indexed="64"/>
      </top>
      <bottom style="thin">
        <color theme="0" tint="-0.499984740745262"/>
      </bottom>
      <diagonal/>
    </border>
    <border>
      <left/>
      <right style="thin">
        <color indexed="64"/>
      </right>
      <top style="thin">
        <color indexed="64"/>
      </top>
      <bottom style="thin">
        <color theme="0" tint="-0.49998474074526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105">
    <xf numFmtId="0" fontId="0" fillId="0" borderId="0" xfId="0"/>
    <xf numFmtId="0" fontId="0" fillId="0" borderId="0" xfId="0" applyFill="1"/>
    <xf numFmtId="167" fontId="2" fillId="0" borderId="0" xfId="0" applyNumberFormat="1" applyFont="1" applyBorder="1" applyAlignment="1"/>
    <xf numFmtId="0" fontId="4" fillId="0" borderId="0" xfId="0" applyFont="1" applyFill="1"/>
    <xf numFmtId="0" fontId="4" fillId="0" borderId="0" xfId="0" applyFont="1"/>
    <xf numFmtId="0" fontId="4" fillId="0" borderId="0" xfId="0" applyFont="1" applyFill="1" applyBorder="1"/>
    <xf numFmtId="0" fontId="5" fillId="0" borderId="0" xfId="0" applyNumberFormat="1" applyFont="1" applyFill="1" applyBorder="1" applyAlignment="1">
      <alignment horizontal="center"/>
    </xf>
    <xf numFmtId="166" fontId="4" fillId="0" borderId="0" xfId="0" applyNumberFormat="1" applyFont="1"/>
    <xf numFmtId="0" fontId="4" fillId="0" borderId="0" xfId="0" applyFont="1" applyBorder="1"/>
    <xf numFmtId="166" fontId="4" fillId="0" borderId="0" xfId="0" applyNumberFormat="1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164" fontId="5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0" fontId="4" fillId="0" borderId="0" xfId="0" applyNumberFormat="1" applyFont="1" applyAlignment="1">
      <alignment horizontal="left"/>
    </xf>
    <xf numFmtId="0" fontId="3" fillId="0" borderId="4" xfId="0" applyFont="1" applyBorder="1"/>
    <xf numFmtId="169" fontId="3" fillId="0" borderId="4" xfId="0" applyNumberFormat="1" applyFont="1" applyBorder="1" applyProtection="1"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3" fillId="0" borderId="0" xfId="0" applyFont="1" applyFill="1" applyBorder="1"/>
    <xf numFmtId="168" fontId="6" fillId="0" borderId="0" xfId="0" applyNumberFormat="1" applyFont="1" applyFill="1" applyBorder="1"/>
    <xf numFmtId="0" fontId="6" fillId="0" borderId="0" xfId="0" applyFont="1" applyFill="1" applyBorder="1"/>
    <xf numFmtId="169" fontId="3" fillId="0" borderId="0" xfId="0" applyNumberFormat="1" applyFont="1" applyFill="1" applyBorder="1"/>
    <xf numFmtId="14" fontId="0" fillId="0" borderId="0" xfId="0" applyNumberFormat="1" applyFill="1" applyBorder="1"/>
    <xf numFmtId="170" fontId="0" fillId="0" borderId="0" xfId="0" applyNumberFormat="1" applyFill="1" applyBorder="1"/>
    <xf numFmtId="166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7" fillId="0" borderId="0" xfId="0" applyNumberFormat="1" applyFont="1" applyFill="1" applyBorder="1" applyAlignment="1">
      <alignment horizontal="center"/>
    </xf>
    <xf numFmtId="164" fontId="7" fillId="0" borderId="0" xfId="0" applyNumberFormat="1" applyFont="1" applyFill="1" applyBorder="1" applyAlignment="1">
      <alignment horizontal="center"/>
    </xf>
    <xf numFmtId="0" fontId="0" fillId="0" borderId="0" xfId="0" applyBorder="1" applyAlignment="1"/>
    <xf numFmtId="0" fontId="0" fillId="0" borderId="0" xfId="0" applyFill="1" applyBorder="1" applyAlignment="1"/>
    <xf numFmtId="166" fontId="0" fillId="0" borderId="0" xfId="0" applyNumberFormat="1"/>
    <xf numFmtId="166" fontId="0" fillId="0" borderId="0" xfId="0" applyNumberFormat="1" applyFill="1"/>
    <xf numFmtId="166" fontId="0" fillId="3" borderId="0" xfId="0" applyNumberFormat="1" applyFill="1"/>
    <xf numFmtId="166" fontId="1" fillId="0" borderId="5" xfId="0" applyNumberFormat="1" applyFont="1" applyFill="1" applyBorder="1" applyAlignment="1">
      <alignment horizontal="center"/>
    </xf>
    <xf numFmtId="166" fontId="4" fillId="0" borderId="0" xfId="0" applyNumberFormat="1" applyFont="1" applyFill="1" applyBorder="1" applyAlignment="1">
      <alignment horizontal="center"/>
    </xf>
    <xf numFmtId="166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7" fontId="2" fillId="0" borderId="0" xfId="0" applyNumberFormat="1" applyFont="1" applyFill="1" applyBorder="1" applyAlignment="1"/>
    <xf numFmtId="166" fontId="4" fillId="0" borderId="0" xfId="0" applyNumberFormat="1" applyFont="1" applyFill="1" applyBorder="1"/>
    <xf numFmtId="0" fontId="4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center"/>
    </xf>
    <xf numFmtId="0" fontId="7" fillId="0" borderId="0" xfId="0" applyNumberFormat="1" applyFont="1" applyFill="1" applyBorder="1" applyAlignment="1"/>
    <xf numFmtId="0" fontId="8" fillId="0" borderId="0" xfId="0" applyNumberFormat="1" applyFont="1" applyFill="1" applyBorder="1" applyAlignment="1">
      <alignment horizontal="left"/>
    </xf>
    <xf numFmtId="164" fontId="8" fillId="0" borderId="0" xfId="0" applyNumberFormat="1" applyFont="1" applyFill="1" applyBorder="1" applyAlignment="1">
      <alignment horizontal="left"/>
    </xf>
    <xf numFmtId="164" fontId="8" fillId="0" borderId="0" xfId="0" applyNumberFormat="1" applyFont="1" applyFill="1" applyBorder="1" applyAlignment="1">
      <alignment horizontal="center"/>
    </xf>
    <xf numFmtId="0" fontId="9" fillId="0" borderId="0" xfId="0" applyFont="1" applyFill="1" applyBorder="1"/>
    <xf numFmtId="0" fontId="10" fillId="0" borderId="0" xfId="0" applyFont="1" applyFill="1" applyBorder="1" applyAlignment="1">
      <alignment horizontal="center"/>
    </xf>
    <xf numFmtId="0" fontId="8" fillId="0" borderId="0" xfId="0" applyNumberFormat="1" applyFont="1" applyFill="1" applyBorder="1" applyAlignment="1">
      <alignment horizontal="center"/>
    </xf>
    <xf numFmtId="171" fontId="4" fillId="0" borderId="1" xfId="0" applyNumberFormat="1" applyFont="1" applyBorder="1" applyAlignment="1">
      <alignment horizontal="center"/>
    </xf>
    <xf numFmtId="0" fontId="5" fillId="0" borderId="0" xfId="0" applyFont="1"/>
    <xf numFmtId="172" fontId="0" fillId="0" borderId="1" xfId="0" applyNumberFormat="1" applyBorder="1" applyAlignment="1">
      <alignment horizontal="center"/>
    </xf>
    <xf numFmtId="0" fontId="0" fillId="0" borderId="1" xfId="0" applyNumberFormat="1" applyBorder="1"/>
    <xf numFmtId="0" fontId="0" fillId="0" borderId="1" xfId="0" applyFill="1" applyBorder="1"/>
    <xf numFmtId="0" fontId="11" fillId="0" borderId="11" xfId="0" applyFont="1" applyBorder="1" applyAlignment="1">
      <alignment vertical="center"/>
    </xf>
    <xf numFmtId="14" fontId="12" fillId="0" borderId="0" xfId="0" applyNumberFormat="1" applyFont="1"/>
    <xf numFmtId="0" fontId="0" fillId="6" borderId="0" xfId="0" applyFill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/>
    <xf numFmtId="0" fontId="0" fillId="0" borderId="0" xfId="0" applyAlignment="1"/>
    <xf numFmtId="0" fontId="0" fillId="0" borderId="0" xfId="0" applyFill="1" applyAlignment="1"/>
    <xf numFmtId="17" fontId="0" fillId="0" borderId="0" xfId="0" applyNumberFormat="1" applyAlignment="1"/>
    <xf numFmtId="165" fontId="4" fillId="0" borderId="0" xfId="0" applyNumberFormat="1" applyFont="1" applyAlignment="1"/>
    <xf numFmtId="166" fontId="4" fillId="0" borderId="0" xfId="0" applyNumberFormat="1" applyFont="1" applyFill="1" applyAlignment="1"/>
    <xf numFmtId="0" fontId="4" fillId="0" borderId="0" xfId="0" applyFont="1" applyFill="1" applyAlignment="1"/>
    <xf numFmtId="0" fontId="4" fillId="0" borderId="0" xfId="0" applyNumberFormat="1" applyFont="1" applyAlignment="1"/>
    <xf numFmtId="166" fontId="4" fillId="7" borderId="0" xfId="0" applyNumberFormat="1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4" fillId="0" borderId="0" xfId="0" applyFont="1" applyAlignment="1">
      <alignment horizontal="right"/>
    </xf>
    <xf numFmtId="0" fontId="5" fillId="0" borderId="0" xfId="0" applyNumberFormat="1" applyFont="1" applyAlignment="1">
      <alignment horizontal="center"/>
    </xf>
    <xf numFmtId="0" fontId="13" fillId="0" borderId="0" xfId="1"/>
    <xf numFmtId="0" fontId="0" fillId="4" borderId="1" xfId="0" applyFill="1" applyBorder="1"/>
    <xf numFmtId="3" fontId="0" fillId="4" borderId="1" xfId="0" applyNumberFormat="1" applyFill="1" applyBorder="1"/>
    <xf numFmtId="14" fontId="0" fillId="4" borderId="1" xfId="0" applyNumberFormat="1" applyFill="1" applyBorder="1"/>
    <xf numFmtId="2" fontId="0" fillId="4" borderId="1" xfId="0" applyNumberFormat="1" applyFill="1" applyBorder="1"/>
    <xf numFmtId="0" fontId="0" fillId="4" borderId="1" xfId="0" applyFill="1" applyBorder="1" applyAlignment="1">
      <alignment horizontal="center"/>
    </xf>
    <xf numFmtId="0" fontId="12" fillId="0" borderId="0" xfId="0" applyFont="1" applyAlignment="1">
      <alignment horizontal="left"/>
    </xf>
    <xf numFmtId="14" fontId="4" fillId="0" borderId="0" xfId="0" applyNumberFormat="1" applyFont="1" applyAlignment="1">
      <alignment horizontal="left"/>
    </xf>
    <xf numFmtId="14" fontId="4" fillId="0" borderId="0" xfId="0" applyNumberFormat="1" applyFont="1" applyFill="1" applyAlignment="1">
      <alignment horizontal="left"/>
    </xf>
    <xf numFmtId="0" fontId="0" fillId="0" borderId="0" xfId="0" applyNumberFormat="1" applyAlignment="1">
      <alignment horizontal="left"/>
    </xf>
    <xf numFmtId="0" fontId="0" fillId="0" borderId="0" xfId="0" applyNumberFormat="1" applyFill="1"/>
    <xf numFmtId="0" fontId="4" fillId="0" borderId="0" xfId="0" applyNumberFormat="1" applyFont="1" applyFill="1" applyAlignment="1">
      <alignment horizontal="left"/>
    </xf>
    <xf numFmtId="0" fontId="4" fillId="7" borderId="0" xfId="0" applyNumberFormat="1" applyFont="1" applyFill="1" applyBorder="1" applyAlignment="1">
      <alignment horizontal="center"/>
    </xf>
    <xf numFmtId="0" fontId="4" fillId="4" borderId="0" xfId="0" applyFont="1" applyFill="1" applyAlignment="1">
      <alignment horizontal="center"/>
    </xf>
    <xf numFmtId="0" fontId="0" fillId="8" borderId="1" xfId="0" applyFill="1" applyBorder="1"/>
    <xf numFmtId="3" fontId="0" fillId="8" borderId="1" xfId="0" applyNumberFormat="1" applyFill="1" applyBorder="1"/>
    <xf numFmtId="14" fontId="0" fillId="8" borderId="1" xfId="0" applyNumberFormat="1" applyFill="1" applyBorder="1"/>
    <xf numFmtId="2" fontId="0" fillId="8" borderId="1" xfId="0" applyNumberFormat="1" applyFill="1" applyBorder="1"/>
    <xf numFmtId="167" fontId="2" fillId="4" borderId="8" xfId="0" applyNumberFormat="1" applyFont="1" applyFill="1" applyBorder="1" applyAlignment="1">
      <alignment horizontal="center"/>
    </xf>
    <xf numFmtId="167" fontId="2" fillId="4" borderId="9" xfId="0" applyNumberFormat="1" applyFont="1" applyFill="1" applyBorder="1" applyAlignment="1">
      <alignment horizontal="center"/>
    </xf>
    <xf numFmtId="167" fontId="2" fillId="4" borderId="1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0" borderId="2" xfId="0" applyBorder="1"/>
    <xf numFmtId="0" fontId="0" fillId="0" borderId="6" xfId="0" applyBorder="1"/>
    <xf numFmtId="0" fontId="0" fillId="0" borderId="7" xfId="0" applyBorder="1"/>
    <xf numFmtId="0" fontId="3" fillId="0" borderId="1" xfId="0" applyNumberFormat="1" applyFont="1" applyFill="1" applyBorder="1" applyAlignment="1">
      <alignment horizontal="center"/>
    </xf>
    <xf numFmtId="0" fontId="4" fillId="0" borderId="1" xfId="0" applyNumberFormat="1" applyFont="1" applyBorder="1" applyAlignment="1">
      <alignment horizontal="center"/>
    </xf>
    <xf numFmtId="0" fontId="0" fillId="0" borderId="1" xfId="0" applyNumberFormat="1" applyFill="1" applyBorder="1" applyAlignment="1">
      <alignment horizontal="center" vertical="center"/>
    </xf>
    <xf numFmtId="0" fontId="0" fillId="0" borderId="12" xfId="0" applyNumberForma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2630"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7D6E92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161925</xdr:colOff>
      <xdr:row>7</xdr:row>
      <xdr:rowOff>9525</xdr:rowOff>
    </xdr:from>
    <xdr:to>
      <xdr:col>4</xdr:col>
      <xdr:colOff>609600</xdr:colOff>
      <xdr:row>9</xdr:row>
      <xdr:rowOff>9525</xdr:rowOff>
    </xdr:to>
    <xdr:sp macro="[0]!EntréeSortie" textlink="">
      <xdr:nvSpPr>
        <xdr:cNvPr id="2" name="ZoneTexte 1"/>
        <xdr:cNvSpPr txBox="1"/>
      </xdr:nvSpPr>
      <xdr:spPr>
        <a:xfrm>
          <a:off x="2447925" y="1143000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Entrée </a:t>
          </a:r>
        </a:p>
      </xdr:txBody>
    </xdr:sp>
    <xdr:clientData fPrintsWithSheet="0"/>
  </xdr:twoCellAnchor>
  <xdr:twoCellAnchor editAs="absolute">
    <xdr:from>
      <xdr:col>3</xdr:col>
      <xdr:colOff>161925</xdr:colOff>
      <xdr:row>13</xdr:row>
      <xdr:rowOff>131445</xdr:rowOff>
    </xdr:from>
    <xdr:to>
      <xdr:col>4</xdr:col>
      <xdr:colOff>609600</xdr:colOff>
      <xdr:row>15</xdr:row>
      <xdr:rowOff>131445</xdr:rowOff>
    </xdr:to>
    <xdr:sp macro="[0]!Liste" textlink="">
      <xdr:nvSpPr>
        <xdr:cNvPr id="3" name="ZoneTexte 2"/>
        <xdr:cNvSpPr txBox="1"/>
      </xdr:nvSpPr>
      <xdr:spPr>
        <a:xfrm>
          <a:off x="2447925" y="2236470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Liste</a:t>
          </a:r>
        </a:p>
      </xdr:txBody>
    </xdr:sp>
    <xdr:clientData fPrintsWithSheet="0"/>
  </xdr:twoCellAnchor>
  <xdr:twoCellAnchor editAs="absolute">
    <xdr:from>
      <xdr:col>3</xdr:col>
      <xdr:colOff>161925</xdr:colOff>
      <xdr:row>17</xdr:row>
      <xdr:rowOff>30480</xdr:rowOff>
    </xdr:from>
    <xdr:to>
      <xdr:col>4</xdr:col>
      <xdr:colOff>609600</xdr:colOff>
      <xdr:row>19</xdr:row>
      <xdr:rowOff>30480</xdr:rowOff>
    </xdr:to>
    <xdr:sp macro="[0]!Mois" textlink="">
      <xdr:nvSpPr>
        <xdr:cNvPr id="4" name="ZoneTexte 3"/>
        <xdr:cNvSpPr txBox="1"/>
      </xdr:nvSpPr>
      <xdr:spPr>
        <a:xfrm>
          <a:off x="2447925" y="2783205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F. mensuelle</a:t>
          </a:r>
        </a:p>
      </xdr:txBody>
    </xdr:sp>
    <xdr:clientData fPrintsWithSheet="0"/>
  </xdr:twoCellAnchor>
  <xdr:twoCellAnchor editAs="absolute">
    <xdr:from>
      <xdr:col>3</xdr:col>
      <xdr:colOff>161925</xdr:colOff>
      <xdr:row>20</xdr:row>
      <xdr:rowOff>91440</xdr:rowOff>
    </xdr:from>
    <xdr:to>
      <xdr:col>4</xdr:col>
      <xdr:colOff>609600</xdr:colOff>
      <xdr:row>22</xdr:row>
      <xdr:rowOff>91440</xdr:rowOff>
    </xdr:to>
    <xdr:sp macro="[0]!FicheIndividuelle" textlink="">
      <xdr:nvSpPr>
        <xdr:cNvPr id="5" name="ZoneTexte 4"/>
        <xdr:cNvSpPr txBox="1"/>
      </xdr:nvSpPr>
      <xdr:spPr>
        <a:xfrm>
          <a:off x="2447925" y="3329940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F. individuelle</a:t>
          </a:r>
        </a:p>
      </xdr:txBody>
    </xdr:sp>
    <xdr:clientData fPrintsWithSheet="0"/>
  </xdr:twoCellAnchor>
  <xdr:twoCellAnchor editAs="absolute">
    <xdr:from>
      <xdr:col>3</xdr:col>
      <xdr:colOff>161925</xdr:colOff>
      <xdr:row>23</xdr:row>
      <xdr:rowOff>152400</xdr:rowOff>
    </xdr:from>
    <xdr:to>
      <xdr:col>4</xdr:col>
      <xdr:colOff>609600</xdr:colOff>
      <xdr:row>25</xdr:row>
      <xdr:rowOff>152400</xdr:rowOff>
    </xdr:to>
    <xdr:sp macro="[0]!Modification" textlink="">
      <xdr:nvSpPr>
        <xdr:cNvPr id="6" name="ZoneTexte 5"/>
        <xdr:cNvSpPr txBox="1"/>
      </xdr:nvSpPr>
      <xdr:spPr>
        <a:xfrm>
          <a:off x="2447925" y="3876675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Modif (Sortie)</a:t>
          </a:r>
        </a:p>
      </xdr:txBody>
    </xdr:sp>
    <xdr:clientData fPrintsWithSheet="0"/>
  </xdr:twoCellAnchor>
  <xdr:twoCellAnchor editAs="absolute">
    <xdr:from>
      <xdr:col>3</xdr:col>
      <xdr:colOff>161925</xdr:colOff>
      <xdr:row>10</xdr:row>
      <xdr:rowOff>70485</xdr:rowOff>
    </xdr:from>
    <xdr:to>
      <xdr:col>4</xdr:col>
      <xdr:colOff>609600</xdr:colOff>
      <xdr:row>12</xdr:row>
      <xdr:rowOff>70485</xdr:rowOff>
    </xdr:to>
    <xdr:sp macro="[0]!MettreAjour" textlink="">
      <xdr:nvSpPr>
        <xdr:cNvPr id="7" name="ZoneTexte 6"/>
        <xdr:cNvSpPr txBox="1"/>
      </xdr:nvSpPr>
      <xdr:spPr>
        <a:xfrm>
          <a:off x="2447925" y="1689735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123826</xdr:colOff>
      <xdr:row>0</xdr:row>
      <xdr:rowOff>9525</xdr:rowOff>
    </xdr:from>
    <xdr:to>
      <xdr:col>0</xdr:col>
      <xdr:colOff>752476</xdr:colOff>
      <xdr:row>0</xdr:row>
      <xdr:rowOff>266700</xdr:rowOff>
    </xdr:to>
    <xdr:sp macro="[0]!Menu" textlink="">
      <xdr:nvSpPr>
        <xdr:cNvPr id="2" name="ZoneTexte 1"/>
        <xdr:cNvSpPr txBox="1"/>
      </xdr:nvSpPr>
      <xdr:spPr>
        <a:xfrm>
          <a:off x="123826" y="9525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212912</xdr:colOff>
      <xdr:row>0</xdr:row>
      <xdr:rowOff>89647</xdr:rowOff>
    </xdr:from>
    <xdr:to>
      <xdr:col>0</xdr:col>
      <xdr:colOff>841562</xdr:colOff>
      <xdr:row>0</xdr:row>
      <xdr:rowOff>346822</xdr:rowOff>
    </xdr:to>
    <xdr:sp macro="[0]!Menu" textlink="">
      <xdr:nvSpPr>
        <xdr:cNvPr id="2" name="ZoneTexte 1"/>
        <xdr:cNvSpPr txBox="1"/>
      </xdr:nvSpPr>
      <xdr:spPr>
        <a:xfrm>
          <a:off x="212912" y="89647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212912</xdr:colOff>
      <xdr:row>0</xdr:row>
      <xdr:rowOff>78441</xdr:rowOff>
    </xdr:from>
    <xdr:to>
      <xdr:col>0</xdr:col>
      <xdr:colOff>841562</xdr:colOff>
      <xdr:row>0</xdr:row>
      <xdr:rowOff>335616</xdr:rowOff>
    </xdr:to>
    <xdr:sp macro="[0]!Menu" textlink="">
      <xdr:nvSpPr>
        <xdr:cNvPr id="2" name="ZoneTexte 1"/>
        <xdr:cNvSpPr txBox="1"/>
      </xdr:nvSpPr>
      <xdr:spPr>
        <a:xfrm>
          <a:off x="212912" y="78441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156882</xdr:colOff>
      <xdr:row>0</xdr:row>
      <xdr:rowOff>112058</xdr:rowOff>
    </xdr:from>
    <xdr:to>
      <xdr:col>0</xdr:col>
      <xdr:colOff>785532</xdr:colOff>
      <xdr:row>0</xdr:row>
      <xdr:rowOff>369233</xdr:rowOff>
    </xdr:to>
    <xdr:sp macro="[0]!Menu" textlink="">
      <xdr:nvSpPr>
        <xdr:cNvPr id="2" name="ZoneTexte 1"/>
        <xdr:cNvSpPr txBox="1"/>
      </xdr:nvSpPr>
      <xdr:spPr>
        <a:xfrm>
          <a:off x="156882" y="112058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246530</xdr:colOff>
      <xdr:row>0</xdr:row>
      <xdr:rowOff>78441</xdr:rowOff>
    </xdr:from>
    <xdr:to>
      <xdr:col>0</xdr:col>
      <xdr:colOff>875180</xdr:colOff>
      <xdr:row>0</xdr:row>
      <xdr:rowOff>335616</xdr:rowOff>
    </xdr:to>
    <xdr:sp macro="[0]!Menu" textlink="">
      <xdr:nvSpPr>
        <xdr:cNvPr id="2" name="ZoneTexte 1"/>
        <xdr:cNvSpPr txBox="1"/>
      </xdr:nvSpPr>
      <xdr:spPr>
        <a:xfrm>
          <a:off x="246530" y="78441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246529</xdr:colOff>
      <xdr:row>0</xdr:row>
      <xdr:rowOff>100853</xdr:rowOff>
    </xdr:from>
    <xdr:to>
      <xdr:col>0</xdr:col>
      <xdr:colOff>875179</xdr:colOff>
      <xdr:row>0</xdr:row>
      <xdr:rowOff>358028</xdr:rowOff>
    </xdr:to>
    <xdr:sp macro="[0]!Menu" textlink="">
      <xdr:nvSpPr>
        <xdr:cNvPr id="2" name="ZoneTexte 1"/>
        <xdr:cNvSpPr txBox="1"/>
      </xdr:nvSpPr>
      <xdr:spPr>
        <a:xfrm>
          <a:off x="246529" y="100853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268941</xdr:colOff>
      <xdr:row>0</xdr:row>
      <xdr:rowOff>112059</xdr:rowOff>
    </xdr:from>
    <xdr:to>
      <xdr:col>0</xdr:col>
      <xdr:colOff>897591</xdr:colOff>
      <xdr:row>0</xdr:row>
      <xdr:rowOff>369234</xdr:rowOff>
    </xdr:to>
    <xdr:sp macro="[0]!Menu" textlink="">
      <xdr:nvSpPr>
        <xdr:cNvPr id="2" name="ZoneTexte 1"/>
        <xdr:cNvSpPr txBox="1"/>
      </xdr:nvSpPr>
      <xdr:spPr>
        <a:xfrm>
          <a:off x="268941" y="112059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291352</xdr:colOff>
      <xdr:row>0</xdr:row>
      <xdr:rowOff>100852</xdr:rowOff>
    </xdr:from>
    <xdr:to>
      <xdr:col>0</xdr:col>
      <xdr:colOff>920002</xdr:colOff>
      <xdr:row>0</xdr:row>
      <xdr:rowOff>358027</xdr:rowOff>
    </xdr:to>
    <xdr:sp macro="[0]!Menu" textlink="">
      <xdr:nvSpPr>
        <xdr:cNvPr id="2" name="ZoneTexte 1"/>
        <xdr:cNvSpPr txBox="1"/>
      </xdr:nvSpPr>
      <xdr:spPr>
        <a:xfrm>
          <a:off x="291352" y="100852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257735</xdr:colOff>
      <xdr:row>0</xdr:row>
      <xdr:rowOff>100853</xdr:rowOff>
    </xdr:from>
    <xdr:to>
      <xdr:col>0</xdr:col>
      <xdr:colOff>886385</xdr:colOff>
      <xdr:row>0</xdr:row>
      <xdr:rowOff>358028</xdr:rowOff>
    </xdr:to>
    <xdr:sp macro="[0]!Menu" textlink="">
      <xdr:nvSpPr>
        <xdr:cNvPr id="2" name="ZoneTexte 1"/>
        <xdr:cNvSpPr txBox="1"/>
      </xdr:nvSpPr>
      <xdr:spPr>
        <a:xfrm>
          <a:off x="257735" y="100853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257735</xdr:colOff>
      <xdr:row>0</xdr:row>
      <xdr:rowOff>134471</xdr:rowOff>
    </xdr:from>
    <xdr:to>
      <xdr:col>0</xdr:col>
      <xdr:colOff>886385</xdr:colOff>
      <xdr:row>0</xdr:row>
      <xdr:rowOff>391646</xdr:rowOff>
    </xdr:to>
    <xdr:sp macro="[0]!Menu" textlink="">
      <xdr:nvSpPr>
        <xdr:cNvPr id="2" name="ZoneTexte 1"/>
        <xdr:cNvSpPr txBox="1"/>
      </xdr:nvSpPr>
      <xdr:spPr>
        <a:xfrm>
          <a:off x="257735" y="134471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224117</xdr:colOff>
      <xdr:row>0</xdr:row>
      <xdr:rowOff>89647</xdr:rowOff>
    </xdr:from>
    <xdr:to>
      <xdr:col>0</xdr:col>
      <xdr:colOff>852767</xdr:colOff>
      <xdr:row>0</xdr:row>
      <xdr:rowOff>346822</xdr:rowOff>
    </xdr:to>
    <xdr:sp macro="[0]!Menu" textlink="">
      <xdr:nvSpPr>
        <xdr:cNvPr id="2" name="ZoneTexte 1"/>
        <xdr:cNvSpPr txBox="1"/>
      </xdr:nvSpPr>
      <xdr:spPr>
        <a:xfrm>
          <a:off x="224117" y="89647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235323</xdr:colOff>
      <xdr:row>0</xdr:row>
      <xdr:rowOff>112059</xdr:rowOff>
    </xdr:from>
    <xdr:to>
      <xdr:col>0</xdr:col>
      <xdr:colOff>863973</xdr:colOff>
      <xdr:row>0</xdr:row>
      <xdr:rowOff>369234</xdr:rowOff>
    </xdr:to>
    <xdr:sp macro="[0]!Menu" textlink="">
      <xdr:nvSpPr>
        <xdr:cNvPr id="2" name="ZoneTexte 1"/>
        <xdr:cNvSpPr txBox="1"/>
      </xdr:nvSpPr>
      <xdr:spPr>
        <a:xfrm>
          <a:off x="235323" y="112059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246529</xdr:colOff>
      <xdr:row>0</xdr:row>
      <xdr:rowOff>89647</xdr:rowOff>
    </xdr:from>
    <xdr:to>
      <xdr:col>0</xdr:col>
      <xdr:colOff>875179</xdr:colOff>
      <xdr:row>0</xdr:row>
      <xdr:rowOff>346822</xdr:rowOff>
    </xdr:to>
    <xdr:sp macro="[0]!Menu" textlink="">
      <xdr:nvSpPr>
        <xdr:cNvPr id="2" name="ZoneTexte 1"/>
        <xdr:cNvSpPr txBox="1"/>
      </xdr:nvSpPr>
      <xdr:spPr>
        <a:xfrm>
          <a:off x="246529" y="89647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67235</xdr:colOff>
      <xdr:row>0</xdr:row>
      <xdr:rowOff>78442</xdr:rowOff>
    </xdr:from>
    <xdr:to>
      <xdr:col>3</xdr:col>
      <xdr:colOff>695885</xdr:colOff>
      <xdr:row>2</xdr:row>
      <xdr:rowOff>21852</xdr:rowOff>
    </xdr:to>
    <xdr:sp macro="[0]!Menu" textlink="">
      <xdr:nvSpPr>
        <xdr:cNvPr id="2" name="ZoneTexte 1"/>
        <xdr:cNvSpPr txBox="1"/>
      </xdr:nvSpPr>
      <xdr:spPr>
        <a:xfrm>
          <a:off x="2353235" y="78442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67235</xdr:colOff>
      <xdr:row>0</xdr:row>
      <xdr:rowOff>78442</xdr:rowOff>
    </xdr:from>
    <xdr:to>
      <xdr:col>3</xdr:col>
      <xdr:colOff>695885</xdr:colOff>
      <xdr:row>2</xdr:row>
      <xdr:rowOff>21852</xdr:rowOff>
    </xdr:to>
    <xdr:sp macro="[0]!Menu" textlink="">
      <xdr:nvSpPr>
        <xdr:cNvPr id="2" name="ZoneTexte 1"/>
        <xdr:cNvSpPr txBox="1"/>
      </xdr:nvSpPr>
      <xdr:spPr>
        <a:xfrm>
          <a:off x="2353235" y="78442"/>
          <a:ext cx="628650" cy="26726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67235</xdr:colOff>
      <xdr:row>0</xdr:row>
      <xdr:rowOff>78442</xdr:rowOff>
    </xdr:from>
    <xdr:to>
      <xdr:col>3</xdr:col>
      <xdr:colOff>695885</xdr:colOff>
      <xdr:row>2</xdr:row>
      <xdr:rowOff>21852</xdr:rowOff>
    </xdr:to>
    <xdr:sp macro="[0]!Menu" textlink="">
      <xdr:nvSpPr>
        <xdr:cNvPr id="2" name="ZoneTexte 1"/>
        <xdr:cNvSpPr txBox="1"/>
      </xdr:nvSpPr>
      <xdr:spPr>
        <a:xfrm>
          <a:off x="2353235" y="78442"/>
          <a:ext cx="628650" cy="26726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67235</xdr:colOff>
      <xdr:row>0</xdr:row>
      <xdr:rowOff>78442</xdr:rowOff>
    </xdr:from>
    <xdr:to>
      <xdr:col>3</xdr:col>
      <xdr:colOff>695885</xdr:colOff>
      <xdr:row>2</xdr:row>
      <xdr:rowOff>21852</xdr:rowOff>
    </xdr:to>
    <xdr:sp macro="[0]!Menu" textlink="">
      <xdr:nvSpPr>
        <xdr:cNvPr id="2" name="ZoneTexte 1"/>
        <xdr:cNvSpPr txBox="1"/>
      </xdr:nvSpPr>
      <xdr:spPr>
        <a:xfrm>
          <a:off x="2353235" y="78442"/>
          <a:ext cx="628650" cy="26726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67235</xdr:colOff>
      <xdr:row>0</xdr:row>
      <xdr:rowOff>78442</xdr:rowOff>
    </xdr:from>
    <xdr:to>
      <xdr:col>3</xdr:col>
      <xdr:colOff>695885</xdr:colOff>
      <xdr:row>2</xdr:row>
      <xdr:rowOff>21852</xdr:rowOff>
    </xdr:to>
    <xdr:sp macro="[0]!Menu" textlink="">
      <xdr:nvSpPr>
        <xdr:cNvPr id="2" name="ZoneTexte 1"/>
        <xdr:cNvSpPr txBox="1"/>
      </xdr:nvSpPr>
      <xdr:spPr>
        <a:xfrm>
          <a:off x="2353235" y="78442"/>
          <a:ext cx="628650" cy="26726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390525</xdr:colOff>
      <xdr:row>0</xdr:row>
      <xdr:rowOff>28575</xdr:rowOff>
    </xdr:from>
    <xdr:to>
      <xdr:col>1</xdr:col>
      <xdr:colOff>1019175</xdr:colOff>
      <xdr:row>1</xdr:row>
      <xdr:rowOff>123825</xdr:rowOff>
    </xdr:to>
    <xdr:sp macro="[0]!Menu" textlink="">
      <xdr:nvSpPr>
        <xdr:cNvPr id="2" name="ZoneTexte 1"/>
        <xdr:cNvSpPr txBox="1"/>
      </xdr:nvSpPr>
      <xdr:spPr>
        <a:xfrm>
          <a:off x="1771650" y="28575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liaisons-et-macro-t64861.html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4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5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6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7.bin"/><Relationship Id="rId4" Type="http://schemas.openxmlformats.org/officeDocument/2006/relationships/comments" Target="../comments7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8.bin"/><Relationship Id="rId4" Type="http://schemas.openxmlformats.org/officeDocument/2006/relationships/comments" Target="../comments8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9.bin"/><Relationship Id="rId4" Type="http://schemas.openxmlformats.org/officeDocument/2006/relationships/comments" Target="../comments9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0.bin"/><Relationship Id="rId4" Type="http://schemas.openxmlformats.org/officeDocument/2006/relationships/comments" Target="../comments10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1.bin"/><Relationship Id="rId4" Type="http://schemas.openxmlformats.org/officeDocument/2006/relationships/comments" Target="../comments11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2.bin"/><Relationship Id="rId4" Type="http://schemas.openxmlformats.org/officeDocument/2006/relationships/comments" Target="../comments12.x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3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4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5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6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7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A3" sqref="A3:C6"/>
    </sheetView>
  </sheetViews>
  <sheetFormatPr baseColWidth="10" defaultRowHeight="12.7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/>
  <dimension ref="C2:F28"/>
  <sheetViews>
    <sheetView showGridLines="0" showRowColHeaders="0" tabSelected="1" workbookViewId="0">
      <selection activeCell="C35" sqref="C35"/>
    </sheetView>
  </sheetViews>
  <sheetFormatPr baseColWidth="10" defaultRowHeight="12.75" x14ac:dyDescent="0.2"/>
  <sheetData>
    <row r="2" spans="3:6" x14ac:dyDescent="0.2">
      <c r="C2" s="71" t="s">
        <v>40</v>
      </c>
    </row>
    <row r="6" spans="3:6" x14ac:dyDescent="0.2">
      <c r="C6" s="55"/>
      <c r="D6" s="55"/>
      <c r="E6" s="55"/>
      <c r="F6" s="55"/>
    </row>
    <row r="7" spans="3:6" x14ac:dyDescent="0.2">
      <c r="C7" s="55"/>
      <c r="D7" s="55"/>
      <c r="E7" s="55"/>
      <c r="F7" s="55"/>
    </row>
    <row r="8" spans="3:6" x14ac:dyDescent="0.2">
      <c r="C8" s="55"/>
      <c r="D8" s="55"/>
      <c r="E8" s="55"/>
      <c r="F8" s="55"/>
    </row>
    <row r="9" spans="3:6" x14ac:dyDescent="0.2">
      <c r="C9" s="55"/>
      <c r="D9" s="55"/>
      <c r="E9" s="55"/>
      <c r="F9" s="55"/>
    </row>
    <row r="10" spans="3:6" x14ac:dyDescent="0.2">
      <c r="C10" s="55"/>
      <c r="D10" s="55"/>
      <c r="E10" s="55"/>
      <c r="F10" s="55"/>
    </row>
    <row r="11" spans="3:6" x14ac:dyDescent="0.2">
      <c r="C11" s="55"/>
      <c r="D11" s="55"/>
      <c r="E11" s="55"/>
      <c r="F11" s="55"/>
    </row>
    <row r="12" spans="3:6" x14ac:dyDescent="0.2">
      <c r="C12" s="55"/>
      <c r="D12" s="55"/>
      <c r="E12" s="55"/>
      <c r="F12" s="55"/>
    </row>
    <row r="13" spans="3:6" x14ac:dyDescent="0.2">
      <c r="C13" s="55"/>
      <c r="D13" s="55"/>
      <c r="E13" s="55"/>
      <c r="F13" s="55"/>
    </row>
    <row r="14" spans="3:6" x14ac:dyDescent="0.2">
      <c r="C14" s="55"/>
      <c r="D14" s="55"/>
      <c r="E14" s="55"/>
      <c r="F14" s="55"/>
    </row>
    <row r="15" spans="3:6" x14ac:dyDescent="0.2">
      <c r="C15" s="55"/>
      <c r="D15" s="55"/>
      <c r="E15" s="55"/>
      <c r="F15" s="55"/>
    </row>
    <row r="16" spans="3:6" x14ac:dyDescent="0.2">
      <c r="C16" s="55"/>
      <c r="D16" s="55"/>
      <c r="E16" s="55"/>
      <c r="F16" s="55"/>
    </row>
    <row r="17" spans="3:6" x14ac:dyDescent="0.2">
      <c r="C17" s="55"/>
      <c r="D17" s="55"/>
      <c r="E17" s="55"/>
      <c r="F17" s="55"/>
    </row>
    <row r="18" spans="3:6" x14ac:dyDescent="0.2">
      <c r="C18" s="55"/>
      <c r="D18" s="55"/>
      <c r="E18" s="55"/>
      <c r="F18" s="55"/>
    </row>
    <row r="19" spans="3:6" x14ac:dyDescent="0.2">
      <c r="C19" s="55"/>
      <c r="D19" s="55"/>
      <c r="E19" s="55"/>
      <c r="F19" s="55"/>
    </row>
    <row r="20" spans="3:6" x14ac:dyDescent="0.2">
      <c r="C20" s="55"/>
      <c r="D20" s="55"/>
      <c r="E20" s="55"/>
      <c r="F20" s="55"/>
    </row>
    <row r="21" spans="3:6" x14ac:dyDescent="0.2">
      <c r="C21" s="55"/>
      <c r="D21" s="55"/>
      <c r="E21" s="55"/>
      <c r="F21" s="55"/>
    </row>
    <row r="22" spans="3:6" x14ac:dyDescent="0.2">
      <c r="C22" s="55"/>
      <c r="D22" s="55"/>
      <c r="E22" s="55"/>
      <c r="F22" s="55"/>
    </row>
    <row r="23" spans="3:6" x14ac:dyDescent="0.2">
      <c r="C23" s="55"/>
      <c r="D23" s="55"/>
      <c r="E23" s="55"/>
      <c r="F23" s="55"/>
    </row>
    <row r="24" spans="3:6" x14ac:dyDescent="0.2">
      <c r="C24" s="55"/>
      <c r="D24" s="55"/>
      <c r="E24" s="55"/>
      <c r="F24" s="55"/>
    </row>
    <row r="25" spans="3:6" x14ac:dyDescent="0.2">
      <c r="C25" s="55"/>
      <c r="D25" s="55"/>
      <c r="E25" s="55"/>
      <c r="F25" s="55"/>
    </row>
    <row r="26" spans="3:6" x14ac:dyDescent="0.2">
      <c r="C26" s="55"/>
      <c r="D26" s="55"/>
      <c r="E26" s="55"/>
      <c r="F26" s="55"/>
    </row>
    <row r="27" spans="3:6" x14ac:dyDescent="0.2">
      <c r="C27" s="55"/>
      <c r="D27" s="55"/>
      <c r="E27" s="55"/>
      <c r="F27" s="55"/>
    </row>
    <row r="28" spans="3:6" x14ac:dyDescent="0.2">
      <c r="C28" s="55"/>
      <c r="D28" s="55"/>
      <c r="E28" s="55"/>
      <c r="F28" s="55"/>
    </row>
  </sheetData>
  <hyperlinks>
    <hyperlink ref="C2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J4"/>
  <sheetViews>
    <sheetView workbookViewId="0">
      <selection activeCell="E12" sqref="E12"/>
    </sheetView>
  </sheetViews>
  <sheetFormatPr baseColWidth="10" defaultRowHeight="12.75" x14ac:dyDescent="0.2"/>
  <sheetData>
    <row r="1" spans="1:10" x14ac:dyDescent="0.2">
      <c r="A1" s="85">
        <v>1687</v>
      </c>
      <c r="B1" s="86">
        <v>249313</v>
      </c>
      <c r="C1" s="85" t="s">
        <v>50</v>
      </c>
      <c r="D1" s="85" t="s">
        <v>51</v>
      </c>
      <c r="E1" s="87">
        <v>39510</v>
      </c>
      <c r="F1" s="87">
        <v>40179</v>
      </c>
      <c r="G1" s="88" t="str">
        <f>DATEDIF(E1,F1,"y")&amp;" ans, "&amp;DATEDIF(E1,F1,"ym")&amp;" mois"</f>
        <v>1 ans, 9 mois</v>
      </c>
      <c r="H1" s="87">
        <v>40253</v>
      </c>
      <c r="I1" s="85" t="s">
        <v>52</v>
      </c>
      <c r="J1" s="85" t="s">
        <v>53</v>
      </c>
    </row>
    <row r="2" spans="1:10" x14ac:dyDescent="0.2">
      <c r="A2" s="85">
        <v>2141</v>
      </c>
      <c r="B2" s="86">
        <v>271413</v>
      </c>
      <c r="C2" s="85" t="s">
        <v>54</v>
      </c>
      <c r="D2" s="85" t="s">
        <v>55</v>
      </c>
      <c r="E2" s="87">
        <v>40067</v>
      </c>
      <c r="F2" s="87">
        <v>40179</v>
      </c>
      <c r="G2" s="88" t="str">
        <f>DATEDIF(E2,F2,"y")&amp;" ans, "&amp;DATEDIF(E2,F2,"ym")&amp;" mois"</f>
        <v>0 ans, 3 mois</v>
      </c>
      <c r="H2" s="87">
        <v>40201</v>
      </c>
      <c r="I2" s="85" t="s">
        <v>56</v>
      </c>
      <c r="J2" s="85" t="s">
        <v>57</v>
      </c>
    </row>
    <row r="3" spans="1:10" x14ac:dyDescent="0.2">
      <c r="A3" s="85">
        <v>2144</v>
      </c>
      <c r="B3" s="86">
        <v>273413</v>
      </c>
      <c r="C3" s="85" t="s">
        <v>58</v>
      </c>
      <c r="D3" s="85" t="s">
        <v>59</v>
      </c>
      <c r="E3" s="87">
        <v>39917</v>
      </c>
      <c r="F3" s="87">
        <v>40179</v>
      </c>
      <c r="G3" s="88" t="str">
        <f>DATEDIF(E3,F3,"y")&amp;" ans, "&amp;DATEDIF(E3,F3,"ym")&amp;" mois"</f>
        <v>0 ans, 8 mois</v>
      </c>
      <c r="H3" s="87">
        <v>40390</v>
      </c>
      <c r="I3" s="85" t="s">
        <v>60</v>
      </c>
      <c r="J3" s="85" t="s">
        <v>61</v>
      </c>
    </row>
    <row r="4" spans="1:10" x14ac:dyDescent="0.2">
      <c r="A4" s="85">
        <v>2150</v>
      </c>
      <c r="B4" s="86">
        <v>275413</v>
      </c>
      <c r="C4" s="85" t="s">
        <v>62</v>
      </c>
      <c r="D4" s="85" t="s">
        <v>63</v>
      </c>
      <c r="E4" s="87">
        <v>39254</v>
      </c>
      <c r="F4" s="87">
        <v>40179</v>
      </c>
      <c r="G4" s="88" t="str">
        <f>DATEDIF(E4,F4,"y")&amp;" ans, "&amp;DATEDIF(E4,F4,"ym")&amp;" mois"</f>
        <v>2 ans, 6 mois</v>
      </c>
      <c r="H4" s="87">
        <v>40269</v>
      </c>
      <c r="I4" s="85" t="s">
        <v>64</v>
      </c>
      <c r="J4" s="85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K5"/>
  <sheetViews>
    <sheetView workbookViewId="0">
      <selection activeCell="D20" sqref="D20"/>
    </sheetView>
  </sheetViews>
  <sheetFormatPr baseColWidth="10" defaultRowHeight="12.75" x14ac:dyDescent="0.2"/>
  <cols>
    <col min="1" max="1" width="15" customWidth="1"/>
    <col min="2" max="2" width="16.42578125" customWidth="1"/>
    <col min="3" max="3" width="17.7109375" bestFit="1" customWidth="1"/>
    <col min="4" max="4" width="21.7109375" bestFit="1" customWidth="1"/>
    <col min="5" max="5" width="20.42578125" bestFit="1" customWidth="1"/>
    <col min="6" max="6" width="15.42578125" bestFit="1" customWidth="1"/>
    <col min="7" max="7" width="13.5703125" bestFit="1" customWidth="1"/>
    <col min="8" max="8" width="16.42578125" bestFit="1" customWidth="1"/>
    <col min="9" max="9" width="17.28515625" bestFit="1" customWidth="1"/>
    <col min="10" max="10" width="15.85546875" bestFit="1" customWidth="1"/>
  </cols>
  <sheetData>
    <row r="1" spans="1:11" s="57" customFormat="1" ht="39" customHeight="1" x14ac:dyDescent="0.2">
      <c r="A1" s="67" t="s">
        <v>18</v>
      </c>
      <c r="B1" s="68" t="s">
        <v>19</v>
      </c>
      <c r="C1" s="68" t="s">
        <v>20</v>
      </c>
      <c r="D1" s="68" t="s">
        <v>21</v>
      </c>
      <c r="E1" s="68" t="s">
        <v>22</v>
      </c>
      <c r="F1" s="68" t="s">
        <v>23</v>
      </c>
      <c r="G1" s="68" t="s">
        <v>24</v>
      </c>
      <c r="H1" s="68" t="s">
        <v>25</v>
      </c>
      <c r="I1" s="68" t="s">
        <v>26</v>
      </c>
      <c r="J1" s="68" t="s">
        <v>27</v>
      </c>
      <c r="K1" s="68" t="s">
        <v>32</v>
      </c>
    </row>
    <row r="2" spans="1:11" x14ac:dyDescent="0.2">
      <c r="A2" s="72">
        <v>1687</v>
      </c>
      <c r="B2" s="73">
        <v>249313</v>
      </c>
      <c r="C2" s="72" t="s">
        <v>34</v>
      </c>
      <c r="D2" s="72" t="s">
        <v>35</v>
      </c>
      <c r="E2" s="74">
        <v>39510</v>
      </c>
      <c r="F2" s="74">
        <v>40179</v>
      </c>
      <c r="G2" s="75" t="str">
        <f>DATEDIF(E2,F2,"y")&amp;" ans, "&amp;DATEDIF(E2,F2,"ym")&amp;" mois"</f>
        <v>1 ans, 9 mois</v>
      </c>
      <c r="H2" s="74"/>
      <c r="I2" s="72" t="s">
        <v>36</v>
      </c>
      <c r="J2" s="72" t="s">
        <v>37</v>
      </c>
      <c r="K2" s="76">
        <v>1</v>
      </c>
    </row>
    <row r="3" spans="1:11" x14ac:dyDescent="0.2">
      <c r="A3" s="72">
        <v>2141</v>
      </c>
      <c r="B3" s="73">
        <v>271413</v>
      </c>
      <c r="C3" s="72" t="s">
        <v>41</v>
      </c>
      <c r="D3" s="72" t="s">
        <v>42</v>
      </c>
      <c r="E3" s="74">
        <v>40067</v>
      </c>
      <c r="F3" s="74">
        <v>40179</v>
      </c>
      <c r="G3" s="75" t="str">
        <f>DATEDIF(E3,F3,"y")&amp;" ans, "&amp;DATEDIF(E3,F3,"ym")&amp;" mois"</f>
        <v>0 ans, 3 mois</v>
      </c>
      <c r="H3" s="74"/>
      <c r="I3" s="72" t="s">
        <v>43</v>
      </c>
      <c r="J3" s="72" t="s">
        <v>44</v>
      </c>
      <c r="K3" s="76">
        <v>2</v>
      </c>
    </row>
    <row r="4" spans="1:11" x14ac:dyDescent="0.2">
      <c r="A4" s="72">
        <v>2144</v>
      </c>
      <c r="B4" s="73">
        <v>273413</v>
      </c>
      <c r="C4" s="72" t="s">
        <v>45</v>
      </c>
      <c r="D4" s="72" t="s">
        <v>46</v>
      </c>
      <c r="E4" s="74">
        <v>39917</v>
      </c>
      <c r="F4" s="74">
        <v>40179</v>
      </c>
      <c r="G4" s="75" t="str">
        <f>DATEDIF(E4,F4,"y")&amp;" ans, "&amp;DATEDIF(E4,F4,"ym")&amp;" mois"</f>
        <v>0 ans, 8 mois</v>
      </c>
      <c r="H4" s="74"/>
      <c r="I4" s="72" t="s">
        <v>67</v>
      </c>
      <c r="J4" s="72" t="s">
        <v>47</v>
      </c>
      <c r="K4" s="76">
        <v>3</v>
      </c>
    </row>
    <row r="5" spans="1:11" x14ac:dyDescent="0.2">
      <c r="A5" s="72">
        <v>2150</v>
      </c>
      <c r="B5" s="73">
        <v>275413</v>
      </c>
      <c r="C5" s="72" t="s">
        <v>66</v>
      </c>
      <c r="D5" s="72" t="s">
        <v>73</v>
      </c>
      <c r="E5" s="74">
        <v>39254</v>
      </c>
      <c r="F5" s="74">
        <v>40179</v>
      </c>
      <c r="G5" s="75" t="str">
        <f>DATEDIF(E5,F5,"y")&amp;" ans, "&amp;DATEDIF(E5,F5,"ym")&amp;" mois"</f>
        <v>2 ans, 6 mois</v>
      </c>
      <c r="H5" s="74"/>
      <c r="I5" s="72" t="s">
        <v>49</v>
      </c>
      <c r="J5" s="72" t="s">
        <v>48</v>
      </c>
      <c r="K5" s="76">
        <v>4</v>
      </c>
    </row>
  </sheetData>
  <sortState ref="A3:K5">
    <sortCondition ref="K2"/>
  </sortState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pageSetUpPr fitToPage="1"/>
  </sheetPr>
  <dimension ref="A1:AJ18"/>
  <sheetViews>
    <sheetView zoomScale="85" zoomScaleNormal="85" workbookViewId="0">
      <selection activeCell="B18" sqref="B18"/>
    </sheetView>
  </sheetViews>
  <sheetFormatPr baseColWidth="10" defaultColWidth="11.42578125" defaultRowHeight="12.75" x14ac:dyDescent="0.2"/>
  <cols>
    <col min="1" max="2" width="17.140625" style="58" customWidth="1"/>
    <col min="3" max="3" width="17.140625" style="78" customWidth="1"/>
    <col min="4" max="4" width="6.28515625" style="4" customWidth="1"/>
    <col min="5" max="9" width="6.28515625" style="3" customWidth="1"/>
    <col min="10" max="34" width="6.28515625" style="4" customWidth="1"/>
    <col min="35" max="35" width="8.7109375" customWidth="1"/>
    <col min="36" max="36" width="8.7109375" style="57" customWidth="1"/>
  </cols>
  <sheetData>
    <row r="1" spans="1:36" ht="36" customHeight="1" x14ac:dyDescent="0.2">
      <c r="C1" s="13"/>
      <c r="G1" s="53" t="s">
        <v>28</v>
      </c>
      <c r="J1" s="7"/>
      <c r="K1" s="7"/>
      <c r="L1" s="38"/>
      <c r="M1" s="38"/>
      <c r="N1" s="38"/>
      <c r="O1" s="38"/>
      <c r="P1" s="38"/>
      <c r="Q1" s="34"/>
      <c r="R1" s="38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36" x14ac:dyDescent="0.2">
      <c r="A2" s="28"/>
      <c r="B2" s="59"/>
      <c r="C2" s="80"/>
      <c r="D2" s="24"/>
      <c r="E2" s="24"/>
      <c r="F2" s="24"/>
      <c r="G2" s="24"/>
      <c r="H2" s="24"/>
      <c r="I2" s="24"/>
      <c r="J2" s="24"/>
      <c r="K2" s="24"/>
      <c r="L2" s="39"/>
      <c r="M2" s="12"/>
      <c r="N2" s="12"/>
      <c r="O2" s="35"/>
      <c r="P2" s="35"/>
      <c r="Q2" s="40"/>
      <c r="R2" s="35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</row>
    <row r="3" spans="1:36" x14ac:dyDescent="0.2">
      <c r="A3" s="59"/>
      <c r="B3" s="59"/>
      <c r="C3" s="80"/>
      <c r="D3" s="25"/>
      <c r="E3" s="25"/>
      <c r="F3" s="25"/>
      <c r="G3" s="25"/>
      <c r="H3" s="25"/>
      <c r="I3" s="25"/>
      <c r="J3" s="25"/>
      <c r="K3" s="25"/>
      <c r="L3" s="39"/>
      <c r="M3" s="12"/>
      <c r="N3" s="12"/>
      <c r="O3" s="36"/>
      <c r="P3" s="36"/>
      <c r="Q3" s="40"/>
      <c r="R3" s="36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</row>
    <row r="4" spans="1:36" x14ac:dyDescent="0.2">
      <c r="A4" s="60"/>
      <c r="B4" s="60"/>
      <c r="C4" s="81"/>
      <c r="D4" s="26"/>
      <c r="E4" s="26"/>
      <c r="F4" s="26"/>
      <c r="G4" s="26"/>
      <c r="H4" s="26"/>
      <c r="I4" s="26"/>
      <c r="J4" s="26"/>
      <c r="K4" s="26"/>
      <c r="L4" s="5"/>
      <c r="M4" s="12"/>
      <c r="N4" s="12"/>
      <c r="O4" s="26"/>
      <c r="P4" s="26"/>
      <c r="Q4" s="40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</row>
    <row r="5" spans="1:36" ht="18" x14ac:dyDescent="0.25">
      <c r="A5" s="60"/>
      <c r="B5" s="60"/>
      <c r="C5" s="81"/>
      <c r="D5" s="27"/>
      <c r="E5" s="27"/>
      <c r="F5" s="43"/>
      <c r="G5" s="44"/>
      <c r="H5" s="44"/>
      <c r="I5" s="44"/>
      <c r="J5" s="44"/>
      <c r="K5" s="44"/>
      <c r="L5" s="45"/>
      <c r="M5" s="45"/>
      <c r="N5" s="45"/>
      <c r="O5" s="44"/>
      <c r="P5" s="44"/>
      <c r="Q5" s="46"/>
      <c r="R5" s="44"/>
      <c r="S5" s="44"/>
      <c r="T5" s="44"/>
      <c r="U5" s="44"/>
      <c r="V5" s="44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</row>
    <row r="6" spans="1:36" x14ac:dyDescent="0.2">
      <c r="A6" s="60"/>
      <c r="B6" s="60"/>
      <c r="C6" s="81"/>
      <c r="D6" s="26"/>
      <c r="E6" s="26"/>
      <c r="F6" s="26"/>
      <c r="G6" s="26"/>
      <c r="H6" s="26"/>
      <c r="I6" s="26"/>
      <c r="J6" s="26"/>
      <c r="K6" s="26"/>
      <c r="L6" s="5"/>
      <c r="M6" s="12"/>
      <c r="N6" s="12"/>
      <c r="O6" s="26"/>
      <c r="P6" s="26"/>
      <c r="Q6" s="40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</row>
    <row r="7" spans="1:36" ht="18" x14ac:dyDescent="0.25">
      <c r="A7" s="60"/>
      <c r="B7" s="60"/>
      <c r="C7" s="81"/>
      <c r="D7" s="26"/>
      <c r="E7" s="26"/>
      <c r="F7" s="42"/>
      <c r="G7" s="47"/>
      <c r="H7" s="47"/>
      <c r="I7" s="47"/>
      <c r="J7" s="47"/>
      <c r="K7" s="47"/>
      <c r="L7" s="45"/>
      <c r="M7" s="45"/>
      <c r="N7" s="45"/>
      <c r="O7" s="47"/>
      <c r="P7" s="47"/>
      <c r="Q7" s="40"/>
      <c r="R7" s="26"/>
      <c r="S7" s="26"/>
      <c r="T7" s="26"/>
      <c r="U7" s="41"/>
      <c r="V7" s="42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</row>
    <row r="8" spans="1:36" x14ac:dyDescent="0.2">
      <c r="A8" s="59"/>
      <c r="B8" s="59"/>
      <c r="C8" s="80"/>
      <c r="D8" s="28"/>
      <c r="E8" s="29"/>
      <c r="F8" s="29"/>
      <c r="G8" s="29"/>
      <c r="H8" s="29"/>
      <c r="I8" s="29"/>
      <c r="J8" s="29"/>
      <c r="K8" s="29"/>
      <c r="L8" s="39"/>
      <c r="M8" s="12"/>
      <c r="N8" s="12"/>
      <c r="O8" s="29"/>
      <c r="P8" s="29"/>
      <c r="Q8" s="40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</row>
    <row r="9" spans="1:36" ht="15.75" x14ac:dyDescent="0.25">
      <c r="A9" s="59"/>
      <c r="B9" s="59"/>
      <c r="C9" s="80"/>
      <c r="D9" s="2"/>
      <c r="E9" s="2"/>
      <c r="F9" s="37"/>
      <c r="G9" s="37"/>
      <c r="H9" s="37"/>
      <c r="I9" s="37"/>
      <c r="J9" s="37"/>
      <c r="K9" s="37"/>
      <c r="L9" s="39"/>
      <c r="M9" s="12"/>
      <c r="N9" s="12"/>
      <c r="O9" s="37"/>
      <c r="P9" s="37"/>
      <c r="Q9" s="40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</row>
    <row r="10" spans="1:36" x14ac:dyDescent="0.2">
      <c r="A10" s="59"/>
      <c r="B10" s="59"/>
      <c r="C10" s="80"/>
      <c r="D10" s="24"/>
      <c r="E10" s="24"/>
      <c r="F10" s="24"/>
      <c r="G10" s="24"/>
      <c r="H10" s="24"/>
      <c r="I10" s="24"/>
      <c r="J10" s="24"/>
      <c r="K10" s="24"/>
      <c r="L10" s="39"/>
      <c r="M10" s="12"/>
      <c r="N10" s="12"/>
      <c r="O10" s="35"/>
      <c r="P10" s="35"/>
      <c r="Q10" s="40"/>
      <c r="R10" s="35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</row>
    <row r="11" spans="1:36" ht="15" customHeight="1" x14ac:dyDescent="0.2">
      <c r="A11" s="61"/>
      <c r="B11" s="61"/>
      <c r="C11" s="80"/>
      <c r="D11"/>
      <c r="E11" s="1"/>
      <c r="F11" s="1"/>
      <c r="G11" s="1"/>
      <c r="H11" s="1"/>
      <c r="I11" s="1"/>
      <c r="J11" s="30"/>
      <c r="K11" s="30"/>
      <c r="L11" s="30"/>
      <c r="M11" s="31"/>
      <c r="N11" s="30"/>
      <c r="O11" s="30"/>
      <c r="P11" s="30"/>
      <c r="Q11" s="30"/>
      <c r="R11" s="30"/>
      <c r="S11" s="30"/>
      <c r="T11" s="30"/>
      <c r="U11" s="31"/>
      <c r="V11" s="30"/>
      <c r="W11" s="30"/>
      <c r="X11" s="30"/>
      <c r="Y11" s="30"/>
      <c r="Z11" s="30"/>
      <c r="AA11" s="30"/>
      <c r="AB11" s="32"/>
      <c r="AC11" s="30"/>
      <c r="AD11" s="30"/>
      <c r="AE11" s="31"/>
      <c r="AF11" s="30"/>
      <c r="AG11" s="30"/>
      <c r="AH11" s="30"/>
    </row>
    <row r="12" spans="1:36" ht="15.75" x14ac:dyDescent="0.25">
      <c r="A12" s="62"/>
      <c r="B12" s="62"/>
      <c r="C12" s="13"/>
      <c r="D12" s="89">
        <f>EDATE(DATE('année calendaire'!A1,1,1),0)</f>
        <v>40543</v>
      </c>
      <c r="E12" s="90"/>
      <c r="F12" s="90"/>
      <c r="G12" s="90"/>
      <c r="H12" s="90"/>
      <c r="I12" s="90"/>
      <c r="J12" s="90"/>
      <c r="K12" s="90"/>
      <c r="L12" s="90"/>
      <c r="M12" s="90"/>
      <c r="N12" s="90"/>
      <c r="O12" s="90"/>
      <c r="P12" s="90"/>
      <c r="Q12" s="90"/>
      <c r="R12" s="90"/>
      <c r="S12" s="90"/>
      <c r="T12" s="90"/>
      <c r="U12" s="90"/>
      <c r="V12" s="90"/>
      <c r="W12" s="90"/>
      <c r="X12" s="90"/>
      <c r="Y12" s="90"/>
      <c r="Z12" s="90"/>
      <c r="AA12" s="90"/>
      <c r="AB12" s="90"/>
      <c r="AC12" s="90"/>
      <c r="AD12" s="90"/>
      <c r="AE12" s="90"/>
      <c r="AF12" s="90"/>
      <c r="AG12" s="90"/>
      <c r="AH12" s="91"/>
      <c r="AI12" s="84"/>
    </row>
    <row r="13" spans="1:36" ht="12.75" customHeight="1" x14ac:dyDescent="0.2">
      <c r="A13" s="63"/>
      <c r="B13" s="63"/>
      <c r="C13" s="82"/>
      <c r="D13" s="33">
        <f>D12</f>
        <v>40543</v>
      </c>
      <c r="E13" s="33">
        <f>D13+1</f>
        <v>40544</v>
      </c>
      <c r="F13" s="33">
        <f>E13+1</f>
        <v>40545</v>
      </c>
      <c r="G13" s="33">
        <f>F13+1</f>
        <v>40546</v>
      </c>
      <c r="H13" s="33">
        <f t="shared" ref="H13:AC13" si="0">G13+1</f>
        <v>40547</v>
      </c>
      <c r="I13" s="33">
        <f t="shared" si="0"/>
        <v>40548</v>
      </c>
      <c r="J13" s="33">
        <f t="shared" si="0"/>
        <v>40549</v>
      </c>
      <c r="K13" s="33">
        <f t="shared" si="0"/>
        <v>40550</v>
      </c>
      <c r="L13" s="33">
        <f t="shared" si="0"/>
        <v>40551</v>
      </c>
      <c r="M13" s="33">
        <f t="shared" si="0"/>
        <v>40552</v>
      </c>
      <c r="N13" s="33">
        <f t="shared" si="0"/>
        <v>40553</v>
      </c>
      <c r="O13" s="33">
        <f t="shared" si="0"/>
        <v>40554</v>
      </c>
      <c r="P13" s="33">
        <f t="shared" si="0"/>
        <v>40555</v>
      </c>
      <c r="Q13" s="33">
        <f t="shared" si="0"/>
        <v>40556</v>
      </c>
      <c r="R13" s="33">
        <f t="shared" si="0"/>
        <v>40557</v>
      </c>
      <c r="S13" s="33">
        <f t="shared" si="0"/>
        <v>40558</v>
      </c>
      <c r="T13" s="33">
        <f t="shared" si="0"/>
        <v>40559</v>
      </c>
      <c r="U13" s="33">
        <f t="shared" si="0"/>
        <v>40560</v>
      </c>
      <c r="V13" s="33">
        <f t="shared" si="0"/>
        <v>40561</v>
      </c>
      <c r="W13" s="33">
        <f t="shared" si="0"/>
        <v>40562</v>
      </c>
      <c r="X13" s="33">
        <f t="shared" si="0"/>
        <v>40563</v>
      </c>
      <c r="Y13" s="33">
        <f t="shared" si="0"/>
        <v>40564</v>
      </c>
      <c r="Z13" s="33">
        <f t="shared" si="0"/>
        <v>40565</v>
      </c>
      <c r="AA13" s="33">
        <f t="shared" si="0"/>
        <v>40566</v>
      </c>
      <c r="AB13" s="33">
        <f t="shared" si="0"/>
        <v>40567</v>
      </c>
      <c r="AC13" s="33">
        <f t="shared" si="0"/>
        <v>40568</v>
      </c>
      <c r="AD13" s="33">
        <f>IF(AC13&lt;&gt;"",IF(AC13+1&lt;=EOMONTH(($D$12)*1,0),AC13+1,""),"")</f>
        <v>40569</v>
      </c>
      <c r="AE13" s="33">
        <f>IF(AD13="","",IF(MONTH(AD13+1)&lt;&gt;MONTH(AD13),"",AD13+1))</f>
        <v>40570</v>
      </c>
      <c r="AF13" s="33">
        <f t="shared" ref="AF13:AH13" si="1">IF(AE13="","",IF(MONTH(AE13+1)&lt;&gt;MONTH(AE13),"",AE13+1))</f>
        <v>40571</v>
      </c>
      <c r="AG13" s="33">
        <f t="shared" si="1"/>
        <v>40572</v>
      </c>
      <c r="AH13" s="33">
        <f t="shared" si="1"/>
        <v>40573</v>
      </c>
      <c r="AI13" s="84" t="s">
        <v>31</v>
      </c>
      <c r="AJ13" s="102" t="s">
        <v>68</v>
      </c>
    </row>
    <row r="14" spans="1:36" x14ac:dyDescent="0.2">
      <c r="A14" s="66" t="s">
        <v>29</v>
      </c>
      <c r="B14" s="66" t="s">
        <v>30</v>
      </c>
      <c r="C14" s="83" t="s">
        <v>14</v>
      </c>
      <c r="D14" s="48">
        <f>D13</f>
        <v>40543</v>
      </c>
      <c r="E14" s="48">
        <f t="shared" ref="E14:G14" si="2">E13</f>
        <v>40544</v>
      </c>
      <c r="F14" s="48">
        <f t="shared" si="2"/>
        <v>40545</v>
      </c>
      <c r="G14" s="48">
        <f t="shared" si="2"/>
        <v>40546</v>
      </c>
      <c r="H14" s="48">
        <f t="shared" ref="H14" si="3">H13</f>
        <v>40547</v>
      </c>
      <c r="I14" s="48">
        <f t="shared" ref="I14:J14" si="4">I13</f>
        <v>40548</v>
      </c>
      <c r="J14" s="48">
        <f t="shared" si="4"/>
        <v>40549</v>
      </c>
      <c r="K14" s="48">
        <f t="shared" ref="K14" si="5">K13</f>
        <v>40550</v>
      </c>
      <c r="L14" s="48">
        <f t="shared" ref="L14:M14" si="6">L13</f>
        <v>40551</v>
      </c>
      <c r="M14" s="48">
        <f t="shared" si="6"/>
        <v>40552</v>
      </c>
      <c r="N14" s="48">
        <f t="shared" ref="N14" si="7">N13</f>
        <v>40553</v>
      </c>
      <c r="O14" s="48">
        <f t="shared" ref="O14:P14" si="8">O13</f>
        <v>40554</v>
      </c>
      <c r="P14" s="48">
        <f t="shared" si="8"/>
        <v>40555</v>
      </c>
      <c r="Q14" s="48">
        <f t="shared" ref="Q14" si="9">Q13</f>
        <v>40556</v>
      </c>
      <c r="R14" s="48">
        <f t="shared" ref="R14:S14" si="10">R13</f>
        <v>40557</v>
      </c>
      <c r="S14" s="48">
        <f t="shared" si="10"/>
        <v>40558</v>
      </c>
      <c r="T14" s="48">
        <f t="shared" ref="T14" si="11">T13</f>
        <v>40559</v>
      </c>
      <c r="U14" s="48">
        <f t="shared" ref="U14:V14" si="12">U13</f>
        <v>40560</v>
      </c>
      <c r="V14" s="48">
        <f t="shared" si="12"/>
        <v>40561</v>
      </c>
      <c r="W14" s="48">
        <f t="shared" ref="W14" si="13">W13</f>
        <v>40562</v>
      </c>
      <c r="X14" s="48">
        <f t="shared" ref="X14:Y14" si="14">X13</f>
        <v>40563</v>
      </c>
      <c r="Y14" s="48">
        <f t="shared" si="14"/>
        <v>40564</v>
      </c>
      <c r="Z14" s="48">
        <f t="shared" ref="Z14" si="15">Z13</f>
        <v>40565</v>
      </c>
      <c r="AA14" s="48">
        <f t="shared" ref="AA14:AB14" si="16">AA13</f>
        <v>40566</v>
      </c>
      <c r="AB14" s="48">
        <f t="shared" si="16"/>
        <v>40567</v>
      </c>
      <c r="AC14" s="48">
        <f t="shared" ref="AC14" si="17">AC13</f>
        <v>40568</v>
      </c>
      <c r="AD14" s="48">
        <f t="shared" ref="AD14:AE14" si="18">AD13</f>
        <v>40569</v>
      </c>
      <c r="AE14" s="48">
        <f t="shared" si="18"/>
        <v>40570</v>
      </c>
      <c r="AF14" s="48">
        <f t="shared" ref="AF14" si="19">AF13</f>
        <v>40571</v>
      </c>
      <c r="AG14" s="48">
        <f t="shared" ref="AG14:AH14" si="20">AG13</f>
        <v>40572</v>
      </c>
      <c r="AH14" s="48">
        <f t="shared" si="20"/>
        <v>40573</v>
      </c>
      <c r="AI14" s="84"/>
    </row>
    <row r="15" spans="1:36" x14ac:dyDescent="0.2">
      <c r="A15" s="72" t="s">
        <v>34</v>
      </c>
      <c r="B15" s="72" t="s">
        <v>35</v>
      </c>
      <c r="C15" s="74">
        <v>39510</v>
      </c>
      <c r="D15" s="99"/>
      <c r="E15" s="99"/>
      <c r="F15" s="99"/>
      <c r="G15" s="99"/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99"/>
      <c r="U15" s="99"/>
      <c r="V15" s="99"/>
      <c r="W15" s="99"/>
      <c r="X15" s="99"/>
      <c r="Y15" s="99"/>
      <c r="Z15" s="99"/>
      <c r="AA15" s="99"/>
      <c r="AB15" s="99"/>
      <c r="AC15" s="99"/>
      <c r="AD15" s="99"/>
      <c r="AE15" s="99"/>
      <c r="AF15" s="99"/>
      <c r="AG15" s="99"/>
      <c r="AH15" s="100"/>
      <c r="AI15" s="101">
        <f>SUM(D15:AH15)</f>
        <v>0</v>
      </c>
      <c r="AJ15" s="57">
        <v>1</v>
      </c>
    </row>
    <row r="16" spans="1:36" x14ac:dyDescent="0.2">
      <c r="A16" s="72" t="s">
        <v>41</v>
      </c>
      <c r="B16" s="72" t="s">
        <v>42</v>
      </c>
      <c r="C16" s="74" t="s">
        <v>70</v>
      </c>
      <c r="D16" s="99"/>
      <c r="E16" s="99"/>
      <c r="F16" s="99"/>
      <c r="G16" s="99"/>
      <c r="H16" s="99"/>
      <c r="I16" s="99"/>
      <c r="J16" s="99"/>
      <c r="K16" s="99"/>
      <c r="L16" s="99"/>
      <c r="M16" s="99"/>
      <c r="N16" s="99"/>
      <c r="O16" s="99"/>
      <c r="P16" s="99"/>
      <c r="Q16" s="99"/>
      <c r="R16" s="99"/>
      <c r="S16" s="99"/>
      <c r="T16" s="99"/>
      <c r="U16" s="99"/>
      <c r="V16" s="99"/>
      <c r="W16" s="99"/>
      <c r="X16" s="99"/>
      <c r="Y16" s="99"/>
      <c r="Z16" s="99"/>
      <c r="AA16" s="99"/>
      <c r="AB16" s="99"/>
      <c r="AC16" s="99"/>
      <c r="AD16" s="99"/>
      <c r="AE16" s="99"/>
      <c r="AF16" s="99"/>
      <c r="AG16" s="99"/>
      <c r="AH16" s="100"/>
      <c r="AI16" s="101">
        <f>SUM(D16:AH16)</f>
        <v>0</v>
      </c>
      <c r="AJ16" s="57">
        <v>2</v>
      </c>
    </row>
    <row r="17" spans="1:36" x14ac:dyDescent="0.2">
      <c r="A17" s="72" t="s">
        <v>45</v>
      </c>
      <c r="B17" s="72" t="s">
        <v>46</v>
      </c>
      <c r="C17" s="74">
        <v>39917</v>
      </c>
      <c r="D17" s="99"/>
      <c r="E17" s="99"/>
      <c r="F17" s="99"/>
      <c r="G17" s="99"/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99"/>
      <c r="U17" s="99"/>
      <c r="V17" s="99"/>
      <c r="W17" s="99"/>
      <c r="X17" s="99"/>
      <c r="Y17" s="99"/>
      <c r="Z17" s="99"/>
      <c r="AA17" s="99"/>
      <c r="AB17" s="99"/>
      <c r="AC17" s="99"/>
      <c r="AD17" s="99"/>
      <c r="AE17" s="99"/>
      <c r="AF17" s="99"/>
      <c r="AG17" s="99"/>
      <c r="AH17" s="100"/>
      <c r="AI17" s="101">
        <f>SUM(D17:AH17)</f>
        <v>0</v>
      </c>
      <c r="AJ17" s="57">
        <v>3</v>
      </c>
    </row>
    <row r="18" spans="1:36" x14ac:dyDescent="0.2">
      <c r="A18" s="72" t="s">
        <v>66</v>
      </c>
      <c r="B18" s="72" t="s">
        <v>73</v>
      </c>
      <c r="C18" s="74" t="s">
        <v>69</v>
      </c>
      <c r="D18" s="99"/>
      <c r="E18" s="99"/>
      <c r="F18" s="99"/>
      <c r="G18" s="99"/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99"/>
      <c r="U18" s="99"/>
      <c r="V18" s="99"/>
      <c r="W18" s="99"/>
      <c r="X18" s="99"/>
      <c r="Y18" s="99"/>
      <c r="Z18" s="99"/>
      <c r="AA18" s="99"/>
      <c r="AB18" s="99"/>
      <c r="AC18" s="99"/>
      <c r="AD18" s="99"/>
      <c r="AE18" s="99"/>
      <c r="AF18" s="99"/>
      <c r="AG18" s="99"/>
      <c r="AH18" s="100"/>
      <c r="AI18" s="101">
        <f>SUM(D18:AH18)</f>
        <v>0</v>
      </c>
      <c r="AJ18" s="57">
        <v>4</v>
      </c>
    </row>
  </sheetData>
  <mergeCells count="1">
    <mergeCell ref="D12:AH12"/>
  </mergeCells>
  <phoneticPr fontId="1" type="noConversion"/>
  <conditionalFormatting sqref="Q2:Q10">
    <cfRule type="cellIs" dxfId="2629" priority="1700" stopIfTrue="1" operator="equal">
      <formula>"cc"</formula>
    </cfRule>
    <cfRule type="cellIs" dxfId="2628" priority="1701" stopIfTrue="1" operator="equal">
      <formula>"cl"</formula>
    </cfRule>
    <cfRule type="cellIs" dxfId="2627" priority="1702" stopIfTrue="1" operator="equal">
      <formula>"m"</formula>
    </cfRule>
  </conditionalFormatting>
  <conditionalFormatting sqref="Q2:Q10">
    <cfRule type="cellIs" dxfId="2626" priority="1697" stopIfTrue="1" operator="equal">
      <formula>"F"</formula>
    </cfRule>
    <cfRule type="cellIs" dxfId="2625" priority="1698" stopIfTrue="1" operator="equal">
      <formula>"WK"</formula>
    </cfRule>
    <cfRule type="cellIs" dxfId="2624" priority="1699" stopIfTrue="1" operator="equal">
      <formula>"T"</formula>
    </cfRule>
  </conditionalFormatting>
  <conditionalFormatting sqref="Q2:Q4 Q6:Q10">
    <cfRule type="cellIs" dxfId="2623" priority="1643" stopIfTrue="1" operator="equal">
      <formula>"GV"</formula>
    </cfRule>
    <cfRule type="cellIs" dxfId="2622" priority="1644" stopIfTrue="1" operator="equal">
      <formula>"PC"</formula>
    </cfRule>
    <cfRule type="cellIs" dxfId="2621" priority="1645" stopIfTrue="1" operator="equal">
      <formula>"R"</formula>
    </cfRule>
    <cfRule type="cellIs" dxfId="2620" priority="1646" stopIfTrue="1" operator="equal">
      <formula>"E"</formula>
    </cfRule>
    <cfRule type="cellIs" dxfId="2619" priority="1647" stopIfTrue="1" operator="equal">
      <formula>"PT"</formula>
    </cfRule>
    <cfRule type="cellIs" dxfId="2618" priority="1648" stopIfTrue="1" operator="equal">
      <formula>"mt"</formula>
    </cfRule>
  </conditionalFormatting>
  <conditionalFormatting sqref="Q5">
    <cfRule type="cellIs" dxfId="2617" priority="1631" stopIfTrue="1" operator="equal">
      <formula>"GV"</formula>
    </cfRule>
    <cfRule type="cellIs" dxfId="2616" priority="1632" stopIfTrue="1" operator="equal">
      <formula>"PC"</formula>
    </cfRule>
    <cfRule type="cellIs" dxfId="2615" priority="1633" stopIfTrue="1" operator="equal">
      <formula>"R"</formula>
    </cfRule>
    <cfRule type="cellIs" dxfId="2614" priority="1634" stopIfTrue="1" operator="equal">
      <formula>"E"</formula>
    </cfRule>
    <cfRule type="cellIs" dxfId="2613" priority="1635" stopIfTrue="1" operator="equal">
      <formula>"PT"</formula>
    </cfRule>
    <cfRule type="cellIs" dxfId="2612" priority="1636" stopIfTrue="1" operator="equal">
      <formula>"mt"</formula>
    </cfRule>
  </conditionalFormatting>
  <conditionalFormatting sqref="D14:AH14">
    <cfRule type="expression" dxfId="2611" priority="1553">
      <formula>COUNTIF($D$13:$AH$13,férié)</formula>
    </cfRule>
  </conditionalFormatting>
  <conditionalFormatting sqref="D13:AH14">
    <cfRule type="expression" dxfId="2610" priority="1542" stopIfTrue="1">
      <formula>D$13=""</formula>
    </cfRule>
  </conditionalFormatting>
  <conditionalFormatting sqref="Q2:Q4 Q6:Q10">
    <cfRule type="cellIs" dxfId="2609" priority="1536" stopIfTrue="1" operator="equal">
      <formula>"GV"</formula>
    </cfRule>
    <cfRule type="cellIs" dxfId="2608" priority="1537" stopIfTrue="1" operator="equal">
      <formula>"PC"</formula>
    </cfRule>
    <cfRule type="cellIs" dxfId="2607" priority="1538" stopIfTrue="1" operator="equal">
      <formula>"R"</formula>
    </cfRule>
    <cfRule type="cellIs" dxfId="2606" priority="1539" stopIfTrue="1" operator="equal">
      <formula>"E"</formula>
    </cfRule>
    <cfRule type="cellIs" dxfId="2605" priority="1540" stopIfTrue="1" operator="equal">
      <formula>"PT"</formula>
    </cfRule>
    <cfRule type="cellIs" dxfId="2604" priority="1541" stopIfTrue="1" operator="equal">
      <formula>"mt"</formula>
    </cfRule>
  </conditionalFormatting>
  <conditionalFormatting sqref="Q2:Q10">
    <cfRule type="cellIs" dxfId="2603" priority="1533" stopIfTrue="1" operator="equal">
      <formula>"cc"</formula>
    </cfRule>
    <cfRule type="cellIs" dxfId="2602" priority="1534" stopIfTrue="1" operator="equal">
      <formula>"cl"</formula>
    </cfRule>
    <cfRule type="cellIs" dxfId="2601" priority="1535" stopIfTrue="1" operator="equal">
      <formula>"m"</formula>
    </cfRule>
  </conditionalFormatting>
  <conditionalFormatting sqref="Q2:Q10">
    <cfRule type="cellIs" dxfId="2600" priority="1530" stopIfTrue="1" operator="equal">
      <formula>"F"</formula>
    </cfRule>
    <cfRule type="cellIs" dxfId="2599" priority="1531" stopIfTrue="1" operator="equal">
      <formula>"WK"</formula>
    </cfRule>
    <cfRule type="cellIs" dxfId="2598" priority="1532" stopIfTrue="1" operator="equal">
      <formula>"T"</formula>
    </cfRule>
  </conditionalFormatting>
  <conditionalFormatting sqref="Q5">
    <cfRule type="cellIs" dxfId="2597" priority="1524" stopIfTrue="1" operator="equal">
      <formula>"GV"</formula>
    </cfRule>
    <cfRule type="cellIs" dxfId="2596" priority="1525" stopIfTrue="1" operator="equal">
      <formula>"PC"</formula>
    </cfRule>
    <cfRule type="cellIs" dxfId="2595" priority="1526" stopIfTrue="1" operator="equal">
      <formula>"R"</formula>
    </cfRule>
    <cfRule type="cellIs" dxfId="2594" priority="1527" stopIfTrue="1" operator="equal">
      <formula>"E"</formula>
    </cfRule>
    <cfRule type="cellIs" dxfId="2593" priority="1528" stopIfTrue="1" operator="equal">
      <formula>"PT"</formula>
    </cfRule>
    <cfRule type="cellIs" dxfId="2592" priority="1529" stopIfTrue="1" operator="equal">
      <formula>"mt"</formula>
    </cfRule>
  </conditionalFormatting>
  <conditionalFormatting sqref="D14:AH14">
    <cfRule type="expression" dxfId="2591" priority="1523">
      <formula>COUNTIF($D$13:$AH$13,férié)</formula>
    </cfRule>
  </conditionalFormatting>
  <conditionalFormatting sqref="Q2:Q10">
    <cfRule type="cellIs" dxfId="2590" priority="1520" stopIfTrue="1" operator="equal">
      <formula>"cc"</formula>
    </cfRule>
    <cfRule type="cellIs" dxfId="2589" priority="1521" stopIfTrue="1" operator="equal">
      <formula>"cl"</formula>
    </cfRule>
    <cfRule type="cellIs" dxfId="2588" priority="1522" stopIfTrue="1" operator="equal">
      <formula>"m"</formula>
    </cfRule>
  </conditionalFormatting>
  <conditionalFormatting sqref="Q2:Q10">
    <cfRule type="cellIs" dxfId="2587" priority="1517" stopIfTrue="1" operator="equal">
      <formula>"F"</formula>
    </cfRule>
    <cfRule type="cellIs" dxfId="2586" priority="1518" stopIfTrue="1" operator="equal">
      <formula>"WK"</formula>
    </cfRule>
    <cfRule type="cellIs" dxfId="2585" priority="1519" stopIfTrue="1" operator="equal">
      <formula>"T"</formula>
    </cfRule>
  </conditionalFormatting>
  <conditionalFormatting sqref="Q2:Q4 Q6:Q10">
    <cfRule type="cellIs" dxfId="2584" priority="1511" stopIfTrue="1" operator="equal">
      <formula>"GV"</formula>
    </cfRule>
    <cfRule type="cellIs" dxfId="2583" priority="1512" stopIfTrue="1" operator="equal">
      <formula>"PC"</formula>
    </cfRule>
    <cfRule type="cellIs" dxfId="2582" priority="1513" stopIfTrue="1" operator="equal">
      <formula>"R"</formula>
    </cfRule>
    <cfRule type="cellIs" dxfId="2581" priority="1514" stopIfTrue="1" operator="equal">
      <formula>"E"</formula>
    </cfRule>
    <cfRule type="cellIs" dxfId="2580" priority="1515" stopIfTrue="1" operator="equal">
      <formula>"PT"</formula>
    </cfRule>
    <cfRule type="cellIs" dxfId="2579" priority="1516" stopIfTrue="1" operator="equal">
      <formula>"mt"</formula>
    </cfRule>
  </conditionalFormatting>
  <conditionalFormatting sqref="Q5">
    <cfRule type="cellIs" dxfId="2578" priority="1505" stopIfTrue="1" operator="equal">
      <formula>"GV"</formula>
    </cfRule>
    <cfRule type="cellIs" dxfId="2577" priority="1506" stopIfTrue="1" operator="equal">
      <formula>"PC"</formula>
    </cfRule>
    <cfRule type="cellIs" dxfId="2576" priority="1507" stopIfTrue="1" operator="equal">
      <formula>"R"</formula>
    </cfRule>
    <cfRule type="cellIs" dxfId="2575" priority="1508" stopIfTrue="1" operator="equal">
      <formula>"E"</formula>
    </cfRule>
    <cfRule type="cellIs" dxfId="2574" priority="1509" stopIfTrue="1" operator="equal">
      <formula>"PT"</formula>
    </cfRule>
    <cfRule type="cellIs" dxfId="2573" priority="1510" stopIfTrue="1" operator="equal">
      <formula>"mt"</formula>
    </cfRule>
  </conditionalFormatting>
  <conditionalFormatting sqref="D14:AH14">
    <cfRule type="expression" dxfId="2572" priority="1504">
      <formula>COUNTIF($D$13:$AH$13,férié)</formula>
    </cfRule>
  </conditionalFormatting>
  <conditionalFormatting sqref="Q2:Q10">
    <cfRule type="cellIs" dxfId="2571" priority="1499" stopIfTrue="1" operator="equal">
      <formula>"cc"</formula>
    </cfRule>
    <cfRule type="cellIs" dxfId="2570" priority="1500" stopIfTrue="1" operator="equal">
      <formula>"cl"</formula>
    </cfRule>
    <cfRule type="cellIs" dxfId="2569" priority="1501" stopIfTrue="1" operator="equal">
      <formula>"m"</formula>
    </cfRule>
  </conditionalFormatting>
  <conditionalFormatting sqref="Q2:Q10">
    <cfRule type="cellIs" dxfId="2568" priority="1496" stopIfTrue="1" operator="equal">
      <formula>"F"</formula>
    </cfRule>
    <cfRule type="cellIs" dxfId="2567" priority="1497" stopIfTrue="1" operator="equal">
      <formula>"WK"</formula>
    </cfRule>
    <cfRule type="cellIs" dxfId="2566" priority="1498" stopIfTrue="1" operator="equal">
      <formula>"T"</formula>
    </cfRule>
  </conditionalFormatting>
  <conditionalFormatting sqref="Q2:Q4 Q6:Q10">
    <cfRule type="cellIs" dxfId="2565" priority="1490" stopIfTrue="1" operator="equal">
      <formula>"GV"</formula>
    </cfRule>
    <cfRule type="cellIs" dxfId="2564" priority="1491" stopIfTrue="1" operator="equal">
      <formula>"PC"</formula>
    </cfRule>
    <cfRule type="cellIs" dxfId="2563" priority="1492" stopIfTrue="1" operator="equal">
      <formula>"R"</formula>
    </cfRule>
    <cfRule type="cellIs" dxfId="2562" priority="1493" stopIfTrue="1" operator="equal">
      <formula>"E"</formula>
    </cfRule>
    <cfRule type="cellIs" dxfId="2561" priority="1494" stopIfTrue="1" operator="equal">
      <formula>"PT"</formula>
    </cfRule>
    <cfRule type="cellIs" dxfId="2560" priority="1495" stopIfTrue="1" operator="equal">
      <formula>"mt"</formula>
    </cfRule>
  </conditionalFormatting>
  <conditionalFormatting sqref="Q5">
    <cfRule type="cellIs" dxfId="2559" priority="1484" stopIfTrue="1" operator="equal">
      <formula>"GV"</formula>
    </cfRule>
    <cfRule type="cellIs" dxfId="2558" priority="1485" stopIfTrue="1" operator="equal">
      <formula>"PC"</formula>
    </cfRule>
    <cfRule type="cellIs" dxfId="2557" priority="1486" stopIfTrue="1" operator="equal">
      <formula>"R"</formula>
    </cfRule>
    <cfRule type="cellIs" dxfId="2556" priority="1487" stopIfTrue="1" operator="equal">
      <formula>"E"</formula>
    </cfRule>
    <cfRule type="cellIs" dxfId="2555" priority="1488" stopIfTrue="1" operator="equal">
      <formula>"PT"</formula>
    </cfRule>
    <cfRule type="cellIs" dxfId="2554" priority="1489" stopIfTrue="1" operator="equal">
      <formula>"mt"</formula>
    </cfRule>
  </conditionalFormatting>
  <conditionalFormatting sqref="D14:AH14">
    <cfRule type="expression" dxfId="2553" priority="1483">
      <formula>COUNTIF($D$13:$AH$13,férié)</formula>
    </cfRule>
  </conditionalFormatting>
  <conditionalFormatting sqref="D13:AH14">
    <cfRule type="expression" dxfId="2552" priority="1480" stopIfTrue="1">
      <formula>D$13=""</formula>
    </cfRule>
  </conditionalFormatting>
  <conditionalFormatting sqref="D15:AH15">
    <cfRule type="expression" dxfId="2551" priority="1439">
      <formula>COUNTIF(JF,D$13)</formula>
    </cfRule>
    <cfRule type="expression" dxfId="2550" priority="1440">
      <formula>WEEKDAY(D$13,2)&gt;5</formula>
    </cfRule>
  </conditionalFormatting>
  <conditionalFormatting sqref="D15:AH15">
    <cfRule type="expression" dxfId="2549" priority="1438" stopIfTrue="1">
      <formula>D$13=""</formula>
    </cfRule>
  </conditionalFormatting>
  <conditionalFormatting sqref="D15:AH15">
    <cfRule type="expression" dxfId="2548" priority="1437">
      <formula>COUNTIF($D$13:$AH$13,férié)</formula>
    </cfRule>
  </conditionalFormatting>
  <conditionalFormatting sqref="D15:AH15">
    <cfRule type="expression" dxfId="2547" priority="1436">
      <formula>COUNTIF($D$13:$AH$13,férié)</formula>
    </cfRule>
  </conditionalFormatting>
  <conditionalFormatting sqref="D15:AH15">
    <cfRule type="expression" dxfId="2546" priority="1435">
      <formula>COUNTIF($D$13:$AH$13,férié)</formula>
    </cfRule>
  </conditionalFormatting>
  <conditionalFormatting sqref="D15:AH15">
    <cfRule type="expression" dxfId="2545" priority="1434">
      <formula>COUNTIF($D$13:$AH$13,férié)</formula>
    </cfRule>
  </conditionalFormatting>
  <conditionalFormatting sqref="D15:AH15">
    <cfRule type="expression" dxfId="2544" priority="1433">
      <formula>COUNTIF($D$13:$AH$13,férié)</formula>
    </cfRule>
  </conditionalFormatting>
  <conditionalFormatting sqref="D15:AH15">
    <cfRule type="expression" dxfId="2543" priority="1432">
      <formula>COUNTIF($D$13:$AH$13,férié)</formula>
    </cfRule>
  </conditionalFormatting>
  <conditionalFormatting sqref="D15:AH15">
    <cfRule type="expression" dxfId="2542" priority="1431">
      <formula>COUNTIF($D$13:$AH$13,férié)</formula>
    </cfRule>
  </conditionalFormatting>
  <conditionalFormatting sqref="D15:AH15">
    <cfRule type="expression" dxfId="2541" priority="1430">
      <formula>COUNTIF($D$13:$AH$13,férié)</formula>
    </cfRule>
  </conditionalFormatting>
  <conditionalFormatting sqref="D15:AH15">
    <cfRule type="expression" dxfId="2540" priority="1429">
      <formula>COUNTIF($D$13:$AH$13,férié)</formula>
    </cfRule>
  </conditionalFormatting>
  <conditionalFormatting sqref="D15:AH15">
    <cfRule type="expression" dxfId="2539" priority="1428">
      <formula>COUNTIF($D$13:$AH$13,férié)</formula>
    </cfRule>
  </conditionalFormatting>
  <conditionalFormatting sqref="D15:AH15">
    <cfRule type="expression" dxfId="2538" priority="1427">
      <formula>COUNTIF($D$13:$AH$13,férié)</formula>
    </cfRule>
  </conditionalFormatting>
  <conditionalFormatting sqref="D15:AH15">
    <cfRule type="expression" dxfId="2537" priority="1426">
      <formula>COUNTIF($D$13:$AH$13,férié)</formula>
    </cfRule>
  </conditionalFormatting>
  <conditionalFormatting sqref="D15:AH15">
    <cfRule type="expression" dxfId="2536" priority="1425">
      <formula>COUNTIF($D$13:$AH$13,férié)</formula>
    </cfRule>
  </conditionalFormatting>
  <conditionalFormatting sqref="D15:AH15">
    <cfRule type="expression" dxfId="2535" priority="1424">
      <formula>COUNTIF($D$13:$AH$13,férié)</formula>
    </cfRule>
  </conditionalFormatting>
  <conditionalFormatting sqref="D15:AH15">
    <cfRule type="expression" dxfId="2534" priority="1423">
      <formula>COUNTIF($D$13:$AH$13,férié)</formula>
    </cfRule>
  </conditionalFormatting>
  <conditionalFormatting sqref="AI15">
    <cfRule type="expression" dxfId="2479" priority="359">
      <formula>COUNTIF(JF,AI$13)</formula>
    </cfRule>
    <cfRule type="expression" dxfId="2478" priority="360">
      <formula>WEEKDAY(AI$13,2)&gt;5</formula>
    </cfRule>
  </conditionalFormatting>
  <conditionalFormatting sqref="AI15">
    <cfRule type="expression" dxfId="2477" priority="358" stopIfTrue="1">
      <formula>AI$13=""</formula>
    </cfRule>
  </conditionalFormatting>
  <conditionalFormatting sqref="AI15">
    <cfRule type="expression" dxfId="2476" priority="357">
      <formula>COUNTIF($D$13:$AH$13,férié)</formula>
    </cfRule>
  </conditionalFormatting>
  <conditionalFormatting sqref="AI15">
    <cfRule type="expression" dxfId="2475" priority="356">
      <formula>COUNTIF($D$13:$AH$13,férié)</formula>
    </cfRule>
  </conditionalFormatting>
  <conditionalFormatting sqref="AI15">
    <cfRule type="expression" dxfId="2474" priority="355">
      <formula>COUNTIF($D$13:$AH$13,férié)</formula>
    </cfRule>
  </conditionalFormatting>
  <conditionalFormatting sqref="AI15">
    <cfRule type="expression" dxfId="2473" priority="354">
      <formula>COUNTIF($D$13:$AH$13,férié)</formula>
    </cfRule>
  </conditionalFormatting>
  <conditionalFormatting sqref="AI15">
    <cfRule type="expression" dxfId="2472" priority="353">
      <formula>COUNTIF($D$13:$AH$13,férié)</formula>
    </cfRule>
  </conditionalFormatting>
  <conditionalFormatting sqref="AI15">
    <cfRule type="expression" dxfId="2471" priority="352">
      <formula>COUNTIF($D$13:$AH$13,férié)</formula>
    </cfRule>
  </conditionalFormatting>
  <conditionalFormatting sqref="AI15">
    <cfRule type="expression" dxfId="2470" priority="351">
      <formula>COUNTIF($D$13:$AH$13,férié)</formula>
    </cfRule>
  </conditionalFormatting>
  <conditionalFormatting sqref="AI15">
    <cfRule type="expression" dxfId="2469" priority="350">
      <formula>COUNTIF($D$13:$AH$13,férié)</formula>
    </cfRule>
  </conditionalFormatting>
  <conditionalFormatting sqref="AI15">
    <cfRule type="expression" dxfId="2468" priority="349">
      <formula>COUNTIF($D$13:$AH$13,férié)</formula>
    </cfRule>
  </conditionalFormatting>
  <conditionalFormatting sqref="AI15">
    <cfRule type="expression" dxfId="2467" priority="348">
      <formula>COUNTIF($D$13:$AH$13,férié)</formula>
    </cfRule>
  </conditionalFormatting>
  <conditionalFormatting sqref="AI15">
    <cfRule type="expression" dxfId="2466" priority="347">
      <formula>COUNTIF($D$13:$AH$13,férié)</formula>
    </cfRule>
  </conditionalFormatting>
  <conditionalFormatting sqref="AI15">
    <cfRule type="expression" dxfId="2465" priority="346">
      <formula>COUNTIF($D$13:$AH$13,férié)</formula>
    </cfRule>
  </conditionalFormatting>
  <conditionalFormatting sqref="AI15">
    <cfRule type="expression" dxfId="2464" priority="345">
      <formula>COUNTIF($D$13:$AH$13,férié)</formula>
    </cfRule>
  </conditionalFormatting>
  <conditionalFormatting sqref="AI15">
    <cfRule type="expression" dxfId="2463" priority="344">
      <formula>COUNTIF($D$13:$AH$13,férié)</formula>
    </cfRule>
  </conditionalFormatting>
  <conditionalFormatting sqref="AI15">
    <cfRule type="expression" dxfId="2462" priority="343">
      <formula>COUNTIF($D$13:$AH$13,férié)</formula>
    </cfRule>
  </conditionalFormatting>
  <conditionalFormatting sqref="D16:AH16">
    <cfRule type="expression" dxfId="2461" priority="143">
      <formula>COUNTIF(JF,D$13)</formula>
    </cfRule>
    <cfRule type="expression" dxfId="2460" priority="144">
      <formula>WEEKDAY(D$13,2)&gt;5</formula>
    </cfRule>
  </conditionalFormatting>
  <conditionalFormatting sqref="D16:AH16">
    <cfRule type="expression" dxfId="2459" priority="142" stopIfTrue="1">
      <formula>D$13=""</formula>
    </cfRule>
  </conditionalFormatting>
  <conditionalFormatting sqref="D16:AH16">
    <cfRule type="expression" dxfId="2458" priority="141">
      <formula>COUNTIF($D$13:$AH$13,férié)</formula>
    </cfRule>
  </conditionalFormatting>
  <conditionalFormatting sqref="D16:AH16">
    <cfRule type="expression" dxfId="2457" priority="140">
      <formula>COUNTIF($D$13:$AH$13,férié)</formula>
    </cfRule>
  </conditionalFormatting>
  <conditionalFormatting sqref="D16:AH16">
    <cfRule type="expression" dxfId="2456" priority="139">
      <formula>COUNTIF($D$13:$AH$13,férié)</formula>
    </cfRule>
  </conditionalFormatting>
  <conditionalFormatting sqref="D16:AH16">
    <cfRule type="expression" dxfId="2455" priority="138">
      <formula>COUNTIF($D$13:$AH$13,férié)</formula>
    </cfRule>
  </conditionalFormatting>
  <conditionalFormatting sqref="D16:AH16">
    <cfRule type="expression" dxfId="2454" priority="137">
      <formula>COUNTIF($D$13:$AH$13,férié)</formula>
    </cfRule>
  </conditionalFormatting>
  <conditionalFormatting sqref="D16:AH16">
    <cfRule type="expression" dxfId="2453" priority="136">
      <formula>COUNTIF($D$13:$AH$13,férié)</formula>
    </cfRule>
  </conditionalFormatting>
  <conditionalFormatting sqref="D16:AH16">
    <cfRule type="expression" dxfId="2452" priority="135">
      <formula>COUNTIF($D$13:$AH$13,férié)</formula>
    </cfRule>
  </conditionalFormatting>
  <conditionalFormatting sqref="D16:AH16">
    <cfRule type="expression" dxfId="2451" priority="134">
      <formula>COUNTIF($D$13:$AH$13,férié)</formula>
    </cfRule>
  </conditionalFormatting>
  <conditionalFormatting sqref="D16:AH16">
    <cfRule type="expression" dxfId="2450" priority="133">
      <formula>COUNTIF($D$13:$AH$13,férié)</formula>
    </cfRule>
  </conditionalFormatting>
  <conditionalFormatting sqref="D16:AH16">
    <cfRule type="expression" dxfId="2449" priority="132">
      <formula>COUNTIF($D$13:$AH$13,férié)</formula>
    </cfRule>
  </conditionalFormatting>
  <conditionalFormatting sqref="D16:AH16">
    <cfRule type="expression" dxfId="2448" priority="131">
      <formula>COUNTIF($D$13:$AH$13,férié)</formula>
    </cfRule>
  </conditionalFormatting>
  <conditionalFormatting sqref="D16:AH16">
    <cfRule type="expression" dxfId="2447" priority="130">
      <formula>COUNTIF($D$13:$AH$13,férié)</formula>
    </cfRule>
  </conditionalFormatting>
  <conditionalFormatting sqref="D16:AH16">
    <cfRule type="expression" dxfId="2446" priority="129">
      <formula>COUNTIF($D$13:$AH$13,férié)</formula>
    </cfRule>
  </conditionalFormatting>
  <conditionalFormatting sqref="D16:AH16">
    <cfRule type="expression" dxfId="2445" priority="128">
      <formula>COUNTIF($D$13:$AH$13,férié)</formula>
    </cfRule>
  </conditionalFormatting>
  <conditionalFormatting sqref="D16:AH16">
    <cfRule type="expression" dxfId="2444" priority="127">
      <formula>COUNTIF($D$13:$AH$13,férié)</formula>
    </cfRule>
  </conditionalFormatting>
  <conditionalFormatting sqref="AI16">
    <cfRule type="expression" dxfId="2443" priority="125">
      <formula>COUNTIF(JF,AI$13)</formula>
    </cfRule>
    <cfRule type="expression" dxfId="2442" priority="126">
      <formula>WEEKDAY(AI$13,2)&gt;5</formula>
    </cfRule>
  </conditionalFormatting>
  <conditionalFormatting sqref="AI16">
    <cfRule type="expression" dxfId="2441" priority="124" stopIfTrue="1">
      <formula>AI$13=""</formula>
    </cfRule>
  </conditionalFormatting>
  <conditionalFormatting sqref="AI16">
    <cfRule type="expression" dxfId="2440" priority="123">
      <formula>COUNTIF($D$13:$AH$13,férié)</formula>
    </cfRule>
  </conditionalFormatting>
  <conditionalFormatting sqref="AI16">
    <cfRule type="expression" dxfId="2439" priority="122">
      <formula>COUNTIF($D$13:$AH$13,férié)</formula>
    </cfRule>
  </conditionalFormatting>
  <conditionalFormatting sqref="AI16">
    <cfRule type="expression" dxfId="2438" priority="121">
      <formula>COUNTIF($D$13:$AH$13,férié)</formula>
    </cfRule>
  </conditionalFormatting>
  <conditionalFormatting sqref="AI16">
    <cfRule type="expression" dxfId="2437" priority="120">
      <formula>COUNTIF($D$13:$AH$13,férié)</formula>
    </cfRule>
  </conditionalFormatting>
  <conditionalFormatting sqref="AI16">
    <cfRule type="expression" dxfId="2436" priority="119">
      <formula>COUNTIF($D$13:$AH$13,férié)</formula>
    </cfRule>
  </conditionalFormatting>
  <conditionalFormatting sqref="AI16">
    <cfRule type="expression" dxfId="2435" priority="118">
      <formula>COUNTIF($D$13:$AH$13,férié)</formula>
    </cfRule>
  </conditionalFormatting>
  <conditionalFormatting sqref="AI16">
    <cfRule type="expression" dxfId="2434" priority="117">
      <formula>COUNTIF($D$13:$AH$13,férié)</formula>
    </cfRule>
  </conditionalFormatting>
  <conditionalFormatting sqref="AI16">
    <cfRule type="expression" dxfId="2433" priority="116">
      <formula>COUNTIF($D$13:$AH$13,férié)</formula>
    </cfRule>
  </conditionalFormatting>
  <conditionalFormatting sqref="AI16">
    <cfRule type="expression" dxfId="2432" priority="115">
      <formula>COUNTIF($D$13:$AH$13,férié)</formula>
    </cfRule>
  </conditionalFormatting>
  <conditionalFormatting sqref="AI16">
    <cfRule type="expression" dxfId="2431" priority="114">
      <formula>COUNTIF($D$13:$AH$13,férié)</formula>
    </cfRule>
  </conditionalFormatting>
  <conditionalFormatting sqref="AI16">
    <cfRule type="expression" dxfId="2430" priority="113">
      <formula>COUNTIF($D$13:$AH$13,férié)</formula>
    </cfRule>
  </conditionalFormatting>
  <conditionalFormatting sqref="AI16">
    <cfRule type="expression" dxfId="2429" priority="112">
      <formula>COUNTIF($D$13:$AH$13,férié)</formula>
    </cfRule>
  </conditionalFormatting>
  <conditionalFormatting sqref="AI16">
    <cfRule type="expression" dxfId="2428" priority="111">
      <formula>COUNTIF($D$13:$AH$13,férié)</formula>
    </cfRule>
  </conditionalFormatting>
  <conditionalFormatting sqref="AI16">
    <cfRule type="expression" dxfId="2427" priority="110">
      <formula>COUNTIF($D$13:$AH$13,férié)</formula>
    </cfRule>
  </conditionalFormatting>
  <conditionalFormatting sqref="AI16">
    <cfRule type="expression" dxfId="2426" priority="109">
      <formula>COUNTIF($D$13:$AH$13,férié)</formula>
    </cfRule>
  </conditionalFormatting>
  <conditionalFormatting sqref="D17:AH17">
    <cfRule type="expression" dxfId="2425" priority="107">
      <formula>COUNTIF(JF,D$13)</formula>
    </cfRule>
    <cfRule type="expression" dxfId="2424" priority="108">
      <formula>WEEKDAY(D$13,2)&gt;5</formula>
    </cfRule>
  </conditionalFormatting>
  <conditionalFormatting sqref="D17:AH17">
    <cfRule type="expression" dxfId="2423" priority="106" stopIfTrue="1">
      <formula>D$13=""</formula>
    </cfRule>
  </conditionalFormatting>
  <conditionalFormatting sqref="D17:AH17">
    <cfRule type="expression" dxfId="2422" priority="105">
      <formula>COUNTIF($D$13:$AH$13,férié)</formula>
    </cfRule>
  </conditionalFormatting>
  <conditionalFormatting sqref="D17:AH17">
    <cfRule type="expression" dxfId="2421" priority="104">
      <formula>COUNTIF($D$13:$AH$13,férié)</formula>
    </cfRule>
  </conditionalFormatting>
  <conditionalFormatting sqref="D17:AH17">
    <cfRule type="expression" dxfId="2420" priority="103">
      <formula>COUNTIF($D$13:$AH$13,férié)</formula>
    </cfRule>
  </conditionalFormatting>
  <conditionalFormatting sqref="D17:AH17">
    <cfRule type="expression" dxfId="2419" priority="102">
      <formula>COUNTIF($D$13:$AH$13,férié)</formula>
    </cfRule>
  </conditionalFormatting>
  <conditionalFormatting sqref="D17:AH17">
    <cfRule type="expression" dxfId="2418" priority="101">
      <formula>COUNTIF($D$13:$AH$13,férié)</formula>
    </cfRule>
  </conditionalFormatting>
  <conditionalFormatting sqref="D17:AH17">
    <cfRule type="expression" dxfId="2417" priority="100">
      <formula>COUNTIF($D$13:$AH$13,férié)</formula>
    </cfRule>
  </conditionalFormatting>
  <conditionalFormatting sqref="D17:AH17">
    <cfRule type="expression" dxfId="2416" priority="99">
      <formula>COUNTIF($D$13:$AH$13,férié)</formula>
    </cfRule>
  </conditionalFormatting>
  <conditionalFormatting sqref="D17:AH17">
    <cfRule type="expression" dxfId="2415" priority="98">
      <formula>COUNTIF($D$13:$AH$13,férié)</formula>
    </cfRule>
  </conditionalFormatting>
  <conditionalFormatting sqref="D17:AH17">
    <cfRule type="expression" dxfId="2414" priority="97">
      <formula>COUNTIF($D$13:$AH$13,férié)</formula>
    </cfRule>
  </conditionalFormatting>
  <conditionalFormatting sqref="D17:AH17">
    <cfRule type="expression" dxfId="2413" priority="96">
      <formula>COUNTIF($D$13:$AH$13,férié)</formula>
    </cfRule>
  </conditionalFormatting>
  <conditionalFormatting sqref="D17:AH17">
    <cfRule type="expression" dxfId="2412" priority="95">
      <formula>COUNTIF($D$13:$AH$13,férié)</formula>
    </cfRule>
  </conditionalFormatting>
  <conditionalFormatting sqref="D17:AH17">
    <cfRule type="expression" dxfId="2411" priority="94">
      <formula>COUNTIF($D$13:$AH$13,férié)</formula>
    </cfRule>
  </conditionalFormatting>
  <conditionalFormatting sqref="D17:AH17">
    <cfRule type="expression" dxfId="2410" priority="93">
      <formula>COUNTIF($D$13:$AH$13,férié)</formula>
    </cfRule>
  </conditionalFormatting>
  <conditionalFormatting sqref="D17:AH17">
    <cfRule type="expression" dxfId="2409" priority="92">
      <formula>COUNTIF($D$13:$AH$13,férié)</formula>
    </cfRule>
  </conditionalFormatting>
  <conditionalFormatting sqref="D17:AH17">
    <cfRule type="expression" dxfId="2408" priority="91">
      <formula>COUNTIF($D$13:$AH$13,férié)</formula>
    </cfRule>
  </conditionalFormatting>
  <conditionalFormatting sqref="AI17">
    <cfRule type="expression" dxfId="2407" priority="89">
      <formula>COUNTIF(JF,AI$13)</formula>
    </cfRule>
    <cfRule type="expression" dxfId="2406" priority="90">
      <formula>WEEKDAY(AI$13,2)&gt;5</formula>
    </cfRule>
  </conditionalFormatting>
  <conditionalFormatting sqref="AI17">
    <cfRule type="expression" dxfId="2405" priority="88" stopIfTrue="1">
      <formula>AI$13=""</formula>
    </cfRule>
  </conditionalFormatting>
  <conditionalFormatting sqref="AI17">
    <cfRule type="expression" dxfId="2404" priority="87">
      <formula>COUNTIF($D$13:$AH$13,férié)</formula>
    </cfRule>
  </conditionalFormatting>
  <conditionalFormatting sqref="AI17">
    <cfRule type="expression" dxfId="2403" priority="86">
      <formula>COUNTIF($D$13:$AH$13,férié)</formula>
    </cfRule>
  </conditionalFormatting>
  <conditionalFormatting sqref="AI17">
    <cfRule type="expression" dxfId="2402" priority="85">
      <formula>COUNTIF($D$13:$AH$13,férié)</formula>
    </cfRule>
  </conditionalFormatting>
  <conditionalFormatting sqref="AI17">
    <cfRule type="expression" dxfId="2401" priority="84">
      <formula>COUNTIF($D$13:$AH$13,férié)</formula>
    </cfRule>
  </conditionalFormatting>
  <conditionalFormatting sqref="AI17">
    <cfRule type="expression" dxfId="2400" priority="83">
      <formula>COUNTIF($D$13:$AH$13,férié)</formula>
    </cfRule>
  </conditionalFormatting>
  <conditionalFormatting sqref="AI17">
    <cfRule type="expression" dxfId="2399" priority="82">
      <formula>COUNTIF($D$13:$AH$13,férié)</formula>
    </cfRule>
  </conditionalFormatting>
  <conditionalFormatting sqref="AI17">
    <cfRule type="expression" dxfId="2398" priority="81">
      <formula>COUNTIF($D$13:$AH$13,férié)</formula>
    </cfRule>
  </conditionalFormatting>
  <conditionalFormatting sqref="AI17">
    <cfRule type="expression" dxfId="2397" priority="80">
      <formula>COUNTIF($D$13:$AH$13,férié)</formula>
    </cfRule>
  </conditionalFormatting>
  <conditionalFormatting sqref="AI17">
    <cfRule type="expression" dxfId="2396" priority="79">
      <formula>COUNTIF($D$13:$AH$13,férié)</formula>
    </cfRule>
  </conditionalFormatting>
  <conditionalFormatting sqref="AI17">
    <cfRule type="expression" dxfId="2395" priority="78">
      <formula>COUNTIF($D$13:$AH$13,férié)</formula>
    </cfRule>
  </conditionalFormatting>
  <conditionalFormatting sqref="AI17">
    <cfRule type="expression" dxfId="2394" priority="77">
      <formula>COUNTIF($D$13:$AH$13,férié)</formula>
    </cfRule>
  </conditionalFormatting>
  <conditionalFormatting sqref="AI17">
    <cfRule type="expression" dxfId="2393" priority="76">
      <formula>COUNTIF($D$13:$AH$13,férié)</formula>
    </cfRule>
  </conditionalFormatting>
  <conditionalFormatting sqref="AI17">
    <cfRule type="expression" dxfId="2392" priority="75">
      <formula>COUNTIF($D$13:$AH$13,férié)</formula>
    </cfRule>
  </conditionalFormatting>
  <conditionalFormatting sqref="AI17">
    <cfRule type="expression" dxfId="2391" priority="74">
      <formula>COUNTIF($D$13:$AH$13,férié)</formula>
    </cfRule>
  </conditionalFormatting>
  <conditionalFormatting sqref="AI17">
    <cfRule type="expression" dxfId="2390" priority="73">
      <formula>COUNTIF($D$13:$AH$13,férié)</formula>
    </cfRule>
  </conditionalFormatting>
  <conditionalFormatting sqref="D18:AH18">
    <cfRule type="expression" dxfId="169" priority="35">
      <formula>COUNTIF(JF,D$13)</formula>
    </cfRule>
    <cfRule type="expression" dxfId="168" priority="36">
      <formula>WEEKDAY(D$13,2)&gt;5</formula>
    </cfRule>
  </conditionalFormatting>
  <conditionalFormatting sqref="D18:AH18">
    <cfRule type="expression" dxfId="167" priority="34" stopIfTrue="1">
      <formula>D$13=""</formula>
    </cfRule>
  </conditionalFormatting>
  <conditionalFormatting sqref="D18:AH18">
    <cfRule type="expression" dxfId="166" priority="33">
      <formula>COUNTIF($D$13:$AH$13,férié)</formula>
    </cfRule>
  </conditionalFormatting>
  <conditionalFormatting sqref="D18:AH18">
    <cfRule type="expression" dxfId="165" priority="32">
      <formula>COUNTIF($D$13:$AH$13,férié)</formula>
    </cfRule>
  </conditionalFormatting>
  <conditionalFormatting sqref="D18:AH18">
    <cfRule type="expression" dxfId="164" priority="31">
      <formula>COUNTIF($D$13:$AH$13,férié)</formula>
    </cfRule>
  </conditionalFormatting>
  <conditionalFormatting sqref="D18:AH18">
    <cfRule type="expression" dxfId="163" priority="30">
      <formula>COUNTIF($D$13:$AH$13,férié)</formula>
    </cfRule>
  </conditionalFormatting>
  <conditionalFormatting sqref="D18:AH18">
    <cfRule type="expression" dxfId="162" priority="29">
      <formula>COUNTIF($D$13:$AH$13,férié)</formula>
    </cfRule>
  </conditionalFormatting>
  <conditionalFormatting sqref="D18:AH18">
    <cfRule type="expression" dxfId="161" priority="28">
      <formula>COUNTIF($D$13:$AH$13,férié)</formula>
    </cfRule>
  </conditionalFormatting>
  <conditionalFormatting sqref="D18:AH18">
    <cfRule type="expression" dxfId="160" priority="27">
      <formula>COUNTIF($D$13:$AH$13,férié)</formula>
    </cfRule>
  </conditionalFormatting>
  <conditionalFormatting sqref="D18:AH18">
    <cfRule type="expression" dxfId="159" priority="26">
      <formula>COUNTIF($D$13:$AH$13,férié)</formula>
    </cfRule>
  </conditionalFormatting>
  <conditionalFormatting sqref="D18:AH18">
    <cfRule type="expression" dxfId="158" priority="25">
      <formula>COUNTIF($D$13:$AH$13,férié)</formula>
    </cfRule>
  </conditionalFormatting>
  <conditionalFormatting sqref="D18:AH18">
    <cfRule type="expression" dxfId="157" priority="24">
      <formula>COUNTIF($D$13:$AH$13,férié)</formula>
    </cfRule>
  </conditionalFormatting>
  <conditionalFormatting sqref="D18:AH18">
    <cfRule type="expression" dxfId="156" priority="23">
      <formula>COUNTIF($D$13:$AH$13,férié)</formula>
    </cfRule>
  </conditionalFormatting>
  <conditionalFormatting sqref="D18:AH18">
    <cfRule type="expression" dxfId="155" priority="22">
      <formula>COUNTIF($D$13:$AH$13,férié)</formula>
    </cfRule>
  </conditionalFormatting>
  <conditionalFormatting sqref="D18:AH18">
    <cfRule type="expression" dxfId="154" priority="21">
      <formula>COUNTIF($D$13:$AH$13,férié)</formula>
    </cfRule>
  </conditionalFormatting>
  <conditionalFormatting sqref="D18:AH18">
    <cfRule type="expression" dxfId="153" priority="20">
      <formula>COUNTIF($D$13:$AH$13,férié)</formula>
    </cfRule>
  </conditionalFormatting>
  <conditionalFormatting sqref="D18:AH18">
    <cfRule type="expression" dxfId="152" priority="19">
      <formula>COUNTIF($D$13:$AH$13,férié)</formula>
    </cfRule>
  </conditionalFormatting>
  <conditionalFormatting sqref="AI18">
    <cfRule type="expression" dxfId="151" priority="17">
      <formula>COUNTIF(JF,AI$13)</formula>
    </cfRule>
    <cfRule type="expression" dxfId="150" priority="18">
      <formula>WEEKDAY(AI$13,2)&gt;5</formula>
    </cfRule>
  </conditionalFormatting>
  <conditionalFormatting sqref="AI18">
    <cfRule type="expression" dxfId="149" priority="16" stopIfTrue="1">
      <formula>AI$13=""</formula>
    </cfRule>
  </conditionalFormatting>
  <conditionalFormatting sqref="AI18">
    <cfRule type="expression" dxfId="148" priority="15">
      <formula>COUNTIF($D$13:$AH$13,férié)</formula>
    </cfRule>
  </conditionalFormatting>
  <conditionalFormatting sqref="AI18">
    <cfRule type="expression" dxfId="147" priority="14">
      <formula>COUNTIF($D$13:$AH$13,férié)</formula>
    </cfRule>
  </conditionalFormatting>
  <conditionalFormatting sqref="AI18">
    <cfRule type="expression" dxfId="146" priority="13">
      <formula>COUNTIF($D$13:$AH$13,férié)</formula>
    </cfRule>
  </conditionalFormatting>
  <conditionalFormatting sqref="AI18">
    <cfRule type="expression" dxfId="145" priority="12">
      <formula>COUNTIF($D$13:$AH$13,férié)</formula>
    </cfRule>
  </conditionalFormatting>
  <conditionalFormatting sqref="AI18">
    <cfRule type="expression" dxfId="144" priority="11">
      <formula>COUNTIF($D$13:$AH$13,férié)</formula>
    </cfRule>
  </conditionalFormatting>
  <conditionalFormatting sqref="AI18">
    <cfRule type="expression" dxfId="143" priority="10">
      <formula>COUNTIF($D$13:$AH$13,férié)</formula>
    </cfRule>
  </conditionalFormatting>
  <conditionalFormatting sqref="AI18">
    <cfRule type="expression" dxfId="142" priority="9">
      <formula>COUNTIF($D$13:$AH$13,férié)</formula>
    </cfRule>
  </conditionalFormatting>
  <conditionalFormatting sqref="AI18">
    <cfRule type="expression" dxfId="141" priority="8">
      <formula>COUNTIF($D$13:$AH$13,férié)</formula>
    </cfRule>
  </conditionalFormatting>
  <conditionalFormatting sqref="AI18">
    <cfRule type="expression" dxfId="140" priority="7">
      <formula>COUNTIF($D$13:$AH$13,férié)</formula>
    </cfRule>
  </conditionalFormatting>
  <conditionalFormatting sqref="AI18">
    <cfRule type="expression" dxfId="139" priority="6">
      <formula>COUNTIF($D$13:$AH$13,férié)</formula>
    </cfRule>
  </conditionalFormatting>
  <conditionalFormatting sqref="AI18">
    <cfRule type="expression" dxfId="138" priority="5">
      <formula>COUNTIF($D$13:$AH$13,férié)</formula>
    </cfRule>
  </conditionalFormatting>
  <conditionalFormatting sqref="AI18">
    <cfRule type="expression" dxfId="137" priority="4">
      <formula>COUNTIF($D$13:$AH$13,férié)</formula>
    </cfRule>
  </conditionalFormatting>
  <conditionalFormatting sqref="AI18">
    <cfRule type="expression" dxfId="136" priority="3">
      <formula>COUNTIF($D$13:$AH$13,férié)</formula>
    </cfRule>
  </conditionalFormatting>
  <conditionalFormatting sqref="AI18">
    <cfRule type="expression" dxfId="135" priority="2">
      <formula>COUNTIF($D$13:$AH$13,férié)</formula>
    </cfRule>
  </conditionalFormatting>
  <conditionalFormatting sqref="AI18">
    <cfRule type="expression" dxfId="134" priority="1">
      <formula>COUNTIF($D$13:$AH$13,férié)</formula>
    </cfRule>
  </conditionalFormatting>
  <pageMargins left="0.78740157499999996" right="0.78740157499999996" top="0.984251969" bottom="0.984251969" header="0.4921259845" footer="0.4921259845"/>
  <pageSetup paperSize="9" scale="38" orientation="landscape" r:id="rId1"/>
  <headerFooter alignWithMargins="0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C62"/>
  <sheetViews>
    <sheetView zoomScale="85" zoomScaleNormal="85" workbookViewId="0"/>
  </sheetViews>
  <sheetFormatPr baseColWidth="10" defaultColWidth="11.42578125" defaultRowHeight="12.75" outlineLevelRow="1" x14ac:dyDescent="0.2"/>
  <cols>
    <col min="1" max="2" width="17.140625" style="58" customWidth="1"/>
    <col min="3" max="3" width="17.140625" style="78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102" customWidth="1"/>
    <col min="37" max="16384" width="11.42578125" style="4"/>
  </cols>
  <sheetData>
    <row r="1" spans="1:55" ht="36" customHeight="1" x14ac:dyDescent="0.2">
      <c r="B1" s="65"/>
      <c r="C1" s="13"/>
      <c r="G1" s="53" t="s">
        <v>28</v>
      </c>
      <c r="J1" s="7"/>
      <c r="K1" s="7"/>
      <c r="L1" s="38"/>
      <c r="M1" s="38"/>
      <c r="N1" s="38"/>
      <c r="O1" s="38"/>
      <c r="P1" s="38"/>
      <c r="Q1" s="34"/>
      <c r="R1" s="38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8"/>
      <c r="B2" s="59"/>
      <c r="C2" s="80"/>
      <c r="D2" s="24"/>
      <c r="E2" s="24"/>
      <c r="F2" s="24"/>
      <c r="G2" s="24"/>
      <c r="H2" s="24"/>
      <c r="I2" s="24"/>
      <c r="J2" s="24"/>
      <c r="K2" s="24"/>
      <c r="L2" s="39"/>
      <c r="M2" s="12"/>
      <c r="N2" s="12"/>
      <c r="O2" s="35"/>
      <c r="P2" s="35"/>
      <c r="Q2" s="40"/>
      <c r="R2" s="35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  <c r="AJ2" s="57"/>
    </row>
    <row r="3" spans="1:55" customFormat="1" x14ac:dyDescent="0.2">
      <c r="A3" s="59"/>
      <c r="B3" s="59"/>
      <c r="C3" s="80"/>
      <c r="D3" s="25"/>
      <c r="E3" s="25"/>
      <c r="F3" s="25"/>
      <c r="G3" s="25"/>
      <c r="H3" s="25"/>
      <c r="I3" s="25"/>
      <c r="J3" s="25"/>
      <c r="K3" s="25"/>
      <c r="L3" s="39"/>
      <c r="M3" s="12"/>
      <c r="N3" s="12"/>
      <c r="O3" s="36"/>
      <c r="P3" s="36"/>
      <c r="Q3" s="40"/>
      <c r="R3" s="36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J3" s="57"/>
    </row>
    <row r="4" spans="1:55" s="1" customFormat="1" x14ac:dyDescent="0.2">
      <c r="A4" s="60"/>
      <c r="B4" s="60"/>
      <c r="C4" s="81"/>
      <c r="D4" s="26"/>
      <c r="E4" s="26"/>
      <c r="F4" s="26"/>
      <c r="G4" s="26"/>
      <c r="H4" s="26"/>
      <c r="I4" s="26"/>
      <c r="J4" s="26"/>
      <c r="K4" s="26"/>
      <c r="L4" s="5"/>
      <c r="M4" s="12"/>
      <c r="N4" s="12"/>
      <c r="O4" s="26"/>
      <c r="P4" s="26"/>
      <c r="Q4" s="40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J4" s="103"/>
    </row>
    <row r="5" spans="1:55" s="1" customFormat="1" ht="18" x14ac:dyDescent="0.25">
      <c r="A5" s="60"/>
      <c r="B5" s="60"/>
      <c r="C5" s="81"/>
      <c r="D5" s="27"/>
      <c r="E5" s="27"/>
      <c r="F5" s="43"/>
      <c r="G5" s="44"/>
      <c r="H5" s="44"/>
      <c r="I5" s="44"/>
      <c r="J5" s="44"/>
      <c r="K5" s="44"/>
      <c r="L5" s="45"/>
      <c r="M5" s="45"/>
      <c r="N5" s="45"/>
      <c r="O5" s="44"/>
      <c r="P5" s="44"/>
      <c r="Q5" s="46"/>
      <c r="R5" s="44"/>
      <c r="S5" s="44"/>
      <c r="T5" s="44"/>
      <c r="U5" s="44"/>
      <c r="V5" s="44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  <c r="AJ5" s="103"/>
    </row>
    <row r="6" spans="1:55" s="1" customFormat="1" x14ac:dyDescent="0.2">
      <c r="A6" s="60"/>
      <c r="B6" s="60"/>
      <c r="C6" s="81"/>
      <c r="D6" s="26"/>
      <c r="E6" s="26"/>
      <c r="F6" s="26"/>
      <c r="G6" s="26"/>
      <c r="H6" s="26"/>
      <c r="I6" s="26"/>
      <c r="J6" s="26"/>
      <c r="K6" s="26"/>
      <c r="L6" s="5"/>
      <c r="M6" s="12"/>
      <c r="N6" s="12"/>
      <c r="O6" s="26"/>
      <c r="P6" s="26"/>
      <c r="Q6" s="40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J6" s="103"/>
    </row>
    <row r="7" spans="1:55" s="1" customFormat="1" ht="18" x14ac:dyDescent="0.25">
      <c r="A7" s="60"/>
      <c r="B7" s="60"/>
      <c r="C7" s="81"/>
      <c r="D7" s="26"/>
      <c r="E7" s="26"/>
      <c r="F7" s="42"/>
      <c r="G7" s="47"/>
      <c r="H7" s="47"/>
      <c r="I7" s="47"/>
      <c r="J7" s="47"/>
      <c r="K7" s="47"/>
      <c r="L7" s="45"/>
      <c r="M7" s="45"/>
      <c r="N7" s="45"/>
      <c r="O7" s="47"/>
      <c r="P7" s="47"/>
      <c r="Q7" s="40"/>
      <c r="R7" s="26"/>
      <c r="S7" s="26"/>
      <c r="T7" s="26"/>
      <c r="U7" s="41"/>
      <c r="V7" s="42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J7" s="103"/>
    </row>
    <row r="8" spans="1:55" customFormat="1" x14ac:dyDescent="0.2">
      <c r="A8" s="59"/>
      <c r="B8" s="59"/>
      <c r="C8" s="80"/>
      <c r="D8" s="28"/>
      <c r="E8" s="29"/>
      <c r="F8" s="29"/>
      <c r="G8" s="29"/>
      <c r="H8" s="29"/>
      <c r="I8" s="29"/>
      <c r="J8" s="29"/>
      <c r="K8" s="29"/>
      <c r="L8" s="39"/>
      <c r="M8" s="12"/>
      <c r="N8" s="12"/>
      <c r="O8" s="29"/>
      <c r="P8" s="29"/>
      <c r="Q8" s="40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1"/>
      <c r="AJ8" s="103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9"/>
      <c r="B9" s="59"/>
      <c r="C9" s="80"/>
      <c r="D9" s="2"/>
      <c r="E9" s="2"/>
      <c r="F9" s="37"/>
      <c r="G9" s="37"/>
      <c r="H9" s="37"/>
      <c r="I9" s="37"/>
      <c r="J9" s="37"/>
      <c r="K9" s="37"/>
      <c r="L9" s="39"/>
      <c r="M9" s="12"/>
      <c r="N9" s="12"/>
      <c r="O9" s="37"/>
      <c r="P9" s="37"/>
      <c r="Q9" s="40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1"/>
      <c r="AJ9" s="103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9"/>
      <c r="B10" s="59"/>
      <c r="C10" s="80"/>
      <c r="D10" s="24"/>
      <c r="E10" s="24"/>
      <c r="F10" s="24"/>
      <c r="G10" s="24"/>
      <c r="H10" s="24"/>
      <c r="I10" s="24"/>
      <c r="J10" s="24"/>
      <c r="K10" s="24"/>
      <c r="L10" s="39"/>
      <c r="M10" s="12"/>
      <c r="N10" s="12"/>
      <c r="O10" s="35"/>
      <c r="P10" s="35"/>
      <c r="Q10" s="40"/>
      <c r="R10" s="35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J10" s="57"/>
    </row>
    <row r="11" spans="1:55" customFormat="1" ht="15" customHeight="1" x14ac:dyDescent="0.2">
      <c r="A11" s="61"/>
      <c r="B11" s="61"/>
      <c r="C11" s="80"/>
      <c r="E11" s="1"/>
      <c r="F11" s="1"/>
      <c r="G11" s="1"/>
      <c r="H11" s="1"/>
      <c r="I11" s="1"/>
      <c r="J11" s="30"/>
      <c r="K11" s="30"/>
      <c r="L11" s="30"/>
      <c r="M11" s="31"/>
      <c r="N11" s="30"/>
      <c r="O11" s="30"/>
      <c r="P11" s="30"/>
      <c r="Q11" s="30"/>
      <c r="R11" s="30"/>
      <c r="S11" s="30"/>
      <c r="T11" s="30"/>
      <c r="U11" s="31"/>
      <c r="V11" s="30"/>
      <c r="W11" s="30"/>
      <c r="X11" s="30"/>
      <c r="Y11" s="30"/>
      <c r="Z11" s="30"/>
      <c r="AA11" s="30"/>
      <c r="AB11" s="32"/>
      <c r="AC11" s="30"/>
      <c r="AD11" s="30"/>
      <c r="AE11" s="31"/>
      <c r="AF11" s="30"/>
      <c r="AG11" s="30"/>
      <c r="AH11" s="30"/>
      <c r="AJ11" s="57"/>
    </row>
    <row r="12" spans="1:55" ht="15.75" x14ac:dyDescent="0.25">
      <c r="A12" s="62"/>
      <c r="B12" s="62"/>
      <c r="C12" s="13"/>
      <c r="D12" s="89">
        <f>EDATE(DATE('année calendaire'!A1,2,1),0)</f>
        <v>40574</v>
      </c>
      <c r="E12" s="90"/>
      <c r="F12" s="90"/>
      <c r="G12" s="90"/>
      <c r="H12" s="90"/>
      <c r="I12" s="90"/>
      <c r="J12" s="90"/>
      <c r="K12" s="90"/>
      <c r="L12" s="90"/>
      <c r="M12" s="90"/>
      <c r="N12" s="90"/>
      <c r="O12" s="90"/>
      <c r="P12" s="90"/>
      <c r="Q12" s="90"/>
      <c r="R12" s="90"/>
      <c r="S12" s="90"/>
      <c r="T12" s="90"/>
      <c r="U12" s="90"/>
      <c r="V12" s="90"/>
      <c r="W12" s="90"/>
      <c r="X12" s="90"/>
      <c r="Y12" s="90"/>
      <c r="Z12" s="90"/>
      <c r="AA12" s="90"/>
      <c r="AB12" s="90"/>
      <c r="AC12" s="90"/>
      <c r="AD12" s="90"/>
      <c r="AE12" s="90"/>
      <c r="AF12" s="90"/>
      <c r="AG12" s="90"/>
      <c r="AH12" s="91"/>
      <c r="AI12" s="84"/>
    </row>
    <row r="13" spans="1:55" s="3" customFormat="1" ht="12.75" customHeight="1" x14ac:dyDescent="0.2">
      <c r="A13" s="63"/>
      <c r="B13" s="63"/>
      <c r="C13" s="82"/>
      <c r="D13" s="33">
        <f>D12</f>
        <v>40574</v>
      </c>
      <c r="E13" s="33">
        <f>D13+1</f>
        <v>40575</v>
      </c>
      <c r="F13" s="33">
        <f>E13+1</f>
        <v>40576</v>
      </c>
      <c r="G13" s="33">
        <f>F13+1</f>
        <v>40577</v>
      </c>
      <c r="H13" s="33">
        <f t="shared" ref="H13:AC13" si="0">G13+1</f>
        <v>40578</v>
      </c>
      <c r="I13" s="33">
        <f t="shared" si="0"/>
        <v>40579</v>
      </c>
      <c r="J13" s="33">
        <f t="shared" si="0"/>
        <v>40580</v>
      </c>
      <c r="K13" s="33">
        <f t="shared" si="0"/>
        <v>40581</v>
      </c>
      <c r="L13" s="33">
        <f t="shared" si="0"/>
        <v>40582</v>
      </c>
      <c r="M13" s="33">
        <f t="shared" si="0"/>
        <v>40583</v>
      </c>
      <c r="N13" s="33">
        <f t="shared" si="0"/>
        <v>40584</v>
      </c>
      <c r="O13" s="33">
        <f t="shared" si="0"/>
        <v>40585</v>
      </c>
      <c r="P13" s="33">
        <f t="shared" si="0"/>
        <v>40586</v>
      </c>
      <c r="Q13" s="33">
        <f t="shared" si="0"/>
        <v>40587</v>
      </c>
      <c r="R13" s="33">
        <f t="shared" si="0"/>
        <v>40588</v>
      </c>
      <c r="S13" s="33">
        <f t="shared" si="0"/>
        <v>40589</v>
      </c>
      <c r="T13" s="33">
        <f t="shared" si="0"/>
        <v>40590</v>
      </c>
      <c r="U13" s="33">
        <f t="shared" si="0"/>
        <v>40591</v>
      </c>
      <c r="V13" s="33">
        <f t="shared" si="0"/>
        <v>40592</v>
      </c>
      <c r="W13" s="33">
        <f t="shared" si="0"/>
        <v>40593</v>
      </c>
      <c r="X13" s="33">
        <f t="shared" si="0"/>
        <v>40594</v>
      </c>
      <c r="Y13" s="33">
        <f t="shared" si="0"/>
        <v>40595</v>
      </c>
      <c r="Z13" s="33">
        <f t="shared" si="0"/>
        <v>40596</v>
      </c>
      <c r="AA13" s="33">
        <f t="shared" si="0"/>
        <v>40597</v>
      </c>
      <c r="AB13" s="33">
        <f t="shared" si="0"/>
        <v>40598</v>
      </c>
      <c r="AC13" s="33">
        <f t="shared" si="0"/>
        <v>40599</v>
      </c>
      <c r="AD13" s="33">
        <f>IF(AC13&lt;&gt;"",IF(AC13+1&lt;=EOMONTH(($D$12)*1,0),AC13+1,""),"")</f>
        <v>40600</v>
      </c>
      <c r="AE13" s="33">
        <f>IF(AD13="","",IF(MONTH(AD13+1)&lt;&gt;MONTH(AD13),"",AD13+1))</f>
        <v>40601</v>
      </c>
      <c r="AF13" s="33" t="str">
        <f t="shared" ref="AF13:AH13" si="1">IF(AE13="","",IF(MONTH(AE13+1)&lt;&gt;MONTH(AE13),"",AE13+1))</f>
        <v/>
      </c>
      <c r="AG13" s="33" t="str">
        <f t="shared" si="1"/>
        <v/>
      </c>
      <c r="AH13" s="33" t="str">
        <f t="shared" si="1"/>
        <v/>
      </c>
      <c r="AI13" s="84" t="s">
        <v>31</v>
      </c>
      <c r="AJ13" s="102" t="s">
        <v>68</v>
      </c>
    </row>
    <row r="14" spans="1:55" x14ac:dyDescent="0.2">
      <c r="A14" s="66" t="s">
        <v>29</v>
      </c>
      <c r="B14" s="66" t="s">
        <v>30</v>
      </c>
      <c r="C14" s="83" t="s">
        <v>14</v>
      </c>
      <c r="D14" s="48">
        <f>D13</f>
        <v>40574</v>
      </c>
      <c r="E14" s="48">
        <f t="shared" ref="E14:AH14" si="2">E13</f>
        <v>40575</v>
      </c>
      <c r="F14" s="48">
        <f t="shared" si="2"/>
        <v>40576</v>
      </c>
      <c r="G14" s="48">
        <f t="shared" si="2"/>
        <v>40577</v>
      </c>
      <c r="H14" s="48">
        <f t="shared" si="2"/>
        <v>40578</v>
      </c>
      <c r="I14" s="48">
        <f t="shared" si="2"/>
        <v>40579</v>
      </c>
      <c r="J14" s="48">
        <f t="shared" si="2"/>
        <v>40580</v>
      </c>
      <c r="K14" s="48">
        <f t="shared" si="2"/>
        <v>40581</v>
      </c>
      <c r="L14" s="48">
        <f t="shared" si="2"/>
        <v>40582</v>
      </c>
      <c r="M14" s="48">
        <f t="shared" si="2"/>
        <v>40583</v>
      </c>
      <c r="N14" s="48">
        <f t="shared" si="2"/>
        <v>40584</v>
      </c>
      <c r="O14" s="48">
        <f t="shared" si="2"/>
        <v>40585</v>
      </c>
      <c r="P14" s="48">
        <f t="shared" si="2"/>
        <v>40586</v>
      </c>
      <c r="Q14" s="48">
        <f t="shared" si="2"/>
        <v>40587</v>
      </c>
      <c r="R14" s="48">
        <f t="shared" si="2"/>
        <v>40588</v>
      </c>
      <c r="S14" s="48">
        <f t="shared" si="2"/>
        <v>40589</v>
      </c>
      <c r="T14" s="48">
        <f t="shared" si="2"/>
        <v>40590</v>
      </c>
      <c r="U14" s="48">
        <f t="shared" si="2"/>
        <v>40591</v>
      </c>
      <c r="V14" s="48">
        <f t="shared" si="2"/>
        <v>40592</v>
      </c>
      <c r="W14" s="48">
        <f t="shared" si="2"/>
        <v>40593</v>
      </c>
      <c r="X14" s="48">
        <f t="shared" si="2"/>
        <v>40594</v>
      </c>
      <c r="Y14" s="48">
        <f t="shared" si="2"/>
        <v>40595</v>
      </c>
      <c r="Z14" s="48">
        <f t="shared" si="2"/>
        <v>40596</v>
      </c>
      <c r="AA14" s="48">
        <f t="shared" si="2"/>
        <v>40597</v>
      </c>
      <c r="AB14" s="48">
        <f t="shared" si="2"/>
        <v>40598</v>
      </c>
      <c r="AC14" s="48">
        <f t="shared" si="2"/>
        <v>40599</v>
      </c>
      <c r="AD14" s="48">
        <f t="shared" si="2"/>
        <v>40600</v>
      </c>
      <c r="AE14" s="48">
        <f t="shared" si="2"/>
        <v>40601</v>
      </c>
      <c r="AF14" s="48" t="str">
        <f t="shared" si="2"/>
        <v/>
      </c>
      <c r="AG14" s="48" t="str">
        <f t="shared" si="2"/>
        <v/>
      </c>
      <c r="AH14" s="48" t="str">
        <f t="shared" si="2"/>
        <v/>
      </c>
      <c r="AI14" s="84"/>
    </row>
    <row r="15" spans="1:55" s="3" customFormat="1" ht="13.9" customHeight="1" outlineLevel="1" x14ac:dyDescent="0.2">
      <c r="A15" s="72" t="s">
        <v>34</v>
      </c>
      <c r="B15" s="72" t="s">
        <v>35</v>
      </c>
      <c r="C15" s="74">
        <v>39510</v>
      </c>
      <c r="D15" s="98"/>
      <c r="E15" s="98"/>
      <c r="F15" s="98"/>
      <c r="G15" s="98"/>
      <c r="H15" s="98"/>
      <c r="I15" s="98"/>
      <c r="J15" s="98"/>
      <c r="K15" s="98"/>
      <c r="L15" s="98"/>
      <c r="M15" s="98"/>
      <c r="N15" s="98"/>
      <c r="O15" s="98"/>
      <c r="P15" s="98"/>
      <c r="Q15" s="98"/>
      <c r="R15" s="98"/>
      <c r="S15" s="98"/>
      <c r="T15" s="98"/>
      <c r="U15" s="98"/>
      <c r="V15" s="98"/>
      <c r="W15" s="98"/>
      <c r="X15" s="98"/>
      <c r="Y15" s="98"/>
      <c r="Z15" s="98"/>
      <c r="AA15" s="98"/>
      <c r="AB15" s="98"/>
      <c r="AC15" s="98"/>
      <c r="AD15" s="98"/>
      <c r="AE15" s="98"/>
      <c r="AF15" s="98"/>
      <c r="AG15" s="98"/>
      <c r="AH15" s="98"/>
      <c r="AI15" s="84">
        <f>SUM(D15:AH15)</f>
        <v>0</v>
      </c>
      <c r="AJ15" s="104">
        <v>1</v>
      </c>
    </row>
    <row r="16" spans="1:55" x14ac:dyDescent="0.2">
      <c r="A16" s="72" t="s">
        <v>41</v>
      </c>
      <c r="B16" s="72" t="s">
        <v>42</v>
      </c>
      <c r="C16" s="74" t="s">
        <v>70</v>
      </c>
      <c r="D16" s="98"/>
      <c r="E16" s="98"/>
      <c r="F16" s="98"/>
      <c r="G16" s="98"/>
      <c r="H16" s="98"/>
      <c r="I16" s="98"/>
      <c r="J16" s="98"/>
      <c r="K16" s="98"/>
      <c r="L16" s="98"/>
      <c r="M16" s="98"/>
      <c r="N16" s="98"/>
      <c r="O16" s="98"/>
      <c r="P16" s="98"/>
      <c r="Q16" s="98"/>
      <c r="R16" s="98"/>
      <c r="S16" s="98"/>
      <c r="T16" s="98"/>
      <c r="U16" s="98"/>
      <c r="V16" s="98"/>
      <c r="W16" s="98"/>
      <c r="X16" s="98"/>
      <c r="Y16" s="98"/>
      <c r="Z16" s="98"/>
      <c r="AA16" s="98"/>
      <c r="AB16" s="98"/>
      <c r="AC16" s="98"/>
      <c r="AD16" s="98"/>
      <c r="AE16" s="98"/>
      <c r="AF16" s="98"/>
      <c r="AG16" s="98"/>
      <c r="AH16" s="98"/>
      <c r="AI16" s="84">
        <f>SUM(D16:AH16)</f>
        <v>0</v>
      </c>
      <c r="AJ16" s="102">
        <v>2</v>
      </c>
    </row>
    <row r="17" spans="1:36" x14ac:dyDescent="0.2">
      <c r="A17" s="72" t="s">
        <v>45</v>
      </c>
      <c r="B17" s="72" t="s">
        <v>46</v>
      </c>
      <c r="C17" s="74">
        <v>39917</v>
      </c>
      <c r="D17" s="98"/>
      <c r="E17" s="98"/>
      <c r="F17" s="98"/>
      <c r="G17" s="98"/>
      <c r="H17" s="98"/>
      <c r="I17" s="98"/>
      <c r="J17" s="98"/>
      <c r="K17" s="98"/>
      <c r="L17" s="98"/>
      <c r="M17" s="98"/>
      <c r="N17" s="98"/>
      <c r="O17" s="98"/>
      <c r="P17" s="98"/>
      <c r="Q17" s="98"/>
      <c r="R17" s="98"/>
      <c r="S17" s="98"/>
      <c r="T17" s="98"/>
      <c r="U17" s="98"/>
      <c r="V17" s="98"/>
      <c r="W17" s="98"/>
      <c r="X17" s="98"/>
      <c r="Y17" s="98"/>
      <c r="Z17" s="98"/>
      <c r="AA17" s="98"/>
      <c r="AB17" s="98"/>
      <c r="AC17" s="98"/>
      <c r="AD17" s="98"/>
      <c r="AE17" s="98"/>
      <c r="AF17" s="98"/>
      <c r="AG17" s="98"/>
      <c r="AH17" s="98"/>
      <c r="AI17" s="84">
        <f>SUM(D17:AH17)</f>
        <v>0</v>
      </c>
      <c r="AJ17" s="102">
        <v>3</v>
      </c>
    </row>
    <row r="18" spans="1:36" x14ac:dyDescent="0.2">
      <c r="A18" s="72" t="s">
        <v>66</v>
      </c>
      <c r="B18" s="72" t="s">
        <v>73</v>
      </c>
      <c r="C18" s="74" t="s">
        <v>69</v>
      </c>
      <c r="D18" s="98"/>
      <c r="E18" s="98"/>
      <c r="F18" s="98"/>
      <c r="G18" s="98"/>
      <c r="H18" s="98"/>
      <c r="I18" s="98"/>
      <c r="J18" s="98"/>
      <c r="K18" s="98"/>
      <c r="L18" s="98"/>
      <c r="M18" s="98"/>
      <c r="N18" s="98"/>
      <c r="O18" s="98"/>
      <c r="P18" s="98"/>
      <c r="Q18" s="98"/>
      <c r="R18" s="98"/>
      <c r="S18" s="98"/>
      <c r="T18" s="98"/>
      <c r="U18" s="98"/>
      <c r="V18" s="98"/>
      <c r="W18" s="98"/>
      <c r="X18" s="98"/>
      <c r="Y18" s="98"/>
      <c r="Z18" s="98"/>
      <c r="AA18" s="98"/>
      <c r="AB18" s="98"/>
      <c r="AC18" s="98"/>
      <c r="AD18" s="98"/>
      <c r="AE18" s="98"/>
      <c r="AF18" s="98"/>
      <c r="AG18" s="98"/>
      <c r="AH18" s="98"/>
      <c r="AI18" s="84">
        <f>SUM(D18:AH18)</f>
        <v>0</v>
      </c>
      <c r="AJ18" s="102">
        <v>4</v>
      </c>
    </row>
    <row r="19" spans="1:36" x14ac:dyDescent="0.2"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</row>
    <row r="20" spans="1:36" x14ac:dyDescent="0.2"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</row>
    <row r="21" spans="1:36" x14ac:dyDescent="0.2"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</row>
    <row r="22" spans="1:36" s="3" customFormat="1" x14ac:dyDescent="0.2">
      <c r="A22" s="64"/>
      <c r="B22" s="64"/>
      <c r="C22" s="79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104"/>
    </row>
    <row r="23" spans="1:36" s="3" customFormat="1" x14ac:dyDescent="0.2">
      <c r="A23" s="64"/>
      <c r="B23" s="64"/>
      <c r="C23" s="79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J23" s="104"/>
    </row>
    <row r="24" spans="1:36" s="3" customFormat="1" x14ac:dyDescent="0.2">
      <c r="A24" s="64"/>
      <c r="B24" s="64"/>
      <c r="C24" s="79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J24" s="104"/>
    </row>
    <row r="25" spans="1:36" s="3" customFormat="1" x14ac:dyDescent="0.2">
      <c r="A25" s="64"/>
      <c r="B25" s="64"/>
      <c r="C25" s="79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J25" s="104"/>
    </row>
    <row r="26" spans="1:36" x14ac:dyDescent="0.2">
      <c r="D26" s="8"/>
      <c r="E26" s="5"/>
      <c r="F26" s="5"/>
      <c r="G26" s="5"/>
      <c r="H26" s="5"/>
      <c r="I26" s="5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</row>
    <row r="27" spans="1:36" ht="15.75" x14ac:dyDescent="0.25"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</row>
    <row r="28" spans="1:36" x14ac:dyDescent="0.2"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</row>
    <row r="29" spans="1:36" x14ac:dyDescent="0.2"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</row>
    <row r="30" spans="1:36" s="3" customFormat="1" x14ac:dyDescent="0.2">
      <c r="A30" s="64"/>
      <c r="B30" s="64"/>
      <c r="C30" s="79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104"/>
    </row>
    <row r="31" spans="1:36" s="3" customFormat="1" x14ac:dyDescent="0.2">
      <c r="A31" s="64"/>
      <c r="B31" s="64"/>
      <c r="C31" s="79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J31" s="104"/>
    </row>
    <row r="32" spans="1:36" s="3" customFormat="1" x14ac:dyDescent="0.2">
      <c r="A32" s="64"/>
      <c r="B32" s="64"/>
      <c r="C32" s="79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J32" s="104"/>
    </row>
    <row r="33" spans="1:36" s="3" customFormat="1" x14ac:dyDescent="0.2">
      <c r="A33" s="64"/>
      <c r="B33" s="64"/>
      <c r="C33" s="79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J33" s="104"/>
    </row>
    <row r="34" spans="1:36" x14ac:dyDescent="0.2">
      <c r="D34" s="8"/>
      <c r="E34" s="5"/>
      <c r="F34" s="5"/>
      <c r="G34" s="5"/>
      <c r="H34" s="5"/>
      <c r="I34" s="5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</row>
    <row r="35" spans="1:36" ht="15.75" x14ac:dyDescent="0.25"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</row>
    <row r="36" spans="1:36" x14ac:dyDescent="0.2"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</row>
    <row r="37" spans="1:36" x14ac:dyDescent="0.2"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</row>
    <row r="38" spans="1:36" s="3" customFormat="1" x14ac:dyDescent="0.2">
      <c r="A38" s="64"/>
      <c r="B38" s="64"/>
      <c r="C38" s="79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104"/>
    </row>
    <row r="39" spans="1:36" s="3" customFormat="1" x14ac:dyDescent="0.2">
      <c r="A39" s="64"/>
      <c r="B39" s="64"/>
      <c r="C39" s="79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J39" s="104"/>
    </row>
    <row r="40" spans="1:36" s="3" customFormat="1" x14ac:dyDescent="0.2">
      <c r="A40" s="64"/>
      <c r="B40" s="64"/>
      <c r="C40" s="79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J40" s="104"/>
    </row>
    <row r="41" spans="1:36" s="3" customFormat="1" x14ac:dyDescent="0.2">
      <c r="A41" s="64"/>
      <c r="B41" s="64"/>
      <c r="C41" s="79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J41" s="104"/>
    </row>
    <row r="42" spans="1:36" x14ac:dyDescent="0.2">
      <c r="D42" s="8"/>
      <c r="E42" s="5"/>
      <c r="F42" s="5"/>
      <c r="G42" s="5"/>
      <c r="H42" s="5"/>
      <c r="I42" s="5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</row>
    <row r="43" spans="1:36" ht="15.75" x14ac:dyDescent="0.25"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</row>
    <row r="44" spans="1:36" x14ac:dyDescent="0.2"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</row>
    <row r="45" spans="1:36" x14ac:dyDescent="0.2"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</row>
    <row r="46" spans="1:36" s="3" customFormat="1" x14ac:dyDescent="0.2">
      <c r="A46" s="64"/>
      <c r="B46" s="64"/>
      <c r="C46" s="79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104"/>
    </row>
    <row r="47" spans="1:36" s="3" customFormat="1" x14ac:dyDescent="0.2">
      <c r="A47" s="64"/>
      <c r="B47" s="64"/>
      <c r="C47" s="79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J47" s="104"/>
    </row>
    <row r="48" spans="1:36" s="3" customFormat="1" x14ac:dyDescent="0.2">
      <c r="A48" s="64"/>
      <c r="B48" s="64"/>
      <c r="C48" s="79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J48" s="104"/>
    </row>
    <row r="49" spans="1:36" s="3" customFormat="1" x14ac:dyDescent="0.2">
      <c r="A49" s="64"/>
      <c r="B49" s="64"/>
      <c r="C49" s="79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J49" s="104"/>
    </row>
    <row r="50" spans="1:36" x14ac:dyDescent="0.2">
      <c r="D50" s="8"/>
      <c r="E50" s="5"/>
      <c r="F50" s="5"/>
      <c r="G50" s="5"/>
      <c r="H50" s="5"/>
      <c r="I50" s="5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</row>
    <row r="51" spans="1:36" ht="15.75" x14ac:dyDescent="0.25"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</row>
    <row r="52" spans="1:36" x14ac:dyDescent="0.2"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</row>
    <row r="53" spans="1:36" x14ac:dyDescent="0.2"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</row>
    <row r="54" spans="1:36" s="3" customFormat="1" x14ac:dyDescent="0.2">
      <c r="A54" s="64"/>
      <c r="B54" s="64"/>
      <c r="C54" s="79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104"/>
    </row>
    <row r="55" spans="1:36" s="3" customFormat="1" x14ac:dyDescent="0.2">
      <c r="A55" s="64"/>
      <c r="B55" s="64"/>
      <c r="C55" s="79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J55" s="104"/>
    </row>
    <row r="56" spans="1:36" s="3" customFormat="1" x14ac:dyDescent="0.2">
      <c r="A56" s="64"/>
      <c r="B56" s="64"/>
      <c r="C56" s="79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J56" s="104"/>
    </row>
    <row r="57" spans="1:36" s="3" customFormat="1" x14ac:dyDescent="0.2">
      <c r="A57" s="64"/>
      <c r="B57" s="64"/>
      <c r="C57" s="79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J57" s="104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6" x14ac:dyDescent="0.2">
      <c r="D61" s="8"/>
      <c r="E61" s="5"/>
      <c r="F61" s="5"/>
      <c r="G61" s="5"/>
      <c r="H61" s="5"/>
      <c r="I61" s="5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6" x14ac:dyDescent="0.2">
      <c r="D62" s="8"/>
      <c r="E62" s="5"/>
      <c r="F62" s="5"/>
      <c r="G62" s="5"/>
      <c r="H62" s="5"/>
      <c r="I62" s="5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</sheetData>
  <mergeCells count="1">
    <mergeCell ref="D12:AH12"/>
  </mergeCells>
  <phoneticPr fontId="1" type="noConversion"/>
  <conditionalFormatting sqref="Q2:Q4 Q6:Q10">
    <cfRule type="cellIs" dxfId="2353" priority="966" stopIfTrue="1" operator="equal">
      <formula>"GV"</formula>
    </cfRule>
    <cfRule type="cellIs" dxfId="2352" priority="967" stopIfTrue="1" operator="equal">
      <formula>"PC"</formula>
    </cfRule>
    <cfRule type="cellIs" dxfId="2351" priority="968" stopIfTrue="1" operator="equal">
      <formula>"R"</formula>
    </cfRule>
    <cfRule type="cellIs" dxfId="2350" priority="969" stopIfTrue="1" operator="equal">
      <formula>"E"</formula>
    </cfRule>
    <cfRule type="cellIs" dxfId="2349" priority="970" stopIfTrue="1" operator="equal">
      <formula>"PT"</formula>
    </cfRule>
    <cfRule type="cellIs" dxfId="2348" priority="971" stopIfTrue="1" operator="equal">
      <formula>"mt"</formula>
    </cfRule>
  </conditionalFormatting>
  <conditionalFormatting sqref="Q2:Q10">
    <cfRule type="cellIs" dxfId="2347" priority="1023" stopIfTrue="1" operator="equal">
      <formula>"cc"</formula>
    </cfRule>
    <cfRule type="cellIs" dxfId="2346" priority="1024" stopIfTrue="1" operator="equal">
      <formula>"cl"</formula>
    </cfRule>
    <cfRule type="cellIs" dxfId="2345" priority="1025" stopIfTrue="1" operator="equal">
      <formula>"m"</formula>
    </cfRule>
  </conditionalFormatting>
  <conditionalFormatting sqref="Q2:Q10">
    <cfRule type="cellIs" dxfId="2344" priority="1020" stopIfTrue="1" operator="equal">
      <formula>"F"</formula>
    </cfRule>
    <cfRule type="cellIs" dxfId="2343" priority="1021" stopIfTrue="1" operator="equal">
      <formula>"WK"</formula>
    </cfRule>
    <cfRule type="cellIs" dxfId="2342" priority="1022" stopIfTrue="1" operator="equal">
      <formula>"T"</formula>
    </cfRule>
  </conditionalFormatting>
  <conditionalFormatting sqref="Q5">
    <cfRule type="cellIs" dxfId="2341" priority="954" stopIfTrue="1" operator="equal">
      <formula>"GV"</formula>
    </cfRule>
    <cfRule type="cellIs" dxfId="2340" priority="955" stopIfTrue="1" operator="equal">
      <formula>"PC"</formula>
    </cfRule>
    <cfRule type="cellIs" dxfId="2339" priority="956" stopIfTrue="1" operator="equal">
      <formula>"R"</formula>
    </cfRule>
    <cfRule type="cellIs" dxfId="2338" priority="957" stopIfTrue="1" operator="equal">
      <formula>"E"</formula>
    </cfRule>
    <cfRule type="cellIs" dxfId="2337" priority="958" stopIfTrue="1" operator="equal">
      <formula>"PT"</formula>
    </cfRule>
    <cfRule type="cellIs" dxfId="2336" priority="959" stopIfTrue="1" operator="equal">
      <formula>"mt"</formula>
    </cfRule>
  </conditionalFormatting>
  <conditionalFormatting sqref="D14:AH14">
    <cfRule type="expression" dxfId="2335" priority="869">
      <formula>COUNTIF($D$13:$AH$13,férié)</formula>
    </cfRule>
  </conditionalFormatting>
  <conditionalFormatting sqref="Q2:Q10">
    <cfRule type="cellIs" dxfId="2334" priority="866" stopIfTrue="1" operator="equal">
      <formula>"cc"</formula>
    </cfRule>
    <cfRule type="cellIs" dxfId="2333" priority="867" stopIfTrue="1" operator="equal">
      <formula>"cl"</formula>
    </cfRule>
    <cfRule type="cellIs" dxfId="2332" priority="868" stopIfTrue="1" operator="equal">
      <formula>"m"</formula>
    </cfRule>
  </conditionalFormatting>
  <conditionalFormatting sqref="Q2:Q10">
    <cfRule type="cellIs" dxfId="2331" priority="863" stopIfTrue="1" operator="equal">
      <formula>"F"</formula>
    </cfRule>
    <cfRule type="cellIs" dxfId="2330" priority="864" stopIfTrue="1" operator="equal">
      <formula>"WK"</formula>
    </cfRule>
    <cfRule type="cellIs" dxfId="2329" priority="865" stopIfTrue="1" operator="equal">
      <formula>"T"</formula>
    </cfRule>
  </conditionalFormatting>
  <conditionalFormatting sqref="Q2:Q4 Q6:Q10">
    <cfRule type="cellIs" dxfId="2328" priority="857" stopIfTrue="1" operator="equal">
      <formula>"GV"</formula>
    </cfRule>
    <cfRule type="cellIs" dxfId="2327" priority="858" stopIfTrue="1" operator="equal">
      <formula>"PC"</formula>
    </cfRule>
    <cfRule type="cellIs" dxfId="2326" priority="859" stopIfTrue="1" operator="equal">
      <formula>"R"</formula>
    </cfRule>
    <cfRule type="cellIs" dxfId="2325" priority="860" stopIfTrue="1" operator="equal">
      <formula>"E"</formula>
    </cfRule>
    <cfRule type="cellIs" dxfId="2324" priority="861" stopIfTrue="1" operator="equal">
      <formula>"PT"</formula>
    </cfRule>
    <cfRule type="cellIs" dxfId="2323" priority="862" stopIfTrue="1" operator="equal">
      <formula>"mt"</formula>
    </cfRule>
  </conditionalFormatting>
  <conditionalFormatting sqref="Q5">
    <cfRule type="cellIs" dxfId="2322" priority="851" stopIfTrue="1" operator="equal">
      <formula>"GV"</formula>
    </cfRule>
    <cfRule type="cellIs" dxfId="2321" priority="852" stopIfTrue="1" operator="equal">
      <formula>"PC"</formula>
    </cfRule>
    <cfRule type="cellIs" dxfId="2320" priority="853" stopIfTrue="1" operator="equal">
      <formula>"R"</formula>
    </cfRule>
    <cfRule type="cellIs" dxfId="2319" priority="854" stopIfTrue="1" operator="equal">
      <formula>"E"</formula>
    </cfRule>
    <cfRule type="cellIs" dxfId="2318" priority="855" stopIfTrue="1" operator="equal">
      <formula>"PT"</formula>
    </cfRule>
    <cfRule type="cellIs" dxfId="2317" priority="856" stopIfTrue="1" operator="equal">
      <formula>"mt"</formula>
    </cfRule>
  </conditionalFormatting>
  <conditionalFormatting sqref="D14:AH14">
    <cfRule type="expression" dxfId="2316" priority="850">
      <formula>COUNTIF($D$13:$AH$13,férié)</formula>
    </cfRule>
  </conditionalFormatting>
  <conditionalFormatting sqref="D15:AH15">
    <cfRule type="expression" dxfId="2315" priority="848">
      <formula>COUNTIF(JF,D$13)</formula>
    </cfRule>
    <cfRule type="expression" dxfId="2314" priority="849">
      <formula>WEEKDAY(D$13,2)&gt;5</formula>
    </cfRule>
  </conditionalFormatting>
  <conditionalFormatting sqref="Q2:Q10">
    <cfRule type="cellIs" dxfId="2313" priority="845" stopIfTrue="1" operator="equal">
      <formula>"cc"</formula>
    </cfRule>
    <cfRule type="cellIs" dxfId="2312" priority="846" stopIfTrue="1" operator="equal">
      <formula>"cl"</formula>
    </cfRule>
    <cfRule type="cellIs" dxfId="2311" priority="847" stopIfTrue="1" operator="equal">
      <formula>"m"</formula>
    </cfRule>
  </conditionalFormatting>
  <conditionalFormatting sqref="Q2:Q10">
    <cfRule type="cellIs" dxfId="2310" priority="842" stopIfTrue="1" operator="equal">
      <formula>"F"</formula>
    </cfRule>
    <cfRule type="cellIs" dxfId="2309" priority="843" stopIfTrue="1" operator="equal">
      <formula>"WK"</formula>
    </cfRule>
    <cfRule type="cellIs" dxfId="2308" priority="844" stopIfTrue="1" operator="equal">
      <formula>"T"</formula>
    </cfRule>
  </conditionalFormatting>
  <conditionalFormatting sqref="Q2:Q4 Q6:Q10">
    <cfRule type="cellIs" dxfId="2307" priority="836" stopIfTrue="1" operator="equal">
      <formula>"GV"</formula>
    </cfRule>
    <cfRule type="cellIs" dxfId="2306" priority="837" stopIfTrue="1" operator="equal">
      <formula>"PC"</formula>
    </cfRule>
    <cfRule type="cellIs" dxfId="2305" priority="838" stopIfTrue="1" operator="equal">
      <formula>"R"</formula>
    </cfRule>
    <cfRule type="cellIs" dxfId="2304" priority="839" stopIfTrue="1" operator="equal">
      <formula>"E"</formula>
    </cfRule>
    <cfRule type="cellIs" dxfId="2303" priority="840" stopIfTrue="1" operator="equal">
      <formula>"PT"</formula>
    </cfRule>
    <cfRule type="cellIs" dxfId="2302" priority="841" stopIfTrue="1" operator="equal">
      <formula>"mt"</formula>
    </cfRule>
  </conditionalFormatting>
  <conditionalFormatting sqref="Q5">
    <cfRule type="cellIs" dxfId="2301" priority="830" stopIfTrue="1" operator="equal">
      <formula>"GV"</formula>
    </cfRule>
    <cfRule type="cellIs" dxfId="2300" priority="831" stopIfTrue="1" operator="equal">
      <formula>"PC"</formula>
    </cfRule>
    <cfRule type="cellIs" dxfId="2299" priority="832" stopIfTrue="1" operator="equal">
      <formula>"R"</formula>
    </cfRule>
    <cfRule type="cellIs" dxfId="2298" priority="833" stopIfTrue="1" operator="equal">
      <formula>"E"</formula>
    </cfRule>
    <cfRule type="cellIs" dxfId="2297" priority="834" stopIfTrue="1" operator="equal">
      <formula>"PT"</formula>
    </cfRule>
    <cfRule type="cellIs" dxfId="2296" priority="835" stopIfTrue="1" operator="equal">
      <formula>"mt"</formula>
    </cfRule>
  </conditionalFormatting>
  <conditionalFormatting sqref="D14:AH14">
    <cfRule type="expression" dxfId="2295" priority="829">
      <formula>COUNTIF($D$13:$AH$13,férié)</formula>
    </cfRule>
  </conditionalFormatting>
  <conditionalFormatting sqref="D13:AH15">
    <cfRule type="expression" dxfId="2294" priority="826" stopIfTrue="1">
      <formula>D$13=""</formula>
    </cfRule>
  </conditionalFormatting>
  <conditionalFormatting sqref="D15:AH15">
    <cfRule type="expression" dxfId="2293" priority="825">
      <formula>COUNTIF($D$13:$AH$13,férié)</formula>
    </cfRule>
  </conditionalFormatting>
  <conditionalFormatting sqref="D15:AH15">
    <cfRule type="expression" dxfId="2292" priority="824">
      <formula>COUNTIF($D$13:$AH$13,férié)</formula>
    </cfRule>
  </conditionalFormatting>
  <conditionalFormatting sqref="D15:AH15">
    <cfRule type="expression" dxfId="2291" priority="823">
      <formula>COUNTIF($D$13:$AH$13,férié)</formula>
    </cfRule>
  </conditionalFormatting>
  <conditionalFormatting sqref="D15:AH15">
    <cfRule type="expression" dxfId="2290" priority="822">
      <formula>COUNTIF($D$13:$AH$13,férié)</formula>
    </cfRule>
  </conditionalFormatting>
  <conditionalFormatting sqref="D15:AH15">
    <cfRule type="expression" dxfId="2289" priority="821">
      <formula>COUNTIF($D$13:$AH$13,férié)</formula>
    </cfRule>
  </conditionalFormatting>
  <conditionalFormatting sqref="D15:AH15">
    <cfRule type="expression" dxfId="2288" priority="820">
      <formula>COUNTIF($D$13:$AH$13,férié)</formula>
    </cfRule>
  </conditionalFormatting>
  <conditionalFormatting sqref="D15:AH15">
    <cfRule type="expression" dxfId="2287" priority="819">
      <formula>COUNTIF($D$13:$AH$13,férié)</formula>
    </cfRule>
  </conditionalFormatting>
  <conditionalFormatting sqref="D15:AH15">
    <cfRule type="expression" dxfId="2286" priority="818">
      <formula>COUNTIF($D$13:$AH$13,férié)</formula>
    </cfRule>
  </conditionalFormatting>
  <conditionalFormatting sqref="D15:AH15">
    <cfRule type="expression" dxfId="2285" priority="817">
      <formula>COUNTIF($D$13:$AH$13,férié)</formula>
    </cfRule>
  </conditionalFormatting>
  <conditionalFormatting sqref="D15:AH15">
    <cfRule type="expression" dxfId="2284" priority="816">
      <formula>COUNTIF($D$13:$AH$13,férié)</formula>
    </cfRule>
  </conditionalFormatting>
  <conditionalFormatting sqref="D15:AH15">
    <cfRule type="expression" dxfId="2283" priority="815">
      <formula>COUNTIF($D$13:$AH$13,férié)</formula>
    </cfRule>
  </conditionalFormatting>
  <conditionalFormatting sqref="D15:AH15">
    <cfRule type="expression" dxfId="2282" priority="814">
      <formula>COUNTIF($D$13:$AH$13,férié)</formula>
    </cfRule>
  </conditionalFormatting>
  <conditionalFormatting sqref="D15:AH15">
    <cfRule type="expression" dxfId="2281" priority="813">
      <formula>COUNTIF($D$13:$AH$13,férié)</formula>
    </cfRule>
  </conditionalFormatting>
  <conditionalFormatting sqref="D15:AH15">
    <cfRule type="expression" dxfId="2280" priority="812">
      <formula>COUNTIF($D$13:$AH$13,férié)</formula>
    </cfRule>
  </conditionalFormatting>
  <conditionalFormatting sqref="D15:AH15">
    <cfRule type="expression" dxfId="2279" priority="811">
      <formula>COUNTIF($D$13:$AH$13,férié)</formula>
    </cfRule>
  </conditionalFormatting>
  <conditionalFormatting sqref="D16:AH16">
    <cfRule type="expression" dxfId="2224" priority="71">
      <formula>COUNTIF(JF,D$13)</formula>
    </cfRule>
    <cfRule type="expression" dxfId="2223" priority="72">
      <formula>WEEKDAY(D$13,2)&gt;5</formula>
    </cfRule>
  </conditionalFormatting>
  <conditionalFormatting sqref="D16:AH16">
    <cfRule type="expression" dxfId="2222" priority="70" stopIfTrue="1">
      <formula>D$13=""</formula>
    </cfRule>
  </conditionalFormatting>
  <conditionalFormatting sqref="D16:AH16">
    <cfRule type="expression" dxfId="2221" priority="69">
      <formula>COUNTIF($D$13:$AH$13,férié)</formula>
    </cfRule>
  </conditionalFormatting>
  <conditionalFormatting sqref="D16:AH16">
    <cfRule type="expression" dxfId="2220" priority="68">
      <formula>COUNTIF($D$13:$AH$13,férié)</formula>
    </cfRule>
  </conditionalFormatting>
  <conditionalFormatting sqref="D16:AH16">
    <cfRule type="expression" dxfId="2219" priority="67">
      <formula>COUNTIF($D$13:$AH$13,férié)</formula>
    </cfRule>
  </conditionalFormatting>
  <conditionalFormatting sqref="D16:AH16">
    <cfRule type="expression" dxfId="2218" priority="66">
      <formula>COUNTIF($D$13:$AH$13,férié)</formula>
    </cfRule>
  </conditionalFormatting>
  <conditionalFormatting sqref="D16:AH16">
    <cfRule type="expression" dxfId="2217" priority="65">
      <formula>COUNTIF($D$13:$AH$13,férié)</formula>
    </cfRule>
  </conditionalFormatting>
  <conditionalFormatting sqref="D16:AH16">
    <cfRule type="expression" dxfId="2216" priority="64">
      <formula>COUNTIF($D$13:$AH$13,férié)</formula>
    </cfRule>
  </conditionalFormatting>
  <conditionalFormatting sqref="D16:AH16">
    <cfRule type="expression" dxfId="2215" priority="63">
      <formula>COUNTIF($D$13:$AH$13,férié)</formula>
    </cfRule>
  </conditionalFormatting>
  <conditionalFormatting sqref="D16:AH16">
    <cfRule type="expression" dxfId="2214" priority="62">
      <formula>COUNTIF($D$13:$AH$13,férié)</formula>
    </cfRule>
  </conditionalFormatting>
  <conditionalFormatting sqref="D16:AH16">
    <cfRule type="expression" dxfId="2213" priority="61">
      <formula>COUNTIF($D$13:$AH$13,férié)</formula>
    </cfRule>
  </conditionalFormatting>
  <conditionalFormatting sqref="D16:AH16">
    <cfRule type="expression" dxfId="2212" priority="60">
      <formula>COUNTIF($D$13:$AH$13,férié)</formula>
    </cfRule>
  </conditionalFormatting>
  <conditionalFormatting sqref="D16:AH16">
    <cfRule type="expression" dxfId="2211" priority="59">
      <formula>COUNTIF($D$13:$AH$13,férié)</formula>
    </cfRule>
  </conditionalFormatting>
  <conditionalFormatting sqref="D16:AH16">
    <cfRule type="expression" dxfId="2210" priority="58">
      <formula>COUNTIF($D$13:$AH$13,férié)</formula>
    </cfRule>
  </conditionalFormatting>
  <conditionalFormatting sqref="D16:AH16">
    <cfRule type="expression" dxfId="2209" priority="57">
      <formula>COUNTIF($D$13:$AH$13,férié)</formula>
    </cfRule>
  </conditionalFormatting>
  <conditionalFormatting sqref="D16:AH16">
    <cfRule type="expression" dxfId="2208" priority="56">
      <formula>COUNTIF($D$13:$AH$13,férié)</formula>
    </cfRule>
  </conditionalFormatting>
  <conditionalFormatting sqref="D16:AH16">
    <cfRule type="expression" dxfId="2207" priority="55">
      <formula>COUNTIF($D$13:$AH$13,férié)</formula>
    </cfRule>
  </conditionalFormatting>
  <conditionalFormatting sqref="D17:AH17">
    <cfRule type="expression" dxfId="2206" priority="53">
      <formula>COUNTIF(JF,D$13)</formula>
    </cfRule>
    <cfRule type="expression" dxfId="2205" priority="54">
      <formula>WEEKDAY(D$13,2)&gt;5</formula>
    </cfRule>
  </conditionalFormatting>
  <conditionalFormatting sqref="D17:AH17">
    <cfRule type="expression" dxfId="2204" priority="52" stopIfTrue="1">
      <formula>D$13=""</formula>
    </cfRule>
  </conditionalFormatting>
  <conditionalFormatting sqref="D17:AH17">
    <cfRule type="expression" dxfId="2203" priority="51">
      <formula>COUNTIF($D$13:$AH$13,férié)</formula>
    </cfRule>
  </conditionalFormatting>
  <conditionalFormatting sqref="D17:AH17">
    <cfRule type="expression" dxfId="2202" priority="50">
      <formula>COUNTIF($D$13:$AH$13,férié)</formula>
    </cfRule>
  </conditionalFormatting>
  <conditionalFormatting sqref="D17:AH17">
    <cfRule type="expression" dxfId="2201" priority="49">
      <formula>COUNTIF($D$13:$AH$13,férié)</formula>
    </cfRule>
  </conditionalFormatting>
  <conditionalFormatting sqref="D17:AH17">
    <cfRule type="expression" dxfId="2200" priority="48">
      <formula>COUNTIF($D$13:$AH$13,férié)</formula>
    </cfRule>
  </conditionalFormatting>
  <conditionalFormatting sqref="D17:AH17">
    <cfRule type="expression" dxfId="2199" priority="47">
      <formula>COUNTIF($D$13:$AH$13,férié)</formula>
    </cfRule>
  </conditionalFormatting>
  <conditionalFormatting sqref="D17:AH17">
    <cfRule type="expression" dxfId="2198" priority="46">
      <formula>COUNTIF($D$13:$AH$13,férié)</formula>
    </cfRule>
  </conditionalFormatting>
  <conditionalFormatting sqref="D17:AH17">
    <cfRule type="expression" dxfId="2197" priority="45">
      <formula>COUNTIF($D$13:$AH$13,férié)</formula>
    </cfRule>
  </conditionalFormatting>
  <conditionalFormatting sqref="D17:AH17">
    <cfRule type="expression" dxfId="2196" priority="44">
      <formula>COUNTIF($D$13:$AH$13,férié)</formula>
    </cfRule>
  </conditionalFormatting>
  <conditionalFormatting sqref="D17:AH17">
    <cfRule type="expression" dxfId="2195" priority="43">
      <formula>COUNTIF($D$13:$AH$13,férié)</formula>
    </cfRule>
  </conditionalFormatting>
  <conditionalFormatting sqref="D17:AH17">
    <cfRule type="expression" dxfId="2194" priority="42">
      <formula>COUNTIF($D$13:$AH$13,férié)</formula>
    </cfRule>
  </conditionalFormatting>
  <conditionalFormatting sqref="D17:AH17">
    <cfRule type="expression" dxfId="2193" priority="41">
      <formula>COUNTIF($D$13:$AH$13,férié)</formula>
    </cfRule>
  </conditionalFormatting>
  <conditionalFormatting sqref="D17:AH17">
    <cfRule type="expression" dxfId="2192" priority="40">
      <formula>COUNTIF($D$13:$AH$13,férié)</formula>
    </cfRule>
  </conditionalFormatting>
  <conditionalFormatting sqref="D17:AH17">
    <cfRule type="expression" dxfId="2191" priority="39">
      <formula>COUNTIF($D$13:$AH$13,férié)</formula>
    </cfRule>
  </conditionalFormatting>
  <conditionalFormatting sqref="D17:AH17">
    <cfRule type="expression" dxfId="2190" priority="38">
      <formula>COUNTIF($D$13:$AH$13,férié)</formula>
    </cfRule>
  </conditionalFormatting>
  <conditionalFormatting sqref="D17:AH17">
    <cfRule type="expression" dxfId="2189" priority="37">
      <formula>COUNTIF($D$13:$AH$13,férié)</formula>
    </cfRule>
  </conditionalFormatting>
  <conditionalFormatting sqref="D18:AH18">
    <cfRule type="expression" dxfId="133" priority="17">
      <formula>COUNTIF(JF,D$13)</formula>
    </cfRule>
    <cfRule type="expression" dxfId="132" priority="18">
      <formula>WEEKDAY(D$13,2)&gt;5</formula>
    </cfRule>
  </conditionalFormatting>
  <conditionalFormatting sqref="D18:AH18">
    <cfRule type="expression" dxfId="131" priority="16" stopIfTrue="1">
      <formula>D$13=""</formula>
    </cfRule>
  </conditionalFormatting>
  <conditionalFormatting sqref="D18:AH18">
    <cfRule type="expression" dxfId="130" priority="15">
      <formula>COUNTIF($D$13:$AH$13,férié)</formula>
    </cfRule>
  </conditionalFormatting>
  <conditionalFormatting sqref="D18:AH18">
    <cfRule type="expression" dxfId="129" priority="14">
      <formula>COUNTIF($D$13:$AH$13,férié)</formula>
    </cfRule>
  </conditionalFormatting>
  <conditionalFormatting sqref="D18:AH18">
    <cfRule type="expression" dxfId="128" priority="13">
      <formula>COUNTIF($D$13:$AH$13,férié)</formula>
    </cfRule>
  </conditionalFormatting>
  <conditionalFormatting sqref="D18:AH18">
    <cfRule type="expression" dxfId="127" priority="12">
      <formula>COUNTIF($D$13:$AH$13,férié)</formula>
    </cfRule>
  </conditionalFormatting>
  <conditionalFormatting sqref="D18:AH18">
    <cfRule type="expression" dxfId="126" priority="11">
      <formula>COUNTIF($D$13:$AH$13,férié)</formula>
    </cfRule>
  </conditionalFormatting>
  <conditionalFormatting sqref="D18:AH18">
    <cfRule type="expression" dxfId="125" priority="10">
      <formula>COUNTIF($D$13:$AH$13,férié)</formula>
    </cfRule>
  </conditionalFormatting>
  <conditionalFormatting sqref="D18:AH18">
    <cfRule type="expression" dxfId="124" priority="9">
      <formula>COUNTIF($D$13:$AH$13,férié)</formula>
    </cfRule>
  </conditionalFormatting>
  <conditionalFormatting sqref="D18:AH18">
    <cfRule type="expression" dxfId="123" priority="8">
      <formula>COUNTIF($D$13:$AH$13,férié)</formula>
    </cfRule>
  </conditionalFormatting>
  <conditionalFormatting sqref="D18:AH18">
    <cfRule type="expression" dxfId="122" priority="7">
      <formula>COUNTIF($D$13:$AH$13,férié)</formula>
    </cfRule>
  </conditionalFormatting>
  <conditionalFormatting sqref="D18:AH18">
    <cfRule type="expression" dxfId="121" priority="6">
      <formula>COUNTIF($D$13:$AH$13,férié)</formula>
    </cfRule>
  </conditionalFormatting>
  <conditionalFormatting sqref="D18:AH18">
    <cfRule type="expression" dxfId="120" priority="5">
      <formula>COUNTIF($D$13:$AH$13,férié)</formula>
    </cfRule>
  </conditionalFormatting>
  <conditionalFormatting sqref="D18:AH18">
    <cfRule type="expression" dxfId="119" priority="4">
      <formula>COUNTIF($D$13:$AH$13,férié)</formula>
    </cfRule>
  </conditionalFormatting>
  <conditionalFormatting sqref="D18:AH18">
    <cfRule type="expression" dxfId="118" priority="3">
      <formula>COUNTIF($D$13:$AH$13,férié)</formula>
    </cfRule>
  </conditionalFormatting>
  <conditionalFormatting sqref="D18:AH18">
    <cfRule type="expression" dxfId="117" priority="2">
      <formula>COUNTIF($D$13:$AH$13,férié)</formula>
    </cfRule>
  </conditionalFormatting>
  <conditionalFormatting sqref="D18:AH18">
    <cfRule type="expression" dxfId="116" priority="1">
      <formula>COUNTIF($D$13:$AH$13,férié)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C62"/>
  <sheetViews>
    <sheetView zoomScale="85" zoomScaleNormal="85" workbookViewId="0">
      <selection activeCell="D31" sqref="D31"/>
    </sheetView>
  </sheetViews>
  <sheetFormatPr baseColWidth="10" defaultColWidth="11.42578125" defaultRowHeight="12.75" outlineLevelRow="1" x14ac:dyDescent="0.2"/>
  <cols>
    <col min="1" max="2" width="17.140625" style="58" customWidth="1"/>
    <col min="3" max="3" width="17.140625" style="78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102" customWidth="1"/>
    <col min="37" max="16384" width="11.42578125" style="4"/>
  </cols>
  <sheetData>
    <row r="1" spans="1:55" ht="36" customHeight="1" x14ac:dyDescent="0.2">
      <c r="B1" s="65"/>
      <c r="C1" s="13"/>
      <c r="G1" s="53" t="s">
        <v>28</v>
      </c>
      <c r="J1" s="7"/>
      <c r="K1" s="7"/>
      <c r="L1" s="38"/>
      <c r="M1" s="38"/>
      <c r="N1" s="38"/>
      <c r="O1" s="38"/>
      <c r="P1" s="38"/>
      <c r="Q1" s="34"/>
      <c r="R1" s="38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8"/>
      <c r="B2" s="59"/>
      <c r="C2" s="80"/>
      <c r="D2" s="24"/>
      <c r="E2" s="24"/>
      <c r="F2" s="24"/>
      <c r="G2" s="24"/>
      <c r="H2" s="24"/>
      <c r="I2" s="24"/>
      <c r="J2" s="24"/>
      <c r="K2" s="24"/>
      <c r="L2" s="39"/>
      <c r="M2" s="12"/>
      <c r="N2" s="12"/>
      <c r="O2" s="35"/>
      <c r="P2" s="35"/>
      <c r="Q2" s="40"/>
      <c r="R2" s="35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  <c r="AJ2" s="57"/>
    </row>
    <row r="3" spans="1:55" customFormat="1" x14ac:dyDescent="0.2">
      <c r="A3" s="59"/>
      <c r="B3" s="59"/>
      <c r="C3" s="80"/>
      <c r="D3" s="25"/>
      <c r="E3" s="25"/>
      <c r="F3" s="25"/>
      <c r="G3" s="25"/>
      <c r="H3" s="25"/>
      <c r="I3" s="25"/>
      <c r="J3" s="25"/>
      <c r="K3" s="25"/>
      <c r="L3" s="39"/>
      <c r="M3" s="12"/>
      <c r="N3" s="12"/>
      <c r="O3" s="36"/>
      <c r="P3" s="36"/>
      <c r="Q3" s="40"/>
      <c r="R3" s="36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J3" s="57"/>
    </row>
    <row r="4" spans="1:55" s="1" customFormat="1" x14ac:dyDescent="0.2">
      <c r="A4" s="60"/>
      <c r="B4" s="60"/>
      <c r="C4" s="81"/>
      <c r="D4" s="26"/>
      <c r="E4" s="26"/>
      <c r="F4" s="26"/>
      <c r="G4" s="26"/>
      <c r="H4" s="26"/>
      <c r="I4" s="26"/>
      <c r="J4" s="26"/>
      <c r="K4" s="26"/>
      <c r="L4" s="5"/>
      <c r="M4" s="12"/>
      <c r="N4" s="12"/>
      <c r="O4" s="26"/>
      <c r="P4" s="26"/>
      <c r="Q4" s="40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J4" s="103"/>
    </row>
    <row r="5" spans="1:55" s="1" customFormat="1" ht="18" x14ac:dyDescent="0.25">
      <c r="A5" s="60"/>
      <c r="B5" s="60"/>
      <c r="C5" s="81"/>
      <c r="D5" s="27"/>
      <c r="E5" s="27"/>
      <c r="F5" s="43"/>
      <c r="G5" s="44"/>
      <c r="H5" s="44"/>
      <c r="I5" s="44"/>
      <c r="J5" s="44"/>
      <c r="K5" s="44"/>
      <c r="L5" s="45"/>
      <c r="M5" s="45"/>
      <c r="N5" s="45"/>
      <c r="O5" s="44"/>
      <c r="P5" s="44"/>
      <c r="Q5" s="46"/>
      <c r="R5" s="44"/>
      <c r="S5" s="44"/>
      <c r="T5" s="44"/>
      <c r="U5" s="44"/>
      <c r="V5" s="44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  <c r="AJ5" s="103"/>
    </row>
    <row r="6" spans="1:55" s="1" customFormat="1" x14ac:dyDescent="0.2">
      <c r="A6" s="60"/>
      <c r="B6" s="60"/>
      <c r="C6" s="81"/>
      <c r="D6" s="26"/>
      <c r="E6" s="26"/>
      <c r="F6" s="26"/>
      <c r="G6" s="26"/>
      <c r="H6" s="26"/>
      <c r="I6" s="26"/>
      <c r="J6" s="26"/>
      <c r="K6" s="26"/>
      <c r="L6" s="5"/>
      <c r="M6" s="12"/>
      <c r="N6" s="12"/>
      <c r="O6" s="26"/>
      <c r="P6" s="26"/>
      <c r="Q6" s="40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J6" s="103"/>
    </row>
    <row r="7" spans="1:55" s="1" customFormat="1" ht="18" x14ac:dyDescent="0.25">
      <c r="A7" s="60"/>
      <c r="B7" s="60"/>
      <c r="C7" s="81"/>
      <c r="D7" s="26"/>
      <c r="E7" s="26"/>
      <c r="F7" s="42"/>
      <c r="G7" s="47"/>
      <c r="H7" s="47"/>
      <c r="I7" s="47"/>
      <c r="J7" s="47"/>
      <c r="K7" s="47"/>
      <c r="L7" s="45"/>
      <c r="M7" s="45"/>
      <c r="N7" s="45"/>
      <c r="O7" s="47"/>
      <c r="P7" s="47"/>
      <c r="Q7" s="40"/>
      <c r="R7" s="26"/>
      <c r="S7" s="26"/>
      <c r="T7" s="26"/>
      <c r="U7" s="41"/>
      <c r="V7" s="42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J7" s="103"/>
    </row>
    <row r="8" spans="1:55" customFormat="1" x14ac:dyDescent="0.2">
      <c r="A8" s="59"/>
      <c r="B8" s="59"/>
      <c r="C8" s="80"/>
      <c r="D8" s="28"/>
      <c r="E8" s="29"/>
      <c r="F8" s="29"/>
      <c r="G8" s="29"/>
      <c r="H8" s="29"/>
      <c r="I8" s="29"/>
      <c r="J8" s="29"/>
      <c r="K8" s="29"/>
      <c r="L8" s="39"/>
      <c r="M8" s="12"/>
      <c r="N8" s="12"/>
      <c r="O8" s="29"/>
      <c r="P8" s="29"/>
      <c r="Q8" s="40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1"/>
      <c r="AJ8" s="103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9"/>
      <c r="B9" s="59"/>
      <c r="C9" s="80"/>
      <c r="D9" s="2"/>
      <c r="E9" s="2"/>
      <c r="F9" s="37"/>
      <c r="G9" s="37"/>
      <c r="H9" s="37"/>
      <c r="I9" s="37"/>
      <c r="J9" s="37"/>
      <c r="K9" s="37"/>
      <c r="L9" s="39"/>
      <c r="M9" s="12"/>
      <c r="N9" s="12"/>
      <c r="O9" s="37"/>
      <c r="P9" s="37"/>
      <c r="Q9" s="40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1"/>
      <c r="AJ9" s="103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9"/>
      <c r="B10" s="59"/>
      <c r="C10" s="80"/>
      <c r="D10" s="24"/>
      <c r="E10" s="24"/>
      <c r="F10" s="24"/>
      <c r="G10" s="24"/>
      <c r="H10" s="24"/>
      <c r="I10" s="24"/>
      <c r="J10" s="24"/>
      <c r="K10" s="24"/>
      <c r="L10" s="39"/>
      <c r="M10" s="12"/>
      <c r="N10" s="12"/>
      <c r="O10" s="35"/>
      <c r="P10" s="35"/>
      <c r="Q10" s="40"/>
      <c r="R10" s="35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J10" s="57"/>
    </row>
    <row r="11" spans="1:55" customFormat="1" ht="15" customHeight="1" x14ac:dyDescent="0.2">
      <c r="A11" s="61"/>
      <c r="B11" s="61"/>
      <c r="C11" s="80"/>
      <c r="E11" s="1"/>
      <c r="F11" s="1"/>
      <c r="G11" s="1"/>
      <c r="H11" s="1"/>
      <c r="I11" s="1"/>
      <c r="J11" s="30"/>
      <c r="K11" s="30"/>
      <c r="L11" s="30"/>
      <c r="M11" s="31"/>
      <c r="N11" s="30"/>
      <c r="O11" s="30"/>
      <c r="P11" s="30"/>
      <c r="Q11" s="30"/>
      <c r="R11" s="30"/>
      <c r="S11" s="30"/>
      <c r="T11" s="30"/>
      <c r="U11" s="31"/>
      <c r="V11" s="30"/>
      <c r="W11" s="30"/>
      <c r="X11" s="30"/>
      <c r="Y11" s="30"/>
      <c r="Z11" s="30"/>
      <c r="AA11" s="30"/>
      <c r="AB11" s="32"/>
      <c r="AC11" s="30"/>
      <c r="AD11" s="30"/>
      <c r="AE11" s="31"/>
      <c r="AF11" s="30"/>
      <c r="AG11" s="30"/>
      <c r="AH11" s="30"/>
      <c r="AJ11" s="57"/>
    </row>
    <row r="12" spans="1:55" ht="15.75" x14ac:dyDescent="0.25">
      <c r="A12" s="62"/>
      <c r="B12" s="62"/>
      <c r="C12" s="13"/>
      <c r="D12" s="89">
        <f>EDATE(DATE('année calendaire'!A1,3,1),0)</f>
        <v>40602</v>
      </c>
      <c r="E12" s="90"/>
      <c r="F12" s="90"/>
      <c r="G12" s="90"/>
      <c r="H12" s="90"/>
      <c r="I12" s="90"/>
      <c r="J12" s="90"/>
      <c r="K12" s="90"/>
      <c r="L12" s="90"/>
      <c r="M12" s="90"/>
      <c r="N12" s="90"/>
      <c r="O12" s="90"/>
      <c r="P12" s="90"/>
      <c r="Q12" s="90"/>
      <c r="R12" s="90"/>
      <c r="S12" s="90"/>
      <c r="T12" s="90"/>
      <c r="U12" s="90"/>
      <c r="V12" s="90"/>
      <c r="W12" s="90"/>
      <c r="X12" s="90"/>
      <c r="Y12" s="90"/>
      <c r="Z12" s="90"/>
      <c r="AA12" s="90"/>
      <c r="AB12" s="90"/>
      <c r="AC12" s="90"/>
      <c r="AD12" s="90"/>
      <c r="AE12" s="90"/>
      <c r="AF12" s="90"/>
      <c r="AG12" s="90"/>
      <c r="AH12" s="91"/>
      <c r="AI12" s="84"/>
    </row>
    <row r="13" spans="1:55" s="3" customFormat="1" ht="12.75" customHeight="1" x14ac:dyDescent="0.2">
      <c r="A13" s="63"/>
      <c r="B13" s="63"/>
      <c r="C13" s="82"/>
      <c r="D13" s="33">
        <f>D12</f>
        <v>40602</v>
      </c>
      <c r="E13" s="33">
        <f>D13+1</f>
        <v>40603</v>
      </c>
      <c r="F13" s="33">
        <f>E13+1</f>
        <v>40604</v>
      </c>
      <c r="G13" s="33">
        <f>F13+1</f>
        <v>40605</v>
      </c>
      <c r="H13" s="33">
        <f t="shared" ref="H13:AC13" si="0">G13+1</f>
        <v>40606</v>
      </c>
      <c r="I13" s="33">
        <f t="shared" si="0"/>
        <v>40607</v>
      </c>
      <c r="J13" s="33">
        <f t="shared" si="0"/>
        <v>40608</v>
      </c>
      <c r="K13" s="33">
        <f t="shared" si="0"/>
        <v>40609</v>
      </c>
      <c r="L13" s="33">
        <f t="shared" si="0"/>
        <v>40610</v>
      </c>
      <c r="M13" s="33">
        <f t="shared" si="0"/>
        <v>40611</v>
      </c>
      <c r="N13" s="33">
        <f t="shared" si="0"/>
        <v>40612</v>
      </c>
      <c r="O13" s="33">
        <f t="shared" si="0"/>
        <v>40613</v>
      </c>
      <c r="P13" s="33">
        <f t="shared" si="0"/>
        <v>40614</v>
      </c>
      <c r="Q13" s="33">
        <f t="shared" si="0"/>
        <v>40615</v>
      </c>
      <c r="R13" s="33">
        <f t="shared" si="0"/>
        <v>40616</v>
      </c>
      <c r="S13" s="33">
        <f t="shared" si="0"/>
        <v>40617</v>
      </c>
      <c r="T13" s="33">
        <f t="shared" si="0"/>
        <v>40618</v>
      </c>
      <c r="U13" s="33">
        <f t="shared" si="0"/>
        <v>40619</v>
      </c>
      <c r="V13" s="33">
        <f t="shared" si="0"/>
        <v>40620</v>
      </c>
      <c r="W13" s="33">
        <f t="shared" si="0"/>
        <v>40621</v>
      </c>
      <c r="X13" s="33">
        <f t="shared" si="0"/>
        <v>40622</v>
      </c>
      <c r="Y13" s="33">
        <f t="shared" si="0"/>
        <v>40623</v>
      </c>
      <c r="Z13" s="33">
        <f t="shared" si="0"/>
        <v>40624</v>
      </c>
      <c r="AA13" s="33">
        <f t="shared" si="0"/>
        <v>40625</v>
      </c>
      <c r="AB13" s="33">
        <f t="shared" si="0"/>
        <v>40626</v>
      </c>
      <c r="AC13" s="33">
        <f t="shared" si="0"/>
        <v>40627</v>
      </c>
      <c r="AD13" s="33">
        <f>IF(AC13&lt;&gt;"",IF(AC13+1&lt;=EOMONTH(($D$12)*1,0),AC13+1,""),"")</f>
        <v>40628</v>
      </c>
      <c r="AE13" s="33">
        <f>IF(AD13="","",IF(MONTH(AD13+1)&lt;&gt;MONTH(AD13),"",AD13+1))</f>
        <v>40629</v>
      </c>
      <c r="AF13" s="33">
        <f t="shared" ref="AF13:AH13" si="1">IF(AE13="","",IF(MONTH(AE13+1)&lt;&gt;MONTH(AE13),"",AE13+1))</f>
        <v>40630</v>
      </c>
      <c r="AG13" s="33">
        <f t="shared" si="1"/>
        <v>40631</v>
      </c>
      <c r="AH13" s="33">
        <f t="shared" si="1"/>
        <v>40632</v>
      </c>
      <c r="AI13" s="84" t="s">
        <v>31</v>
      </c>
      <c r="AJ13" s="102" t="s">
        <v>68</v>
      </c>
    </row>
    <row r="14" spans="1:55" x14ac:dyDescent="0.2">
      <c r="A14" s="66" t="s">
        <v>29</v>
      </c>
      <c r="B14" s="66" t="s">
        <v>30</v>
      </c>
      <c r="C14" s="83" t="s">
        <v>14</v>
      </c>
      <c r="D14" s="48">
        <f>D13</f>
        <v>40602</v>
      </c>
      <c r="E14" s="48">
        <f t="shared" ref="E14:AH14" si="2">E13</f>
        <v>40603</v>
      </c>
      <c r="F14" s="48">
        <f t="shared" si="2"/>
        <v>40604</v>
      </c>
      <c r="G14" s="48">
        <f t="shared" si="2"/>
        <v>40605</v>
      </c>
      <c r="H14" s="48">
        <f t="shared" si="2"/>
        <v>40606</v>
      </c>
      <c r="I14" s="48">
        <f t="shared" si="2"/>
        <v>40607</v>
      </c>
      <c r="J14" s="48">
        <f t="shared" si="2"/>
        <v>40608</v>
      </c>
      <c r="K14" s="48">
        <f t="shared" si="2"/>
        <v>40609</v>
      </c>
      <c r="L14" s="48">
        <f t="shared" si="2"/>
        <v>40610</v>
      </c>
      <c r="M14" s="48">
        <f t="shared" si="2"/>
        <v>40611</v>
      </c>
      <c r="N14" s="48">
        <f t="shared" si="2"/>
        <v>40612</v>
      </c>
      <c r="O14" s="48">
        <f t="shared" si="2"/>
        <v>40613</v>
      </c>
      <c r="P14" s="48">
        <f t="shared" si="2"/>
        <v>40614</v>
      </c>
      <c r="Q14" s="48">
        <f t="shared" si="2"/>
        <v>40615</v>
      </c>
      <c r="R14" s="48">
        <f t="shared" si="2"/>
        <v>40616</v>
      </c>
      <c r="S14" s="48">
        <f t="shared" si="2"/>
        <v>40617</v>
      </c>
      <c r="T14" s="48">
        <f t="shared" si="2"/>
        <v>40618</v>
      </c>
      <c r="U14" s="48">
        <f t="shared" si="2"/>
        <v>40619</v>
      </c>
      <c r="V14" s="48">
        <f t="shared" si="2"/>
        <v>40620</v>
      </c>
      <c r="W14" s="48">
        <f t="shared" si="2"/>
        <v>40621</v>
      </c>
      <c r="X14" s="48">
        <f t="shared" si="2"/>
        <v>40622</v>
      </c>
      <c r="Y14" s="48">
        <f t="shared" si="2"/>
        <v>40623</v>
      </c>
      <c r="Z14" s="48">
        <f t="shared" si="2"/>
        <v>40624</v>
      </c>
      <c r="AA14" s="48">
        <f t="shared" si="2"/>
        <v>40625</v>
      </c>
      <c r="AB14" s="48">
        <f t="shared" si="2"/>
        <v>40626</v>
      </c>
      <c r="AC14" s="48">
        <f t="shared" si="2"/>
        <v>40627</v>
      </c>
      <c r="AD14" s="48">
        <f t="shared" si="2"/>
        <v>40628</v>
      </c>
      <c r="AE14" s="48">
        <f t="shared" si="2"/>
        <v>40629</v>
      </c>
      <c r="AF14" s="48">
        <f t="shared" si="2"/>
        <v>40630</v>
      </c>
      <c r="AG14" s="48">
        <f t="shared" si="2"/>
        <v>40631</v>
      </c>
      <c r="AH14" s="48">
        <f t="shared" si="2"/>
        <v>40632</v>
      </c>
      <c r="AI14" s="84"/>
    </row>
    <row r="15" spans="1:55" s="3" customFormat="1" ht="13.5" customHeight="1" outlineLevel="1" x14ac:dyDescent="0.2">
      <c r="A15" s="72" t="s">
        <v>34</v>
      </c>
      <c r="B15" s="72" t="s">
        <v>35</v>
      </c>
      <c r="C15" s="74">
        <v>39510</v>
      </c>
      <c r="D15" s="98"/>
      <c r="E15" s="98"/>
      <c r="F15" s="98"/>
      <c r="G15" s="98"/>
      <c r="H15" s="98"/>
      <c r="I15" s="98"/>
      <c r="J15" s="98"/>
      <c r="K15" s="98"/>
      <c r="L15" s="98"/>
      <c r="M15" s="98"/>
      <c r="N15" s="98"/>
      <c r="O15" s="98"/>
      <c r="P15" s="98"/>
      <c r="Q15" s="98"/>
      <c r="R15" s="98"/>
      <c r="S15" s="98"/>
      <c r="T15" s="98"/>
      <c r="U15" s="98"/>
      <c r="V15" s="98"/>
      <c r="W15" s="98"/>
      <c r="X15" s="98"/>
      <c r="Y15" s="98"/>
      <c r="Z15" s="98"/>
      <c r="AA15" s="98"/>
      <c r="AB15" s="98"/>
      <c r="AC15" s="98"/>
      <c r="AD15" s="98"/>
      <c r="AE15" s="98"/>
      <c r="AF15" s="98"/>
      <c r="AG15" s="98"/>
      <c r="AH15" s="98"/>
      <c r="AI15" s="84">
        <f>SUM(D15:AH15)</f>
        <v>0</v>
      </c>
      <c r="AJ15" s="104">
        <v>1</v>
      </c>
    </row>
    <row r="16" spans="1:55" x14ac:dyDescent="0.2">
      <c r="A16" s="72" t="s">
        <v>41</v>
      </c>
      <c r="B16" s="72" t="s">
        <v>42</v>
      </c>
      <c r="C16" s="74" t="s">
        <v>70</v>
      </c>
      <c r="D16" s="98"/>
      <c r="E16" s="98"/>
      <c r="F16" s="98"/>
      <c r="G16" s="98"/>
      <c r="H16" s="98"/>
      <c r="I16" s="98"/>
      <c r="J16" s="98"/>
      <c r="K16" s="98"/>
      <c r="L16" s="98"/>
      <c r="M16" s="98"/>
      <c r="N16" s="98"/>
      <c r="O16" s="98"/>
      <c r="P16" s="98"/>
      <c r="Q16" s="98"/>
      <c r="R16" s="98"/>
      <c r="S16" s="98"/>
      <c r="T16" s="98"/>
      <c r="U16" s="98"/>
      <c r="V16" s="98"/>
      <c r="W16" s="98"/>
      <c r="X16" s="98"/>
      <c r="Y16" s="98"/>
      <c r="Z16" s="98"/>
      <c r="AA16" s="98"/>
      <c r="AB16" s="98"/>
      <c r="AC16" s="98"/>
      <c r="AD16" s="98"/>
      <c r="AE16" s="98"/>
      <c r="AF16" s="98"/>
      <c r="AG16" s="98"/>
      <c r="AH16" s="98"/>
      <c r="AI16" s="84">
        <f>SUM(D16:AH16)</f>
        <v>0</v>
      </c>
      <c r="AJ16" s="102">
        <v>2</v>
      </c>
    </row>
    <row r="17" spans="1:36" x14ac:dyDescent="0.2">
      <c r="A17" s="72" t="s">
        <v>45</v>
      </c>
      <c r="B17" s="72" t="s">
        <v>46</v>
      </c>
      <c r="C17" s="74">
        <v>39917</v>
      </c>
      <c r="D17" s="98"/>
      <c r="E17" s="98"/>
      <c r="F17" s="98"/>
      <c r="G17" s="98"/>
      <c r="H17" s="98"/>
      <c r="I17" s="98"/>
      <c r="J17" s="98"/>
      <c r="K17" s="98"/>
      <c r="L17" s="98"/>
      <c r="M17" s="98"/>
      <c r="N17" s="98"/>
      <c r="O17" s="98"/>
      <c r="P17" s="98"/>
      <c r="Q17" s="98"/>
      <c r="R17" s="98"/>
      <c r="S17" s="98"/>
      <c r="T17" s="98"/>
      <c r="U17" s="98"/>
      <c r="V17" s="98"/>
      <c r="W17" s="98"/>
      <c r="X17" s="98"/>
      <c r="Y17" s="98"/>
      <c r="Z17" s="98"/>
      <c r="AA17" s="98"/>
      <c r="AB17" s="98"/>
      <c r="AC17" s="98"/>
      <c r="AD17" s="98"/>
      <c r="AE17" s="98"/>
      <c r="AF17" s="98"/>
      <c r="AG17" s="98"/>
      <c r="AH17" s="98"/>
      <c r="AI17" s="84">
        <f>SUM(D17:AH17)</f>
        <v>0</v>
      </c>
      <c r="AJ17" s="102">
        <v>3</v>
      </c>
    </row>
    <row r="18" spans="1:36" x14ac:dyDescent="0.2">
      <c r="A18" s="72" t="s">
        <v>66</v>
      </c>
      <c r="B18" s="72" t="s">
        <v>73</v>
      </c>
      <c r="C18" s="74" t="s">
        <v>69</v>
      </c>
      <c r="D18" s="98"/>
      <c r="E18" s="98"/>
      <c r="F18" s="98"/>
      <c r="G18" s="98"/>
      <c r="H18" s="98"/>
      <c r="I18" s="98"/>
      <c r="J18" s="98"/>
      <c r="K18" s="98"/>
      <c r="L18" s="98"/>
      <c r="M18" s="98"/>
      <c r="N18" s="98"/>
      <c r="O18" s="98"/>
      <c r="P18" s="98"/>
      <c r="Q18" s="98"/>
      <c r="R18" s="98"/>
      <c r="S18" s="98"/>
      <c r="T18" s="98"/>
      <c r="U18" s="98"/>
      <c r="V18" s="98"/>
      <c r="W18" s="98"/>
      <c r="X18" s="98"/>
      <c r="Y18" s="98"/>
      <c r="Z18" s="98"/>
      <c r="AA18" s="98"/>
      <c r="AB18" s="98"/>
      <c r="AC18" s="98"/>
      <c r="AD18" s="98"/>
      <c r="AE18" s="98"/>
      <c r="AF18" s="98"/>
      <c r="AG18" s="98"/>
      <c r="AH18" s="98"/>
      <c r="AI18" s="84">
        <f>SUM(D18:AH18)</f>
        <v>0</v>
      </c>
      <c r="AJ18" s="102">
        <v>4</v>
      </c>
    </row>
    <row r="19" spans="1:36" x14ac:dyDescent="0.2"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</row>
    <row r="20" spans="1:36" x14ac:dyDescent="0.2"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</row>
    <row r="21" spans="1:36" x14ac:dyDescent="0.2"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</row>
    <row r="22" spans="1:36" s="3" customFormat="1" x14ac:dyDescent="0.2">
      <c r="A22" s="64"/>
      <c r="B22" s="64"/>
      <c r="C22" s="79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104"/>
    </row>
    <row r="23" spans="1:36" s="3" customFormat="1" x14ac:dyDescent="0.2">
      <c r="A23" s="64"/>
      <c r="B23" s="64"/>
      <c r="C23" s="79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J23" s="104"/>
    </row>
    <row r="24" spans="1:36" s="3" customFormat="1" x14ac:dyDescent="0.2">
      <c r="A24" s="64"/>
      <c r="B24" s="64"/>
      <c r="C24" s="79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J24" s="104"/>
    </row>
    <row r="25" spans="1:36" s="3" customFormat="1" x14ac:dyDescent="0.2">
      <c r="A25" s="64"/>
      <c r="B25" s="64"/>
      <c r="C25" s="79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J25" s="104"/>
    </row>
    <row r="26" spans="1:36" x14ac:dyDescent="0.2">
      <c r="D26" s="8"/>
      <c r="E26" s="5"/>
      <c r="F26" s="5"/>
      <c r="G26" s="5"/>
      <c r="H26" s="5"/>
      <c r="I26" s="5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</row>
    <row r="27" spans="1:36" ht="15.75" x14ac:dyDescent="0.25"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</row>
    <row r="28" spans="1:36" x14ac:dyDescent="0.2"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</row>
    <row r="29" spans="1:36" x14ac:dyDescent="0.2"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</row>
    <row r="30" spans="1:36" s="3" customFormat="1" x14ac:dyDescent="0.2">
      <c r="A30" s="64"/>
      <c r="B30" s="64"/>
      <c r="C30" s="79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104"/>
    </row>
    <row r="31" spans="1:36" s="3" customFormat="1" x14ac:dyDescent="0.2">
      <c r="A31" s="64"/>
      <c r="B31" s="64"/>
      <c r="C31" s="79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J31" s="104"/>
    </row>
    <row r="32" spans="1:36" s="3" customFormat="1" x14ac:dyDescent="0.2">
      <c r="A32" s="64"/>
      <c r="B32" s="64"/>
      <c r="C32" s="79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J32" s="104"/>
    </row>
    <row r="33" spans="1:36" s="3" customFormat="1" x14ac:dyDescent="0.2">
      <c r="A33" s="64"/>
      <c r="B33" s="64"/>
      <c r="C33" s="79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J33" s="104"/>
    </row>
    <row r="34" spans="1:36" x14ac:dyDescent="0.2">
      <c r="D34" s="8"/>
      <c r="E34" s="5"/>
      <c r="F34" s="5"/>
      <c r="G34" s="5"/>
      <c r="H34" s="5"/>
      <c r="I34" s="5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</row>
    <row r="35" spans="1:36" ht="15.75" x14ac:dyDescent="0.25"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</row>
    <row r="36" spans="1:36" x14ac:dyDescent="0.2"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</row>
    <row r="37" spans="1:36" x14ac:dyDescent="0.2"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</row>
    <row r="38" spans="1:36" s="3" customFormat="1" x14ac:dyDescent="0.2">
      <c r="A38" s="64"/>
      <c r="B38" s="64"/>
      <c r="C38" s="79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104"/>
    </row>
    <row r="39" spans="1:36" s="3" customFormat="1" x14ac:dyDescent="0.2">
      <c r="A39" s="64"/>
      <c r="B39" s="64"/>
      <c r="C39" s="79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J39" s="104"/>
    </row>
    <row r="40" spans="1:36" s="3" customFormat="1" x14ac:dyDescent="0.2">
      <c r="A40" s="64"/>
      <c r="B40" s="64"/>
      <c r="C40" s="79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J40" s="104"/>
    </row>
    <row r="41" spans="1:36" s="3" customFormat="1" x14ac:dyDescent="0.2">
      <c r="A41" s="64"/>
      <c r="B41" s="64"/>
      <c r="C41" s="79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J41" s="104"/>
    </row>
    <row r="42" spans="1:36" x14ac:dyDescent="0.2">
      <c r="D42" s="8"/>
      <c r="E42" s="5"/>
      <c r="F42" s="5"/>
      <c r="G42" s="5"/>
      <c r="H42" s="5"/>
      <c r="I42" s="5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</row>
    <row r="43" spans="1:36" ht="15.75" x14ac:dyDescent="0.25"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</row>
    <row r="44" spans="1:36" x14ac:dyDescent="0.2"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</row>
    <row r="45" spans="1:36" x14ac:dyDescent="0.2"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</row>
    <row r="46" spans="1:36" s="3" customFormat="1" x14ac:dyDescent="0.2">
      <c r="A46" s="64"/>
      <c r="B46" s="64"/>
      <c r="C46" s="79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104"/>
    </row>
    <row r="47" spans="1:36" s="3" customFormat="1" x14ac:dyDescent="0.2">
      <c r="A47" s="64"/>
      <c r="B47" s="64"/>
      <c r="C47" s="79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J47" s="104"/>
    </row>
    <row r="48" spans="1:36" s="3" customFormat="1" x14ac:dyDescent="0.2">
      <c r="A48" s="64"/>
      <c r="B48" s="64"/>
      <c r="C48" s="79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J48" s="104"/>
    </row>
    <row r="49" spans="1:36" s="3" customFormat="1" x14ac:dyDescent="0.2">
      <c r="A49" s="64"/>
      <c r="B49" s="64"/>
      <c r="C49" s="79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J49" s="104"/>
    </row>
    <row r="50" spans="1:36" x14ac:dyDescent="0.2">
      <c r="D50" s="8"/>
      <c r="E50" s="5"/>
      <c r="F50" s="5"/>
      <c r="G50" s="5"/>
      <c r="H50" s="5"/>
      <c r="I50" s="5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</row>
    <row r="51" spans="1:36" ht="15.75" x14ac:dyDescent="0.25"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</row>
    <row r="52" spans="1:36" x14ac:dyDescent="0.2"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</row>
    <row r="53" spans="1:36" x14ac:dyDescent="0.2"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</row>
    <row r="54" spans="1:36" s="3" customFormat="1" x14ac:dyDescent="0.2">
      <c r="A54" s="64"/>
      <c r="B54" s="64"/>
      <c r="C54" s="79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104"/>
    </row>
    <row r="55" spans="1:36" s="3" customFormat="1" x14ac:dyDescent="0.2">
      <c r="A55" s="64"/>
      <c r="B55" s="64"/>
      <c r="C55" s="79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J55" s="104"/>
    </row>
    <row r="56" spans="1:36" s="3" customFormat="1" x14ac:dyDescent="0.2">
      <c r="A56" s="64"/>
      <c r="B56" s="64"/>
      <c r="C56" s="79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J56" s="104"/>
    </row>
    <row r="57" spans="1:36" s="3" customFormat="1" x14ac:dyDescent="0.2">
      <c r="A57" s="64"/>
      <c r="B57" s="64"/>
      <c r="C57" s="79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J57" s="104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6" x14ac:dyDescent="0.2">
      <c r="D61" s="8"/>
      <c r="E61" s="5"/>
      <c r="F61" s="5"/>
      <c r="G61" s="5"/>
      <c r="H61" s="5"/>
      <c r="I61" s="5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6" x14ac:dyDescent="0.2">
      <c r="D62" s="8"/>
      <c r="E62" s="5"/>
      <c r="F62" s="5"/>
      <c r="G62" s="5"/>
      <c r="H62" s="5"/>
      <c r="I62" s="5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</sheetData>
  <mergeCells count="1">
    <mergeCell ref="D12:AH12"/>
  </mergeCells>
  <phoneticPr fontId="1" type="noConversion"/>
  <conditionalFormatting sqref="Q2:Q4 Q6:Q10">
    <cfRule type="cellIs" dxfId="2170" priority="1736" stopIfTrue="1" operator="equal">
      <formula>"GV"</formula>
    </cfRule>
    <cfRule type="cellIs" dxfId="2169" priority="1737" stopIfTrue="1" operator="equal">
      <formula>"PC"</formula>
    </cfRule>
    <cfRule type="cellIs" dxfId="2168" priority="1738" stopIfTrue="1" operator="equal">
      <formula>"R"</formula>
    </cfRule>
    <cfRule type="cellIs" dxfId="2167" priority="1739" stopIfTrue="1" operator="equal">
      <formula>"E"</formula>
    </cfRule>
    <cfRule type="cellIs" dxfId="2166" priority="1740" stopIfTrue="1" operator="equal">
      <formula>"PT"</formula>
    </cfRule>
    <cfRule type="cellIs" dxfId="2165" priority="1741" stopIfTrue="1" operator="equal">
      <formula>"mt"</formula>
    </cfRule>
  </conditionalFormatting>
  <conditionalFormatting sqref="Q2:Q10">
    <cfRule type="cellIs" dxfId="2164" priority="1793" stopIfTrue="1" operator="equal">
      <formula>"cc"</formula>
    </cfRule>
    <cfRule type="cellIs" dxfId="2163" priority="1794" stopIfTrue="1" operator="equal">
      <formula>"cl"</formula>
    </cfRule>
    <cfRule type="cellIs" dxfId="2162" priority="1795" stopIfTrue="1" operator="equal">
      <formula>"m"</formula>
    </cfRule>
  </conditionalFormatting>
  <conditionalFormatting sqref="Q2:Q10">
    <cfRule type="cellIs" dxfId="2161" priority="1790" stopIfTrue="1" operator="equal">
      <formula>"F"</formula>
    </cfRule>
    <cfRule type="cellIs" dxfId="2160" priority="1791" stopIfTrue="1" operator="equal">
      <formula>"WK"</formula>
    </cfRule>
    <cfRule type="cellIs" dxfId="2159" priority="1792" stopIfTrue="1" operator="equal">
      <formula>"T"</formula>
    </cfRule>
  </conditionalFormatting>
  <conditionalFormatting sqref="Q5">
    <cfRule type="cellIs" dxfId="2158" priority="1724" stopIfTrue="1" operator="equal">
      <formula>"GV"</formula>
    </cfRule>
    <cfRule type="cellIs" dxfId="2157" priority="1725" stopIfTrue="1" operator="equal">
      <formula>"PC"</formula>
    </cfRule>
    <cfRule type="cellIs" dxfId="2156" priority="1726" stopIfTrue="1" operator="equal">
      <formula>"R"</formula>
    </cfRule>
    <cfRule type="cellIs" dxfId="2155" priority="1727" stopIfTrue="1" operator="equal">
      <formula>"E"</formula>
    </cfRule>
    <cfRule type="cellIs" dxfId="2154" priority="1728" stopIfTrue="1" operator="equal">
      <formula>"PT"</formula>
    </cfRule>
    <cfRule type="cellIs" dxfId="2153" priority="1729" stopIfTrue="1" operator="equal">
      <formula>"mt"</formula>
    </cfRule>
  </conditionalFormatting>
  <conditionalFormatting sqref="D14:AH14">
    <cfRule type="expression" dxfId="2152" priority="1432">
      <formula>COUNTIF($D$13:$AH$13,férié)</formula>
    </cfRule>
  </conditionalFormatting>
  <conditionalFormatting sqref="Q2:Q10">
    <cfRule type="cellIs" dxfId="2151" priority="1429" stopIfTrue="1" operator="equal">
      <formula>"cc"</formula>
    </cfRule>
    <cfRule type="cellIs" dxfId="2150" priority="1430" stopIfTrue="1" operator="equal">
      <formula>"cl"</formula>
    </cfRule>
    <cfRule type="cellIs" dxfId="2149" priority="1431" stopIfTrue="1" operator="equal">
      <formula>"m"</formula>
    </cfRule>
  </conditionalFormatting>
  <conditionalFormatting sqref="Q2:Q10">
    <cfRule type="cellIs" dxfId="2148" priority="1426" stopIfTrue="1" operator="equal">
      <formula>"F"</formula>
    </cfRule>
    <cfRule type="cellIs" dxfId="2147" priority="1427" stopIfTrue="1" operator="equal">
      <formula>"WK"</formula>
    </cfRule>
    <cfRule type="cellIs" dxfId="2146" priority="1428" stopIfTrue="1" operator="equal">
      <formula>"T"</formula>
    </cfRule>
  </conditionalFormatting>
  <conditionalFormatting sqref="Q2:Q4 Q6:Q10">
    <cfRule type="cellIs" dxfId="2145" priority="1420" stopIfTrue="1" operator="equal">
      <formula>"GV"</formula>
    </cfRule>
    <cfRule type="cellIs" dxfId="2144" priority="1421" stopIfTrue="1" operator="equal">
      <formula>"PC"</formula>
    </cfRule>
    <cfRule type="cellIs" dxfId="2143" priority="1422" stopIfTrue="1" operator="equal">
      <formula>"R"</formula>
    </cfRule>
    <cfRule type="cellIs" dxfId="2142" priority="1423" stopIfTrue="1" operator="equal">
      <formula>"E"</formula>
    </cfRule>
    <cfRule type="cellIs" dxfId="2141" priority="1424" stopIfTrue="1" operator="equal">
      <formula>"PT"</formula>
    </cfRule>
    <cfRule type="cellIs" dxfId="2140" priority="1425" stopIfTrue="1" operator="equal">
      <formula>"mt"</formula>
    </cfRule>
  </conditionalFormatting>
  <conditionalFormatting sqref="Q5">
    <cfRule type="cellIs" dxfId="2139" priority="1414" stopIfTrue="1" operator="equal">
      <formula>"GV"</formula>
    </cfRule>
    <cfRule type="cellIs" dxfId="2138" priority="1415" stopIfTrue="1" operator="equal">
      <formula>"PC"</formula>
    </cfRule>
    <cfRule type="cellIs" dxfId="2137" priority="1416" stopIfTrue="1" operator="equal">
      <formula>"R"</formula>
    </cfRule>
    <cfRule type="cellIs" dxfId="2136" priority="1417" stopIfTrue="1" operator="equal">
      <formula>"E"</formula>
    </cfRule>
    <cfRule type="cellIs" dxfId="2135" priority="1418" stopIfTrue="1" operator="equal">
      <formula>"PT"</formula>
    </cfRule>
    <cfRule type="cellIs" dxfId="2134" priority="1419" stopIfTrue="1" operator="equal">
      <formula>"mt"</formula>
    </cfRule>
  </conditionalFormatting>
  <conditionalFormatting sqref="D14:AH14">
    <cfRule type="expression" dxfId="2133" priority="1413">
      <formula>COUNTIF($D$13:$AH$13,férié)</formula>
    </cfRule>
  </conditionalFormatting>
  <conditionalFormatting sqref="D15:AH15">
    <cfRule type="expression" dxfId="2132" priority="1411">
      <formula>COUNTIF(JF,D$13)</formula>
    </cfRule>
    <cfRule type="expression" dxfId="2131" priority="1412">
      <formula>WEEKDAY(D$13,2)&gt;5</formula>
    </cfRule>
  </conditionalFormatting>
  <conditionalFormatting sqref="Q2:Q10">
    <cfRule type="cellIs" dxfId="2130" priority="1408" stopIfTrue="1" operator="equal">
      <formula>"cc"</formula>
    </cfRule>
    <cfRule type="cellIs" dxfId="2129" priority="1409" stopIfTrue="1" operator="equal">
      <formula>"cl"</formula>
    </cfRule>
    <cfRule type="cellIs" dxfId="2128" priority="1410" stopIfTrue="1" operator="equal">
      <formula>"m"</formula>
    </cfRule>
  </conditionalFormatting>
  <conditionalFormatting sqref="Q2:Q10">
    <cfRule type="cellIs" dxfId="2127" priority="1405" stopIfTrue="1" operator="equal">
      <formula>"F"</formula>
    </cfRule>
    <cfRule type="cellIs" dxfId="2126" priority="1406" stopIfTrue="1" operator="equal">
      <formula>"WK"</formula>
    </cfRule>
    <cfRule type="cellIs" dxfId="2125" priority="1407" stopIfTrue="1" operator="equal">
      <formula>"T"</formula>
    </cfRule>
  </conditionalFormatting>
  <conditionalFormatting sqref="Q2:Q4 Q6:Q10">
    <cfRule type="cellIs" dxfId="2124" priority="1399" stopIfTrue="1" operator="equal">
      <formula>"GV"</formula>
    </cfRule>
    <cfRule type="cellIs" dxfId="2123" priority="1400" stopIfTrue="1" operator="equal">
      <formula>"PC"</formula>
    </cfRule>
    <cfRule type="cellIs" dxfId="2122" priority="1401" stopIfTrue="1" operator="equal">
      <formula>"R"</formula>
    </cfRule>
    <cfRule type="cellIs" dxfId="2121" priority="1402" stopIfTrue="1" operator="equal">
      <formula>"E"</formula>
    </cfRule>
    <cfRule type="cellIs" dxfId="2120" priority="1403" stopIfTrue="1" operator="equal">
      <formula>"PT"</formula>
    </cfRule>
    <cfRule type="cellIs" dxfId="2119" priority="1404" stopIfTrue="1" operator="equal">
      <formula>"mt"</formula>
    </cfRule>
  </conditionalFormatting>
  <conditionalFormatting sqref="Q5">
    <cfRule type="cellIs" dxfId="2118" priority="1393" stopIfTrue="1" operator="equal">
      <formula>"GV"</formula>
    </cfRule>
    <cfRule type="cellIs" dxfId="2117" priority="1394" stopIfTrue="1" operator="equal">
      <formula>"PC"</formula>
    </cfRule>
    <cfRule type="cellIs" dxfId="2116" priority="1395" stopIfTrue="1" operator="equal">
      <formula>"R"</formula>
    </cfRule>
    <cfRule type="cellIs" dxfId="2115" priority="1396" stopIfTrue="1" operator="equal">
      <formula>"E"</formula>
    </cfRule>
    <cfRule type="cellIs" dxfId="2114" priority="1397" stopIfTrue="1" operator="equal">
      <formula>"PT"</formula>
    </cfRule>
    <cfRule type="cellIs" dxfId="2113" priority="1398" stopIfTrue="1" operator="equal">
      <formula>"mt"</formula>
    </cfRule>
  </conditionalFormatting>
  <conditionalFormatting sqref="D14:AH14">
    <cfRule type="expression" dxfId="2112" priority="1392">
      <formula>COUNTIF($D$13:$AH$13,férié)</formula>
    </cfRule>
  </conditionalFormatting>
  <conditionalFormatting sqref="D15:AH15">
    <cfRule type="expression" dxfId="2111" priority="1389">
      <formula>D$13=""</formula>
    </cfRule>
    <cfRule type="expression" dxfId="2110" priority="1390">
      <formula>COUNTIF(JF,D$13)</formula>
    </cfRule>
    <cfRule type="expression" dxfId="2109" priority="1391">
      <formula>WEEKDAY(D$13,2)&gt;5</formula>
    </cfRule>
  </conditionalFormatting>
  <conditionalFormatting sqref="Q2:Q4 Q6:Q10">
    <cfRule type="cellIs" dxfId="2108" priority="1383" stopIfTrue="1" operator="equal">
      <formula>"GV"</formula>
    </cfRule>
    <cfRule type="cellIs" dxfId="2107" priority="1384" stopIfTrue="1" operator="equal">
      <formula>"PC"</formula>
    </cfRule>
    <cfRule type="cellIs" dxfId="2106" priority="1385" stopIfTrue="1" operator="equal">
      <formula>"R"</formula>
    </cfRule>
    <cfRule type="cellIs" dxfId="2105" priority="1386" stopIfTrue="1" operator="equal">
      <formula>"E"</formula>
    </cfRule>
    <cfRule type="cellIs" dxfId="2104" priority="1387" stopIfTrue="1" operator="equal">
      <formula>"PT"</formula>
    </cfRule>
    <cfRule type="cellIs" dxfId="2103" priority="1388" stopIfTrue="1" operator="equal">
      <formula>"mt"</formula>
    </cfRule>
  </conditionalFormatting>
  <conditionalFormatting sqref="Q2:Q10">
    <cfRule type="cellIs" dxfId="2102" priority="1380" stopIfTrue="1" operator="equal">
      <formula>"cc"</formula>
    </cfRule>
    <cfRule type="cellIs" dxfId="2101" priority="1381" stopIfTrue="1" operator="equal">
      <formula>"cl"</formula>
    </cfRule>
    <cfRule type="cellIs" dxfId="2100" priority="1382" stopIfTrue="1" operator="equal">
      <formula>"m"</formula>
    </cfRule>
  </conditionalFormatting>
  <conditionalFormatting sqref="Q2:Q10">
    <cfRule type="cellIs" dxfId="2099" priority="1377" stopIfTrue="1" operator="equal">
      <formula>"F"</formula>
    </cfRule>
    <cfRule type="cellIs" dxfId="2098" priority="1378" stopIfTrue="1" operator="equal">
      <formula>"WK"</formula>
    </cfRule>
    <cfRule type="cellIs" dxfId="2097" priority="1379" stopIfTrue="1" operator="equal">
      <formula>"T"</formula>
    </cfRule>
  </conditionalFormatting>
  <conditionalFormatting sqref="Q5">
    <cfRule type="cellIs" dxfId="2096" priority="1371" stopIfTrue="1" operator="equal">
      <formula>"GV"</formula>
    </cfRule>
    <cfRule type="cellIs" dxfId="2095" priority="1372" stopIfTrue="1" operator="equal">
      <formula>"PC"</formula>
    </cfRule>
    <cfRule type="cellIs" dxfId="2094" priority="1373" stopIfTrue="1" operator="equal">
      <formula>"R"</formula>
    </cfRule>
    <cfRule type="cellIs" dxfId="2093" priority="1374" stopIfTrue="1" operator="equal">
      <formula>"E"</formula>
    </cfRule>
    <cfRule type="cellIs" dxfId="2092" priority="1375" stopIfTrue="1" operator="equal">
      <formula>"PT"</formula>
    </cfRule>
    <cfRule type="cellIs" dxfId="2091" priority="1376" stopIfTrue="1" operator="equal">
      <formula>"mt"</formula>
    </cfRule>
  </conditionalFormatting>
  <conditionalFormatting sqref="D14:AH14">
    <cfRule type="expression" dxfId="2090" priority="1370">
      <formula>COUNTIF($D$13:$AH$13,férié)</formula>
    </cfRule>
  </conditionalFormatting>
  <conditionalFormatting sqref="Q2:Q10">
    <cfRule type="cellIs" dxfId="2089" priority="1367" stopIfTrue="1" operator="equal">
      <formula>"cc"</formula>
    </cfRule>
    <cfRule type="cellIs" dxfId="2088" priority="1368" stopIfTrue="1" operator="equal">
      <formula>"cl"</formula>
    </cfRule>
    <cfRule type="cellIs" dxfId="2087" priority="1369" stopIfTrue="1" operator="equal">
      <formula>"m"</formula>
    </cfRule>
  </conditionalFormatting>
  <conditionalFormatting sqref="Q2:Q10">
    <cfRule type="cellIs" dxfId="2086" priority="1364" stopIfTrue="1" operator="equal">
      <formula>"F"</formula>
    </cfRule>
    <cfRule type="cellIs" dxfId="2085" priority="1365" stopIfTrue="1" operator="equal">
      <formula>"WK"</formula>
    </cfRule>
    <cfRule type="cellIs" dxfId="2084" priority="1366" stopIfTrue="1" operator="equal">
      <formula>"T"</formula>
    </cfRule>
  </conditionalFormatting>
  <conditionalFormatting sqref="Q2:Q4 Q6:Q10">
    <cfRule type="cellIs" dxfId="2083" priority="1358" stopIfTrue="1" operator="equal">
      <formula>"GV"</formula>
    </cfRule>
    <cfRule type="cellIs" dxfId="2082" priority="1359" stopIfTrue="1" operator="equal">
      <formula>"PC"</formula>
    </cfRule>
    <cfRule type="cellIs" dxfId="2081" priority="1360" stopIfTrue="1" operator="equal">
      <formula>"R"</formula>
    </cfRule>
    <cfRule type="cellIs" dxfId="2080" priority="1361" stopIfTrue="1" operator="equal">
      <formula>"E"</formula>
    </cfRule>
    <cfRule type="cellIs" dxfId="2079" priority="1362" stopIfTrue="1" operator="equal">
      <formula>"PT"</formula>
    </cfRule>
    <cfRule type="cellIs" dxfId="2078" priority="1363" stopIfTrue="1" operator="equal">
      <formula>"mt"</formula>
    </cfRule>
  </conditionalFormatting>
  <conditionalFormatting sqref="Q5">
    <cfRule type="cellIs" dxfId="2077" priority="1352" stopIfTrue="1" operator="equal">
      <formula>"GV"</formula>
    </cfRule>
    <cfRule type="cellIs" dxfId="2076" priority="1353" stopIfTrue="1" operator="equal">
      <formula>"PC"</formula>
    </cfRule>
    <cfRule type="cellIs" dxfId="2075" priority="1354" stopIfTrue="1" operator="equal">
      <formula>"R"</formula>
    </cfRule>
    <cfRule type="cellIs" dxfId="2074" priority="1355" stopIfTrue="1" operator="equal">
      <formula>"E"</formula>
    </cfRule>
    <cfRule type="cellIs" dxfId="2073" priority="1356" stopIfTrue="1" operator="equal">
      <formula>"PT"</formula>
    </cfRule>
    <cfRule type="cellIs" dxfId="2072" priority="1357" stopIfTrue="1" operator="equal">
      <formula>"mt"</formula>
    </cfRule>
  </conditionalFormatting>
  <conditionalFormatting sqref="D14:AH14">
    <cfRule type="expression" dxfId="2071" priority="1351">
      <formula>COUNTIF($D$13:$AH$13,férié)</formula>
    </cfRule>
  </conditionalFormatting>
  <conditionalFormatting sqref="Q2:Q10">
    <cfRule type="cellIs" dxfId="2070" priority="1346" stopIfTrue="1" operator="equal">
      <formula>"cc"</formula>
    </cfRule>
    <cfRule type="cellIs" dxfId="2069" priority="1347" stopIfTrue="1" operator="equal">
      <formula>"cl"</formula>
    </cfRule>
    <cfRule type="cellIs" dxfId="2068" priority="1348" stopIfTrue="1" operator="equal">
      <formula>"m"</formula>
    </cfRule>
  </conditionalFormatting>
  <conditionalFormatting sqref="Q2:Q10">
    <cfRule type="cellIs" dxfId="2067" priority="1343" stopIfTrue="1" operator="equal">
      <formula>"F"</formula>
    </cfRule>
    <cfRule type="cellIs" dxfId="2066" priority="1344" stopIfTrue="1" operator="equal">
      <formula>"WK"</formula>
    </cfRule>
    <cfRule type="cellIs" dxfId="2065" priority="1345" stopIfTrue="1" operator="equal">
      <formula>"T"</formula>
    </cfRule>
  </conditionalFormatting>
  <conditionalFormatting sqref="Q2:Q4 Q6:Q10">
    <cfRule type="cellIs" dxfId="2064" priority="1337" stopIfTrue="1" operator="equal">
      <formula>"GV"</formula>
    </cfRule>
    <cfRule type="cellIs" dxfId="2063" priority="1338" stopIfTrue="1" operator="equal">
      <formula>"PC"</formula>
    </cfRule>
    <cfRule type="cellIs" dxfId="2062" priority="1339" stopIfTrue="1" operator="equal">
      <formula>"R"</formula>
    </cfRule>
    <cfRule type="cellIs" dxfId="2061" priority="1340" stopIfTrue="1" operator="equal">
      <formula>"E"</formula>
    </cfRule>
    <cfRule type="cellIs" dxfId="2060" priority="1341" stopIfTrue="1" operator="equal">
      <formula>"PT"</formula>
    </cfRule>
    <cfRule type="cellIs" dxfId="2059" priority="1342" stopIfTrue="1" operator="equal">
      <formula>"mt"</formula>
    </cfRule>
  </conditionalFormatting>
  <conditionalFormatting sqref="Q5">
    <cfRule type="cellIs" dxfId="2058" priority="1331" stopIfTrue="1" operator="equal">
      <formula>"GV"</formula>
    </cfRule>
    <cfRule type="cellIs" dxfId="2057" priority="1332" stopIfTrue="1" operator="equal">
      <formula>"PC"</formula>
    </cfRule>
    <cfRule type="cellIs" dxfId="2056" priority="1333" stopIfTrue="1" operator="equal">
      <formula>"R"</formula>
    </cfRule>
    <cfRule type="cellIs" dxfId="2055" priority="1334" stopIfTrue="1" operator="equal">
      <formula>"E"</formula>
    </cfRule>
    <cfRule type="cellIs" dxfId="2054" priority="1335" stopIfTrue="1" operator="equal">
      <formula>"PT"</formula>
    </cfRule>
    <cfRule type="cellIs" dxfId="2053" priority="1336" stopIfTrue="1" operator="equal">
      <formula>"mt"</formula>
    </cfRule>
  </conditionalFormatting>
  <conditionalFormatting sqref="D14:AH14">
    <cfRule type="expression" dxfId="2052" priority="1330">
      <formula>COUNTIF($D$13:$AH$13,férié)</formula>
    </cfRule>
  </conditionalFormatting>
  <conditionalFormatting sqref="D13:AH15">
    <cfRule type="expression" dxfId="2051" priority="1327" stopIfTrue="1">
      <formula>D$13=""</formula>
    </cfRule>
  </conditionalFormatting>
  <conditionalFormatting sqref="D15:AH15">
    <cfRule type="expression" dxfId="2050" priority="1326">
      <formula>COUNTIF($D$13:$AH$13,férié)</formula>
    </cfRule>
  </conditionalFormatting>
  <conditionalFormatting sqref="D15:AH15">
    <cfRule type="expression" dxfId="2049" priority="1325">
      <formula>COUNTIF($D$13:$AH$13,férié)</formula>
    </cfRule>
  </conditionalFormatting>
  <conditionalFormatting sqref="D15:AH15">
    <cfRule type="expression" dxfId="2048" priority="1324">
      <formula>COUNTIF($D$13:$AH$13,férié)</formula>
    </cfRule>
  </conditionalFormatting>
  <conditionalFormatting sqref="D15:AH15">
    <cfRule type="expression" dxfId="2047" priority="1323">
      <formula>COUNTIF($D$13:$AH$13,férié)</formula>
    </cfRule>
  </conditionalFormatting>
  <conditionalFormatting sqref="D15:AH15">
    <cfRule type="expression" dxfId="2046" priority="1322">
      <formula>COUNTIF($D$13:$AH$13,férié)</formula>
    </cfRule>
  </conditionalFormatting>
  <conditionalFormatting sqref="D15:AH15">
    <cfRule type="expression" dxfId="2045" priority="1321">
      <formula>COUNTIF($D$13:$AH$13,férié)</formula>
    </cfRule>
  </conditionalFormatting>
  <conditionalFormatting sqref="D15:AH15">
    <cfRule type="expression" dxfId="2044" priority="1320">
      <formula>COUNTIF($D$13:$AH$13,férié)</formula>
    </cfRule>
  </conditionalFormatting>
  <conditionalFormatting sqref="D15:AH15">
    <cfRule type="expression" dxfId="2043" priority="1319">
      <formula>COUNTIF($D$13:$AH$13,férié)</formula>
    </cfRule>
  </conditionalFormatting>
  <conditionalFormatting sqref="D15:AH15">
    <cfRule type="expression" dxfId="2042" priority="1318">
      <formula>COUNTIF($D$13:$AH$13,férié)</formula>
    </cfRule>
  </conditionalFormatting>
  <conditionalFormatting sqref="D15:AH15">
    <cfRule type="expression" dxfId="2041" priority="1317">
      <formula>COUNTIF($D$13:$AH$13,férié)</formula>
    </cfRule>
  </conditionalFormatting>
  <conditionalFormatting sqref="D15:AH15">
    <cfRule type="expression" dxfId="2040" priority="1316">
      <formula>COUNTIF($D$13:$AH$13,férié)</formula>
    </cfRule>
  </conditionalFormatting>
  <conditionalFormatting sqref="D15:AH15">
    <cfRule type="expression" dxfId="2039" priority="1315">
      <formula>COUNTIF($D$13:$AH$13,férié)</formula>
    </cfRule>
  </conditionalFormatting>
  <conditionalFormatting sqref="D15:AH15">
    <cfRule type="expression" dxfId="2038" priority="1314">
      <formula>COUNTIF($D$13:$AH$13,férié)</formula>
    </cfRule>
  </conditionalFormatting>
  <conditionalFormatting sqref="D15:AH15">
    <cfRule type="expression" dxfId="2037" priority="1313">
      <formula>COUNTIF($D$13:$AH$13,férié)</formula>
    </cfRule>
  </conditionalFormatting>
  <conditionalFormatting sqref="D15:AH15">
    <cfRule type="expression" dxfId="2036" priority="1312">
      <formula>COUNTIF($D$13:$AH$13,férié)</formula>
    </cfRule>
  </conditionalFormatting>
  <conditionalFormatting sqref="D15:AH15">
    <cfRule type="expression" dxfId="2035" priority="1311">
      <formula>COUNTIF($D$13:$AH$13,férié)</formula>
    </cfRule>
  </conditionalFormatting>
  <conditionalFormatting sqref="D15:AH15">
    <cfRule type="expression" dxfId="2034" priority="1310">
      <formula>COUNTIF($D$13:$AH$13,férié)</formula>
    </cfRule>
  </conditionalFormatting>
  <conditionalFormatting sqref="D15:AH15">
    <cfRule type="expression" dxfId="2033" priority="1309">
      <formula>COUNTIF($D$13:$AH$13,férié)</formula>
    </cfRule>
  </conditionalFormatting>
  <conditionalFormatting sqref="D15:AH15">
    <cfRule type="expression" dxfId="2032" priority="1308">
      <formula>COUNTIF($D$13:$AH$13,férié)</formula>
    </cfRule>
  </conditionalFormatting>
  <conditionalFormatting sqref="D15:AH15">
    <cfRule type="expression" dxfId="2031" priority="1307">
      <formula>COUNTIF($D$13:$AH$13,férié)</formula>
    </cfRule>
  </conditionalFormatting>
  <conditionalFormatting sqref="D15:AH15">
    <cfRule type="expression" dxfId="2030" priority="1306">
      <formula>COUNTIF($D$13:$AH$13,férié)</formula>
    </cfRule>
  </conditionalFormatting>
  <conditionalFormatting sqref="D15:AH15">
    <cfRule type="expression" dxfId="2029" priority="1305">
      <formula>COUNTIF($D$13:$AH$13,férié)</formula>
    </cfRule>
  </conditionalFormatting>
  <conditionalFormatting sqref="D15:AH15">
    <cfRule type="expression" dxfId="2028" priority="1304">
      <formula>COUNTIF($D$13:$AH$13,férié)</formula>
    </cfRule>
  </conditionalFormatting>
  <conditionalFormatting sqref="D15:AH15">
    <cfRule type="expression" dxfId="2027" priority="1303">
      <formula>COUNTIF($D$13:$AH$13,férié)</formula>
    </cfRule>
  </conditionalFormatting>
  <conditionalFormatting sqref="D15:AH15">
    <cfRule type="expression" dxfId="2026" priority="1302">
      <formula>COUNTIF($D$13:$AH$13,férié)</formula>
    </cfRule>
  </conditionalFormatting>
  <conditionalFormatting sqref="D15:AH15">
    <cfRule type="expression" dxfId="2025" priority="1301">
      <formula>COUNTIF($D$13:$AH$13,férié)</formula>
    </cfRule>
  </conditionalFormatting>
  <conditionalFormatting sqref="D15:AH15">
    <cfRule type="expression" dxfId="2024" priority="1300">
      <formula>COUNTIF($D$13:$AH$13,férié)</formula>
    </cfRule>
  </conditionalFormatting>
  <conditionalFormatting sqref="D15:AH15">
    <cfRule type="expression" dxfId="2023" priority="1299">
      <formula>COUNTIF($D$13:$AH$13,férié)</formula>
    </cfRule>
  </conditionalFormatting>
  <conditionalFormatting sqref="D15:AH15">
    <cfRule type="expression" dxfId="2022" priority="1298">
      <formula>COUNTIF($D$13:$AH$13,férié)</formula>
    </cfRule>
  </conditionalFormatting>
  <conditionalFormatting sqref="D15:AH15">
    <cfRule type="expression" dxfId="2021" priority="1297">
      <formula>COUNTIF($D$13:$AH$13,férié)</formula>
    </cfRule>
  </conditionalFormatting>
  <conditionalFormatting sqref="D16:AH16">
    <cfRule type="expression" dxfId="1912" priority="143">
      <formula>COUNTIF(JF,D$13)</formula>
    </cfRule>
    <cfRule type="expression" dxfId="1911" priority="144">
      <formula>WEEKDAY(D$13,2)&gt;5</formula>
    </cfRule>
  </conditionalFormatting>
  <conditionalFormatting sqref="D16:AH16">
    <cfRule type="expression" dxfId="1910" priority="140">
      <formula>D$13=""</formula>
    </cfRule>
    <cfRule type="expression" dxfId="1909" priority="141">
      <formula>COUNTIF(JF,D$13)</formula>
    </cfRule>
    <cfRule type="expression" dxfId="1908" priority="142">
      <formula>WEEKDAY(D$13,2)&gt;5</formula>
    </cfRule>
  </conditionalFormatting>
  <conditionalFormatting sqref="D16:AH16">
    <cfRule type="expression" dxfId="1907" priority="139" stopIfTrue="1">
      <formula>D$13=""</formula>
    </cfRule>
  </conditionalFormatting>
  <conditionalFormatting sqref="D16:AH16">
    <cfRule type="expression" dxfId="1906" priority="138">
      <formula>COUNTIF($D$13:$AH$13,férié)</formula>
    </cfRule>
  </conditionalFormatting>
  <conditionalFormatting sqref="D16:AH16">
    <cfRule type="expression" dxfId="1905" priority="137">
      <formula>COUNTIF($D$13:$AH$13,férié)</formula>
    </cfRule>
  </conditionalFormatting>
  <conditionalFormatting sqref="D16:AH16">
    <cfRule type="expression" dxfId="1904" priority="136">
      <formula>COUNTIF($D$13:$AH$13,férié)</formula>
    </cfRule>
  </conditionalFormatting>
  <conditionalFormatting sqref="D16:AH16">
    <cfRule type="expression" dxfId="1903" priority="135">
      <formula>COUNTIF($D$13:$AH$13,férié)</formula>
    </cfRule>
  </conditionalFormatting>
  <conditionalFormatting sqref="D16:AH16">
    <cfRule type="expression" dxfId="1902" priority="134">
      <formula>COUNTIF($D$13:$AH$13,férié)</formula>
    </cfRule>
  </conditionalFormatting>
  <conditionalFormatting sqref="D16:AH16">
    <cfRule type="expression" dxfId="1901" priority="133">
      <formula>COUNTIF($D$13:$AH$13,férié)</formula>
    </cfRule>
  </conditionalFormatting>
  <conditionalFormatting sqref="D16:AH16">
    <cfRule type="expression" dxfId="1900" priority="132">
      <formula>COUNTIF($D$13:$AH$13,férié)</formula>
    </cfRule>
  </conditionalFormatting>
  <conditionalFormatting sqref="D16:AH16">
    <cfRule type="expression" dxfId="1899" priority="131">
      <formula>COUNTIF($D$13:$AH$13,férié)</formula>
    </cfRule>
  </conditionalFormatting>
  <conditionalFormatting sqref="D16:AH16">
    <cfRule type="expression" dxfId="1898" priority="130">
      <formula>COUNTIF($D$13:$AH$13,férié)</formula>
    </cfRule>
  </conditionalFormatting>
  <conditionalFormatting sqref="D16:AH16">
    <cfRule type="expression" dxfId="1897" priority="129">
      <formula>COUNTIF($D$13:$AH$13,férié)</formula>
    </cfRule>
  </conditionalFormatting>
  <conditionalFormatting sqref="D16:AH16">
    <cfRule type="expression" dxfId="1896" priority="128">
      <formula>COUNTIF($D$13:$AH$13,férié)</formula>
    </cfRule>
  </conditionalFormatting>
  <conditionalFormatting sqref="D16:AH16">
    <cfRule type="expression" dxfId="1895" priority="127">
      <formula>COUNTIF($D$13:$AH$13,férié)</formula>
    </cfRule>
  </conditionalFormatting>
  <conditionalFormatting sqref="D16:AH16">
    <cfRule type="expression" dxfId="1894" priority="126">
      <formula>COUNTIF($D$13:$AH$13,férié)</formula>
    </cfRule>
  </conditionalFormatting>
  <conditionalFormatting sqref="D16:AH16">
    <cfRule type="expression" dxfId="1893" priority="125">
      <formula>COUNTIF($D$13:$AH$13,férié)</formula>
    </cfRule>
  </conditionalFormatting>
  <conditionalFormatting sqref="D16:AH16">
    <cfRule type="expression" dxfId="1892" priority="124">
      <formula>COUNTIF($D$13:$AH$13,férié)</formula>
    </cfRule>
  </conditionalFormatting>
  <conditionalFormatting sqref="D16:AH16">
    <cfRule type="expression" dxfId="1891" priority="123">
      <formula>COUNTIF($D$13:$AH$13,férié)</formula>
    </cfRule>
  </conditionalFormatting>
  <conditionalFormatting sqref="D16:AH16">
    <cfRule type="expression" dxfId="1890" priority="122">
      <formula>COUNTIF($D$13:$AH$13,férié)</formula>
    </cfRule>
  </conditionalFormatting>
  <conditionalFormatting sqref="D16:AH16">
    <cfRule type="expression" dxfId="1889" priority="121">
      <formula>COUNTIF($D$13:$AH$13,férié)</formula>
    </cfRule>
  </conditionalFormatting>
  <conditionalFormatting sqref="D16:AH16">
    <cfRule type="expression" dxfId="1888" priority="120">
      <formula>COUNTIF($D$13:$AH$13,férié)</formula>
    </cfRule>
  </conditionalFormatting>
  <conditionalFormatting sqref="D16:AH16">
    <cfRule type="expression" dxfId="1887" priority="119">
      <formula>COUNTIF($D$13:$AH$13,férié)</formula>
    </cfRule>
  </conditionalFormatting>
  <conditionalFormatting sqref="D16:AH16">
    <cfRule type="expression" dxfId="1886" priority="118">
      <formula>COUNTIF($D$13:$AH$13,férié)</formula>
    </cfRule>
  </conditionalFormatting>
  <conditionalFormatting sqref="D16:AH16">
    <cfRule type="expression" dxfId="1885" priority="117">
      <formula>COUNTIF($D$13:$AH$13,férié)</formula>
    </cfRule>
  </conditionalFormatting>
  <conditionalFormatting sqref="D16:AH16">
    <cfRule type="expression" dxfId="1884" priority="116">
      <formula>COUNTIF($D$13:$AH$13,férié)</formula>
    </cfRule>
  </conditionalFormatting>
  <conditionalFormatting sqref="D16:AH16">
    <cfRule type="expression" dxfId="1883" priority="115">
      <formula>COUNTIF($D$13:$AH$13,férié)</formula>
    </cfRule>
  </conditionalFormatting>
  <conditionalFormatting sqref="D16:AH16">
    <cfRule type="expression" dxfId="1882" priority="114">
      <formula>COUNTIF($D$13:$AH$13,férié)</formula>
    </cfRule>
  </conditionalFormatting>
  <conditionalFormatting sqref="D16:AH16">
    <cfRule type="expression" dxfId="1881" priority="113">
      <formula>COUNTIF($D$13:$AH$13,férié)</formula>
    </cfRule>
  </conditionalFormatting>
  <conditionalFormatting sqref="D16:AH16">
    <cfRule type="expression" dxfId="1880" priority="112">
      <formula>COUNTIF($D$13:$AH$13,férié)</formula>
    </cfRule>
  </conditionalFormatting>
  <conditionalFormatting sqref="D16:AH16">
    <cfRule type="expression" dxfId="1879" priority="111">
      <formula>COUNTIF($D$13:$AH$13,férié)</formula>
    </cfRule>
  </conditionalFormatting>
  <conditionalFormatting sqref="D16:AH16">
    <cfRule type="expression" dxfId="1878" priority="110">
      <formula>COUNTIF($D$13:$AH$13,férié)</formula>
    </cfRule>
  </conditionalFormatting>
  <conditionalFormatting sqref="D16:AH16">
    <cfRule type="expression" dxfId="1877" priority="109">
      <formula>COUNTIF($D$13:$AH$13,férié)</formula>
    </cfRule>
  </conditionalFormatting>
  <conditionalFormatting sqref="D17:AH17">
    <cfRule type="expression" dxfId="1876" priority="107">
      <formula>COUNTIF(JF,D$13)</formula>
    </cfRule>
    <cfRule type="expression" dxfId="1875" priority="108">
      <formula>WEEKDAY(D$13,2)&gt;5</formula>
    </cfRule>
  </conditionalFormatting>
  <conditionalFormatting sqref="D17:AH17">
    <cfRule type="expression" dxfId="1874" priority="104">
      <formula>D$13=""</formula>
    </cfRule>
    <cfRule type="expression" dxfId="1873" priority="105">
      <formula>COUNTIF(JF,D$13)</formula>
    </cfRule>
    <cfRule type="expression" dxfId="1872" priority="106">
      <formula>WEEKDAY(D$13,2)&gt;5</formula>
    </cfRule>
  </conditionalFormatting>
  <conditionalFormatting sqref="D17:AH17">
    <cfRule type="expression" dxfId="1871" priority="103" stopIfTrue="1">
      <formula>D$13=""</formula>
    </cfRule>
  </conditionalFormatting>
  <conditionalFormatting sqref="D17:AH17">
    <cfRule type="expression" dxfId="1870" priority="102">
      <formula>COUNTIF($D$13:$AH$13,férié)</formula>
    </cfRule>
  </conditionalFormatting>
  <conditionalFormatting sqref="D17:AH17">
    <cfRule type="expression" dxfId="1869" priority="101">
      <formula>COUNTIF($D$13:$AH$13,férié)</formula>
    </cfRule>
  </conditionalFormatting>
  <conditionalFormatting sqref="D17:AH17">
    <cfRule type="expression" dxfId="1868" priority="100">
      <formula>COUNTIF($D$13:$AH$13,férié)</formula>
    </cfRule>
  </conditionalFormatting>
  <conditionalFormatting sqref="D17:AH17">
    <cfRule type="expression" dxfId="1867" priority="99">
      <formula>COUNTIF($D$13:$AH$13,férié)</formula>
    </cfRule>
  </conditionalFormatting>
  <conditionalFormatting sqref="D17:AH17">
    <cfRule type="expression" dxfId="1866" priority="98">
      <formula>COUNTIF($D$13:$AH$13,férié)</formula>
    </cfRule>
  </conditionalFormatting>
  <conditionalFormatting sqref="D17:AH17">
    <cfRule type="expression" dxfId="1865" priority="97">
      <formula>COUNTIF($D$13:$AH$13,férié)</formula>
    </cfRule>
  </conditionalFormatting>
  <conditionalFormatting sqref="D17:AH17">
    <cfRule type="expression" dxfId="1864" priority="96">
      <formula>COUNTIF($D$13:$AH$13,férié)</formula>
    </cfRule>
  </conditionalFormatting>
  <conditionalFormatting sqref="D17:AH17">
    <cfRule type="expression" dxfId="1863" priority="95">
      <formula>COUNTIF($D$13:$AH$13,férié)</formula>
    </cfRule>
  </conditionalFormatting>
  <conditionalFormatting sqref="D17:AH17">
    <cfRule type="expression" dxfId="1862" priority="94">
      <formula>COUNTIF($D$13:$AH$13,férié)</formula>
    </cfRule>
  </conditionalFormatting>
  <conditionalFormatting sqref="D17:AH17">
    <cfRule type="expression" dxfId="1861" priority="93">
      <formula>COUNTIF($D$13:$AH$13,férié)</formula>
    </cfRule>
  </conditionalFormatting>
  <conditionalFormatting sqref="D17:AH17">
    <cfRule type="expression" dxfId="1860" priority="92">
      <formula>COUNTIF($D$13:$AH$13,férié)</formula>
    </cfRule>
  </conditionalFormatting>
  <conditionalFormatting sqref="D17:AH17">
    <cfRule type="expression" dxfId="1859" priority="91">
      <formula>COUNTIF($D$13:$AH$13,férié)</formula>
    </cfRule>
  </conditionalFormatting>
  <conditionalFormatting sqref="D17:AH17">
    <cfRule type="expression" dxfId="1858" priority="90">
      <formula>COUNTIF($D$13:$AH$13,férié)</formula>
    </cfRule>
  </conditionalFormatting>
  <conditionalFormatting sqref="D17:AH17">
    <cfRule type="expression" dxfId="1857" priority="89">
      <formula>COUNTIF($D$13:$AH$13,férié)</formula>
    </cfRule>
  </conditionalFormatting>
  <conditionalFormatting sqref="D17:AH17">
    <cfRule type="expression" dxfId="1856" priority="88">
      <formula>COUNTIF($D$13:$AH$13,férié)</formula>
    </cfRule>
  </conditionalFormatting>
  <conditionalFormatting sqref="D17:AH17">
    <cfRule type="expression" dxfId="1855" priority="87">
      <formula>COUNTIF($D$13:$AH$13,férié)</formula>
    </cfRule>
  </conditionalFormatting>
  <conditionalFormatting sqref="D17:AH17">
    <cfRule type="expression" dxfId="1854" priority="86">
      <formula>COUNTIF($D$13:$AH$13,férié)</formula>
    </cfRule>
  </conditionalFormatting>
  <conditionalFormatting sqref="D17:AH17">
    <cfRule type="expression" dxfId="1853" priority="85">
      <formula>COUNTIF($D$13:$AH$13,férié)</formula>
    </cfRule>
  </conditionalFormatting>
  <conditionalFormatting sqref="D17:AH17">
    <cfRule type="expression" dxfId="1852" priority="84">
      <formula>COUNTIF($D$13:$AH$13,férié)</formula>
    </cfRule>
  </conditionalFormatting>
  <conditionalFormatting sqref="D17:AH17">
    <cfRule type="expression" dxfId="1851" priority="83">
      <formula>COUNTIF($D$13:$AH$13,férié)</formula>
    </cfRule>
  </conditionalFormatting>
  <conditionalFormatting sqref="D17:AH17">
    <cfRule type="expression" dxfId="1850" priority="82">
      <formula>COUNTIF($D$13:$AH$13,férié)</formula>
    </cfRule>
  </conditionalFormatting>
  <conditionalFormatting sqref="D17:AH17">
    <cfRule type="expression" dxfId="1849" priority="81">
      <formula>COUNTIF($D$13:$AH$13,férié)</formula>
    </cfRule>
  </conditionalFormatting>
  <conditionalFormatting sqref="D17:AH17">
    <cfRule type="expression" dxfId="1848" priority="80">
      <formula>COUNTIF($D$13:$AH$13,férié)</formula>
    </cfRule>
  </conditionalFormatting>
  <conditionalFormatting sqref="D17:AH17">
    <cfRule type="expression" dxfId="1847" priority="79">
      <formula>COUNTIF($D$13:$AH$13,férié)</formula>
    </cfRule>
  </conditionalFormatting>
  <conditionalFormatting sqref="D17:AH17">
    <cfRule type="expression" dxfId="1846" priority="78">
      <formula>COUNTIF($D$13:$AH$13,férié)</formula>
    </cfRule>
  </conditionalFormatting>
  <conditionalFormatting sqref="D17:AH17">
    <cfRule type="expression" dxfId="1845" priority="77">
      <formula>COUNTIF($D$13:$AH$13,férié)</formula>
    </cfRule>
  </conditionalFormatting>
  <conditionalFormatting sqref="D17:AH17">
    <cfRule type="expression" dxfId="1844" priority="76">
      <formula>COUNTIF($D$13:$AH$13,férié)</formula>
    </cfRule>
  </conditionalFormatting>
  <conditionalFormatting sqref="D17:AH17">
    <cfRule type="expression" dxfId="1843" priority="75">
      <formula>COUNTIF($D$13:$AH$13,férié)</formula>
    </cfRule>
  </conditionalFormatting>
  <conditionalFormatting sqref="D17:AH17">
    <cfRule type="expression" dxfId="1842" priority="74">
      <formula>COUNTIF($D$13:$AH$13,férié)</formula>
    </cfRule>
  </conditionalFormatting>
  <conditionalFormatting sqref="D17:AH17">
    <cfRule type="expression" dxfId="1841" priority="73">
      <formula>COUNTIF($D$13:$AH$13,férié)</formula>
    </cfRule>
  </conditionalFormatting>
  <conditionalFormatting sqref="D18:AH18">
    <cfRule type="expression" dxfId="115" priority="35">
      <formula>COUNTIF(JF,D$13)</formula>
    </cfRule>
    <cfRule type="expression" dxfId="114" priority="36">
      <formula>WEEKDAY(D$13,2)&gt;5</formula>
    </cfRule>
  </conditionalFormatting>
  <conditionalFormatting sqref="D18:AH18">
    <cfRule type="expression" dxfId="113" priority="32">
      <formula>D$13=""</formula>
    </cfRule>
    <cfRule type="expression" dxfId="112" priority="33">
      <formula>COUNTIF(JF,D$13)</formula>
    </cfRule>
    <cfRule type="expression" dxfId="111" priority="34">
      <formula>WEEKDAY(D$13,2)&gt;5</formula>
    </cfRule>
  </conditionalFormatting>
  <conditionalFormatting sqref="D18:AH18">
    <cfRule type="expression" dxfId="110" priority="31" stopIfTrue="1">
      <formula>D$13=""</formula>
    </cfRule>
  </conditionalFormatting>
  <conditionalFormatting sqref="D18:AH18">
    <cfRule type="expression" dxfId="109" priority="30">
      <formula>COUNTIF($D$13:$AH$13,férié)</formula>
    </cfRule>
  </conditionalFormatting>
  <conditionalFormatting sqref="D18:AH18">
    <cfRule type="expression" dxfId="108" priority="29">
      <formula>COUNTIF($D$13:$AH$13,férié)</formula>
    </cfRule>
  </conditionalFormatting>
  <conditionalFormatting sqref="D18:AH18">
    <cfRule type="expression" dxfId="107" priority="28">
      <formula>COUNTIF($D$13:$AH$13,férié)</formula>
    </cfRule>
  </conditionalFormatting>
  <conditionalFormatting sqref="D18:AH18">
    <cfRule type="expression" dxfId="106" priority="27">
      <formula>COUNTIF($D$13:$AH$13,férié)</formula>
    </cfRule>
  </conditionalFormatting>
  <conditionalFormatting sqref="D18:AH18">
    <cfRule type="expression" dxfId="105" priority="26">
      <formula>COUNTIF($D$13:$AH$13,férié)</formula>
    </cfRule>
  </conditionalFormatting>
  <conditionalFormatting sqref="D18:AH18">
    <cfRule type="expression" dxfId="104" priority="25">
      <formula>COUNTIF($D$13:$AH$13,férié)</formula>
    </cfRule>
  </conditionalFormatting>
  <conditionalFormatting sqref="D18:AH18">
    <cfRule type="expression" dxfId="103" priority="24">
      <formula>COUNTIF($D$13:$AH$13,férié)</formula>
    </cfRule>
  </conditionalFormatting>
  <conditionalFormatting sqref="D18:AH18">
    <cfRule type="expression" dxfId="102" priority="23">
      <formula>COUNTIF($D$13:$AH$13,férié)</formula>
    </cfRule>
  </conditionalFormatting>
  <conditionalFormatting sqref="D18:AH18">
    <cfRule type="expression" dxfId="101" priority="22">
      <formula>COUNTIF($D$13:$AH$13,férié)</formula>
    </cfRule>
  </conditionalFormatting>
  <conditionalFormatting sqref="D18:AH18">
    <cfRule type="expression" dxfId="100" priority="21">
      <formula>COUNTIF($D$13:$AH$13,férié)</formula>
    </cfRule>
  </conditionalFormatting>
  <conditionalFormatting sqref="D18:AH18">
    <cfRule type="expression" dxfId="99" priority="20">
      <formula>COUNTIF($D$13:$AH$13,férié)</formula>
    </cfRule>
  </conditionalFormatting>
  <conditionalFormatting sqref="D18:AH18">
    <cfRule type="expression" dxfId="98" priority="19">
      <formula>COUNTIF($D$13:$AH$13,férié)</formula>
    </cfRule>
  </conditionalFormatting>
  <conditionalFormatting sqref="D18:AH18">
    <cfRule type="expression" dxfId="97" priority="18">
      <formula>COUNTIF($D$13:$AH$13,férié)</formula>
    </cfRule>
  </conditionalFormatting>
  <conditionalFormatting sqref="D18:AH18">
    <cfRule type="expression" dxfId="96" priority="17">
      <formula>COUNTIF($D$13:$AH$13,férié)</formula>
    </cfRule>
  </conditionalFormatting>
  <conditionalFormatting sqref="D18:AH18">
    <cfRule type="expression" dxfId="95" priority="16">
      <formula>COUNTIF($D$13:$AH$13,férié)</formula>
    </cfRule>
  </conditionalFormatting>
  <conditionalFormatting sqref="D18:AH18">
    <cfRule type="expression" dxfId="94" priority="15">
      <formula>COUNTIF($D$13:$AH$13,férié)</formula>
    </cfRule>
  </conditionalFormatting>
  <conditionalFormatting sqref="D18:AH18">
    <cfRule type="expression" dxfId="93" priority="14">
      <formula>COUNTIF($D$13:$AH$13,férié)</formula>
    </cfRule>
  </conditionalFormatting>
  <conditionalFormatting sqref="D18:AH18">
    <cfRule type="expression" dxfId="92" priority="13">
      <formula>COUNTIF($D$13:$AH$13,férié)</formula>
    </cfRule>
  </conditionalFormatting>
  <conditionalFormatting sqref="D18:AH18">
    <cfRule type="expression" dxfId="91" priority="12">
      <formula>COUNTIF($D$13:$AH$13,férié)</formula>
    </cfRule>
  </conditionalFormatting>
  <conditionalFormatting sqref="D18:AH18">
    <cfRule type="expression" dxfId="90" priority="11">
      <formula>COUNTIF($D$13:$AH$13,férié)</formula>
    </cfRule>
  </conditionalFormatting>
  <conditionalFormatting sqref="D18:AH18">
    <cfRule type="expression" dxfId="89" priority="10">
      <formula>COUNTIF($D$13:$AH$13,férié)</formula>
    </cfRule>
  </conditionalFormatting>
  <conditionalFormatting sqref="D18:AH18">
    <cfRule type="expression" dxfId="88" priority="9">
      <formula>COUNTIF($D$13:$AH$13,férié)</formula>
    </cfRule>
  </conditionalFormatting>
  <conditionalFormatting sqref="D18:AH18">
    <cfRule type="expression" dxfId="87" priority="8">
      <formula>COUNTIF($D$13:$AH$13,férié)</formula>
    </cfRule>
  </conditionalFormatting>
  <conditionalFormatting sqref="D18:AH18">
    <cfRule type="expression" dxfId="86" priority="7">
      <formula>COUNTIF($D$13:$AH$13,férié)</formula>
    </cfRule>
  </conditionalFormatting>
  <conditionalFormatting sqref="D18:AH18">
    <cfRule type="expression" dxfId="85" priority="6">
      <formula>COUNTIF($D$13:$AH$13,férié)</formula>
    </cfRule>
  </conditionalFormatting>
  <conditionalFormatting sqref="D18:AH18">
    <cfRule type="expression" dxfId="84" priority="5">
      <formula>COUNTIF($D$13:$AH$13,férié)</formula>
    </cfRule>
  </conditionalFormatting>
  <conditionalFormatting sqref="D18:AH18">
    <cfRule type="expression" dxfId="83" priority="4">
      <formula>COUNTIF($D$13:$AH$13,férié)</formula>
    </cfRule>
  </conditionalFormatting>
  <conditionalFormatting sqref="D18:AH18">
    <cfRule type="expression" dxfId="82" priority="3">
      <formula>COUNTIF($D$13:$AH$13,férié)</formula>
    </cfRule>
  </conditionalFormatting>
  <conditionalFormatting sqref="D18:AH18">
    <cfRule type="expression" dxfId="81" priority="2">
      <formula>COUNTIF($D$13:$AH$13,férié)</formula>
    </cfRule>
  </conditionalFormatting>
  <conditionalFormatting sqref="D18:AH18">
    <cfRule type="expression" dxfId="80" priority="1">
      <formula>COUNTIF($D$13:$AH$13,férié)</formula>
    </cfRule>
  </conditionalFormatting>
  <pageMargins left="0.78740157499999996" right="0.78740157499999996" top="0.984251969" bottom="0.984251969" header="0.4921259845" footer="0.4921259845"/>
  <pageSetup paperSize="9" orientation="landscape" horizontalDpi="4294967293" r:id="rId1"/>
  <headerFooter alignWithMargins="0"/>
  <drawing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BC62"/>
  <sheetViews>
    <sheetView zoomScale="85" zoomScaleNormal="85" workbookViewId="0"/>
  </sheetViews>
  <sheetFormatPr baseColWidth="10" defaultColWidth="11.42578125" defaultRowHeight="12.75" outlineLevelRow="1" x14ac:dyDescent="0.2"/>
  <cols>
    <col min="1" max="2" width="17.140625" style="58" customWidth="1"/>
    <col min="3" max="3" width="17.140625" style="78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102" customWidth="1"/>
    <col min="37" max="16384" width="11.42578125" style="4"/>
  </cols>
  <sheetData>
    <row r="1" spans="1:55" ht="36" customHeight="1" x14ac:dyDescent="0.2">
      <c r="B1" s="65"/>
      <c r="C1" s="13"/>
      <c r="G1" s="53" t="s">
        <v>28</v>
      </c>
      <c r="J1" s="7"/>
      <c r="K1" s="7"/>
      <c r="L1" s="38"/>
      <c r="M1" s="38"/>
      <c r="N1" s="38"/>
      <c r="O1" s="38"/>
      <c r="P1" s="38"/>
      <c r="Q1" s="34"/>
      <c r="R1" s="38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8"/>
      <c r="B2" s="59"/>
      <c r="C2" s="80"/>
      <c r="D2" s="24"/>
      <c r="E2" s="24"/>
      <c r="F2" s="24"/>
      <c r="G2" s="24"/>
      <c r="H2" s="24"/>
      <c r="I2" s="24"/>
      <c r="J2" s="24"/>
      <c r="K2" s="24"/>
      <c r="L2" s="39"/>
      <c r="M2" s="12"/>
      <c r="N2" s="12"/>
      <c r="O2" s="35"/>
      <c r="P2" s="35"/>
      <c r="Q2" s="40"/>
      <c r="R2" s="35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  <c r="AJ2" s="57"/>
    </row>
    <row r="3" spans="1:55" customFormat="1" x14ac:dyDescent="0.2">
      <c r="A3" s="59"/>
      <c r="B3" s="59"/>
      <c r="C3" s="80"/>
      <c r="D3" s="25"/>
      <c r="E3" s="25"/>
      <c r="F3" s="25"/>
      <c r="G3" s="25"/>
      <c r="H3" s="25"/>
      <c r="I3" s="25"/>
      <c r="J3" s="25"/>
      <c r="K3" s="25"/>
      <c r="L3" s="39"/>
      <c r="M3" s="12"/>
      <c r="N3" s="12"/>
      <c r="O3" s="36"/>
      <c r="P3" s="36"/>
      <c r="Q3" s="40"/>
      <c r="R3" s="36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J3" s="57"/>
    </row>
    <row r="4" spans="1:55" s="1" customFormat="1" x14ac:dyDescent="0.2">
      <c r="A4" s="60"/>
      <c r="B4" s="60"/>
      <c r="C4" s="81"/>
      <c r="D4" s="26"/>
      <c r="E4" s="26"/>
      <c r="F4" s="26"/>
      <c r="G4" s="26"/>
      <c r="H4" s="26"/>
      <c r="I4" s="26"/>
      <c r="J4" s="26"/>
      <c r="K4" s="26"/>
      <c r="L4" s="5"/>
      <c r="M4" s="12"/>
      <c r="N4" s="12"/>
      <c r="O4" s="26"/>
      <c r="P4" s="26"/>
      <c r="Q4" s="40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J4" s="103"/>
    </row>
    <row r="5" spans="1:55" s="1" customFormat="1" ht="18" x14ac:dyDescent="0.25">
      <c r="A5" s="60"/>
      <c r="B5" s="60"/>
      <c r="C5" s="81"/>
      <c r="D5" s="27"/>
      <c r="E5" s="27"/>
      <c r="F5" s="43"/>
      <c r="G5" s="44"/>
      <c r="H5" s="44"/>
      <c r="I5" s="44"/>
      <c r="J5" s="44"/>
      <c r="K5" s="44"/>
      <c r="L5" s="45"/>
      <c r="M5" s="45"/>
      <c r="N5" s="45"/>
      <c r="O5" s="44"/>
      <c r="P5" s="44"/>
      <c r="Q5" s="46"/>
      <c r="R5" s="44"/>
      <c r="S5" s="44"/>
      <c r="T5" s="44"/>
      <c r="U5" s="44"/>
      <c r="V5" s="44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  <c r="AJ5" s="103"/>
    </row>
    <row r="6" spans="1:55" s="1" customFormat="1" x14ac:dyDescent="0.2">
      <c r="A6" s="60"/>
      <c r="B6" s="60"/>
      <c r="C6" s="81"/>
      <c r="D6" s="26"/>
      <c r="E6" s="26"/>
      <c r="F6" s="26"/>
      <c r="G6" s="26"/>
      <c r="H6" s="26"/>
      <c r="I6" s="26"/>
      <c r="J6" s="26"/>
      <c r="K6" s="26"/>
      <c r="L6" s="5"/>
      <c r="M6" s="12"/>
      <c r="N6" s="12"/>
      <c r="O6" s="26"/>
      <c r="P6" s="26"/>
      <c r="Q6" s="40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J6" s="103"/>
    </row>
    <row r="7" spans="1:55" s="1" customFormat="1" ht="18" x14ac:dyDescent="0.25">
      <c r="A7" s="60"/>
      <c r="B7" s="60"/>
      <c r="C7" s="81"/>
      <c r="D7" s="26"/>
      <c r="E7" s="26"/>
      <c r="F7" s="42"/>
      <c r="G7" s="47"/>
      <c r="H7" s="47"/>
      <c r="I7" s="47"/>
      <c r="J7" s="47"/>
      <c r="K7" s="47"/>
      <c r="L7" s="45"/>
      <c r="M7" s="45"/>
      <c r="N7" s="45"/>
      <c r="O7" s="47"/>
      <c r="P7" s="47"/>
      <c r="Q7" s="40"/>
      <c r="R7" s="26"/>
      <c r="S7" s="26"/>
      <c r="T7" s="26"/>
      <c r="U7" s="41"/>
      <c r="V7" s="42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J7" s="103"/>
    </row>
    <row r="8" spans="1:55" customFormat="1" x14ac:dyDescent="0.2">
      <c r="A8" s="59"/>
      <c r="B8" s="59"/>
      <c r="C8" s="80"/>
      <c r="D8" s="28"/>
      <c r="E8" s="29"/>
      <c r="F8" s="29"/>
      <c r="G8" s="29"/>
      <c r="H8" s="29"/>
      <c r="I8" s="29"/>
      <c r="J8" s="29"/>
      <c r="K8" s="29"/>
      <c r="L8" s="39"/>
      <c r="M8" s="12"/>
      <c r="N8" s="12"/>
      <c r="O8" s="29"/>
      <c r="P8" s="29"/>
      <c r="Q8" s="40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1"/>
      <c r="AJ8" s="103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9"/>
      <c r="B9" s="59"/>
      <c r="C9" s="80"/>
      <c r="D9" s="2"/>
      <c r="E9" s="2"/>
      <c r="F9" s="37"/>
      <c r="G9" s="37"/>
      <c r="H9" s="37"/>
      <c r="I9" s="37"/>
      <c r="J9" s="37"/>
      <c r="K9" s="37"/>
      <c r="L9" s="39"/>
      <c r="M9" s="12"/>
      <c r="N9" s="12"/>
      <c r="O9" s="37"/>
      <c r="P9" s="37"/>
      <c r="Q9" s="40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1"/>
      <c r="AJ9" s="103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9"/>
      <c r="B10" s="59"/>
      <c r="C10" s="80"/>
      <c r="D10" s="24"/>
      <c r="E10" s="24"/>
      <c r="F10" s="24"/>
      <c r="G10" s="24"/>
      <c r="H10" s="24"/>
      <c r="I10" s="24"/>
      <c r="J10" s="24"/>
      <c r="K10" s="24"/>
      <c r="L10" s="39"/>
      <c r="M10" s="12"/>
      <c r="N10" s="12"/>
      <c r="O10" s="35"/>
      <c r="P10" s="35"/>
      <c r="Q10" s="40"/>
      <c r="R10" s="35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J10" s="57"/>
    </row>
    <row r="11" spans="1:55" customFormat="1" ht="15" customHeight="1" x14ac:dyDescent="0.2">
      <c r="A11" s="61"/>
      <c r="B11" s="61"/>
      <c r="C11" s="80"/>
      <c r="E11" s="1"/>
      <c r="F11" s="1"/>
      <c r="G11" s="1"/>
      <c r="H11" s="1"/>
      <c r="I11" s="1"/>
      <c r="J11" s="30"/>
      <c r="K11" s="30"/>
      <c r="L11" s="30"/>
      <c r="M11" s="31"/>
      <c r="N11" s="30"/>
      <c r="O11" s="30"/>
      <c r="P11" s="30"/>
      <c r="Q11" s="30"/>
      <c r="R11" s="30"/>
      <c r="S11" s="30"/>
      <c r="T11" s="30"/>
      <c r="U11" s="31"/>
      <c r="V11" s="30"/>
      <c r="W11" s="30"/>
      <c r="X11" s="30"/>
      <c r="Y11" s="30"/>
      <c r="Z11" s="30"/>
      <c r="AA11" s="30"/>
      <c r="AB11" s="32"/>
      <c r="AC11" s="30"/>
      <c r="AD11" s="30"/>
      <c r="AE11" s="31"/>
      <c r="AF11" s="30"/>
      <c r="AG11" s="30"/>
      <c r="AH11" s="30"/>
      <c r="AJ11" s="57"/>
    </row>
    <row r="12" spans="1:55" ht="15.75" x14ac:dyDescent="0.25">
      <c r="A12" s="62"/>
      <c r="B12" s="62"/>
      <c r="C12" s="13"/>
      <c r="D12" s="89">
        <f>EDATE(DATE('année calendaire'!A1,4,1),0)</f>
        <v>40633</v>
      </c>
      <c r="E12" s="90"/>
      <c r="F12" s="90"/>
      <c r="G12" s="90"/>
      <c r="H12" s="90"/>
      <c r="I12" s="90"/>
      <c r="J12" s="90"/>
      <c r="K12" s="90"/>
      <c r="L12" s="90"/>
      <c r="M12" s="90"/>
      <c r="N12" s="90"/>
      <c r="O12" s="90"/>
      <c r="P12" s="90"/>
      <c r="Q12" s="90"/>
      <c r="R12" s="90"/>
      <c r="S12" s="90"/>
      <c r="T12" s="90"/>
      <c r="U12" s="90"/>
      <c r="V12" s="90"/>
      <c r="W12" s="90"/>
      <c r="X12" s="90"/>
      <c r="Y12" s="90"/>
      <c r="Z12" s="90"/>
      <c r="AA12" s="90"/>
      <c r="AB12" s="90"/>
      <c r="AC12" s="90"/>
      <c r="AD12" s="90"/>
      <c r="AE12" s="90"/>
      <c r="AF12" s="90"/>
      <c r="AG12" s="90"/>
      <c r="AH12" s="91"/>
      <c r="AI12" s="84"/>
    </row>
    <row r="13" spans="1:55" s="3" customFormat="1" ht="12.75" customHeight="1" x14ac:dyDescent="0.2">
      <c r="A13" s="63"/>
      <c r="B13" s="63"/>
      <c r="C13" s="82"/>
      <c r="D13" s="33">
        <f>D12</f>
        <v>40633</v>
      </c>
      <c r="E13" s="33">
        <f>D13+1</f>
        <v>40634</v>
      </c>
      <c r="F13" s="33">
        <f>E13+1</f>
        <v>40635</v>
      </c>
      <c r="G13" s="33">
        <f>F13+1</f>
        <v>40636</v>
      </c>
      <c r="H13" s="33">
        <f t="shared" ref="H13:AC13" si="0">G13+1</f>
        <v>40637</v>
      </c>
      <c r="I13" s="33">
        <f t="shared" si="0"/>
        <v>40638</v>
      </c>
      <c r="J13" s="33">
        <f t="shared" si="0"/>
        <v>40639</v>
      </c>
      <c r="K13" s="33">
        <f t="shared" si="0"/>
        <v>40640</v>
      </c>
      <c r="L13" s="33">
        <f t="shared" si="0"/>
        <v>40641</v>
      </c>
      <c r="M13" s="33">
        <f t="shared" si="0"/>
        <v>40642</v>
      </c>
      <c r="N13" s="33">
        <f t="shared" si="0"/>
        <v>40643</v>
      </c>
      <c r="O13" s="33">
        <f t="shared" si="0"/>
        <v>40644</v>
      </c>
      <c r="P13" s="33">
        <f t="shared" si="0"/>
        <v>40645</v>
      </c>
      <c r="Q13" s="33">
        <f t="shared" si="0"/>
        <v>40646</v>
      </c>
      <c r="R13" s="33">
        <f t="shared" si="0"/>
        <v>40647</v>
      </c>
      <c r="S13" s="33">
        <f t="shared" si="0"/>
        <v>40648</v>
      </c>
      <c r="T13" s="33">
        <f t="shared" si="0"/>
        <v>40649</v>
      </c>
      <c r="U13" s="33">
        <f t="shared" si="0"/>
        <v>40650</v>
      </c>
      <c r="V13" s="33">
        <f t="shared" si="0"/>
        <v>40651</v>
      </c>
      <c r="W13" s="33">
        <f t="shared" si="0"/>
        <v>40652</v>
      </c>
      <c r="X13" s="33">
        <f t="shared" si="0"/>
        <v>40653</v>
      </c>
      <c r="Y13" s="33">
        <f t="shared" si="0"/>
        <v>40654</v>
      </c>
      <c r="Z13" s="33">
        <f t="shared" si="0"/>
        <v>40655</v>
      </c>
      <c r="AA13" s="33">
        <f t="shared" si="0"/>
        <v>40656</v>
      </c>
      <c r="AB13" s="33">
        <f t="shared" si="0"/>
        <v>40657</v>
      </c>
      <c r="AC13" s="33">
        <f t="shared" si="0"/>
        <v>40658</v>
      </c>
      <c r="AD13" s="33">
        <f>IF(AC13&lt;&gt;"",IF(AC13+1&lt;=EOMONTH(($D$12)*1,0),AC13+1,""),"")</f>
        <v>40659</v>
      </c>
      <c r="AE13" s="33">
        <f>IF(AD13="","",IF(MONTH(AD13+1)&lt;&gt;MONTH(AD13),"",AD13+1))</f>
        <v>40660</v>
      </c>
      <c r="AF13" s="33">
        <f t="shared" ref="AF13:AH13" si="1">IF(AE13="","",IF(MONTH(AE13+1)&lt;&gt;MONTH(AE13),"",AE13+1))</f>
        <v>40661</v>
      </c>
      <c r="AG13" s="33">
        <f t="shared" si="1"/>
        <v>40662</v>
      </c>
      <c r="AH13" s="33" t="str">
        <f t="shared" si="1"/>
        <v/>
      </c>
      <c r="AI13" s="84" t="s">
        <v>31</v>
      </c>
      <c r="AJ13" s="102" t="s">
        <v>68</v>
      </c>
    </row>
    <row r="14" spans="1:55" x14ac:dyDescent="0.2">
      <c r="A14" s="66" t="s">
        <v>29</v>
      </c>
      <c r="B14" s="66" t="s">
        <v>30</v>
      </c>
      <c r="C14" s="83" t="s">
        <v>14</v>
      </c>
      <c r="D14" s="48">
        <f>D13</f>
        <v>40633</v>
      </c>
      <c r="E14" s="48">
        <f t="shared" ref="E14:AH14" si="2">E13</f>
        <v>40634</v>
      </c>
      <c r="F14" s="48">
        <f t="shared" si="2"/>
        <v>40635</v>
      </c>
      <c r="G14" s="48">
        <f t="shared" si="2"/>
        <v>40636</v>
      </c>
      <c r="H14" s="48">
        <f t="shared" si="2"/>
        <v>40637</v>
      </c>
      <c r="I14" s="48">
        <f t="shared" si="2"/>
        <v>40638</v>
      </c>
      <c r="J14" s="48">
        <f t="shared" si="2"/>
        <v>40639</v>
      </c>
      <c r="K14" s="48">
        <f t="shared" si="2"/>
        <v>40640</v>
      </c>
      <c r="L14" s="48">
        <f t="shared" si="2"/>
        <v>40641</v>
      </c>
      <c r="M14" s="48">
        <f t="shared" si="2"/>
        <v>40642</v>
      </c>
      <c r="N14" s="48">
        <f t="shared" si="2"/>
        <v>40643</v>
      </c>
      <c r="O14" s="48">
        <f t="shared" si="2"/>
        <v>40644</v>
      </c>
      <c r="P14" s="48">
        <f t="shared" si="2"/>
        <v>40645</v>
      </c>
      <c r="Q14" s="48">
        <f t="shared" si="2"/>
        <v>40646</v>
      </c>
      <c r="R14" s="48">
        <f t="shared" si="2"/>
        <v>40647</v>
      </c>
      <c r="S14" s="48">
        <f t="shared" si="2"/>
        <v>40648</v>
      </c>
      <c r="T14" s="48">
        <f t="shared" si="2"/>
        <v>40649</v>
      </c>
      <c r="U14" s="48">
        <f t="shared" si="2"/>
        <v>40650</v>
      </c>
      <c r="V14" s="48">
        <f t="shared" si="2"/>
        <v>40651</v>
      </c>
      <c r="W14" s="48">
        <f t="shared" si="2"/>
        <v>40652</v>
      </c>
      <c r="X14" s="48">
        <f t="shared" si="2"/>
        <v>40653</v>
      </c>
      <c r="Y14" s="48">
        <f t="shared" si="2"/>
        <v>40654</v>
      </c>
      <c r="Z14" s="48">
        <f t="shared" si="2"/>
        <v>40655</v>
      </c>
      <c r="AA14" s="48">
        <f t="shared" si="2"/>
        <v>40656</v>
      </c>
      <c r="AB14" s="48">
        <f t="shared" si="2"/>
        <v>40657</v>
      </c>
      <c r="AC14" s="48">
        <f t="shared" si="2"/>
        <v>40658</v>
      </c>
      <c r="AD14" s="48">
        <f t="shared" si="2"/>
        <v>40659</v>
      </c>
      <c r="AE14" s="48">
        <f t="shared" si="2"/>
        <v>40660</v>
      </c>
      <c r="AF14" s="48">
        <f t="shared" si="2"/>
        <v>40661</v>
      </c>
      <c r="AG14" s="48">
        <f t="shared" si="2"/>
        <v>40662</v>
      </c>
      <c r="AH14" s="48" t="str">
        <f t="shared" si="2"/>
        <v/>
      </c>
      <c r="AI14" s="84"/>
    </row>
    <row r="15" spans="1:55" s="3" customFormat="1" ht="13.9" customHeight="1" outlineLevel="1" x14ac:dyDescent="0.2">
      <c r="A15" s="72" t="s">
        <v>34</v>
      </c>
      <c r="B15" s="72" t="s">
        <v>35</v>
      </c>
      <c r="C15" s="74">
        <v>39510</v>
      </c>
      <c r="D15" s="98"/>
      <c r="E15" s="98"/>
      <c r="F15" s="98"/>
      <c r="G15" s="98"/>
      <c r="H15" s="98"/>
      <c r="I15" s="98"/>
      <c r="J15" s="98"/>
      <c r="K15" s="98"/>
      <c r="L15" s="98"/>
      <c r="M15" s="98"/>
      <c r="N15" s="98"/>
      <c r="O15" s="98"/>
      <c r="P15" s="98"/>
      <c r="Q15" s="98"/>
      <c r="R15" s="98"/>
      <c r="S15" s="98"/>
      <c r="T15" s="98"/>
      <c r="U15" s="98"/>
      <c r="V15" s="98"/>
      <c r="W15" s="98"/>
      <c r="X15" s="98"/>
      <c r="Y15" s="98"/>
      <c r="Z15" s="98"/>
      <c r="AA15" s="98"/>
      <c r="AB15" s="98"/>
      <c r="AC15" s="98"/>
      <c r="AD15" s="98"/>
      <c r="AE15" s="98"/>
      <c r="AF15" s="98"/>
      <c r="AG15" s="98"/>
      <c r="AH15" s="98"/>
      <c r="AI15" s="84">
        <f>SUM(D15:AH15)</f>
        <v>0</v>
      </c>
      <c r="AJ15" s="104">
        <v>1</v>
      </c>
    </row>
    <row r="16" spans="1:55" x14ac:dyDescent="0.2">
      <c r="A16" s="72" t="s">
        <v>41</v>
      </c>
      <c r="B16" s="72" t="s">
        <v>42</v>
      </c>
      <c r="C16" s="74" t="s">
        <v>70</v>
      </c>
      <c r="D16" s="98"/>
      <c r="E16" s="98"/>
      <c r="F16" s="98"/>
      <c r="G16" s="98"/>
      <c r="H16" s="98"/>
      <c r="I16" s="98"/>
      <c r="J16" s="98"/>
      <c r="K16" s="98"/>
      <c r="L16" s="98"/>
      <c r="M16" s="98"/>
      <c r="N16" s="98"/>
      <c r="O16" s="98"/>
      <c r="P16" s="98"/>
      <c r="Q16" s="98"/>
      <c r="R16" s="98"/>
      <c r="S16" s="98"/>
      <c r="T16" s="98"/>
      <c r="U16" s="98"/>
      <c r="V16" s="98"/>
      <c r="W16" s="98"/>
      <c r="X16" s="98"/>
      <c r="Y16" s="98"/>
      <c r="Z16" s="98"/>
      <c r="AA16" s="98"/>
      <c r="AB16" s="98"/>
      <c r="AC16" s="98"/>
      <c r="AD16" s="98"/>
      <c r="AE16" s="98"/>
      <c r="AF16" s="98"/>
      <c r="AG16" s="98"/>
      <c r="AH16" s="98"/>
      <c r="AI16" s="84">
        <f>SUM(D16:AH16)</f>
        <v>0</v>
      </c>
      <c r="AJ16" s="102">
        <v>2</v>
      </c>
    </row>
    <row r="17" spans="1:36" x14ac:dyDescent="0.2">
      <c r="A17" s="72" t="s">
        <v>45</v>
      </c>
      <c r="B17" s="72" t="s">
        <v>46</v>
      </c>
      <c r="C17" s="74">
        <v>39917</v>
      </c>
      <c r="D17" s="98"/>
      <c r="E17" s="98"/>
      <c r="F17" s="98"/>
      <c r="G17" s="98"/>
      <c r="H17" s="98"/>
      <c r="I17" s="98"/>
      <c r="J17" s="98"/>
      <c r="K17" s="98"/>
      <c r="L17" s="98"/>
      <c r="M17" s="98"/>
      <c r="N17" s="98"/>
      <c r="O17" s="98"/>
      <c r="P17" s="98"/>
      <c r="Q17" s="98"/>
      <c r="R17" s="98"/>
      <c r="S17" s="98"/>
      <c r="T17" s="98"/>
      <c r="U17" s="98"/>
      <c r="V17" s="98"/>
      <c r="W17" s="98"/>
      <c r="X17" s="98"/>
      <c r="Y17" s="98"/>
      <c r="Z17" s="98"/>
      <c r="AA17" s="98"/>
      <c r="AB17" s="98"/>
      <c r="AC17" s="98"/>
      <c r="AD17" s="98"/>
      <c r="AE17" s="98"/>
      <c r="AF17" s="98"/>
      <c r="AG17" s="98"/>
      <c r="AH17" s="98"/>
      <c r="AI17" s="84">
        <f>SUM(D17:AH17)</f>
        <v>0</v>
      </c>
      <c r="AJ17" s="102">
        <v>3</v>
      </c>
    </row>
    <row r="18" spans="1:36" x14ac:dyDescent="0.2">
      <c r="A18" s="72" t="s">
        <v>66</v>
      </c>
      <c r="B18" s="72" t="s">
        <v>73</v>
      </c>
      <c r="C18" s="74" t="s">
        <v>69</v>
      </c>
      <c r="D18" s="98"/>
      <c r="E18" s="98"/>
      <c r="F18" s="98"/>
      <c r="G18" s="98"/>
      <c r="H18" s="98"/>
      <c r="I18" s="98"/>
      <c r="J18" s="98"/>
      <c r="K18" s="98"/>
      <c r="L18" s="98"/>
      <c r="M18" s="98"/>
      <c r="N18" s="98"/>
      <c r="O18" s="98"/>
      <c r="P18" s="98"/>
      <c r="Q18" s="98"/>
      <c r="R18" s="98"/>
      <c r="S18" s="98"/>
      <c r="T18" s="98"/>
      <c r="U18" s="98"/>
      <c r="V18" s="98"/>
      <c r="W18" s="98"/>
      <c r="X18" s="98"/>
      <c r="Y18" s="98"/>
      <c r="Z18" s="98"/>
      <c r="AA18" s="98"/>
      <c r="AB18" s="98"/>
      <c r="AC18" s="98"/>
      <c r="AD18" s="98"/>
      <c r="AE18" s="98"/>
      <c r="AF18" s="98"/>
      <c r="AG18" s="98"/>
      <c r="AH18" s="98"/>
      <c r="AI18" s="84">
        <f>SUM(D18:AH18)</f>
        <v>0</v>
      </c>
      <c r="AJ18" s="102">
        <v>4</v>
      </c>
    </row>
    <row r="19" spans="1:36" x14ac:dyDescent="0.2"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</row>
    <row r="20" spans="1:36" x14ac:dyDescent="0.2"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</row>
    <row r="21" spans="1:36" x14ac:dyDescent="0.2"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</row>
    <row r="22" spans="1:36" s="3" customFormat="1" x14ac:dyDescent="0.2">
      <c r="A22" s="64"/>
      <c r="B22" s="64"/>
      <c r="C22" s="79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104"/>
    </row>
    <row r="23" spans="1:36" s="3" customFormat="1" x14ac:dyDescent="0.2">
      <c r="A23" s="64"/>
      <c r="B23" s="64"/>
      <c r="C23" s="79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J23" s="104"/>
    </row>
    <row r="24" spans="1:36" s="3" customFormat="1" x14ac:dyDescent="0.2">
      <c r="A24" s="64"/>
      <c r="B24" s="64"/>
      <c r="C24" s="79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J24" s="104"/>
    </row>
    <row r="25" spans="1:36" s="3" customFormat="1" x14ac:dyDescent="0.2">
      <c r="A25" s="64"/>
      <c r="B25" s="64"/>
      <c r="C25" s="79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J25" s="104"/>
    </row>
    <row r="26" spans="1:36" x14ac:dyDescent="0.2">
      <c r="D26" s="8"/>
      <c r="E26" s="5"/>
      <c r="F26" s="5"/>
      <c r="G26" s="5"/>
      <c r="H26" s="5"/>
      <c r="I26" s="5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</row>
    <row r="27" spans="1:36" ht="15.75" x14ac:dyDescent="0.25"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</row>
    <row r="28" spans="1:36" x14ac:dyDescent="0.2"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</row>
    <row r="29" spans="1:36" x14ac:dyDescent="0.2"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</row>
    <row r="30" spans="1:36" s="3" customFormat="1" x14ac:dyDescent="0.2">
      <c r="A30" s="64"/>
      <c r="B30" s="64"/>
      <c r="C30" s="79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104"/>
    </row>
    <row r="31" spans="1:36" s="3" customFormat="1" x14ac:dyDescent="0.2">
      <c r="A31" s="64"/>
      <c r="B31" s="64"/>
      <c r="C31" s="79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J31" s="104"/>
    </row>
    <row r="32" spans="1:36" s="3" customFormat="1" x14ac:dyDescent="0.2">
      <c r="A32" s="64"/>
      <c r="B32" s="64"/>
      <c r="C32" s="79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J32" s="104"/>
    </row>
    <row r="33" spans="1:36" s="3" customFormat="1" x14ac:dyDescent="0.2">
      <c r="A33" s="64"/>
      <c r="B33" s="64"/>
      <c r="C33" s="79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J33" s="104"/>
    </row>
    <row r="34" spans="1:36" x14ac:dyDescent="0.2">
      <c r="D34" s="8"/>
      <c r="E34" s="5"/>
      <c r="F34" s="5"/>
      <c r="G34" s="5"/>
      <c r="H34" s="5"/>
      <c r="I34" s="5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</row>
    <row r="35" spans="1:36" ht="15.75" x14ac:dyDescent="0.25"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</row>
    <row r="36" spans="1:36" x14ac:dyDescent="0.2"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</row>
    <row r="37" spans="1:36" x14ac:dyDescent="0.2"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</row>
    <row r="38" spans="1:36" s="3" customFormat="1" x14ac:dyDescent="0.2">
      <c r="A38" s="64"/>
      <c r="B38" s="64"/>
      <c r="C38" s="79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104"/>
    </row>
    <row r="39" spans="1:36" s="3" customFormat="1" x14ac:dyDescent="0.2">
      <c r="A39" s="64"/>
      <c r="B39" s="64"/>
      <c r="C39" s="79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J39" s="104"/>
    </row>
    <row r="40" spans="1:36" s="3" customFormat="1" x14ac:dyDescent="0.2">
      <c r="A40" s="64"/>
      <c r="B40" s="64"/>
      <c r="C40" s="79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J40" s="104"/>
    </row>
    <row r="41" spans="1:36" s="3" customFormat="1" x14ac:dyDescent="0.2">
      <c r="A41" s="64"/>
      <c r="B41" s="64"/>
      <c r="C41" s="79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J41" s="104"/>
    </row>
    <row r="42" spans="1:36" x14ac:dyDescent="0.2">
      <c r="D42" s="8"/>
      <c r="E42" s="5"/>
      <c r="F42" s="5"/>
      <c r="G42" s="5"/>
      <c r="H42" s="5"/>
      <c r="I42" s="5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</row>
    <row r="43" spans="1:36" ht="15.75" x14ac:dyDescent="0.25"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</row>
    <row r="44" spans="1:36" x14ac:dyDescent="0.2"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</row>
    <row r="45" spans="1:36" x14ac:dyDescent="0.2"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</row>
    <row r="46" spans="1:36" s="3" customFormat="1" x14ac:dyDescent="0.2">
      <c r="A46" s="64"/>
      <c r="B46" s="64"/>
      <c r="C46" s="79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104"/>
    </row>
    <row r="47" spans="1:36" s="3" customFormat="1" x14ac:dyDescent="0.2">
      <c r="A47" s="64"/>
      <c r="B47" s="64"/>
      <c r="C47" s="79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J47" s="104"/>
    </row>
    <row r="48" spans="1:36" s="3" customFormat="1" x14ac:dyDescent="0.2">
      <c r="A48" s="64"/>
      <c r="B48" s="64"/>
      <c r="C48" s="79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J48" s="104"/>
    </row>
    <row r="49" spans="1:36" s="3" customFormat="1" x14ac:dyDescent="0.2">
      <c r="A49" s="64"/>
      <c r="B49" s="64"/>
      <c r="C49" s="79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J49" s="104"/>
    </row>
    <row r="50" spans="1:36" x14ac:dyDescent="0.2">
      <c r="D50" s="8"/>
      <c r="E50" s="5"/>
      <c r="F50" s="5"/>
      <c r="G50" s="5"/>
      <c r="H50" s="5"/>
      <c r="I50" s="5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</row>
    <row r="51" spans="1:36" ht="15.75" x14ac:dyDescent="0.25"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</row>
    <row r="52" spans="1:36" x14ac:dyDescent="0.2"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</row>
    <row r="53" spans="1:36" x14ac:dyDescent="0.2"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</row>
    <row r="54" spans="1:36" s="3" customFormat="1" x14ac:dyDescent="0.2">
      <c r="A54" s="64"/>
      <c r="B54" s="64"/>
      <c r="C54" s="79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104"/>
    </row>
    <row r="55" spans="1:36" s="3" customFormat="1" x14ac:dyDescent="0.2">
      <c r="A55" s="64"/>
      <c r="B55" s="64"/>
      <c r="C55" s="79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J55" s="104"/>
    </row>
    <row r="56" spans="1:36" s="3" customFormat="1" x14ac:dyDescent="0.2">
      <c r="A56" s="64"/>
      <c r="B56" s="64"/>
      <c r="C56" s="79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J56" s="104"/>
    </row>
    <row r="57" spans="1:36" s="3" customFormat="1" x14ac:dyDescent="0.2">
      <c r="A57" s="64"/>
      <c r="B57" s="64"/>
      <c r="C57" s="79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J57" s="104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6" x14ac:dyDescent="0.2">
      <c r="D61" s="8"/>
      <c r="E61" s="5"/>
      <c r="F61" s="5"/>
      <c r="G61" s="5"/>
      <c r="H61" s="5"/>
      <c r="I61" s="5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6" x14ac:dyDescent="0.2">
      <c r="D62" s="8"/>
      <c r="E62" s="5"/>
      <c r="F62" s="5"/>
      <c r="G62" s="5"/>
      <c r="H62" s="5"/>
      <c r="I62" s="5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</sheetData>
  <mergeCells count="1">
    <mergeCell ref="D12:AH12"/>
  </mergeCells>
  <phoneticPr fontId="1" type="noConversion"/>
  <conditionalFormatting sqref="Q2:Q4 Q6:Q10">
    <cfRule type="cellIs" dxfId="1804" priority="1137" stopIfTrue="1" operator="equal">
      <formula>"GV"</formula>
    </cfRule>
    <cfRule type="cellIs" dxfId="1803" priority="1138" stopIfTrue="1" operator="equal">
      <formula>"PC"</formula>
    </cfRule>
    <cfRule type="cellIs" dxfId="1802" priority="1139" stopIfTrue="1" operator="equal">
      <formula>"R"</formula>
    </cfRule>
    <cfRule type="cellIs" dxfId="1801" priority="1140" stopIfTrue="1" operator="equal">
      <formula>"E"</formula>
    </cfRule>
    <cfRule type="cellIs" dxfId="1800" priority="1141" stopIfTrue="1" operator="equal">
      <formula>"PT"</formula>
    </cfRule>
    <cfRule type="cellIs" dxfId="1799" priority="1142" stopIfTrue="1" operator="equal">
      <formula>"mt"</formula>
    </cfRule>
  </conditionalFormatting>
  <conditionalFormatting sqref="Q2:Q10">
    <cfRule type="cellIs" dxfId="1798" priority="1194" stopIfTrue="1" operator="equal">
      <formula>"cc"</formula>
    </cfRule>
    <cfRule type="cellIs" dxfId="1797" priority="1195" stopIfTrue="1" operator="equal">
      <formula>"cl"</formula>
    </cfRule>
    <cfRule type="cellIs" dxfId="1796" priority="1196" stopIfTrue="1" operator="equal">
      <formula>"m"</formula>
    </cfRule>
  </conditionalFormatting>
  <conditionalFormatting sqref="Q2:Q10">
    <cfRule type="cellIs" dxfId="1795" priority="1191" stopIfTrue="1" operator="equal">
      <formula>"F"</formula>
    </cfRule>
    <cfRule type="cellIs" dxfId="1794" priority="1192" stopIfTrue="1" operator="equal">
      <formula>"WK"</formula>
    </cfRule>
    <cfRule type="cellIs" dxfId="1793" priority="1193" stopIfTrue="1" operator="equal">
      <formula>"T"</formula>
    </cfRule>
  </conditionalFormatting>
  <conditionalFormatting sqref="Q5">
    <cfRule type="cellIs" dxfId="1792" priority="1125" stopIfTrue="1" operator="equal">
      <formula>"GV"</formula>
    </cfRule>
    <cfRule type="cellIs" dxfId="1791" priority="1126" stopIfTrue="1" operator="equal">
      <formula>"PC"</formula>
    </cfRule>
    <cfRule type="cellIs" dxfId="1790" priority="1127" stopIfTrue="1" operator="equal">
      <formula>"R"</formula>
    </cfRule>
    <cfRule type="cellIs" dxfId="1789" priority="1128" stopIfTrue="1" operator="equal">
      <formula>"E"</formula>
    </cfRule>
    <cfRule type="cellIs" dxfId="1788" priority="1129" stopIfTrue="1" operator="equal">
      <formula>"PT"</formula>
    </cfRule>
    <cfRule type="cellIs" dxfId="1787" priority="1130" stopIfTrue="1" operator="equal">
      <formula>"mt"</formula>
    </cfRule>
  </conditionalFormatting>
  <conditionalFormatting sqref="D14:AH14">
    <cfRule type="expression" dxfId="1786" priority="712">
      <formula>COUNTIF($D$13:$AH$13,férié)</formula>
    </cfRule>
  </conditionalFormatting>
  <conditionalFormatting sqref="Q2:Q10">
    <cfRule type="cellIs" dxfId="1785" priority="709" stopIfTrue="1" operator="equal">
      <formula>"cc"</formula>
    </cfRule>
    <cfRule type="cellIs" dxfId="1784" priority="710" stopIfTrue="1" operator="equal">
      <formula>"cl"</formula>
    </cfRule>
    <cfRule type="cellIs" dxfId="1783" priority="711" stopIfTrue="1" operator="equal">
      <formula>"m"</formula>
    </cfRule>
  </conditionalFormatting>
  <conditionalFormatting sqref="Q2:Q10">
    <cfRule type="cellIs" dxfId="1782" priority="706" stopIfTrue="1" operator="equal">
      <formula>"F"</formula>
    </cfRule>
    <cfRule type="cellIs" dxfId="1781" priority="707" stopIfTrue="1" operator="equal">
      <formula>"WK"</formula>
    </cfRule>
    <cfRule type="cellIs" dxfId="1780" priority="708" stopIfTrue="1" operator="equal">
      <formula>"T"</formula>
    </cfRule>
  </conditionalFormatting>
  <conditionalFormatting sqref="Q2:Q4 Q6:Q10">
    <cfRule type="cellIs" dxfId="1779" priority="700" stopIfTrue="1" operator="equal">
      <formula>"GV"</formula>
    </cfRule>
    <cfRule type="cellIs" dxfId="1778" priority="701" stopIfTrue="1" operator="equal">
      <formula>"PC"</formula>
    </cfRule>
    <cfRule type="cellIs" dxfId="1777" priority="702" stopIfTrue="1" operator="equal">
      <formula>"R"</formula>
    </cfRule>
    <cfRule type="cellIs" dxfId="1776" priority="703" stopIfTrue="1" operator="equal">
      <formula>"E"</formula>
    </cfRule>
    <cfRule type="cellIs" dxfId="1775" priority="704" stopIfTrue="1" operator="equal">
      <formula>"PT"</formula>
    </cfRule>
    <cfRule type="cellIs" dxfId="1774" priority="705" stopIfTrue="1" operator="equal">
      <formula>"mt"</formula>
    </cfRule>
  </conditionalFormatting>
  <conditionalFormatting sqref="Q5">
    <cfRule type="cellIs" dxfId="1773" priority="694" stopIfTrue="1" operator="equal">
      <formula>"GV"</formula>
    </cfRule>
    <cfRule type="cellIs" dxfId="1772" priority="695" stopIfTrue="1" operator="equal">
      <formula>"PC"</formula>
    </cfRule>
    <cfRule type="cellIs" dxfId="1771" priority="696" stopIfTrue="1" operator="equal">
      <formula>"R"</formula>
    </cfRule>
    <cfRule type="cellIs" dxfId="1770" priority="697" stopIfTrue="1" operator="equal">
      <formula>"E"</formula>
    </cfRule>
    <cfRule type="cellIs" dxfId="1769" priority="698" stopIfTrue="1" operator="equal">
      <formula>"PT"</formula>
    </cfRule>
    <cfRule type="cellIs" dxfId="1768" priority="699" stopIfTrue="1" operator="equal">
      <formula>"mt"</formula>
    </cfRule>
  </conditionalFormatting>
  <conditionalFormatting sqref="D14:AH14">
    <cfRule type="expression" dxfId="1767" priority="693">
      <formula>COUNTIF($D$13:$AH$13,férié)</formula>
    </cfRule>
  </conditionalFormatting>
  <conditionalFormatting sqref="D15:AH15">
    <cfRule type="expression" dxfId="1766" priority="691">
      <formula>COUNTIF(JF,D$13)</formula>
    </cfRule>
    <cfRule type="expression" dxfId="1765" priority="692">
      <formula>WEEKDAY(D$13,2)&gt;5</formula>
    </cfRule>
  </conditionalFormatting>
  <conditionalFormatting sqref="Q2:Q10">
    <cfRule type="cellIs" dxfId="1764" priority="688" stopIfTrue="1" operator="equal">
      <formula>"cc"</formula>
    </cfRule>
    <cfRule type="cellIs" dxfId="1763" priority="689" stopIfTrue="1" operator="equal">
      <formula>"cl"</formula>
    </cfRule>
    <cfRule type="cellIs" dxfId="1762" priority="690" stopIfTrue="1" operator="equal">
      <formula>"m"</formula>
    </cfRule>
  </conditionalFormatting>
  <conditionalFormatting sqref="Q2:Q10">
    <cfRule type="cellIs" dxfId="1761" priority="685" stopIfTrue="1" operator="equal">
      <formula>"F"</formula>
    </cfRule>
    <cfRule type="cellIs" dxfId="1760" priority="686" stopIfTrue="1" operator="equal">
      <formula>"WK"</formula>
    </cfRule>
    <cfRule type="cellIs" dxfId="1759" priority="687" stopIfTrue="1" operator="equal">
      <formula>"T"</formula>
    </cfRule>
  </conditionalFormatting>
  <conditionalFormatting sqref="Q2:Q4 Q6:Q10">
    <cfRule type="cellIs" dxfId="1758" priority="679" stopIfTrue="1" operator="equal">
      <formula>"GV"</formula>
    </cfRule>
    <cfRule type="cellIs" dxfId="1757" priority="680" stopIfTrue="1" operator="equal">
      <formula>"PC"</formula>
    </cfRule>
    <cfRule type="cellIs" dxfId="1756" priority="681" stopIfTrue="1" operator="equal">
      <formula>"R"</formula>
    </cfRule>
    <cfRule type="cellIs" dxfId="1755" priority="682" stopIfTrue="1" operator="equal">
      <formula>"E"</formula>
    </cfRule>
    <cfRule type="cellIs" dxfId="1754" priority="683" stopIfTrue="1" operator="equal">
      <formula>"PT"</formula>
    </cfRule>
    <cfRule type="cellIs" dxfId="1753" priority="684" stopIfTrue="1" operator="equal">
      <formula>"mt"</formula>
    </cfRule>
  </conditionalFormatting>
  <conditionalFormatting sqref="Q5">
    <cfRule type="cellIs" dxfId="1752" priority="673" stopIfTrue="1" operator="equal">
      <formula>"GV"</formula>
    </cfRule>
    <cfRule type="cellIs" dxfId="1751" priority="674" stopIfTrue="1" operator="equal">
      <formula>"PC"</formula>
    </cfRule>
    <cfRule type="cellIs" dxfId="1750" priority="675" stopIfTrue="1" operator="equal">
      <formula>"R"</formula>
    </cfRule>
    <cfRule type="cellIs" dxfId="1749" priority="676" stopIfTrue="1" operator="equal">
      <formula>"E"</formula>
    </cfRule>
    <cfRule type="cellIs" dxfId="1748" priority="677" stopIfTrue="1" operator="equal">
      <formula>"PT"</formula>
    </cfRule>
    <cfRule type="cellIs" dxfId="1747" priority="678" stopIfTrue="1" operator="equal">
      <formula>"mt"</formula>
    </cfRule>
  </conditionalFormatting>
  <conditionalFormatting sqref="D14:AH14">
    <cfRule type="expression" dxfId="1746" priority="672">
      <formula>COUNTIF($D$13:$AH$13,férié)</formula>
    </cfRule>
  </conditionalFormatting>
  <conditionalFormatting sqref="D15:AH15">
    <cfRule type="expression" dxfId="1745" priority="669">
      <formula>D$13=""</formula>
    </cfRule>
    <cfRule type="expression" dxfId="1744" priority="670">
      <formula>COUNTIF(JF,D$13)</formula>
    </cfRule>
    <cfRule type="expression" dxfId="1743" priority="671">
      <formula>WEEKDAY(D$13,2)&gt;5</formula>
    </cfRule>
  </conditionalFormatting>
  <conditionalFormatting sqref="Q2:Q4 Q6:Q10">
    <cfRule type="cellIs" dxfId="1742" priority="663" stopIfTrue="1" operator="equal">
      <formula>"GV"</formula>
    </cfRule>
    <cfRule type="cellIs" dxfId="1741" priority="664" stopIfTrue="1" operator="equal">
      <formula>"PC"</formula>
    </cfRule>
    <cfRule type="cellIs" dxfId="1740" priority="665" stopIfTrue="1" operator="equal">
      <formula>"R"</formula>
    </cfRule>
    <cfRule type="cellIs" dxfId="1739" priority="666" stopIfTrue="1" operator="equal">
      <formula>"E"</formula>
    </cfRule>
    <cfRule type="cellIs" dxfId="1738" priority="667" stopIfTrue="1" operator="equal">
      <formula>"PT"</formula>
    </cfRule>
    <cfRule type="cellIs" dxfId="1737" priority="668" stopIfTrue="1" operator="equal">
      <formula>"mt"</formula>
    </cfRule>
  </conditionalFormatting>
  <conditionalFormatting sqref="Q2:Q10">
    <cfRule type="cellIs" dxfId="1736" priority="660" stopIfTrue="1" operator="equal">
      <formula>"cc"</formula>
    </cfRule>
    <cfRule type="cellIs" dxfId="1735" priority="661" stopIfTrue="1" operator="equal">
      <formula>"cl"</formula>
    </cfRule>
    <cfRule type="cellIs" dxfId="1734" priority="662" stopIfTrue="1" operator="equal">
      <formula>"m"</formula>
    </cfRule>
  </conditionalFormatting>
  <conditionalFormatting sqref="Q2:Q10">
    <cfRule type="cellIs" dxfId="1733" priority="657" stopIfTrue="1" operator="equal">
      <formula>"F"</formula>
    </cfRule>
    <cfRule type="cellIs" dxfId="1732" priority="658" stopIfTrue="1" operator="equal">
      <formula>"WK"</formula>
    </cfRule>
    <cfRule type="cellIs" dxfId="1731" priority="659" stopIfTrue="1" operator="equal">
      <formula>"T"</formula>
    </cfRule>
  </conditionalFormatting>
  <conditionalFormatting sqref="Q5">
    <cfRule type="cellIs" dxfId="1730" priority="651" stopIfTrue="1" operator="equal">
      <formula>"GV"</formula>
    </cfRule>
    <cfRule type="cellIs" dxfId="1729" priority="652" stopIfTrue="1" operator="equal">
      <formula>"PC"</formula>
    </cfRule>
    <cfRule type="cellIs" dxfId="1728" priority="653" stopIfTrue="1" operator="equal">
      <formula>"R"</formula>
    </cfRule>
    <cfRule type="cellIs" dxfId="1727" priority="654" stopIfTrue="1" operator="equal">
      <formula>"E"</formula>
    </cfRule>
    <cfRule type="cellIs" dxfId="1726" priority="655" stopIfTrue="1" operator="equal">
      <formula>"PT"</formula>
    </cfRule>
    <cfRule type="cellIs" dxfId="1725" priority="656" stopIfTrue="1" operator="equal">
      <formula>"mt"</formula>
    </cfRule>
  </conditionalFormatting>
  <conditionalFormatting sqref="D14:AH14">
    <cfRule type="expression" dxfId="1724" priority="650">
      <formula>COUNTIF($D$13:$AH$13,férié)</formula>
    </cfRule>
  </conditionalFormatting>
  <conditionalFormatting sqref="Q2:Q10">
    <cfRule type="cellIs" dxfId="1723" priority="647" stopIfTrue="1" operator="equal">
      <formula>"cc"</formula>
    </cfRule>
    <cfRule type="cellIs" dxfId="1722" priority="648" stopIfTrue="1" operator="equal">
      <formula>"cl"</formula>
    </cfRule>
    <cfRule type="cellIs" dxfId="1721" priority="649" stopIfTrue="1" operator="equal">
      <formula>"m"</formula>
    </cfRule>
  </conditionalFormatting>
  <conditionalFormatting sqref="Q2:Q10">
    <cfRule type="cellIs" dxfId="1720" priority="644" stopIfTrue="1" operator="equal">
      <formula>"F"</formula>
    </cfRule>
    <cfRule type="cellIs" dxfId="1719" priority="645" stopIfTrue="1" operator="equal">
      <formula>"WK"</formula>
    </cfRule>
    <cfRule type="cellIs" dxfId="1718" priority="646" stopIfTrue="1" operator="equal">
      <formula>"T"</formula>
    </cfRule>
  </conditionalFormatting>
  <conditionalFormatting sqref="Q2:Q4 Q6:Q10">
    <cfRule type="cellIs" dxfId="1717" priority="638" stopIfTrue="1" operator="equal">
      <formula>"GV"</formula>
    </cfRule>
    <cfRule type="cellIs" dxfId="1716" priority="639" stopIfTrue="1" operator="equal">
      <formula>"PC"</formula>
    </cfRule>
    <cfRule type="cellIs" dxfId="1715" priority="640" stopIfTrue="1" operator="equal">
      <formula>"R"</formula>
    </cfRule>
    <cfRule type="cellIs" dxfId="1714" priority="641" stopIfTrue="1" operator="equal">
      <formula>"E"</formula>
    </cfRule>
    <cfRule type="cellIs" dxfId="1713" priority="642" stopIfTrue="1" operator="equal">
      <formula>"PT"</formula>
    </cfRule>
    <cfRule type="cellIs" dxfId="1712" priority="643" stopIfTrue="1" operator="equal">
      <formula>"mt"</formula>
    </cfRule>
  </conditionalFormatting>
  <conditionalFormatting sqref="Q5">
    <cfRule type="cellIs" dxfId="1711" priority="632" stopIfTrue="1" operator="equal">
      <formula>"GV"</formula>
    </cfRule>
    <cfRule type="cellIs" dxfId="1710" priority="633" stopIfTrue="1" operator="equal">
      <formula>"PC"</formula>
    </cfRule>
    <cfRule type="cellIs" dxfId="1709" priority="634" stopIfTrue="1" operator="equal">
      <formula>"R"</formula>
    </cfRule>
    <cfRule type="cellIs" dxfId="1708" priority="635" stopIfTrue="1" operator="equal">
      <formula>"E"</formula>
    </cfRule>
    <cfRule type="cellIs" dxfId="1707" priority="636" stopIfTrue="1" operator="equal">
      <formula>"PT"</formula>
    </cfRule>
    <cfRule type="cellIs" dxfId="1706" priority="637" stopIfTrue="1" operator="equal">
      <formula>"mt"</formula>
    </cfRule>
  </conditionalFormatting>
  <conditionalFormatting sqref="D14:AH14">
    <cfRule type="expression" dxfId="1705" priority="631">
      <formula>COUNTIF($D$13:$AH$13,férié)</formula>
    </cfRule>
  </conditionalFormatting>
  <conditionalFormatting sqref="Q2:Q10">
    <cfRule type="cellIs" dxfId="1704" priority="626" stopIfTrue="1" operator="equal">
      <formula>"cc"</formula>
    </cfRule>
    <cfRule type="cellIs" dxfId="1703" priority="627" stopIfTrue="1" operator="equal">
      <formula>"cl"</formula>
    </cfRule>
    <cfRule type="cellIs" dxfId="1702" priority="628" stopIfTrue="1" operator="equal">
      <formula>"m"</formula>
    </cfRule>
  </conditionalFormatting>
  <conditionalFormatting sqref="Q2:Q10">
    <cfRule type="cellIs" dxfId="1701" priority="623" stopIfTrue="1" operator="equal">
      <formula>"F"</formula>
    </cfRule>
    <cfRule type="cellIs" dxfId="1700" priority="624" stopIfTrue="1" operator="equal">
      <formula>"WK"</formula>
    </cfRule>
    <cfRule type="cellIs" dxfId="1699" priority="625" stopIfTrue="1" operator="equal">
      <formula>"T"</formula>
    </cfRule>
  </conditionalFormatting>
  <conditionalFormatting sqref="Q2:Q4 Q6:Q10">
    <cfRule type="cellIs" dxfId="1698" priority="617" stopIfTrue="1" operator="equal">
      <formula>"GV"</formula>
    </cfRule>
    <cfRule type="cellIs" dxfId="1697" priority="618" stopIfTrue="1" operator="equal">
      <formula>"PC"</formula>
    </cfRule>
    <cfRule type="cellIs" dxfId="1696" priority="619" stopIfTrue="1" operator="equal">
      <formula>"R"</formula>
    </cfRule>
    <cfRule type="cellIs" dxfId="1695" priority="620" stopIfTrue="1" operator="equal">
      <formula>"E"</formula>
    </cfRule>
    <cfRule type="cellIs" dxfId="1694" priority="621" stopIfTrue="1" operator="equal">
      <formula>"PT"</formula>
    </cfRule>
    <cfRule type="cellIs" dxfId="1693" priority="622" stopIfTrue="1" operator="equal">
      <formula>"mt"</formula>
    </cfRule>
  </conditionalFormatting>
  <conditionalFormatting sqref="Q5">
    <cfRule type="cellIs" dxfId="1692" priority="611" stopIfTrue="1" operator="equal">
      <formula>"GV"</formula>
    </cfRule>
    <cfRule type="cellIs" dxfId="1691" priority="612" stopIfTrue="1" operator="equal">
      <formula>"PC"</formula>
    </cfRule>
    <cfRule type="cellIs" dxfId="1690" priority="613" stopIfTrue="1" operator="equal">
      <formula>"R"</formula>
    </cfRule>
    <cfRule type="cellIs" dxfId="1689" priority="614" stopIfTrue="1" operator="equal">
      <formula>"E"</formula>
    </cfRule>
    <cfRule type="cellIs" dxfId="1688" priority="615" stopIfTrue="1" operator="equal">
      <formula>"PT"</formula>
    </cfRule>
    <cfRule type="cellIs" dxfId="1687" priority="616" stopIfTrue="1" operator="equal">
      <formula>"mt"</formula>
    </cfRule>
  </conditionalFormatting>
  <conditionalFormatting sqref="D14:AH14">
    <cfRule type="expression" dxfId="1686" priority="610">
      <formula>COUNTIF($D$13:$AH$13,férié)</formula>
    </cfRule>
  </conditionalFormatting>
  <conditionalFormatting sqref="D13:AH15">
    <cfRule type="expression" dxfId="1685" priority="607" stopIfTrue="1">
      <formula>D$13=""</formula>
    </cfRule>
  </conditionalFormatting>
  <conditionalFormatting sqref="D15:AH15">
    <cfRule type="expression" dxfId="1684" priority="606">
      <formula>COUNTIF($D$13:$AH$13,férié)</formula>
    </cfRule>
  </conditionalFormatting>
  <conditionalFormatting sqref="D15:AH15">
    <cfRule type="expression" dxfId="1683" priority="605">
      <formula>COUNTIF($D$13:$AH$13,férié)</formula>
    </cfRule>
  </conditionalFormatting>
  <conditionalFormatting sqref="D15:AH15">
    <cfRule type="expression" dxfId="1682" priority="604">
      <formula>COUNTIF($D$13:$AH$13,férié)</formula>
    </cfRule>
  </conditionalFormatting>
  <conditionalFormatting sqref="D15:AH15">
    <cfRule type="expression" dxfId="1681" priority="603">
      <formula>COUNTIF($D$13:$AH$13,férié)</formula>
    </cfRule>
  </conditionalFormatting>
  <conditionalFormatting sqref="D15:AH15">
    <cfRule type="expression" dxfId="1680" priority="602">
      <formula>COUNTIF($D$13:$AH$13,férié)</formula>
    </cfRule>
  </conditionalFormatting>
  <conditionalFormatting sqref="D15:AH15">
    <cfRule type="expression" dxfId="1679" priority="601">
      <formula>COUNTIF($D$13:$AH$13,férié)</formula>
    </cfRule>
  </conditionalFormatting>
  <conditionalFormatting sqref="D15:AH15">
    <cfRule type="expression" dxfId="1678" priority="600">
      <formula>COUNTIF($D$13:$AH$13,férié)</formula>
    </cfRule>
  </conditionalFormatting>
  <conditionalFormatting sqref="D15:AH15">
    <cfRule type="expression" dxfId="1677" priority="599">
      <formula>COUNTIF($D$13:$AH$13,férié)</formula>
    </cfRule>
  </conditionalFormatting>
  <conditionalFormatting sqref="D15:AH15">
    <cfRule type="expression" dxfId="1676" priority="598">
      <formula>COUNTIF($D$13:$AH$13,férié)</formula>
    </cfRule>
  </conditionalFormatting>
  <conditionalFormatting sqref="D15:AH15">
    <cfRule type="expression" dxfId="1675" priority="597">
      <formula>COUNTIF($D$13:$AH$13,férié)</formula>
    </cfRule>
  </conditionalFormatting>
  <conditionalFormatting sqref="D15:AH15">
    <cfRule type="expression" dxfId="1674" priority="596">
      <formula>COUNTIF($D$13:$AH$13,férié)</formula>
    </cfRule>
  </conditionalFormatting>
  <conditionalFormatting sqref="D15:AH15">
    <cfRule type="expression" dxfId="1673" priority="595">
      <formula>COUNTIF($D$13:$AH$13,férié)</formula>
    </cfRule>
  </conditionalFormatting>
  <conditionalFormatting sqref="D16:AH16">
    <cfRule type="expression" dxfId="1618" priority="71">
      <formula>COUNTIF(JF,D$13)</formula>
    </cfRule>
    <cfRule type="expression" dxfId="1617" priority="72">
      <formula>WEEKDAY(D$13,2)&gt;5</formula>
    </cfRule>
  </conditionalFormatting>
  <conditionalFormatting sqref="D16:AH16">
    <cfRule type="expression" dxfId="1616" priority="68">
      <formula>D$13=""</formula>
    </cfRule>
    <cfRule type="expression" dxfId="1615" priority="69">
      <formula>COUNTIF(JF,D$13)</formula>
    </cfRule>
    <cfRule type="expression" dxfId="1614" priority="70">
      <formula>WEEKDAY(D$13,2)&gt;5</formula>
    </cfRule>
  </conditionalFormatting>
  <conditionalFormatting sqref="D16:AH16">
    <cfRule type="expression" dxfId="1613" priority="67" stopIfTrue="1">
      <formula>D$13=""</formula>
    </cfRule>
  </conditionalFormatting>
  <conditionalFormatting sqref="D16:AH16">
    <cfRule type="expression" dxfId="1612" priority="66">
      <formula>COUNTIF($D$13:$AH$13,férié)</formula>
    </cfRule>
  </conditionalFormatting>
  <conditionalFormatting sqref="D16:AH16">
    <cfRule type="expression" dxfId="1611" priority="65">
      <formula>COUNTIF($D$13:$AH$13,férié)</formula>
    </cfRule>
  </conditionalFormatting>
  <conditionalFormatting sqref="D16:AH16">
    <cfRule type="expression" dxfId="1610" priority="64">
      <formula>COUNTIF($D$13:$AH$13,férié)</formula>
    </cfRule>
  </conditionalFormatting>
  <conditionalFormatting sqref="D16:AH16">
    <cfRule type="expression" dxfId="1609" priority="63">
      <formula>COUNTIF($D$13:$AH$13,férié)</formula>
    </cfRule>
  </conditionalFormatting>
  <conditionalFormatting sqref="D16:AH16">
    <cfRule type="expression" dxfId="1608" priority="62">
      <formula>COUNTIF($D$13:$AH$13,férié)</formula>
    </cfRule>
  </conditionalFormatting>
  <conditionalFormatting sqref="D16:AH16">
    <cfRule type="expression" dxfId="1607" priority="61">
      <formula>COUNTIF($D$13:$AH$13,férié)</formula>
    </cfRule>
  </conditionalFormatting>
  <conditionalFormatting sqref="D16:AH16">
    <cfRule type="expression" dxfId="1606" priority="60">
      <formula>COUNTIF($D$13:$AH$13,férié)</formula>
    </cfRule>
  </conditionalFormatting>
  <conditionalFormatting sqref="D16:AH16">
    <cfRule type="expression" dxfId="1605" priority="59">
      <formula>COUNTIF($D$13:$AH$13,férié)</formula>
    </cfRule>
  </conditionalFormatting>
  <conditionalFormatting sqref="D16:AH16">
    <cfRule type="expression" dxfId="1604" priority="58">
      <formula>COUNTIF($D$13:$AH$13,férié)</formula>
    </cfRule>
  </conditionalFormatting>
  <conditionalFormatting sqref="D16:AH16">
    <cfRule type="expression" dxfId="1603" priority="57">
      <formula>COUNTIF($D$13:$AH$13,férié)</formula>
    </cfRule>
  </conditionalFormatting>
  <conditionalFormatting sqref="D16:AH16">
    <cfRule type="expression" dxfId="1602" priority="56">
      <formula>COUNTIF($D$13:$AH$13,férié)</formula>
    </cfRule>
  </conditionalFormatting>
  <conditionalFormatting sqref="D16:AH16">
    <cfRule type="expression" dxfId="1601" priority="55">
      <formula>COUNTIF($D$13:$AH$13,férié)</formula>
    </cfRule>
  </conditionalFormatting>
  <conditionalFormatting sqref="D17:AH17">
    <cfRule type="expression" dxfId="1600" priority="53">
      <formula>COUNTIF(JF,D$13)</formula>
    </cfRule>
    <cfRule type="expression" dxfId="1599" priority="54">
      <formula>WEEKDAY(D$13,2)&gt;5</formula>
    </cfRule>
  </conditionalFormatting>
  <conditionalFormatting sqref="D17:AH17">
    <cfRule type="expression" dxfId="1598" priority="50">
      <formula>D$13=""</formula>
    </cfRule>
    <cfRule type="expression" dxfId="1597" priority="51">
      <formula>COUNTIF(JF,D$13)</formula>
    </cfRule>
    <cfRule type="expression" dxfId="1596" priority="52">
      <formula>WEEKDAY(D$13,2)&gt;5</formula>
    </cfRule>
  </conditionalFormatting>
  <conditionalFormatting sqref="D17:AH17">
    <cfRule type="expression" dxfId="1595" priority="49" stopIfTrue="1">
      <formula>D$13=""</formula>
    </cfRule>
  </conditionalFormatting>
  <conditionalFormatting sqref="D17:AH17">
    <cfRule type="expression" dxfId="1594" priority="48">
      <formula>COUNTIF($D$13:$AH$13,férié)</formula>
    </cfRule>
  </conditionalFormatting>
  <conditionalFormatting sqref="D17:AH17">
    <cfRule type="expression" dxfId="1593" priority="47">
      <formula>COUNTIF($D$13:$AH$13,férié)</formula>
    </cfRule>
  </conditionalFormatting>
  <conditionalFormatting sqref="D17:AH17">
    <cfRule type="expression" dxfId="1592" priority="46">
      <formula>COUNTIF($D$13:$AH$13,férié)</formula>
    </cfRule>
  </conditionalFormatting>
  <conditionalFormatting sqref="D17:AH17">
    <cfRule type="expression" dxfId="1591" priority="45">
      <formula>COUNTIF($D$13:$AH$13,férié)</formula>
    </cfRule>
  </conditionalFormatting>
  <conditionalFormatting sqref="D17:AH17">
    <cfRule type="expression" dxfId="1590" priority="44">
      <formula>COUNTIF($D$13:$AH$13,férié)</formula>
    </cfRule>
  </conditionalFormatting>
  <conditionalFormatting sqref="D17:AH17">
    <cfRule type="expression" dxfId="1589" priority="43">
      <formula>COUNTIF($D$13:$AH$13,férié)</formula>
    </cfRule>
  </conditionalFormatting>
  <conditionalFormatting sqref="D17:AH17">
    <cfRule type="expression" dxfId="1588" priority="42">
      <formula>COUNTIF($D$13:$AH$13,férié)</formula>
    </cfRule>
  </conditionalFormatting>
  <conditionalFormatting sqref="D17:AH17">
    <cfRule type="expression" dxfId="1587" priority="41">
      <formula>COUNTIF($D$13:$AH$13,férié)</formula>
    </cfRule>
  </conditionalFormatting>
  <conditionalFormatting sqref="D17:AH17">
    <cfRule type="expression" dxfId="1586" priority="40">
      <formula>COUNTIF($D$13:$AH$13,férié)</formula>
    </cfRule>
  </conditionalFormatting>
  <conditionalFormatting sqref="D17:AH17">
    <cfRule type="expression" dxfId="1585" priority="39">
      <formula>COUNTIF($D$13:$AH$13,férié)</formula>
    </cfRule>
  </conditionalFormatting>
  <conditionalFormatting sqref="D17:AH17">
    <cfRule type="expression" dxfId="1584" priority="38">
      <formula>COUNTIF($D$13:$AH$13,férié)</formula>
    </cfRule>
  </conditionalFormatting>
  <conditionalFormatting sqref="D17:AH17">
    <cfRule type="expression" dxfId="1583" priority="37">
      <formula>COUNTIF($D$13:$AH$13,férié)</formula>
    </cfRule>
  </conditionalFormatting>
  <conditionalFormatting sqref="D18:AH18">
    <cfRule type="expression" dxfId="79" priority="17">
      <formula>COUNTIF(JF,D$13)</formula>
    </cfRule>
    <cfRule type="expression" dxfId="78" priority="18">
      <formula>WEEKDAY(D$13,2)&gt;5</formula>
    </cfRule>
  </conditionalFormatting>
  <conditionalFormatting sqref="D18:AH18">
    <cfRule type="expression" dxfId="77" priority="14">
      <formula>D$13=""</formula>
    </cfRule>
    <cfRule type="expression" dxfId="76" priority="15">
      <formula>COUNTIF(JF,D$13)</formula>
    </cfRule>
    <cfRule type="expression" dxfId="75" priority="16">
      <formula>WEEKDAY(D$13,2)&gt;5</formula>
    </cfRule>
  </conditionalFormatting>
  <conditionalFormatting sqref="D18:AH18">
    <cfRule type="expression" dxfId="74" priority="13" stopIfTrue="1">
      <formula>D$13=""</formula>
    </cfRule>
  </conditionalFormatting>
  <conditionalFormatting sqref="D18:AH18">
    <cfRule type="expression" dxfId="73" priority="12">
      <formula>COUNTIF($D$13:$AH$13,férié)</formula>
    </cfRule>
  </conditionalFormatting>
  <conditionalFormatting sqref="D18:AH18">
    <cfRule type="expression" dxfId="72" priority="11">
      <formula>COUNTIF($D$13:$AH$13,férié)</formula>
    </cfRule>
  </conditionalFormatting>
  <conditionalFormatting sqref="D18:AH18">
    <cfRule type="expression" dxfId="71" priority="10">
      <formula>COUNTIF($D$13:$AH$13,férié)</formula>
    </cfRule>
  </conditionalFormatting>
  <conditionalFormatting sqref="D18:AH18">
    <cfRule type="expression" dxfId="70" priority="9">
      <formula>COUNTIF($D$13:$AH$13,férié)</formula>
    </cfRule>
  </conditionalFormatting>
  <conditionalFormatting sqref="D18:AH18">
    <cfRule type="expression" dxfId="69" priority="8">
      <formula>COUNTIF($D$13:$AH$13,férié)</formula>
    </cfRule>
  </conditionalFormatting>
  <conditionalFormatting sqref="D18:AH18">
    <cfRule type="expression" dxfId="68" priority="7">
      <formula>COUNTIF($D$13:$AH$13,férié)</formula>
    </cfRule>
  </conditionalFormatting>
  <conditionalFormatting sqref="D18:AH18">
    <cfRule type="expression" dxfId="67" priority="6">
      <formula>COUNTIF($D$13:$AH$13,férié)</formula>
    </cfRule>
  </conditionalFormatting>
  <conditionalFormatting sqref="D18:AH18">
    <cfRule type="expression" dxfId="66" priority="5">
      <formula>COUNTIF($D$13:$AH$13,férié)</formula>
    </cfRule>
  </conditionalFormatting>
  <conditionalFormatting sqref="D18:AH18">
    <cfRule type="expression" dxfId="65" priority="4">
      <formula>COUNTIF($D$13:$AH$13,férié)</formula>
    </cfRule>
  </conditionalFormatting>
  <conditionalFormatting sqref="D18:AH18">
    <cfRule type="expression" dxfId="64" priority="3">
      <formula>COUNTIF($D$13:$AH$13,férié)</formula>
    </cfRule>
  </conditionalFormatting>
  <conditionalFormatting sqref="D18:AH18">
    <cfRule type="expression" dxfId="63" priority="2">
      <formula>COUNTIF($D$13:$AH$13,férié)</formula>
    </cfRule>
  </conditionalFormatting>
  <conditionalFormatting sqref="D18:AH18">
    <cfRule type="expression" dxfId="62" priority="1">
      <formula>COUNTIF($D$13:$AH$13,férié)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BC62"/>
  <sheetViews>
    <sheetView zoomScale="85" zoomScaleNormal="85" workbookViewId="0">
      <selection activeCell="AF17" sqref="AF17"/>
    </sheetView>
  </sheetViews>
  <sheetFormatPr baseColWidth="10" defaultColWidth="11.42578125" defaultRowHeight="12.75" outlineLevelRow="1" x14ac:dyDescent="0.2"/>
  <cols>
    <col min="1" max="2" width="17.140625" style="58" customWidth="1"/>
    <col min="3" max="3" width="17.140625" style="78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102" customWidth="1"/>
    <col min="37" max="16384" width="11.42578125" style="4"/>
  </cols>
  <sheetData>
    <row r="1" spans="1:55" ht="36" customHeight="1" x14ac:dyDescent="0.2">
      <c r="B1" s="65"/>
      <c r="C1" s="13"/>
      <c r="G1" s="53" t="s">
        <v>28</v>
      </c>
      <c r="J1" s="7"/>
      <c r="K1" s="7"/>
      <c r="L1" s="38"/>
      <c r="M1" s="38"/>
      <c r="N1" s="38"/>
      <c r="O1" s="38"/>
      <c r="P1" s="38"/>
      <c r="Q1" s="34"/>
      <c r="R1" s="38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8"/>
      <c r="B2" s="59"/>
      <c r="C2" s="80"/>
      <c r="D2" s="24"/>
      <c r="E2" s="24"/>
      <c r="F2" s="24"/>
      <c r="G2" s="24"/>
      <c r="H2" s="24"/>
      <c r="I2" s="24"/>
      <c r="J2" s="24"/>
      <c r="K2" s="24"/>
      <c r="L2" s="39"/>
      <c r="M2" s="12"/>
      <c r="N2" s="12"/>
      <c r="O2" s="35"/>
      <c r="P2" s="35"/>
      <c r="Q2" s="40"/>
      <c r="R2" s="35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  <c r="AJ2" s="57"/>
    </row>
    <row r="3" spans="1:55" customFormat="1" x14ac:dyDescent="0.2">
      <c r="A3" s="59"/>
      <c r="B3" s="59"/>
      <c r="C3" s="80"/>
      <c r="D3" s="25"/>
      <c r="E3" s="25"/>
      <c r="F3" s="25"/>
      <c r="G3" s="25"/>
      <c r="H3" s="25"/>
      <c r="I3" s="25"/>
      <c r="J3" s="25"/>
      <c r="K3" s="25"/>
      <c r="L3" s="39"/>
      <c r="M3" s="12"/>
      <c r="N3" s="12"/>
      <c r="O3" s="36"/>
      <c r="P3" s="36"/>
      <c r="Q3" s="40"/>
      <c r="R3" s="36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J3" s="57"/>
    </row>
    <row r="4" spans="1:55" s="1" customFormat="1" x14ac:dyDescent="0.2">
      <c r="A4" s="60"/>
      <c r="B4" s="60"/>
      <c r="C4" s="81"/>
      <c r="D4" s="26"/>
      <c r="E4" s="26"/>
      <c r="F4" s="26"/>
      <c r="G4" s="26"/>
      <c r="H4" s="26"/>
      <c r="I4" s="26"/>
      <c r="J4" s="26"/>
      <c r="K4" s="26"/>
      <c r="L4" s="5"/>
      <c r="M4" s="12"/>
      <c r="N4" s="12"/>
      <c r="O4" s="26"/>
      <c r="P4" s="26"/>
      <c r="Q4" s="40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J4" s="103"/>
    </row>
    <row r="5" spans="1:55" s="1" customFormat="1" ht="18" x14ac:dyDescent="0.25">
      <c r="A5" s="60"/>
      <c r="B5" s="60"/>
      <c r="C5" s="81"/>
      <c r="D5" s="27"/>
      <c r="E5" s="27"/>
      <c r="F5" s="43"/>
      <c r="G5" s="44"/>
      <c r="H5" s="44"/>
      <c r="I5" s="44"/>
      <c r="J5" s="44"/>
      <c r="K5" s="44"/>
      <c r="L5" s="45"/>
      <c r="M5" s="45"/>
      <c r="N5" s="45"/>
      <c r="O5" s="44"/>
      <c r="P5" s="44"/>
      <c r="R5" s="44"/>
      <c r="S5" s="44"/>
      <c r="T5" s="44"/>
      <c r="U5" s="44"/>
      <c r="V5" s="44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  <c r="AJ5" s="103"/>
    </row>
    <row r="6" spans="1:55" s="1" customFormat="1" x14ac:dyDescent="0.2">
      <c r="A6" s="60"/>
      <c r="B6" s="60"/>
      <c r="C6" s="81"/>
      <c r="D6" s="26"/>
      <c r="E6" s="26"/>
      <c r="F6" s="26"/>
      <c r="G6" s="26"/>
      <c r="H6" s="26"/>
      <c r="I6" s="26"/>
      <c r="J6" s="26"/>
      <c r="K6" s="26"/>
      <c r="L6" s="5"/>
      <c r="M6" s="12"/>
      <c r="N6" s="12"/>
      <c r="O6" s="26"/>
      <c r="P6" s="26"/>
      <c r="Q6" s="40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J6" s="103"/>
    </row>
    <row r="7" spans="1:55" s="1" customFormat="1" ht="18" x14ac:dyDescent="0.25">
      <c r="A7" s="60"/>
      <c r="B7" s="60"/>
      <c r="C7" s="81"/>
      <c r="D7" s="26"/>
      <c r="E7" s="26"/>
      <c r="F7" s="42"/>
      <c r="G7" s="47"/>
      <c r="H7" s="47"/>
      <c r="I7" s="47"/>
      <c r="J7" s="47"/>
      <c r="K7" s="47"/>
      <c r="L7" s="45"/>
      <c r="M7" s="45"/>
      <c r="N7" s="45"/>
      <c r="O7" s="47"/>
      <c r="P7" s="47"/>
      <c r="Q7" s="40"/>
      <c r="R7" s="26"/>
      <c r="S7" s="26"/>
      <c r="T7" s="26"/>
      <c r="U7" s="41"/>
      <c r="V7" s="42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J7" s="103"/>
    </row>
    <row r="8" spans="1:55" customFormat="1" x14ac:dyDescent="0.2">
      <c r="A8" s="59"/>
      <c r="B8" s="59"/>
      <c r="C8" s="80"/>
      <c r="D8" s="28"/>
      <c r="E8" s="29"/>
      <c r="F8" s="29"/>
      <c r="G8" s="29"/>
      <c r="H8" s="29"/>
      <c r="I8" s="29"/>
      <c r="J8" s="29"/>
      <c r="K8" s="29"/>
      <c r="L8" s="39"/>
      <c r="M8" s="12"/>
      <c r="N8" s="12"/>
      <c r="O8" s="29"/>
      <c r="P8" s="29"/>
      <c r="Q8" s="40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1"/>
      <c r="AJ8" s="103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9"/>
      <c r="B9" s="59"/>
      <c r="C9" s="80"/>
      <c r="D9" s="2"/>
      <c r="E9" s="2"/>
      <c r="F9" s="37"/>
      <c r="G9" s="37"/>
      <c r="H9" s="37"/>
      <c r="I9" s="37"/>
      <c r="J9" s="37"/>
      <c r="K9" s="37"/>
      <c r="L9" s="39"/>
      <c r="M9" s="12"/>
      <c r="N9" s="12"/>
      <c r="O9" s="37"/>
      <c r="P9" s="37"/>
      <c r="Q9" s="40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1"/>
      <c r="AJ9" s="103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9"/>
      <c r="B10" s="59"/>
      <c r="C10" s="80"/>
      <c r="D10" s="24"/>
      <c r="E10" s="24"/>
      <c r="F10" s="24"/>
      <c r="G10" s="24"/>
      <c r="H10" s="24"/>
      <c r="I10" s="24"/>
      <c r="J10" s="24"/>
      <c r="K10" s="24"/>
      <c r="L10" s="39"/>
      <c r="M10" s="12"/>
      <c r="N10" s="12"/>
      <c r="O10" s="35"/>
      <c r="P10" s="35"/>
      <c r="Q10" s="40"/>
      <c r="R10" s="35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J10" s="57"/>
    </row>
    <row r="11" spans="1:55" customFormat="1" ht="15" customHeight="1" x14ac:dyDescent="0.2">
      <c r="A11" s="61"/>
      <c r="B11" s="61"/>
      <c r="C11" s="80"/>
      <c r="E11" s="1"/>
      <c r="F11" s="1"/>
      <c r="G11" s="1"/>
      <c r="H11" s="1"/>
      <c r="I11" s="1"/>
      <c r="J11" s="30"/>
      <c r="K11" s="30"/>
      <c r="L11" s="30"/>
      <c r="M11" s="31"/>
      <c r="N11" s="30"/>
      <c r="O11" s="30"/>
      <c r="P11" s="30"/>
      <c r="Q11" s="30"/>
      <c r="R11" s="30"/>
      <c r="S11" s="30"/>
      <c r="T11" s="30"/>
      <c r="U11" s="31"/>
      <c r="V11" s="30"/>
      <c r="W11" s="30"/>
      <c r="X11" s="30"/>
      <c r="Y11" s="30"/>
      <c r="Z11" s="30"/>
      <c r="AA11" s="30"/>
      <c r="AB11" s="32"/>
      <c r="AC11" s="30"/>
      <c r="AD11" s="30"/>
      <c r="AE11" s="31"/>
      <c r="AF11" s="30"/>
      <c r="AG11" s="30"/>
      <c r="AH11" s="30"/>
      <c r="AJ11" s="57"/>
    </row>
    <row r="12" spans="1:55" ht="15.75" x14ac:dyDescent="0.25">
      <c r="A12" s="62"/>
      <c r="B12" s="62"/>
      <c r="C12" s="13"/>
      <c r="D12" s="89">
        <f>EDATE(DATE('année calendaire'!A1,5,1),0)</f>
        <v>40663</v>
      </c>
      <c r="E12" s="90"/>
      <c r="F12" s="90"/>
      <c r="G12" s="90"/>
      <c r="H12" s="90"/>
      <c r="I12" s="90"/>
      <c r="J12" s="90"/>
      <c r="K12" s="90"/>
      <c r="L12" s="90"/>
      <c r="M12" s="90"/>
      <c r="N12" s="90"/>
      <c r="O12" s="90"/>
      <c r="P12" s="90"/>
      <c r="Q12" s="90"/>
      <c r="R12" s="90"/>
      <c r="S12" s="90"/>
      <c r="T12" s="90"/>
      <c r="U12" s="90"/>
      <c r="V12" s="90"/>
      <c r="W12" s="90"/>
      <c r="X12" s="90"/>
      <c r="Y12" s="90"/>
      <c r="Z12" s="90"/>
      <c r="AA12" s="90"/>
      <c r="AB12" s="90"/>
      <c r="AC12" s="90"/>
      <c r="AD12" s="90"/>
      <c r="AE12" s="90"/>
      <c r="AF12" s="90"/>
      <c r="AG12" s="90"/>
      <c r="AH12" s="91"/>
      <c r="AI12" s="84"/>
    </row>
    <row r="13" spans="1:55" s="3" customFormat="1" ht="12.75" customHeight="1" x14ac:dyDescent="0.2">
      <c r="A13" s="63"/>
      <c r="B13" s="63"/>
      <c r="C13" s="82"/>
      <c r="D13" s="33">
        <f>D12</f>
        <v>40663</v>
      </c>
      <c r="E13" s="33">
        <f>D13+1</f>
        <v>40664</v>
      </c>
      <c r="F13" s="33">
        <f>E13+1</f>
        <v>40665</v>
      </c>
      <c r="G13" s="33">
        <f>F13+1</f>
        <v>40666</v>
      </c>
      <c r="H13" s="33">
        <f t="shared" ref="H13:AC13" si="0">G13+1</f>
        <v>40667</v>
      </c>
      <c r="I13" s="33">
        <f t="shared" si="0"/>
        <v>40668</v>
      </c>
      <c r="J13" s="33">
        <f t="shared" si="0"/>
        <v>40669</v>
      </c>
      <c r="K13" s="33">
        <f t="shared" si="0"/>
        <v>40670</v>
      </c>
      <c r="L13" s="33">
        <f t="shared" si="0"/>
        <v>40671</v>
      </c>
      <c r="M13" s="33">
        <f t="shared" si="0"/>
        <v>40672</v>
      </c>
      <c r="N13" s="33">
        <f t="shared" si="0"/>
        <v>40673</v>
      </c>
      <c r="O13" s="33">
        <f t="shared" si="0"/>
        <v>40674</v>
      </c>
      <c r="P13" s="33">
        <f t="shared" si="0"/>
        <v>40675</v>
      </c>
      <c r="Q13" s="33">
        <f t="shared" si="0"/>
        <v>40676</v>
      </c>
      <c r="R13" s="33">
        <f t="shared" si="0"/>
        <v>40677</v>
      </c>
      <c r="S13" s="33">
        <f t="shared" si="0"/>
        <v>40678</v>
      </c>
      <c r="T13" s="33">
        <f t="shared" si="0"/>
        <v>40679</v>
      </c>
      <c r="U13" s="33">
        <f t="shared" si="0"/>
        <v>40680</v>
      </c>
      <c r="V13" s="33">
        <f t="shared" si="0"/>
        <v>40681</v>
      </c>
      <c r="W13" s="33">
        <f t="shared" si="0"/>
        <v>40682</v>
      </c>
      <c r="X13" s="33">
        <f t="shared" si="0"/>
        <v>40683</v>
      </c>
      <c r="Y13" s="33">
        <f t="shared" si="0"/>
        <v>40684</v>
      </c>
      <c r="Z13" s="33">
        <f t="shared" si="0"/>
        <v>40685</v>
      </c>
      <c r="AA13" s="33">
        <f t="shared" si="0"/>
        <v>40686</v>
      </c>
      <c r="AB13" s="33">
        <f t="shared" si="0"/>
        <v>40687</v>
      </c>
      <c r="AC13" s="33">
        <f t="shared" si="0"/>
        <v>40688</v>
      </c>
      <c r="AD13" s="33">
        <f>IF(AC13&lt;&gt;"",IF(AC13+1&lt;=EOMONTH(($D$12)*1,0),AC13+1,""),"")</f>
        <v>40689</v>
      </c>
      <c r="AE13" s="33">
        <f>IF(AD13="","",IF(MONTH(AD13+1)&lt;&gt;MONTH(AD13),"",AD13+1))</f>
        <v>40690</v>
      </c>
      <c r="AF13" s="33">
        <f t="shared" ref="AF13:AH13" si="1">IF(AE13="","",IF(MONTH(AE13+1)&lt;&gt;MONTH(AE13),"",AE13+1))</f>
        <v>40691</v>
      </c>
      <c r="AG13" s="33">
        <f t="shared" si="1"/>
        <v>40692</v>
      </c>
      <c r="AH13" s="33">
        <f t="shared" si="1"/>
        <v>40693</v>
      </c>
      <c r="AI13" s="84" t="s">
        <v>31</v>
      </c>
      <c r="AJ13" s="102" t="s">
        <v>68</v>
      </c>
    </row>
    <row r="14" spans="1:55" x14ac:dyDescent="0.2">
      <c r="A14" s="66" t="s">
        <v>29</v>
      </c>
      <c r="B14" s="66" t="s">
        <v>30</v>
      </c>
      <c r="C14" s="83" t="s">
        <v>14</v>
      </c>
      <c r="D14" s="48">
        <f>D13</f>
        <v>40663</v>
      </c>
      <c r="E14" s="48">
        <f t="shared" ref="E14:AH14" si="2">E13</f>
        <v>40664</v>
      </c>
      <c r="F14" s="48">
        <f t="shared" si="2"/>
        <v>40665</v>
      </c>
      <c r="G14" s="48">
        <f t="shared" si="2"/>
        <v>40666</v>
      </c>
      <c r="H14" s="48">
        <f t="shared" si="2"/>
        <v>40667</v>
      </c>
      <c r="I14" s="48">
        <f t="shared" si="2"/>
        <v>40668</v>
      </c>
      <c r="J14" s="48">
        <f t="shared" si="2"/>
        <v>40669</v>
      </c>
      <c r="K14" s="48">
        <f t="shared" si="2"/>
        <v>40670</v>
      </c>
      <c r="L14" s="48">
        <f t="shared" si="2"/>
        <v>40671</v>
      </c>
      <c r="M14" s="48">
        <f t="shared" si="2"/>
        <v>40672</v>
      </c>
      <c r="N14" s="48">
        <f t="shared" si="2"/>
        <v>40673</v>
      </c>
      <c r="O14" s="48">
        <f t="shared" si="2"/>
        <v>40674</v>
      </c>
      <c r="P14" s="48">
        <f t="shared" si="2"/>
        <v>40675</v>
      </c>
      <c r="Q14" s="48">
        <f t="shared" si="2"/>
        <v>40676</v>
      </c>
      <c r="R14" s="48">
        <f t="shared" si="2"/>
        <v>40677</v>
      </c>
      <c r="S14" s="48">
        <f t="shared" si="2"/>
        <v>40678</v>
      </c>
      <c r="T14" s="48">
        <f t="shared" si="2"/>
        <v>40679</v>
      </c>
      <c r="U14" s="48">
        <f t="shared" si="2"/>
        <v>40680</v>
      </c>
      <c r="V14" s="48">
        <f t="shared" si="2"/>
        <v>40681</v>
      </c>
      <c r="W14" s="48">
        <f t="shared" si="2"/>
        <v>40682</v>
      </c>
      <c r="X14" s="48">
        <f t="shared" si="2"/>
        <v>40683</v>
      </c>
      <c r="Y14" s="48">
        <f t="shared" si="2"/>
        <v>40684</v>
      </c>
      <c r="Z14" s="48">
        <f t="shared" si="2"/>
        <v>40685</v>
      </c>
      <c r="AA14" s="48">
        <f t="shared" si="2"/>
        <v>40686</v>
      </c>
      <c r="AB14" s="48">
        <f t="shared" si="2"/>
        <v>40687</v>
      </c>
      <c r="AC14" s="48">
        <f t="shared" si="2"/>
        <v>40688</v>
      </c>
      <c r="AD14" s="48">
        <f t="shared" si="2"/>
        <v>40689</v>
      </c>
      <c r="AE14" s="48">
        <f t="shared" si="2"/>
        <v>40690</v>
      </c>
      <c r="AF14" s="48">
        <f t="shared" si="2"/>
        <v>40691</v>
      </c>
      <c r="AG14" s="48">
        <f t="shared" si="2"/>
        <v>40692</v>
      </c>
      <c r="AH14" s="48">
        <f t="shared" si="2"/>
        <v>40693</v>
      </c>
      <c r="AI14" s="84"/>
    </row>
    <row r="15" spans="1:55" s="3" customFormat="1" ht="13.9" customHeight="1" outlineLevel="1" x14ac:dyDescent="0.2">
      <c r="A15" s="72" t="s">
        <v>34</v>
      </c>
      <c r="B15" s="72" t="s">
        <v>35</v>
      </c>
      <c r="C15" s="74">
        <v>39510</v>
      </c>
      <c r="D15" s="98"/>
      <c r="E15" s="98"/>
      <c r="F15" s="98"/>
      <c r="G15" s="98"/>
      <c r="H15" s="98"/>
      <c r="I15" s="98"/>
      <c r="J15" s="98"/>
      <c r="K15" s="98"/>
      <c r="L15" s="98"/>
      <c r="M15" s="98"/>
      <c r="N15" s="98"/>
      <c r="O15" s="98"/>
      <c r="P15" s="98"/>
      <c r="Q15" s="98"/>
      <c r="R15" s="98"/>
      <c r="S15" s="98"/>
      <c r="T15" s="98"/>
      <c r="U15" s="98"/>
      <c r="V15" s="98"/>
      <c r="W15" s="98"/>
      <c r="X15" s="98"/>
      <c r="Y15" s="98"/>
      <c r="Z15" s="98"/>
      <c r="AA15" s="98"/>
      <c r="AB15" s="98"/>
      <c r="AC15" s="98"/>
      <c r="AD15" s="98"/>
      <c r="AE15" s="98"/>
      <c r="AF15" s="98"/>
      <c r="AG15" s="98"/>
      <c r="AH15" s="98"/>
      <c r="AI15" s="84">
        <f>SUM(D15:AH15)</f>
        <v>0</v>
      </c>
      <c r="AJ15" s="104">
        <v>1</v>
      </c>
    </row>
    <row r="16" spans="1:55" x14ac:dyDescent="0.2">
      <c r="A16" s="72" t="s">
        <v>41</v>
      </c>
      <c r="B16" s="72" t="s">
        <v>42</v>
      </c>
      <c r="C16" s="74" t="s">
        <v>70</v>
      </c>
      <c r="D16" s="98"/>
      <c r="E16" s="98"/>
      <c r="F16" s="98"/>
      <c r="G16" s="98"/>
      <c r="H16" s="98"/>
      <c r="I16" s="98"/>
      <c r="J16" s="98"/>
      <c r="K16" s="98"/>
      <c r="L16" s="98"/>
      <c r="M16" s="98"/>
      <c r="N16" s="98"/>
      <c r="O16" s="98"/>
      <c r="P16" s="98"/>
      <c r="Q16" s="98"/>
      <c r="R16" s="98"/>
      <c r="S16" s="98"/>
      <c r="T16" s="98"/>
      <c r="U16" s="98"/>
      <c r="V16" s="98"/>
      <c r="W16" s="98"/>
      <c r="X16" s="98"/>
      <c r="Y16" s="98"/>
      <c r="Z16" s="98"/>
      <c r="AA16" s="98"/>
      <c r="AB16" s="98"/>
      <c r="AC16" s="98"/>
      <c r="AD16" s="98"/>
      <c r="AE16" s="98"/>
      <c r="AF16" s="98"/>
      <c r="AG16" s="98"/>
      <c r="AH16" s="98">
        <v>1</v>
      </c>
      <c r="AI16" s="84">
        <f>SUM(D16:AH16)</f>
        <v>1</v>
      </c>
      <c r="AJ16" s="102">
        <v>2</v>
      </c>
    </row>
    <row r="17" spans="1:36" x14ac:dyDescent="0.2">
      <c r="A17" s="72" t="s">
        <v>45</v>
      </c>
      <c r="B17" s="72" t="s">
        <v>46</v>
      </c>
      <c r="C17" s="74">
        <v>39917</v>
      </c>
      <c r="D17" s="98"/>
      <c r="E17" s="98"/>
      <c r="F17" s="98"/>
      <c r="G17" s="98"/>
      <c r="H17" s="98"/>
      <c r="I17" s="98"/>
      <c r="J17" s="98"/>
      <c r="K17" s="98"/>
      <c r="L17" s="98"/>
      <c r="M17" s="98"/>
      <c r="N17" s="98"/>
      <c r="O17" s="98"/>
      <c r="P17" s="98"/>
      <c r="Q17" s="98"/>
      <c r="R17" s="98"/>
      <c r="S17" s="98"/>
      <c r="T17" s="98"/>
      <c r="U17" s="98"/>
      <c r="V17" s="98"/>
      <c r="W17" s="98"/>
      <c r="X17" s="98"/>
      <c r="Y17" s="98"/>
      <c r="Z17" s="98"/>
      <c r="AA17" s="98"/>
      <c r="AB17" s="98"/>
      <c r="AC17" s="98"/>
      <c r="AD17" s="98"/>
      <c r="AE17" s="98"/>
      <c r="AF17" s="98">
        <v>1</v>
      </c>
      <c r="AG17" s="98"/>
      <c r="AH17" s="98"/>
      <c r="AI17" s="84">
        <f>SUM(D17:AH17)</f>
        <v>1</v>
      </c>
      <c r="AJ17" s="102">
        <v>3</v>
      </c>
    </row>
    <row r="18" spans="1:36" x14ac:dyDescent="0.2">
      <c r="A18" s="72" t="s">
        <v>66</v>
      </c>
      <c r="B18" s="72" t="s">
        <v>73</v>
      </c>
      <c r="C18" s="74" t="s">
        <v>69</v>
      </c>
      <c r="D18" s="98"/>
      <c r="E18" s="98"/>
      <c r="F18" s="98"/>
      <c r="G18" s="98"/>
      <c r="H18" s="98"/>
      <c r="I18" s="98"/>
      <c r="J18" s="98"/>
      <c r="K18" s="98"/>
      <c r="L18" s="98"/>
      <c r="M18" s="98"/>
      <c r="N18" s="98"/>
      <c r="O18" s="98"/>
      <c r="P18" s="98"/>
      <c r="Q18" s="98"/>
      <c r="R18" s="98"/>
      <c r="S18" s="98"/>
      <c r="T18" s="98"/>
      <c r="U18" s="98"/>
      <c r="V18" s="98"/>
      <c r="W18" s="98"/>
      <c r="X18" s="98"/>
      <c r="Y18" s="98"/>
      <c r="Z18" s="98"/>
      <c r="AA18" s="98"/>
      <c r="AB18" s="98"/>
      <c r="AC18" s="98"/>
      <c r="AD18" s="98"/>
      <c r="AE18" s="98"/>
      <c r="AF18" s="98"/>
      <c r="AG18" s="98"/>
      <c r="AH18" s="98">
        <v>1</v>
      </c>
      <c r="AI18" s="84">
        <f>SUM(D18:AH18)</f>
        <v>1</v>
      </c>
      <c r="AJ18" s="102">
        <v>4</v>
      </c>
    </row>
    <row r="19" spans="1:36" x14ac:dyDescent="0.2"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</row>
    <row r="20" spans="1:36" x14ac:dyDescent="0.2"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</row>
    <row r="21" spans="1:36" x14ac:dyDescent="0.2"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</row>
    <row r="22" spans="1:36" s="3" customFormat="1" x14ac:dyDescent="0.2">
      <c r="A22" s="64"/>
      <c r="B22" s="64"/>
      <c r="C22" s="79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104"/>
    </row>
    <row r="23" spans="1:36" s="3" customFormat="1" x14ac:dyDescent="0.2">
      <c r="A23" s="64"/>
      <c r="B23" s="64"/>
      <c r="C23" s="79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J23" s="104"/>
    </row>
    <row r="24" spans="1:36" s="3" customFormat="1" x14ac:dyDescent="0.2">
      <c r="A24" s="64"/>
      <c r="B24" s="64"/>
      <c r="C24" s="79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J24" s="104"/>
    </row>
    <row r="25" spans="1:36" s="3" customFormat="1" x14ac:dyDescent="0.2">
      <c r="A25" s="64"/>
      <c r="B25" s="64"/>
      <c r="C25" s="79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J25" s="104"/>
    </row>
    <row r="26" spans="1:36" x14ac:dyDescent="0.2">
      <c r="D26" s="8"/>
      <c r="E26" s="5"/>
      <c r="F26" s="5"/>
      <c r="G26" s="5"/>
      <c r="H26" s="5"/>
      <c r="I26" s="5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</row>
    <row r="27" spans="1:36" ht="15.75" x14ac:dyDescent="0.25"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</row>
    <row r="28" spans="1:36" x14ac:dyDescent="0.2"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</row>
    <row r="29" spans="1:36" x14ac:dyDescent="0.2"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</row>
    <row r="30" spans="1:36" s="3" customFormat="1" x14ac:dyDescent="0.2">
      <c r="A30" s="64"/>
      <c r="B30" s="64"/>
      <c r="C30" s="79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104"/>
    </row>
    <row r="31" spans="1:36" s="3" customFormat="1" x14ac:dyDescent="0.2">
      <c r="A31" s="64"/>
      <c r="B31" s="64"/>
      <c r="C31" s="79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J31" s="104"/>
    </row>
    <row r="32" spans="1:36" s="3" customFormat="1" x14ac:dyDescent="0.2">
      <c r="A32" s="64"/>
      <c r="B32" s="64"/>
      <c r="C32" s="79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J32" s="104"/>
    </row>
    <row r="33" spans="1:36" s="3" customFormat="1" x14ac:dyDescent="0.2">
      <c r="A33" s="64"/>
      <c r="B33" s="64"/>
      <c r="C33" s="79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J33" s="104"/>
    </row>
    <row r="34" spans="1:36" x14ac:dyDescent="0.2">
      <c r="D34" s="8"/>
      <c r="E34" s="5"/>
      <c r="F34" s="5"/>
      <c r="G34" s="5"/>
      <c r="H34" s="5"/>
      <c r="I34" s="5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</row>
    <row r="35" spans="1:36" ht="15.75" x14ac:dyDescent="0.25"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</row>
    <row r="36" spans="1:36" x14ac:dyDescent="0.2"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</row>
    <row r="37" spans="1:36" x14ac:dyDescent="0.2"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</row>
    <row r="38" spans="1:36" s="3" customFormat="1" x14ac:dyDescent="0.2">
      <c r="A38" s="64"/>
      <c r="B38" s="64"/>
      <c r="C38" s="79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104"/>
    </row>
    <row r="39" spans="1:36" s="3" customFormat="1" x14ac:dyDescent="0.2">
      <c r="A39" s="64"/>
      <c r="B39" s="64"/>
      <c r="C39" s="79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J39" s="104"/>
    </row>
    <row r="40" spans="1:36" s="3" customFormat="1" x14ac:dyDescent="0.2">
      <c r="A40" s="64"/>
      <c r="B40" s="64"/>
      <c r="C40" s="79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J40" s="104"/>
    </row>
    <row r="41" spans="1:36" s="3" customFormat="1" x14ac:dyDescent="0.2">
      <c r="A41" s="64"/>
      <c r="B41" s="64"/>
      <c r="C41" s="79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J41" s="104"/>
    </row>
    <row r="42" spans="1:36" x14ac:dyDescent="0.2">
      <c r="D42" s="8"/>
      <c r="E42" s="5"/>
      <c r="F42" s="5"/>
      <c r="G42" s="5"/>
      <c r="H42" s="5"/>
      <c r="I42" s="5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</row>
    <row r="43" spans="1:36" ht="15.75" x14ac:dyDescent="0.25"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</row>
    <row r="44" spans="1:36" x14ac:dyDescent="0.2"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</row>
    <row r="45" spans="1:36" x14ac:dyDescent="0.2"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</row>
    <row r="46" spans="1:36" s="3" customFormat="1" x14ac:dyDescent="0.2">
      <c r="A46" s="64"/>
      <c r="B46" s="64"/>
      <c r="C46" s="79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104"/>
    </row>
    <row r="47" spans="1:36" s="3" customFormat="1" x14ac:dyDescent="0.2">
      <c r="A47" s="64"/>
      <c r="B47" s="64"/>
      <c r="C47" s="79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J47" s="104"/>
    </row>
    <row r="48" spans="1:36" s="3" customFormat="1" x14ac:dyDescent="0.2">
      <c r="A48" s="64"/>
      <c r="B48" s="64"/>
      <c r="C48" s="79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J48" s="104"/>
    </row>
    <row r="49" spans="1:36" s="3" customFormat="1" x14ac:dyDescent="0.2">
      <c r="A49" s="64"/>
      <c r="B49" s="64"/>
      <c r="C49" s="79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J49" s="104"/>
    </row>
    <row r="50" spans="1:36" x14ac:dyDescent="0.2">
      <c r="D50" s="8"/>
      <c r="E50" s="5"/>
      <c r="F50" s="5"/>
      <c r="G50" s="5"/>
      <c r="H50" s="5"/>
      <c r="I50" s="5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</row>
    <row r="51" spans="1:36" ht="15.75" x14ac:dyDescent="0.25"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</row>
    <row r="52" spans="1:36" x14ac:dyDescent="0.2"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</row>
    <row r="53" spans="1:36" x14ac:dyDescent="0.2"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</row>
    <row r="54" spans="1:36" s="3" customFormat="1" x14ac:dyDescent="0.2">
      <c r="A54" s="64"/>
      <c r="B54" s="64"/>
      <c r="C54" s="79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104"/>
    </row>
    <row r="55" spans="1:36" s="3" customFormat="1" x14ac:dyDescent="0.2">
      <c r="A55" s="64"/>
      <c r="B55" s="64"/>
      <c r="C55" s="79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J55" s="104"/>
    </row>
    <row r="56" spans="1:36" s="3" customFormat="1" x14ac:dyDescent="0.2">
      <c r="A56" s="64"/>
      <c r="B56" s="64"/>
      <c r="C56" s="79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J56" s="104"/>
    </row>
    <row r="57" spans="1:36" s="3" customFormat="1" x14ac:dyDescent="0.2">
      <c r="A57" s="64"/>
      <c r="B57" s="64"/>
      <c r="C57" s="79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J57" s="104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6" x14ac:dyDescent="0.2">
      <c r="D61" s="8"/>
      <c r="E61" s="5"/>
      <c r="F61" s="5"/>
      <c r="G61" s="5"/>
      <c r="H61" s="5"/>
      <c r="I61" s="5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6" x14ac:dyDescent="0.2">
      <c r="D62" s="8"/>
      <c r="E62" s="5"/>
      <c r="F62" s="5"/>
      <c r="G62" s="5"/>
      <c r="H62" s="5"/>
      <c r="I62" s="5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</sheetData>
  <mergeCells count="1">
    <mergeCell ref="D12:AH12"/>
  </mergeCells>
  <phoneticPr fontId="1" type="noConversion"/>
  <conditionalFormatting sqref="Q2:Q4 Q6:Q10">
    <cfRule type="cellIs" dxfId="1564" priority="1254" stopIfTrue="1" operator="equal">
      <formula>"GV"</formula>
    </cfRule>
    <cfRule type="cellIs" dxfId="1563" priority="1255" stopIfTrue="1" operator="equal">
      <formula>"PC"</formula>
    </cfRule>
    <cfRule type="cellIs" dxfId="1562" priority="1256" stopIfTrue="1" operator="equal">
      <formula>"R"</formula>
    </cfRule>
    <cfRule type="cellIs" dxfId="1561" priority="1257" stopIfTrue="1" operator="equal">
      <formula>"E"</formula>
    </cfRule>
    <cfRule type="cellIs" dxfId="1560" priority="1258" stopIfTrue="1" operator="equal">
      <formula>"PT"</formula>
    </cfRule>
    <cfRule type="cellIs" dxfId="1559" priority="1259" stopIfTrue="1" operator="equal">
      <formula>"mt"</formula>
    </cfRule>
  </conditionalFormatting>
  <conditionalFormatting sqref="Q2:Q4 Q6:Q10">
    <cfRule type="cellIs" dxfId="1558" priority="1311" stopIfTrue="1" operator="equal">
      <formula>"cc"</formula>
    </cfRule>
    <cfRule type="cellIs" dxfId="1557" priority="1312" stopIfTrue="1" operator="equal">
      <formula>"cl"</formula>
    </cfRule>
    <cfRule type="cellIs" dxfId="1556" priority="1313" stopIfTrue="1" operator="equal">
      <formula>"m"</formula>
    </cfRule>
  </conditionalFormatting>
  <conditionalFormatting sqref="Q2:Q4 Q6:Q10">
    <cfRule type="cellIs" dxfId="1555" priority="1308" stopIfTrue="1" operator="equal">
      <formula>"F"</formula>
    </cfRule>
    <cfRule type="cellIs" dxfId="1554" priority="1309" stopIfTrue="1" operator="equal">
      <formula>"WK"</formula>
    </cfRule>
    <cfRule type="cellIs" dxfId="1553" priority="1310" stopIfTrue="1" operator="equal">
      <formula>"T"</formula>
    </cfRule>
  </conditionalFormatting>
  <conditionalFormatting sqref="D14:AH14">
    <cfRule type="expression" dxfId="1546" priority="702">
      <formula>COUNTIF($D$13:$AH$13,férié)</formula>
    </cfRule>
  </conditionalFormatting>
  <conditionalFormatting sqref="Q2:Q4 Q6:Q10">
    <cfRule type="cellIs" dxfId="1545" priority="690" stopIfTrue="1" operator="equal">
      <formula>"GV"</formula>
    </cfRule>
    <cfRule type="cellIs" dxfId="1544" priority="691" stopIfTrue="1" operator="equal">
      <formula>"PC"</formula>
    </cfRule>
    <cfRule type="cellIs" dxfId="1543" priority="692" stopIfTrue="1" operator="equal">
      <formula>"R"</formula>
    </cfRule>
    <cfRule type="cellIs" dxfId="1542" priority="693" stopIfTrue="1" operator="equal">
      <formula>"E"</formula>
    </cfRule>
    <cfRule type="cellIs" dxfId="1541" priority="694" stopIfTrue="1" operator="equal">
      <formula>"PT"</formula>
    </cfRule>
    <cfRule type="cellIs" dxfId="1540" priority="695" stopIfTrue="1" operator="equal">
      <formula>"mt"</formula>
    </cfRule>
  </conditionalFormatting>
  <conditionalFormatting sqref="D14:AH14">
    <cfRule type="expression" dxfId="1533" priority="683">
      <formula>COUNTIF($D$13:$AH$13,férié)</formula>
    </cfRule>
  </conditionalFormatting>
  <conditionalFormatting sqref="D15:AH15">
    <cfRule type="expression" dxfId="1532" priority="681">
      <formula>COUNTIF(JF,D$13)</formula>
    </cfRule>
    <cfRule type="expression" dxfId="1531" priority="682">
      <formula>WEEKDAY(D$13,2)&gt;5</formula>
    </cfRule>
  </conditionalFormatting>
  <conditionalFormatting sqref="Q2:Q4 Q6:Q10">
    <cfRule type="cellIs" dxfId="1530" priority="669" stopIfTrue="1" operator="equal">
      <formula>"GV"</formula>
    </cfRule>
    <cfRule type="cellIs" dxfId="1529" priority="670" stopIfTrue="1" operator="equal">
      <formula>"PC"</formula>
    </cfRule>
    <cfRule type="cellIs" dxfId="1528" priority="671" stopIfTrue="1" operator="equal">
      <formula>"R"</formula>
    </cfRule>
    <cfRule type="cellIs" dxfId="1527" priority="672" stopIfTrue="1" operator="equal">
      <formula>"E"</formula>
    </cfRule>
    <cfRule type="cellIs" dxfId="1526" priority="673" stopIfTrue="1" operator="equal">
      <formula>"PT"</formula>
    </cfRule>
    <cfRule type="cellIs" dxfId="1525" priority="674" stopIfTrue="1" operator="equal">
      <formula>"mt"</formula>
    </cfRule>
  </conditionalFormatting>
  <conditionalFormatting sqref="D14:AH14">
    <cfRule type="expression" dxfId="1518" priority="662">
      <formula>COUNTIF($D$13:$AH$13,férié)</formula>
    </cfRule>
  </conditionalFormatting>
  <conditionalFormatting sqref="D15:AH15">
    <cfRule type="expression" dxfId="1517" priority="659">
      <formula>D$13=""</formula>
    </cfRule>
    <cfRule type="expression" dxfId="1516" priority="660">
      <formula>COUNTIF(JF,D$13)</formula>
    </cfRule>
    <cfRule type="expression" dxfId="1515" priority="661">
      <formula>WEEKDAY(D$13,2)&gt;5</formula>
    </cfRule>
  </conditionalFormatting>
  <conditionalFormatting sqref="Q2:Q4 Q6:Q10">
    <cfRule type="cellIs" dxfId="1514" priority="647" stopIfTrue="1" operator="equal">
      <formula>"GV"</formula>
    </cfRule>
    <cfRule type="cellIs" dxfId="1513" priority="648" stopIfTrue="1" operator="equal">
      <formula>"PC"</formula>
    </cfRule>
    <cfRule type="cellIs" dxfId="1512" priority="649" stopIfTrue="1" operator="equal">
      <formula>"R"</formula>
    </cfRule>
    <cfRule type="cellIs" dxfId="1511" priority="650" stopIfTrue="1" operator="equal">
      <formula>"E"</formula>
    </cfRule>
    <cfRule type="cellIs" dxfId="1510" priority="651" stopIfTrue="1" operator="equal">
      <formula>"PT"</formula>
    </cfRule>
    <cfRule type="cellIs" dxfId="1509" priority="652" stopIfTrue="1" operator="equal">
      <formula>"mt"</formula>
    </cfRule>
  </conditionalFormatting>
  <conditionalFormatting sqref="D14:AH14">
    <cfRule type="expression" dxfId="1502" priority="640">
      <formula>COUNTIF($D$13:$AH$13,férié)</formula>
    </cfRule>
  </conditionalFormatting>
  <conditionalFormatting sqref="D13:AH15">
    <cfRule type="expression" dxfId="1501" priority="637" stopIfTrue="1">
      <formula>D$13=""</formula>
    </cfRule>
  </conditionalFormatting>
  <conditionalFormatting sqref="Q2:Q4 Q6:Q10">
    <cfRule type="cellIs" dxfId="1500" priority="631" stopIfTrue="1" operator="equal">
      <formula>"GV"</formula>
    </cfRule>
    <cfRule type="cellIs" dxfId="1499" priority="632" stopIfTrue="1" operator="equal">
      <formula>"PC"</formula>
    </cfRule>
    <cfRule type="cellIs" dxfId="1498" priority="633" stopIfTrue="1" operator="equal">
      <formula>"R"</formula>
    </cfRule>
    <cfRule type="cellIs" dxfId="1497" priority="634" stopIfTrue="1" operator="equal">
      <formula>"E"</formula>
    </cfRule>
    <cfRule type="cellIs" dxfId="1496" priority="635" stopIfTrue="1" operator="equal">
      <formula>"PT"</formula>
    </cfRule>
    <cfRule type="cellIs" dxfId="1495" priority="636" stopIfTrue="1" operator="equal">
      <formula>"mt"</formula>
    </cfRule>
  </conditionalFormatting>
  <conditionalFormatting sqref="D14:AH14">
    <cfRule type="expression" dxfId="1488" priority="618">
      <formula>COUNTIF($D$13:$AH$13,férié)</formula>
    </cfRule>
  </conditionalFormatting>
  <conditionalFormatting sqref="Q2:Q4 Q6:Q10">
    <cfRule type="cellIs" dxfId="1487" priority="606" stopIfTrue="1" operator="equal">
      <formula>"GV"</formula>
    </cfRule>
    <cfRule type="cellIs" dxfId="1486" priority="607" stopIfTrue="1" operator="equal">
      <formula>"PC"</formula>
    </cfRule>
    <cfRule type="cellIs" dxfId="1485" priority="608" stopIfTrue="1" operator="equal">
      <formula>"R"</formula>
    </cfRule>
    <cfRule type="cellIs" dxfId="1484" priority="609" stopIfTrue="1" operator="equal">
      <formula>"E"</formula>
    </cfRule>
    <cfRule type="cellIs" dxfId="1483" priority="610" stopIfTrue="1" operator="equal">
      <formula>"PT"</formula>
    </cfRule>
    <cfRule type="cellIs" dxfId="1482" priority="611" stopIfTrue="1" operator="equal">
      <formula>"mt"</formula>
    </cfRule>
  </conditionalFormatting>
  <conditionalFormatting sqref="D14:AH14">
    <cfRule type="expression" dxfId="1475" priority="599">
      <formula>COUNTIF($D$13:$AH$13,férié)</formula>
    </cfRule>
  </conditionalFormatting>
  <conditionalFormatting sqref="Q2:Q4 Q6:Q10">
    <cfRule type="cellIs" dxfId="1474" priority="585" stopIfTrue="1" operator="equal">
      <formula>"GV"</formula>
    </cfRule>
    <cfRule type="cellIs" dxfId="1473" priority="586" stopIfTrue="1" operator="equal">
      <formula>"PC"</formula>
    </cfRule>
    <cfRule type="cellIs" dxfId="1472" priority="587" stopIfTrue="1" operator="equal">
      <formula>"R"</formula>
    </cfRule>
    <cfRule type="cellIs" dxfId="1471" priority="588" stopIfTrue="1" operator="equal">
      <formula>"E"</formula>
    </cfRule>
    <cfRule type="cellIs" dxfId="1470" priority="589" stopIfTrue="1" operator="equal">
      <formula>"PT"</formula>
    </cfRule>
    <cfRule type="cellIs" dxfId="1469" priority="590" stopIfTrue="1" operator="equal">
      <formula>"mt"</formula>
    </cfRule>
  </conditionalFormatting>
  <conditionalFormatting sqref="D14:AH14">
    <cfRule type="expression" dxfId="1462" priority="578">
      <formula>COUNTIF($D$13:$AH$13,férié)</formula>
    </cfRule>
  </conditionalFormatting>
  <conditionalFormatting sqref="D15:AH15">
    <cfRule type="expression" dxfId="1461" priority="574">
      <formula>COUNTIF($D$13:$AH$13,férié)</formula>
    </cfRule>
  </conditionalFormatting>
  <conditionalFormatting sqref="D15:AH15">
    <cfRule type="expression" dxfId="1460" priority="573">
      <formula>COUNTIF($D$13:$AH$13,férié)</formula>
    </cfRule>
  </conditionalFormatting>
  <conditionalFormatting sqref="D15:AH15">
    <cfRule type="expression" dxfId="1459" priority="572">
      <formula>COUNTIF($D$13:$AH$13,férié)</formula>
    </cfRule>
  </conditionalFormatting>
  <conditionalFormatting sqref="D15:AH15">
    <cfRule type="expression" dxfId="1458" priority="571">
      <formula>COUNTIF($D$13:$AH$13,férié)</formula>
    </cfRule>
  </conditionalFormatting>
  <conditionalFormatting sqref="D15:AH15">
    <cfRule type="expression" dxfId="1457" priority="570">
      <formula>COUNTIF($D$13:$AH$13,férié)</formula>
    </cfRule>
  </conditionalFormatting>
  <conditionalFormatting sqref="D15:AH15">
    <cfRule type="expression" dxfId="1456" priority="569">
      <formula>COUNTIF($D$13:$AH$13,férié)</formula>
    </cfRule>
  </conditionalFormatting>
  <conditionalFormatting sqref="D15:AH15">
    <cfRule type="expression" dxfId="1455" priority="568">
      <formula>COUNTIF($D$13:$AH$13,férié)</formula>
    </cfRule>
  </conditionalFormatting>
  <conditionalFormatting sqref="D15:AH15">
    <cfRule type="expression" dxfId="1454" priority="567">
      <formula>COUNTIF($D$13:$AH$13,férié)</formula>
    </cfRule>
  </conditionalFormatting>
  <conditionalFormatting sqref="D15:AH15">
    <cfRule type="expression" dxfId="1453" priority="566">
      <formula>COUNTIF($D$13:$AH$13,férié)</formula>
    </cfRule>
  </conditionalFormatting>
  <conditionalFormatting sqref="D15:AH15">
    <cfRule type="expression" dxfId="1452" priority="565">
      <formula>COUNTIF($D$13:$AH$13,férié)</formula>
    </cfRule>
  </conditionalFormatting>
  <conditionalFormatting sqref="D15:AH15">
    <cfRule type="expression" dxfId="1451" priority="564">
      <formula>COUNTIF($D$13:$AH$13,férié)</formula>
    </cfRule>
  </conditionalFormatting>
  <conditionalFormatting sqref="D15:AH15">
    <cfRule type="expression" dxfId="1450" priority="563">
      <formula>COUNTIF($D$13:$AH$13,férié)</formula>
    </cfRule>
  </conditionalFormatting>
  <conditionalFormatting sqref="D15:AH15">
    <cfRule type="expression" dxfId="1449" priority="562">
      <formula>COUNTIF($D$13:$AH$13,férié)</formula>
    </cfRule>
  </conditionalFormatting>
  <conditionalFormatting sqref="D15:AH15">
    <cfRule type="expression" dxfId="1448" priority="561">
      <formula>COUNTIF($D$13:$AH$13,férié)</formula>
    </cfRule>
  </conditionalFormatting>
  <conditionalFormatting sqref="D16:AH16">
    <cfRule type="expression" dxfId="1387" priority="79">
      <formula>COUNTIF(JF,D$13)</formula>
    </cfRule>
    <cfRule type="expression" dxfId="1386" priority="80">
      <formula>WEEKDAY(D$13,2)&gt;5</formula>
    </cfRule>
  </conditionalFormatting>
  <conditionalFormatting sqref="D16:AH16">
    <cfRule type="expression" dxfId="1385" priority="76">
      <formula>D$13=""</formula>
    </cfRule>
    <cfRule type="expression" dxfId="1384" priority="77">
      <formula>COUNTIF(JF,D$13)</formula>
    </cfRule>
    <cfRule type="expression" dxfId="1383" priority="78">
      <formula>WEEKDAY(D$13,2)&gt;5</formula>
    </cfRule>
  </conditionalFormatting>
  <conditionalFormatting sqref="D16:AH16">
    <cfRule type="expression" dxfId="1382" priority="75" stopIfTrue="1">
      <formula>D$13=""</formula>
    </cfRule>
  </conditionalFormatting>
  <conditionalFormatting sqref="D16:AH16">
    <cfRule type="expression" dxfId="1381" priority="74">
      <formula>COUNTIF($D$13:$AH$13,férié)</formula>
    </cfRule>
  </conditionalFormatting>
  <conditionalFormatting sqref="D16:AH16">
    <cfRule type="expression" dxfId="1380" priority="73">
      <formula>COUNTIF($D$13:$AH$13,férié)</formula>
    </cfRule>
  </conditionalFormatting>
  <conditionalFormatting sqref="D16:AH16">
    <cfRule type="expression" dxfId="1379" priority="72">
      <formula>COUNTIF($D$13:$AH$13,férié)</formula>
    </cfRule>
  </conditionalFormatting>
  <conditionalFormatting sqref="D16:AH16">
    <cfRule type="expression" dxfId="1378" priority="71">
      <formula>COUNTIF($D$13:$AH$13,férié)</formula>
    </cfRule>
  </conditionalFormatting>
  <conditionalFormatting sqref="D16:AH16">
    <cfRule type="expression" dxfId="1377" priority="70">
      <formula>COUNTIF($D$13:$AH$13,férié)</formula>
    </cfRule>
  </conditionalFormatting>
  <conditionalFormatting sqref="D16:AH16">
    <cfRule type="expression" dxfId="1376" priority="69">
      <formula>COUNTIF($D$13:$AH$13,férié)</formula>
    </cfRule>
  </conditionalFormatting>
  <conditionalFormatting sqref="D16:AH16">
    <cfRule type="expression" dxfId="1375" priority="68">
      <formula>COUNTIF($D$13:$AH$13,férié)</formula>
    </cfRule>
  </conditionalFormatting>
  <conditionalFormatting sqref="D16:AH16">
    <cfRule type="expression" dxfId="1374" priority="67">
      <formula>COUNTIF($D$13:$AH$13,férié)</formula>
    </cfRule>
  </conditionalFormatting>
  <conditionalFormatting sqref="D16:AH16">
    <cfRule type="expression" dxfId="1373" priority="66">
      <formula>COUNTIF($D$13:$AH$13,férié)</formula>
    </cfRule>
  </conditionalFormatting>
  <conditionalFormatting sqref="D16:AH16">
    <cfRule type="expression" dxfId="1372" priority="65">
      <formula>COUNTIF($D$13:$AH$13,férié)</formula>
    </cfRule>
  </conditionalFormatting>
  <conditionalFormatting sqref="D16:AH16">
    <cfRule type="expression" dxfId="1371" priority="64">
      <formula>COUNTIF($D$13:$AH$13,férié)</formula>
    </cfRule>
  </conditionalFormatting>
  <conditionalFormatting sqref="D16:AH16">
    <cfRule type="expression" dxfId="1370" priority="63">
      <formula>COUNTIF($D$13:$AH$13,férié)</formula>
    </cfRule>
  </conditionalFormatting>
  <conditionalFormatting sqref="D16:AH16">
    <cfRule type="expression" dxfId="1369" priority="62">
      <formula>COUNTIF($D$13:$AH$13,férié)</formula>
    </cfRule>
  </conditionalFormatting>
  <conditionalFormatting sqref="D16:AH16">
    <cfRule type="expression" dxfId="1368" priority="61">
      <formula>COUNTIF($D$13:$AH$13,férié)</formula>
    </cfRule>
  </conditionalFormatting>
  <conditionalFormatting sqref="D17:AH17">
    <cfRule type="expression" dxfId="1367" priority="59">
      <formula>COUNTIF(JF,D$13)</formula>
    </cfRule>
    <cfRule type="expression" dxfId="1366" priority="60">
      <formula>WEEKDAY(D$13,2)&gt;5</formula>
    </cfRule>
  </conditionalFormatting>
  <conditionalFormatting sqref="D17:AH17">
    <cfRule type="expression" dxfId="1365" priority="56">
      <formula>D$13=""</formula>
    </cfRule>
    <cfRule type="expression" dxfId="1364" priority="57">
      <formula>COUNTIF(JF,D$13)</formula>
    </cfRule>
    <cfRule type="expression" dxfId="1363" priority="58">
      <formula>WEEKDAY(D$13,2)&gt;5</formula>
    </cfRule>
  </conditionalFormatting>
  <conditionalFormatting sqref="D17:AH17">
    <cfRule type="expression" dxfId="1362" priority="55" stopIfTrue="1">
      <formula>D$13=""</formula>
    </cfRule>
  </conditionalFormatting>
  <conditionalFormatting sqref="D17:AH17">
    <cfRule type="expression" dxfId="1361" priority="54">
      <formula>COUNTIF($D$13:$AH$13,férié)</formula>
    </cfRule>
  </conditionalFormatting>
  <conditionalFormatting sqref="D17:AH17">
    <cfRule type="expression" dxfId="1360" priority="53">
      <formula>COUNTIF($D$13:$AH$13,férié)</formula>
    </cfRule>
  </conditionalFormatting>
  <conditionalFormatting sqref="D17:AH17">
    <cfRule type="expression" dxfId="1359" priority="52">
      <formula>COUNTIF($D$13:$AH$13,férié)</formula>
    </cfRule>
  </conditionalFormatting>
  <conditionalFormatting sqref="D17:AH17">
    <cfRule type="expression" dxfId="1358" priority="51">
      <formula>COUNTIF($D$13:$AH$13,férié)</formula>
    </cfRule>
  </conditionalFormatting>
  <conditionalFormatting sqref="D17:AH17">
    <cfRule type="expression" dxfId="1357" priority="50">
      <formula>COUNTIF($D$13:$AH$13,férié)</formula>
    </cfRule>
  </conditionalFormatting>
  <conditionalFormatting sqref="D17:AH17">
    <cfRule type="expression" dxfId="1356" priority="49">
      <formula>COUNTIF($D$13:$AH$13,férié)</formula>
    </cfRule>
  </conditionalFormatting>
  <conditionalFormatting sqref="D17:AH17">
    <cfRule type="expression" dxfId="1355" priority="48">
      <formula>COUNTIF($D$13:$AH$13,férié)</formula>
    </cfRule>
  </conditionalFormatting>
  <conditionalFormatting sqref="D17:AH17">
    <cfRule type="expression" dxfId="1354" priority="47">
      <formula>COUNTIF($D$13:$AH$13,férié)</formula>
    </cfRule>
  </conditionalFormatting>
  <conditionalFormatting sqref="D17:AH17">
    <cfRule type="expression" dxfId="1353" priority="46">
      <formula>COUNTIF($D$13:$AH$13,férié)</formula>
    </cfRule>
  </conditionalFormatting>
  <conditionalFormatting sqref="D17:AH17">
    <cfRule type="expression" dxfId="1352" priority="45">
      <formula>COUNTIF($D$13:$AH$13,férié)</formula>
    </cfRule>
  </conditionalFormatting>
  <conditionalFormatting sqref="D17:AH17">
    <cfRule type="expression" dxfId="1351" priority="44">
      <formula>COUNTIF($D$13:$AH$13,férié)</formula>
    </cfRule>
  </conditionalFormatting>
  <conditionalFormatting sqref="D17:AH17">
    <cfRule type="expression" dxfId="1350" priority="43">
      <formula>COUNTIF($D$13:$AH$13,férié)</formula>
    </cfRule>
  </conditionalFormatting>
  <conditionalFormatting sqref="D17:AH17">
    <cfRule type="expression" dxfId="1349" priority="42">
      <formula>COUNTIF($D$13:$AH$13,férié)</formula>
    </cfRule>
  </conditionalFormatting>
  <conditionalFormatting sqref="D17:AH17">
    <cfRule type="expression" dxfId="1348" priority="41">
      <formula>COUNTIF($D$13:$AH$13,férié)</formula>
    </cfRule>
  </conditionalFormatting>
  <conditionalFormatting sqref="D18:AH18">
    <cfRule type="expression" dxfId="61" priority="19">
      <formula>COUNTIF(JF,D$13)</formula>
    </cfRule>
    <cfRule type="expression" dxfId="60" priority="20">
      <formula>WEEKDAY(D$13,2)&gt;5</formula>
    </cfRule>
  </conditionalFormatting>
  <conditionalFormatting sqref="D18:AH18">
    <cfRule type="expression" dxfId="59" priority="16">
      <formula>D$13=""</formula>
    </cfRule>
    <cfRule type="expression" dxfId="58" priority="17">
      <formula>COUNTIF(JF,D$13)</formula>
    </cfRule>
    <cfRule type="expression" dxfId="57" priority="18">
      <formula>WEEKDAY(D$13,2)&gt;5</formula>
    </cfRule>
  </conditionalFormatting>
  <conditionalFormatting sqref="D18:AH18">
    <cfRule type="expression" dxfId="56" priority="15" stopIfTrue="1">
      <formula>D$13=""</formula>
    </cfRule>
  </conditionalFormatting>
  <conditionalFormatting sqref="D18:AH18">
    <cfRule type="expression" dxfId="55" priority="14">
      <formula>COUNTIF($D$13:$AH$13,férié)</formula>
    </cfRule>
  </conditionalFormatting>
  <conditionalFormatting sqref="D18:AH18">
    <cfRule type="expression" dxfId="54" priority="13">
      <formula>COUNTIF($D$13:$AH$13,férié)</formula>
    </cfRule>
  </conditionalFormatting>
  <conditionalFormatting sqref="D18:AH18">
    <cfRule type="expression" dxfId="53" priority="12">
      <formula>COUNTIF($D$13:$AH$13,férié)</formula>
    </cfRule>
  </conditionalFormatting>
  <conditionalFormatting sqref="D18:AH18">
    <cfRule type="expression" dxfId="52" priority="11">
      <formula>COUNTIF($D$13:$AH$13,férié)</formula>
    </cfRule>
  </conditionalFormatting>
  <conditionalFormatting sqref="D18:AH18">
    <cfRule type="expression" dxfId="51" priority="10">
      <formula>COUNTIF($D$13:$AH$13,férié)</formula>
    </cfRule>
  </conditionalFormatting>
  <conditionalFormatting sqref="D18:AH18">
    <cfRule type="expression" dxfId="50" priority="9">
      <formula>COUNTIF($D$13:$AH$13,férié)</formula>
    </cfRule>
  </conditionalFormatting>
  <conditionalFormatting sqref="D18:AH18">
    <cfRule type="expression" dxfId="49" priority="8">
      <formula>COUNTIF($D$13:$AH$13,férié)</formula>
    </cfRule>
  </conditionalFormatting>
  <conditionalFormatting sqref="D18:AH18">
    <cfRule type="expression" dxfId="48" priority="7">
      <formula>COUNTIF($D$13:$AH$13,férié)</formula>
    </cfRule>
  </conditionalFormatting>
  <conditionalFormatting sqref="D18:AH18">
    <cfRule type="expression" dxfId="47" priority="6">
      <formula>COUNTIF($D$13:$AH$13,férié)</formula>
    </cfRule>
  </conditionalFormatting>
  <conditionalFormatting sqref="D18:AH18">
    <cfRule type="expression" dxfId="46" priority="5">
      <formula>COUNTIF($D$13:$AH$13,férié)</formula>
    </cfRule>
  </conditionalFormatting>
  <conditionalFormatting sqref="D18:AH18">
    <cfRule type="expression" dxfId="45" priority="4">
      <formula>COUNTIF($D$13:$AH$13,férié)</formula>
    </cfRule>
  </conditionalFormatting>
  <conditionalFormatting sqref="D18:AH18">
    <cfRule type="expression" dxfId="44" priority="3">
      <formula>COUNTIF($D$13:$AH$13,férié)</formula>
    </cfRule>
  </conditionalFormatting>
  <conditionalFormatting sqref="D18:AH18">
    <cfRule type="expression" dxfId="43" priority="2">
      <formula>COUNTIF($D$13:$AH$13,férié)</formula>
    </cfRule>
  </conditionalFormatting>
  <conditionalFormatting sqref="D18:AH18">
    <cfRule type="expression" dxfId="42" priority="1">
      <formula>COUNTIF($D$13:$AH$13,férié)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BC62"/>
  <sheetViews>
    <sheetView zoomScale="85" zoomScaleNormal="85" workbookViewId="0">
      <selection activeCell="D18" sqref="D18"/>
    </sheetView>
  </sheetViews>
  <sheetFormatPr baseColWidth="10" defaultColWidth="11.42578125" defaultRowHeight="12.75" outlineLevelRow="1" x14ac:dyDescent="0.2"/>
  <cols>
    <col min="1" max="2" width="17.140625" style="58" customWidth="1"/>
    <col min="3" max="3" width="17.140625" style="78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102" customWidth="1"/>
    <col min="37" max="16384" width="11.42578125" style="4"/>
  </cols>
  <sheetData>
    <row r="1" spans="1:55" ht="36" customHeight="1" x14ac:dyDescent="0.2">
      <c r="B1" s="65"/>
      <c r="C1" s="13"/>
      <c r="G1" s="53" t="s">
        <v>28</v>
      </c>
      <c r="J1" s="7"/>
      <c r="K1" s="7"/>
      <c r="L1" s="38"/>
      <c r="M1" s="38"/>
      <c r="N1" s="38"/>
      <c r="O1" s="38"/>
      <c r="P1" s="38"/>
      <c r="Q1" s="34"/>
      <c r="R1" s="38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8"/>
      <c r="B2" s="59"/>
      <c r="C2" s="80"/>
      <c r="D2" s="24"/>
      <c r="E2" s="24"/>
      <c r="F2" s="24"/>
      <c r="G2" s="24"/>
      <c r="H2" s="24"/>
      <c r="I2" s="24"/>
      <c r="J2" s="24"/>
      <c r="K2" s="24"/>
      <c r="L2" s="39"/>
      <c r="M2" s="12"/>
      <c r="N2" s="12"/>
      <c r="O2" s="35"/>
      <c r="P2" s="35"/>
      <c r="Q2" s="40"/>
      <c r="R2" s="35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  <c r="AJ2" s="57"/>
    </row>
    <row r="3" spans="1:55" customFormat="1" x14ac:dyDescent="0.2">
      <c r="A3" s="59"/>
      <c r="B3" s="59"/>
      <c r="C3" s="80"/>
      <c r="D3" s="25"/>
      <c r="E3" s="25"/>
      <c r="F3" s="25"/>
      <c r="G3" s="25"/>
      <c r="H3" s="25"/>
      <c r="I3" s="25"/>
      <c r="J3" s="25"/>
      <c r="K3" s="25"/>
      <c r="L3" s="39"/>
      <c r="M3" s="12"/>
      <c r="N3" s="12"/>
      <c r="O3" s="36"/>
      <c r="P3" s="36"/>
      <c r="Q3" s="40"/>
      <c r="R3" s="36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J3" s="57"/>
    </row>
    <row r="4" spans="1:55" s="1" customFormat="1" x14ac:dyDescent="0.2">
      <c r="A4" s="60"/>
      <c r="B4" s="60"/>
      <c r="C4" s="81"/>
      <c r="D4" s="26"/>
      <c r="E4" s="26"/>
      <c r="F4" s="26"/>
      <c r="G4" s="26"/>
      <c r="H4" s="26"/>
      <c r="I4" s="26"/>
      <c r="J4" s="26"/>
      <c r="K4" s="26"/>
      <c r="L4" s="5"/>
      <c r="M4" s="12"/>
      <c r="N4" s="12"/>
      <c r="O4" s="26"/>
      <c r="P4" s="26"/>
      <c r="Q4" s="40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J4" s="103"/>
    </row>
    <row r="5" spans="1:55" s="1" customFormat="1" ht="18" x14ac:dyDescent="0.25">
      <c r="A5" s="60"/>
      <c r="B5" s="60"/>
      <c r="C5" s="81"/>
      <c r="D5" s="27"/>
      <c r="E5" s="27"/>
      <c r="F5" s="43"/>
      <c r="G5" s="44"/>
      <c r="H5" s="44"/>
      <c r="I5" s="44"/>
      <c r="J5" s="44"/>
      <c r="K5" s="44"/>
      <c r="L5" s="45"/>
      <c r="M5" s="45"/>
      <c r="N5" s="45"/>
      <c r="O5" s="44"/>
      <c r="P5" s="44"/>
      <c r="Q5" s="46"/>
      <c r="R5" s="44"/>
      <c r="S5" s="44"/>
      <c r="T5" s="44"/>
      <c r="U5" s="44"/>
      <c r="V5" s="44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  <c r="AJ5" s="103"/>
    </row>
    <row r="6" spans="1:55" s="1" customFormat="1" x14ac:dyDescent="0.2">
      <c r="A6" s="60"/>
      <c r="B6" s="60"/>
      <c r="C6" s="81"/>
      <c r="D6" s="26"/>
      <c r="E6" s="26"/>
      <c r="F6" s="26"/>
      <c r="G6" s="26"/>
      <c r="H6" s="26"/>
      <c r="I6" s="26"/>
      <c r="J6" s="26"/>
      <c r="K6" s="26"/>
      <c r="L6" s="5"/>
      <c r="M6" s="12"/>
      <c r="N6" s="12"/>
      <c r="O6" s="26"/>
      <c r="P6" s="26"/>
      <c r="Q6" s="40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J6" s="103"/>
    </row>
    <row r="7" spans="1:55" s="1" customFormat="1" ht="18" x14ac:dyDescent="0.25">
      <c r="A7" s="60"/>
      <c r="B7" s="60"/>
      <c r="C7" s="81"/>
      <c r="D7" s="26"/>
      <c r="E7" s="26"/>
      <c r="F7" s="42"/>
      <c r="G7" s="47"/>
      <c r="H7" s="47"/>
      <c r="I7" s="47"/>
      <c r="J7" s="47"/>
      <c r="K7" s="47"/>
      <c r="L7" s="45"/>
      <c r="M7" s="45"/>
      <c r="N7" s="45"/>
      <c r="O7" s="47"/>
      <c r="P7" s="47"/>
      <c r="Q7" s="40"/>
      <c r="R7" s="26"/>
      <c r="S7" s="26"/>
      <c r="T7" s="26"/>
      <c r="U7" s="41"/>
      <c r="V7" s="42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J7" s="103"/>
    </row>
    <row r="8" spans="1:55" customFormat="1" x14ac:dyDescent="0.2">
      <c r="A8" s="59"/>
      <c r="B8" s="59"/>
      <c r="C8" s="80"/>
      <c r="D8" s="28"/>
      <c r="E8" s="29"/>
      <c r="F8" s="29"/>
      <c r="G8" s="29"/>
      <c r="H8" s="29"/>
      <c r="I8" s="29"/>
      <c r="J8" s="29"/>
      <c r="K8" s="29"/>
      <c r="L8" s="39"/>
      <c r="M8" s="12"/>
      <c r="N8" s="12"/>
      <c r="O8" s="29"/>
      <c r="P8" s="29"/>
      <c r="Q8" s="40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1"/>
      <c r="AJ8" s="103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9"/>
      <c r="B9" s="59"/>
      <c r="C9" s="80"/>
      <c r="D9" s="2"/>
      <c r="E9" s="2"/>
      <c r="F9" s="37"/>
      <c r="G9" s="37"/>
      <c r="H9" s="37"/>
      <c r="I9" s="37"/>
      <c r="J9" s="37"/>
      <c r="K9" s="37"/>
      <c r="L9" s="39"/>
      <c r="M9" s="12"/>
      <c r="N9" s="12"/>
      <c r="O9" s="37"/>
      <c r="P9" s="37"/>
      <c r="Q9" s="40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1"/>
      <c r="AJ9" s="103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9"/>
      <c r="B10" s="59"/>
      <c r="C10" s="80"/>
      <c r="D10" s="24"/>
      <c r="E10" s="24"/>
      <c r="F10" s="24"/>
      <c r="G10" s="24"/>
      <c r="H10" s="24"/>
      <c r="I10" s="24"/>
      <c r="J10" s="24"/>
      <c r="K10" s="24"/>
      <c r="L10" s="39"/>
      <c r="M10" s="12"/>
      <c r="N10" s="12"/>
      <c r="O10" s="35"/>
      <c r="P10" s="35"/>
      <c r="Q10" s="40"/>
      <c r="R10" s="35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J10" s="57"/>
    </row>
    <row r="11" spans="1:55" customFormat="1" ht="15" customHeight="1" x14ac:dyDescent="0.2">
      <c r="A11" s="61"/>
      <c r="B11" s="61"/>
      <c r="C11" s="80"/>
      <c r="E11" s="1"/>
      <c r="F11" s="1"/>
      <c r="G11" s="1"/>
      <c r="H11" s="1"/>
      <c r="I11" s="1"/>
      <c r="J11" s="30"/>
      <c r="K11" s="30"/>
      <c r="L11" s="30"/>
      <c r="M11" s="31"/>
      <c r="N11" s="30"/>
      <c r="O11" s="30"/>
      <c r="P11" s="30"/>
      <c r="Q11" s="30"/>
      <c r="R11" s="30"/>
      <c r="S11" s="30"/>
      <c r="T11" s="30"/>
      <c r="U11" s="31"/>
      <c r="V11" s="30"/>
      <c r="W11" s="30"/>
      <c r="X11" s="30"/>
      <c r="Y11" s="30"/>
      <c r="Z11" s="30"/>
      <c r="AA11" s="30"/>
      <c r="AB11" s="32"/>
      <c r="AC11" s="30"/>
      <c r="AD11" s="30"/>
      <c r="AE11" s="31"/>
      <c r="AF11" s="30"/>
      <c r="AG11" s="30"/>
      <c r="AH11" s="30"/>
      <c r="AJ11" s="57"/>
    </row>
    <row r="12" spans="1:55" ht="15.75" x14ac:dyDescent="0.25">
      <c r="A12" s="62"/>
      <c r="B12" s="62"/>
      <c r="C12" s="13"/>
      <c r="D12" s="89">
        <f>EDATE(DATE('année calendaire'!A1,6,1),0)</f>
        <v>40694</v>
      </c>
      <c r="E12" s="90"/>
      <c r="F12" s="90"/>
      <c r="G12" s="90"/>
      <c r="H12" s="90"/>
      <c r="I12" s="90"/>
      <c r="J12" s="90"/>
      <c r="K12" s="90"/>
      <c r="L12" s="90"/>
      <c r="M12" s="90"/>
      <c r="N12" s="90"/>
      <c r="O12" s="90"/>
      <c r="P12" s="90"/>
      <c r="Q12" s="90"/>
      <c r="R12" s="90"/>
      <c r="S12" s="90"/>
      <c r="T12" s="90"/>
      <c r="U12" s="90"/>
      <c r="V12" s="90"/>
      <c r="W12" s="90"/>
      <c r="X12" s="90"/>
      <c r="Y12" s="90"/>
      <c r="Z12" s="90"/>
      <c r="AA12" s="90"/>
      <c r="AB12" s="90"/>
      <c r="AC12" s="90"/>
      <c r="AD12" s="90"/>
      <c r="AE12" s="90"/>
      <c r="AF12" s="90"/>
      <c r="AG12" s="90"/>
      <c r="AH12" s="91"/>
      <c r="AI12" s="84"/>
    </row>
    <row r="13" spans="1:55" s="3" customFormat="1" ht="12.75" customHeight="1" x14ac:dyDescent="0.2">
      <c r="A13" s="63"/>
      <c r="B13" s="63"/>
      <c r="C13" s="82"/>
      <c r="D13" s="33">
        <f>D12</f>
        <v>40694</v>
      </c>
      <c r="E13" s="33">
        <f>D13+1</f>
        <v>40695</v>
      </c>
      <c r="F13" s="33">
        <f>E13+1</f>
        <v>40696</v>
      </c>
      <c r="G13" s="33">
        <f>F13+1</f>
        <v>40697</v>
      </c>
      <c r="H13" s="33">
        <f t="shared" ref="H13:AC13" si="0">G13+1</f>
        <v>40698</v>
      </c>
      <c r="I13" s="33">
        <f t="shared" si="0"/>
        <v>40699</v>
      </c>
      <c r="J13" s="33">
        <f t="shared" si="0"/>
        <v>40700</v>
      </c>
      <c r="K13" s="33">
        <f t="shared" si="0"/>
        <v>40701</v>
      </c>
      <c r="L13" s="33">
        <f t="shared" si="0"/>
        <v>40702</v>
      </c>
      <c r="M13" s="33">
        <f t="shared" si="0"/>
        <v>40703</v>
      </c>
      <c r="N13" s="33">
        <f t="shared" si="0"/>
        <v>40704</v>
      </c>
      <c r="O13" s="33">
        <f t="shared" si="0"/>
        <v>40705</v>
      </c>
      <c r="P13" s="33">
        <f t="shared" si="0"/>
        <v>40706</v>
      </c>
      <c r="Q13" s="33">
        <f t="shared" si="0"/>
        <v>40707</v>
      </c>
      <c r="R13" s="33">
        <f t="shared" si="0"/>
        <v>40708</v>
      </c>
      <c r="S13" s="33">
        <f t="shared" si="0"/>
        <v>40709</v>
      </c>
      <c r="T13" s="33">
        <f t="shared" si="0"/>
        <v>40710</v>
      </c>
      <c r="U13" s="33">
        <f t="shared" si="0"/>
        <v>40711</v>
      </c>
      <c r="V13" s="33">
        <f t="shared" si="0"/>
        <v>40712</v>
      </c>
      <c r="W13" s="33">
        <f t="shared" si="0"/>
        <v>40713</v>
      </c>
      <c r="X13" s="33">
        <f t="shared" si="0"/>
        <v>40714</v>
      </c>
      <c r="Y13" s="33">
        <f t="shared" si="0"/>
        <v>40715</v>
      </c>
      <c r="Z13" s="33">
        <f t="shared" si="0"/>
        <v>40716</v>
      </c>
      <c r="AA13" s="33">
        <f t="shared" si="0"/>
        <v>40717</v>
      </c>
      <c r="AB13" s="33">
        <f t="shared" si="0"/>
        <v>40718</v>
      </c>
      <c r="AC13" s="33">
        <f t="shared" si="0"/>
        <v>40719</v>
      </c>
      <c r="AD13" s="33">
        <f>IF(AC13&lt;&gt;"",IF(AC13+1&lt;=EOMONTH(($D$12)*1,0),AC13+1,""),"")</f>
        <v>40720</v>
      </c>
      <c r="AE13" s="33">
        <f>IF(AD13="","",IF(MONTH(AD13+1)&lt;&gt;MONTH(AD13),"",AD13+1))</f>
        <v>40721</v>
      </c>
      <c r="AF13" s="33">
        <f t="shared" ref="AF13:AH13" si="1">IF(AE13="","",IF(MONTH(AE13+1)&lt;&gt;MONTH(AE13),"",AE13+1))</f>
        <v>40722</v>
      </c>
      <c r="AG13" s="33">
        <f t="shared" si="1"/>
        <v>40723</v>
      </c>
      <c r="AH13" s="33" t="str">
        <f t="shared" si="1"/>
        <v/>
      </c>
      <c r="AI13" s="84" t="s">
        <v>31</v>
      </c>
      <c r="AJ13" s="102" t="s">
        <v>68</v>
      </c>
    </row>
    <row r="14" spans="1:55" x14ac:dyDescent="0.2">
      <c r="A14" s="66" t="s">
        <v>29</v>
      </c>
      <c r="B14" s="66" t="s">
        <v>30</v>
      </c>
      <c r="C14" s="83" t="s">
        <v>14</v>
      </c>
      <c r="D14" s="48">
        <f>D13</f>
        <v>40694</v>
      </c>
      <c r="E14" s="48">
        <f t="shared" ref="E14:AH14" si="2">E13</f>
        <v>40695</v>
      </c>
      <c r="F14" s="48">
        <f t="shared" si="2"/>
        <v>40696</v>
      </c>
      <c r="G14" s="48">
        <f t="shared" si="2"/>
        <v>40697</v>
      </c>
      <c r="H14" s="48">
        <f t="shared" si="2"/>
        <v>40698</v>
      </c>
      <c r="I14" s="48">
        <f t="shared" si="2"/>
        <v>40699</v>
      </c>
      <c r="J14" s="48">
        <f t="shared" si="2"/>
        <v>40700</v>
      </c>
      <c r="K14" s="48">
        <f t="shared" si="2"/>
        <v>40701</v>
      </c>
      <c r="L14" s="48">
        <f t="shared" si="2"/>
        <v>40702</v>
      </c>
      <c r="M14" s="48">
        <f t="shared" si="2"/>
        <v>40703</v>
      </c>
      <c r="N14" s="48">
        <f t="shared" si="2"/>
        <v>40704</v>
      </c>
      <c r="O14" s="48">
        <f t="shared" si="2"/>
        <v>40705</v>
      </c>
      <c r="P14" s="48">
        <f t="shared" si="2"/>
        <v>40706</v>
      </c>
      <c r="Q14" s="48">
        <f t="shared" si="2"/>
        <v>40707</v>
      </c>
      <c r="R14" s="48">
        <f t="shared" si="2"/>
        <v>40708</v>
      </c>
      <c r="S14" s="48">
        <f t="shared" si="2"/>
        <v>40709</v>
      </c>
      <c r="T14" s="48">
        <f t="shared" si="2"/>
        <v>40710</v>
      </c>
      <c r="U14" s="48">
        <f t="shared" si="2"/>
        <v>40711</v>
      </c>
      <c r="V14" s="48">
        <f t="shared" si="2"/>
        <v>40712</v>
      </c>
      <c r="W14" s="48">
        <f t="shared" si="2"/>
        <v>40713</v>
      </c>
      <c r="X14" s="48">
        <f t="shared" si="2"/>
        <v>40714</v>
      </c>
      <c r="Y14" s="48">
        <f t="shared" si="2"/>
        <v>40715</v>
      </c>
      <c r="Z14" s="48">
        <f t="shared" si="2"/>
        <v>40716</v>
      </c>
      <c r="AA14" s="48">
        <f t="shared" si="2"/>
        <v>40717</v>
      </c>
      <c r="AB14" s="48">
        <f t="shared" si="2"/>
        <v>40718</v>
      </c>
      <c r="AC14" s="48">
        <f t="shared" si="2"/>
        <v>40719</v>
      </c>
      <c r="AD14" s="48">
        <f t="shared" si="2"/>
        <v>40720</v>
      </c>
      <c r="AE14" s="48">
        <f t="shared" si="2"/>
        <v>40721</v>
      </c>
      <c r="AF14" s="48">
        <f t="shared" si="2"/>
        <v>40722</v>
      </c>
      <c r="AG14" s="48">
        <f t="shared" si="2"/>
        <v>40723</v>
      </c>
      <c r="AH14" s="48" t="str">
        <f t="shared" si="2"/>
        <v/>
      </c>
      <c r="AI14" s="84"/>
    </row>
    <row r="15" spans="1:55" s="3" customFormat="1" ht="13.9" customHeight="1" outlineLevel="1" x14ac:dyDescent="0.2">
      <c r="A15" s="72" t="s">
        <v>34</v>
      </c>
      <c r="B15" s="72" t="s">
        <v>35</v>
      </c>
      <c r="C15" s="74">
        <v>39510</v>
      </c>
      <c r="D15" s="97"/>
      <c r="E15" s="97"/>
      <c r="F15" s="97"/>
      <c r="G15" s="97"/>
      <c r="H15" s="97"/>
      <c r="I15" s="97"/>
      <c r="J15" s="97"/>
      <c r="K15" s="97"/>
      <c r="L15" s="97"/>
      <c r="M15" s="97"/>
      <c r="N15" s="97"/>
      <c r="O15" s="97"/>
      <c r="P15" s="97"/>
      <c r="Q15" s="97"/>
      <c r="R15" s="97"/>
      <c r="S15" s="97"/>
      <c r="T15" s="97"/>
      <c r="U15" s="97"/>
      <c r="V15" s="97"/>
      <c r="W15" s="97"/>
      <c r="X15" s="97"/>
      <c r="Y15" s="97"/>
      <c r="Z15" s="97"/>
      <c r="AA15" s="97"/>
      <c r="AB15" s="97"/>
      <c r="AC15" s="97"/>
      <c r="AD15" s="97"/>
      <c r="AE15" s="97"/>
      <c r="AF15" s="97"/>
      <c r="AG15" s="97"/>
      <c r="AH15" s="97"/>
      <c r="AI15" s="84">
        <f>SUM(D15:AH15)</f>
        <v>0</v>
      </c>
      <c r="AJ15" s="104">
        <v>1</v>
      </c>
    </row>
    <row r="16" spans="1:55" x14ac:dyDescent="0.2">
      <c r="A16" s="72" t="s">
        <v>41</v>
      </c>
      <c r="B16" s="72" t="s">
        <v>42</v>
      </c>
      <c r="C16" s="74" t="s">
        <v>70</v>
      </c>
      <c r="D16" s="97"/>
      <c r="E16" s="97"/>
      <c r="F16" s="97"/>
      <c r="G16" s="97"/>
      <c r="H16" s="97"/>
      <c r="I16" s="97"/>
      <c r="J16" s="97"/>
      <c r="K16" s="97"/>
      <c r="L16" s="97"/>
      <c r="M16" s="97"/>
      <c r="N16" s="97"/>
      <c r="O16" s="97"/>
      <c r="P16" s="97"/>
      <c r="Q16" s="97"/>
      <c r="R16" s="97"/>
      <c r="S16" s="97"/>
      <c r="T16" s="97"/>
      <c r="U16" s="97"/>
      <c r="V16" s="97"/>
      <c r="W16" s="97"/>
      <c r="X16" s="97"/>
      <c r="Y16" s="97"/>
      <c r="Z16" s="97"/>
      <c r="AA16" s="97"/>
      <c r="AB16" s="97"/>
      <c r="AC16" s="97"/>
      <c r="AD16" s="97"/>
      <c r="AE16" s="97"/>
      <c r="AF16" s="97"/>
      <c r="AG16" s="97"/>
      <c r="AH16" s="97"/>
      <c r="AI16" s="84">
        <f>SUM(D16:AH16)</f>
        <v>0</v>
      </c>
      <c r="AJ16" s="102">
        <v>2</v>
      </c>
    </row>
    <row r="17" spans="1:36" x14ac:dyDescent="0.2">
      <c r="A17" s="72" t="s">
        <v>45</v>
      </c>
      <c r="B17" s="72" t="s">
        <v>46</v>
      </c>
      <c r="C17" s="74">
        <v>39917</v>
      </c>
      <c r="D17" s="97"/>
      <c r="E17" s="97"/>
      <c r="F17" s="97"/>
      <c r="G17" s="97"/>
      <c r="H17" s="97"/>
      <c r="I17" s="97"/>
      <c r="J17" s="97"/>
      <c r="K17" s="97"/>
      <c r="L17" s="97"/>
      <c r="M17" s="97"/>
      <c r="N17" s="97"/>
      <c r="O17" s="97"/>
      <c r="P17" s="97"/>
      <c r="Q17" s="97"/>
      <c r="R17" s="97"/>
      <c r="S17" s="97"/>
      <c r="T17" s="97"/>
      <c r="U17" s="97"/>
      <c r="V17" s="97"/>
      <c r="W17" s="97"/>
      <c r="X17" s="97"/>
      <c r="Y17" s="97"/>
      <c r="Z17" s="97"/>
      <c r="AA17" s="97"/>
      <c r="AB17" s="97"/>
      <c r="AC17" s="97"/>
      <c r="AD17" s="97"/>
      <c r="AE17" s="97"/>
      <c r="AF17" s="97"/>
      <c r="AG17" s="97"/>
      <c r="AH17" s="97"/>
      <c r="AI17" s="84">
        <f>SUM(D17:AH17)</f>
        <v>0</v>
      </c>
      <c r="AJ17" s="102">
        <v>3</v>
      </c>
    </row>
    <row r="18" spans="1:36" x14ac:dyDescent="0.2">
      <c r="A18" s="72" t="s">
        <v>66</v>
      </c>
      <c r="B18" s="72" t="s">
        <v>73</v>
      </c>
      <c r="C18" s="74" t="s">
        <v>69</v>
      </c>
      <c r="D18" s="97">
        <v>1</v>
      </c>
      <c r="E18" s="97"/>
      <c r="F18" s="97"/>
      <c r="G18" s="97"/>
      <c r="H18" s="97"/>
      <c r="I18" s="97"/>
      <c r="J18" s="97"/>
      <c r="K18" s="97"/>
      <c r="L18" s="97"/>
      <c r="M18" s="97"/>
      <c r="N18" s="97"/>
      <c r="O18" s="97"/>
      <c r="P18" s="97"/>
      <c r="Q18" s="97"/>
      <c r="R18" s="97"/>
      <c r="S18" s="97"/>
      <c r="T18" s="97"/>
      <c r="U18" s="97"/>
      <c r="V18" s="97"/>
      <c r="W18" s="97"/>
      <c r="X18" s="97"/>
      <c r="Y18" s="97"/>
      <c r="Z18" s="97"/>
      <c r="AA18" s="97"/>
      <c r="AB18" s="97"/>
      <c r="AC18" s="97"/>
      <c r="AD18" s="97"/>
      <c r="AE18" s="97"/>
      <c r="AF18" s="97"/>
      <c r="AG18" s="97"/>
      <c r="AH18" s="97"/>
      <c r="AI18" s="84">
        <f>SUM(D18:AH18)</f>
        <v>1</v>
      </c>
      <c r="AJ18" s="102">
        <v>4</v>
      </c>
    </row>
    <row r="19" spans="1:36" x14ac:dyDescent="0.2"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</row>
    <row r="20" spans="1:36" x14ac:dyDescent="0.2"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</row>
    <row r="21" spans="1:36" x14ac:dyDescent="0.2"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</row>
    <row r="22" spans="1:36" s="3" customFormat="1" x14ac:dyDescent="0.2">
      <c r="A22" s="64"/>
      <c r="B22" s="64"/>
      <c r="C22" s="79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104"/>
    </row>
    <row r="23" spans="1:36" s="3" customFormat="1" x14ac:dyDescent="0.2">
      <c r="A23" s="64"/>
      <c r="B23" s="64"/>
      <c r="C23" s="79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J23" s="104"/>
    </row>
    <row r="24" spans="1:36" s="3" customFormat="1" x14ac:dyDescent="0.2">
      <c r="A24" s="64"/>
      <c r="B24" s="64"/>
      <c r="C24" s="79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J24" s="104"/>
    </row>
    <row r="25" spans="1:36" s="3" customFormat="1" x14ac:dyDescent="0.2">
      <c r="A25" s="64"/>
      <c r="B25" s="64"/>
      <c r="C25" s="79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J25" s="104"/>
    </row>
    <row r="26" spans="1:36" x14ac:dyDescent="0.2">
      <c r="D26" s="8"/>
      <c r="E26" s="5"/>
      <c r="F26" s="5"/>
      <c r="G26" s="5"/>
      <c r="H26" s="5"/>
      <c r="I26" s="5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</row>
    <row r="27" spans="1:36" ht="15.75" x14ac:dyDescent="0.25"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</row>
    <row r="28" spans="1:36" x14ac:dyDescent="0.2"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</row>
    <row r="29" spans="1:36" x14ac:dyDescent="0.2"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</row>
    <row r="30" spans="1:36" s="3" customFormat="1" x14ac:dyDescent="0.2">
      <c r="A30" s="64"/>
      <c r="B30" s="64"/>
      <c r="C30" s="79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104"/>
    </row>
    <row r="31" spans="1:36" s="3" customFormat="1" x14ac:dyDescent="0.2">
      <c r="A31" s="64"/>
      <c r="B31" s="64"/>
      <c r="C31" s="79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J31" s="104"/>
    </row>
    <row r="32" spans="1:36" s="3" customFormat="1" x14ac:dyDescent="0.2">
      <c r="A32" s="64"/>
      <c r="B32" s="64"/>
      <c r="C32" s="79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J32" s="104"/>
    </row>
    <row r="33" spans="1:36" s="3" customFormat="1" x14ac:dyDescent="0.2">
      <c r="A33" s="64"/>
      <c r="B33" s="64"/>
      <c r="C33" s="79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J33" s="104"/>
    </row>
    <row r="34" spans="1:36" x14ac:dyDescent="0.2">
      <c r="D34" s="8"/>
      <c r="E34" s="5"/>
      <c r="F34" s="5"/>
      <c r="G34" s="5"/>
      <c r="H34" s="5"/>
      <c r="I34" s="5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</row>
    <row r="35" spans="1:36" ht="15.75" x14ac:dyDescent="0.25"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</row>
    <row r="36" spans="1:36" x14ac:dyDescent="0.2"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</row>
    <row r="37" spans="1:36" x14ac:dyDescent="0.2"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</row>
    <row r="38" spans="1:36" s="3" customFormat="1" x14ac:dyDescent="0.2">
      <c r="A38" s="64"/>
      <c r="B38" s="64"/>
      <c r="C38" s="79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104"/>
    </row>
    <row r="39" spans="1:36" s="3" customFormat="1" x14ac:dyDescent="0.2">
      <c r="A39" s="64"/>
      <c r="B39" s="64"/>
      <c r="C39" s="79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J39" s="104"/>
    </row>
    <row r="40" spans="1:36" s="3" customFormat="1" x14ac:dyDescent="0.2">
      <c r="A40" s="64"/>
      <c r="B40" s="64"/>
      <c r="C40" s="79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J40" s="104"/>
    </row>
    <row r="41" spans="1:36" s="3" customFormat="1" x14ac:dyDescent="0.2">
      <c r="A41" s="64"/>
      <c r="B41" s="64"/>
      <c r="C41" s="79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J41" s="104"/>
    </row>
    <row r="42" spans="1:36" x14ac:dyDescent="0.2">
      <c r="D42" s="8"/>
      <c r="E42" s="5"/>
      <c r="F42" s="5"/>
      <c r="G42" s="5"/>
      <c r="H42" s="5"/>
      <c r="I42" s="5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</row>
    <row r="43" spans="1:36" ht="15.75" x14ac:dyDescent="0.25"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</row>
    <row r="44" spans="1:36" x14ac:dyDescent="0.2"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</row>
    <row r="45" spans="1:36" x14ac:dyDescent="0.2"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</row>
    <row r="46" spans="1:36" s="3" customFormat="1" x14ac:dyDescent="0.2">
      <c r="A46" s="64"/>
      <c r="B46" s="64"/>
      <c r="C46" s="79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104"/>
    </row>
    <row r="47" spans="1:36" s="3" customFormat="1" x14ac:dyDescent="0.2">
      <c r="A47" s="64"/>
      <c r="B47" s="64"/>
      <c r="C47" s="79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J47" s="104"/>
    </row>
    <row r="48" spans="1:36" s="3" customFormat="1" x14ac:dyDescent="0.2">
      <c r="A48" s="64"/>
      <c r="B48" s="64"/>
      <c r="C48" s="79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J48" s="104"/>
    </row>
    <row r="49" spans="1:36" s="3" customFormat="1" x14ac:dyDescent="0.2">
      <c r="A49" s="64"/>
      <c r="B49" s="64"/>
      <c r="C49" s="79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J49" s="104"/>
    </row>
    <row r="50" spans="1:36" x14ac:dyDescent="0.2">
      <c r="D50" s="8"/>
      <c r="E50" s="5"/>
      <c r="F50" s="5"/>
      <c r="G50" s="5"/>
      <c r="H50" s="5"/>
      <c r="I50" s="5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</row>
    <row r="51" spans="1:36" ht="15.75" x14ac:dyDescent="0.25"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</row>
    <row r="52" spans="1:36" x14ac:dyDescent="0.2"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</row>
    <row r="53" spans="1:36" x14ac:dyDescent="0.2"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</row>
    <row r="54" spans="1:36" s="3" customFormat="1" x14ac:dyDescent="0.2">
      <c r="A54" s="64"/>
      <c r="B54" s="64"/>
      <c r="C54" s="79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104"/>
    </row>
    <row r="55" spans="1:36" s="3" customFormat="1" x14ac:dyDescent="0.2">
      <c r="A55" s="64"/>
      <c r="B55" s="64"/>
      <c r="C55" s="79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J55" s="104"/>
    </row>
    <row r="56" spans="1:36" s="3" customFormat="1" x14ac:dyDescent="0.2">
      <c r="A56" s="64"/>
      <c r="B56" s="64"/>
      <c r="C56" s="79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J56" s="104"/>
    </row>
    <row r="57" spans="1:36" s="3" customFormat="1" x14ac:dyDescent="0.2">
      <c r="A57" s="64"/>
      <c r="B57" s="64"/>
      <c r="C57" s="79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J57" s="104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6" x14ac:dyDescent="0.2">
      <c r="D61" s="8"/>
      <c r="E61" s="5"/>
      <c r="F61" s="5"/>
      <c r="G61" s="5"/>
      <c r="H61" s="5"/>
      <c r="I61" s="5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6" x14ac:dyDescent="0.2">
      <c r="D62" s="8"/>
      <c r="E62" s="5"/>
      <c r="F62" s="5"/>
      <c r="G62" s="5"/>
      <c r="H62" s="5"/>
      <c r="I62" s="5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</sheetData>
  <mergeCells count="1">
    <mergeCell ref="D12:AH12"/>
  </mergeCells>
  <phoneticPr fontId="1" type="noConversion"/>
  <conditionalFormatting sqref="Q2:Q4 Q6:Q10">
    <cfRule type="cellIs" dxfId="1327" priority="1767" stopIfTrue="1" operator="equal">
      <formula>"GV"</formula>
    </cfRule>
    <cfRule type="cellIs" dxfId="1326" priority="1768" stopIfTrue="1" operator="equal">
      <formula>"PC"</formula>
    </cfRule>
    <cfRule type="cellIs" dxfId="1325" priority="1769" stopIfTrue="1" operator="equal">
      <formula>"R"</formula>
    </cfRule>
    <cfRule type="cellIs" dxfId="1324" priority="1770" stopIfTrue="1" operator="equal">
      <formula>"E"</formula>
    </cfRule>
    <cfRule type="cellIs" dxfId="1323" priority="1771" stopIfTrue="1" operator="equal">
      <formula>"PT"</formula>
    </cfRule>
    <cfRule type="cellIs" dxfId="1322" priority="1772" stopIfTrue="1" operator="equal">
      <formula>"mt"</formula>
    </cfRule>
  </conditionalFormatting>
  <conditionalFormatting sqref="Q2:Q10">
    <cfRule type="cellIs" dxfId="1321" priority="1824" stopIfTrue="1" operator="equal">
      <formula>"cc"</formula>
    </cfRule>
    <cfRule type="cellIs" dxfId="1320" priority="1825" stopIfTrue="1" operator="equal">
      <formula>"cl"</formula>
    </cfRule>
    <cfRule type="cellIs" dxfId="1319" priority="1826" stopIfTrue="1" operator="equal">
      <formula>"m"</formula>
    </cfRule>
  </conditionalFormatting>
  <conditionalFormatting sqref="Q2:Q10">
    <cfRule type="cellIs" dxfId="1318" priority="1821" stopIfTrue="1" operator="equal">
      <formula>"F"</formula>
    </cfRule>
    <cfRule type="cellIs" dxfId="1317" priority="1822" stopIfTrue="1" operator="equal">
      <formula>"WK"</formula>
    </cfRule>
    <cfRule type="cellIs" dxfId="1316" priority="1823" stopIfTrue="1" operator="equal">
      <formula>"T"</formula>
    </cfRule>
  </conditionalFormatting>
  <conditionalFormatting sqref="Q5">
    <cfRule type="cellIs" dxfId="1315" priority="1755" stopIfTrue="1" operator="equal">
      <formula>"GV"</formula>
    </cfRule>
    <cfRule type="cellIs" dxfId="1314" priority="1756" stopIfTrue="1" operator="equal">
      <formula>"PC"</formula>
    </cfRule>
    <cfRule type="cellIs" dxfId="1313" priority="1757" stopIfTrue="1" operator="equal">
      <formula>"R"</formula>
    </cfRule>
    <cfRule type="cellIs" dxfId="1312" priority="1758" stopIfTrue="1" operator="equal">
      <formula>"E"</formula>
    </cfRule>
    <cfRule type="cellIs" dxfId="1311" priority="1759" stopIfTrue="1" operator="equal">
      <formula>"PT"</formula>
    </cfRule>
    <cfRule type="cellIs" dxfId="1310" priority="1760" stopIfTrue="1" operator="equal">
      <formula>"mt"</formula>
    </cfRule>
  </conditionalFormatting>
  <conditionalFormatting sqref="D14:AH14">
    <cfRule type="expression" dxfId="1309" priority="254">
      <formula>COUNTIF($D$13:$AH$13,férié)</formula>
    </cfRule>
  </conditionalFormatting>
  <conditionalFormatting sqref="Q2:Q10">
    <cfRule type="cellIs" dxfId="1308" priority="251" stopIfTrue="1" operator="equal">
      <formula>"cc"</formula>
    </cfRule>
    <cfRule type="cellIs" dxfId="1307" priority="252" stopIfTrue="1" operator="equal">
      <formula>"cl"</formula>
    </cfRule>
    <cfRule type="cellIs" dxfId="1306" priority="253" stopIfTrue="1" operator="equal">
      <formula>"m"</formula>
    </cfRule>
  </conditionalFormatting>
  <conditionalFormatting sqref="Q2:Q10">
    <cfRule type="cellIs" dxfId="1305" priority="248" stopIfTrue="1" operator="equal">
      <formula>"F"</formula>
    </cfRule>
    <cfRule type="cellIs" dxfId="1304" priority="249" stopIfTrue="1" operator="equal">
      <formula>"WK"</formula>
    </cfRule>
    <cfRule type="cellIs" dxfId="1303" priority="250" stopIfTrue="1" operator="equal">
      <formula>"T"</formula>
    </cfRule>
  </conditionalFormatting>
  <conditionalFormatting sqref="Q2:Q4 Q6:Q10">
    <cfRule type="cellIs" dxfId="1302" priority="242" stopIfTrue="1" operator="equal">
      <formula>"GV"</formula>
    </cfRule>
    <cfRule type="cellIs" dxfId="1301" priority="243" stopIfTrue="1" operator="equal">
      <formula>"PC"</formula>
    </cfRule>
    <cfRule type="cellIs" dxfId="1300" priority="244" stopIfTrue="1" operator="equal">
      <formula>"R"</formula>
    </cfRule>
    <cfRule type="cellIs" dxfId="1299" priority="245" stopIfTrue="1" operator="equal">
      <formula>"E"</formula>
    </cfRule>
    <cfRule type="cellIs" dxfId="1298" priority="246" stopIfTrue="1" operator="equal">
      <formula>"PT"</formula>
    </cfRule>
    <cfRule type="cellIs" dxfId="1297" priority="247" stopIfTrue="1" operator="equal">
      <formula>"mt"</formula>
    </cfRule>
  </conditionalFormatting>
  <conditionalFormatting sqref="Q5">
    <cfRule type="cellIs" dxfId="1296" priority="236" stopIfTrue="1" operator="equal">
      <formula>"GV"</formula>
    </cfRule>
    <cfRule type="cellIs" dxfId="1295" priority="237" stopIfTrue="1" operator="equal">
      <formula>"PC"</formula>
    </cfRule>
    <cfRule type="cellIs" dxfId="1294" priority="238" stopIfTrue="1" operator="equal">
      <formula>"R"</formula>
    </cfRule>
    <cfRule type="cellIs" dxfId="1293" priority="239" stopIfTrue="1" operator="equal">
      <formula>"E"</formula>
    </cfRule>
    <cfRule type="cellIs" dxfId="1292" priority="240" stopIfTrue="1" operator="equal">
      <formula>"PT"</formula>
    </cfRule>
    <cfRule type="cellIs" dxfId="1291" priority="241" stopIfTrue="1" operator="equal">
      <formula>"mt"</formula>
    </cfRule>
  </conditionalFormatting>
  <conditionalFormatting sqref="D14:AH14">
    <cfRule type="expression" dxfId="1290" priority="235">
      <formula>COUNTIF($D$13:$AH$13,férié)</formula>
    </cfRule>
  </conditionalFormatting>
  <conditionalFormatting sqref="D15:AH15">
    <cfRule type="expression" dxfId="1289" priority="233">
      <formula>COUNTIF(JF,D$13)</formula>
    </cfRule>
    <cfRule type="expression" dxfId="1288" priority="234">
      <formula>WEEKDAY(D$13,2)&gt;5</formula>
    </cfRule>
  </conditionalFormatting>
  <conditionalFormatting sqref="Q2:Q10">
    <cfRule type="cellIs" dxfId="1287" priority="230" stopIfTrue="1" operator="equal">
      <formula>"cc"</formula>
    </cfRule>
    <cfRule type="cellIs" dxfId="1286" priority="231" stopIfTrue="1" operator="equal">
      <formula>"cl"</formula>
    </cfRule>
    <cfRule type="cellIs" dxfId="1285" priority="232" stopIfTrue="1" operator="equal">
      <formula>"m"</formula>
    </cfRule>
  </conditionalFormatting>
  <conditionalFormatting sqref="Q2:Q10">
    <cfRule type="cellIs" dxfId="1284" priority="227" stopIfTrue="1" operator="equal">
      <formula>"F"</formula>
    </cfRule>
    <cfRule type="cellIs" dxfId="1283" priority="228" stopIfTrue="1" operator="equal">
      <formula>"WK"</formula>
    </cfRule>
    <cfRule type="cellIs" dxfId="1282" priority="229" stopIfTrue="1" operator="equal">
      <formula>"T"</formula>
    </cfRule>
  </conditionalFormatting>
  <conditionalFormatting sqref="Q2:Q4 Q6:Q10">
    <cfRule type="cellIs" dxfId="1281" priority="221" stopIfTrue="1" operator="equal">
      <formula>"GV"</formula>
    </cfRule>
    <cfRule type="cellIs" dxfId="1280" priority="222" stopIfTrue="1" operator="equal">
      <formula>"PC"</formula>
    </cfRule>
    <cfRule type="cellIs" dxfId="1279" priority="223" stopIfTrue="1" operator="equal">
      <formula>"R"</formula>
    </cfRule>
    <cfRule type="cellIs" dxfId="1278" priority="224" stopIfTrue="1" operator="equal">
      <formula>"E"</formula>
    </cfRule>
    <cfRule type="cellIs" dxfId="1277" priority="225" stopIfTrue="1" operator="equal">
      <formula>"PT"</formula>
    </cfRule>
    <cfRule type="cellIs" dxfId="1276" priority="226" stopIfTrue="1" operator="equal">
      <formula>"mt"</formula>
    </cfRule>
  </conditionalFormatting>
  <conditionalFormatting sqref="Q5">
    <cfRule type="cellIs" dxfId="1275" priority="215" stopIfTrue="1" operator="equal">
      <formula>"GV"</formula>
    </cfRule>
    <cfRule type="cellIs" dxfId="1274" priority="216" stopIfTrue="1" operator="equal">
      <formula>"PC"</formula>
    </cfRule>
    <cfRule type="cellIs" dxfId="1273" priority="217" stopIfTrue="1" operator="equal">
      <formula>"R"</formula>
    </cfRule>
    <cfRule type="cellIs" dxfId="1272" priority="218" stopIfTrue="1" operator="equal">
      <formula>"E"</formula>
    </cfRule>
    <cfRule type="cellIs" dxfId="1271" priority="219" stopIfTrue="1" operator="equal">
      <formula>"PT"</formula>
    </cfRule>
    <cfRule type="cellIs" dxfId="1270" priority="220" stopIfTrue="1" operator="equal">
      <formula>"mt"</formula>
    </cfRule>
  </conditionalFormatting>
  <conditionalFormatting sqref="D14:AH14">
    <cfRule type="expression" dxfId="1269" priority="214">
      <formula>COUNTIF($D$13:$AH$13,férié)</formula>
    </cfRule>
  </conditionalFormatting>
  <conditionalFormatting sqref="D15:AH15">
    <cfRule type="expression" dxfId="1268" priority="211">
      <formula>D$13=""</formula>
    </cfRule>
    <cfRule type="expression" dxfId="1267" priority="212">
      <formula>COUNTIF(JF,D$13)</formula>
    </cfRule>
    <cfRule type="expression" dxfId="1266" priority="213">
      <formula>WEEKDAY(D$13,2)&gt;5</formula>
    </cfRule>
  </conditionalFormatting>
  <conditionalFormatting sqref="Q2:Q10">
    <cfRule type="cellIs" dxfId="1265" priority="208" stopIfTrue="1" operator="equal">
      <formula>"cc"</formula>
    </cfRule>
    <cfRule type="cellIs" dxfId="1264" priority="209" stopIfTrue="1" operator="equal">
      <formula>"cl"</formula>
    </cfRule>
    <cfRule type="cellIs" dxfId="1263" priority="210" stopIfTrue="1" operator="equal">
      <formula>"m"</formula>
    </cfRule>
  </conditionalFormatting>
  <conditionalFormatting sqref="Q2:Q10">
    <cfRule type="cellIs" dxfId="1262" priority="205" stopIfTrue="1" operator="equal">
      <formula>"F"</formula>
    </cfRule>
    <cfRule type="cellIs" dxfId="1261" priority="206" stopIfTrue="1" operator="equal">
      <formula>"WK"</formula>
    </cfRule>
    <cfRule type="cellIs" dxfId="1260" priority="207" stopIfTrue="1" operator="equal">
      <formula>"T"</formula>
    </cfRule>
  </conditionalFormatting>
  <conditionalFormatting sqref="Q2:Q4 Q6:Q10">
    <cfRule type="cellIs" dxfId="1259" priority="199" stopIfTrue="1" operator="equal">
      <formula>"GV"</formula>
    </cfRule>
    <cfRule type="cellIs" dxfId="1258" priority="200" stopIfTrue="1" operator="equal">
      <formula>"PC"</formula>
    </cfRule>
    <cfRule type="cellIs" dxfId="1257" priority="201" stopIfTrue="1" operator="equal">
      <formula>"R"</formula>
    </cfRule>
    <cfRule type="cellIs" dxfId="1256" priority="202" stopIfTrue="1" operator="equal">
      <formula>"E"</formula>
    </cfRule>
    <cfRule type="cellIs" dxfId="1255" priority="203" stopIfTrue="1" operator="equal">
      <formula>"PT"</formula>
    </cfRule>
    <cfRule type="cellIs" dxfId="1254" priority="204" stopIfTrue="1" operator="equal">
      <formula>"mt"</formula>
    </cfRule>
  </conditionalFormatting>
  <conditionalFormatting sqref="Q5">
    <cfRule type="cellIs" dxfId="1253" priority="193" stopIfTrue="1" operator="equal">
      <formula>"GV"</formula>
    </cfRule>
    <cfRule type="cellIs" dxfId="1252" priority="194" stopIfTrue="1" operator="equal">
      <formula>"PC"</formula>
    </cfRule>
    <cfRule type="cellIs" dxfId="1251" priority="195" stopIfTrue="1" operator="equal">
      <formula>"R"</formula>
    </cfRule>
    <cfRule type="cellIs" dxfId="1250" priority="196" stopIfTrue="1" operator="equal">
      <formula>"E"</formula>
    </cfRule>
    <cfRule type="cellIs" dxfId="1249" priority="197" stopIfTrue="1" operator="equal">
      <formula>"PT"</formula>
    </cfRule>
    <cfRule type="cellIs" dxfId="1248" priority="198" stopIfTrue="1" operator="equal">
      <formula>"mt"</formula>
    </cfRule>
  </conditionalFormatting>
  <conditionalFormatting sqref="D14:AH14">
    <cfRule type="expression" dxfId="1247" priority="192">
      <formula>COUNTIF($D$13:$AH$13,férié)</formula>
    </cfRule>
  </conditionalFormatting>
  <conditionalFormatting sqref="D13:AH15">
    <cfRule type="expression" dxfId="1246" priority="189" stopIfTrue="1">
      <formula>D$13=""</formula>
    </cfRule>
  </conditionalFormatting>
  <conditionalFormatting sqref="Q2:Q4 Q6:Q10">
    <cfRule type="cellIs" dxfId="1245" priority="183" stopIfTrue="1" operator="equal">
      <formula>"GV"</formula>
    </cfRule>
    <cfRule type="cellIs" dxfId="1244" priority="184" stopIfTrue="1" operator="equal">
      <formula>"PC"</formula>
    </cfRule>
    <cfRule type="cellIs" dxfId="1243" priority="185" stopIfTrue="1" operator="equal">
      <formula>"R"</formula>
    </cfRule>
    <cfRule type="cellIs" dxfId="1242" priority="186" stopIfTrue="1" operator="equal">
      <formula>"E"</formula>
    </cfRule>
    <cfRule type="cellIs" dxfId="1241" priority="187" stopIfTrue="1" operator="equal">
      <formula>"PT"</formula>
    </cfRule>
    <cfRule type="cellIs" dxfId="1240" priority="188" stopIfTrue="1" operator="equal">
      <formula>"mt"</formula>
    </cfRule>
  </conditionalFormatting>
  <conditionalFormatting sqref="Q2:Q10">
    <cfRule type="cellIs" dxfId="1239" priority="180" stopIfTrue="1" operator="equal">
      <formula>"cc"</formula>
    </cfRule>
    <cfRule type="cellIs" dxfId="1238" priority="181" stopIfTrue="1" operator="equal">
      <formula>"cl"</formula>
    </cfRule>
    <cfRule type="cellIs" dxfId="1237" priority="182" stopIfTrue="1" operator="equal">
      <formula>"m"</formula>
    </cfRule>
  </conditionalFormatting>
  <conditionalFormatting sqref="Q2:Q10">
    <cfRule type="cellIs" dxfId="1236" priority="177" stopIfTrue="1" operator="equal">
      <formula>"F"</formula>
    </cfRule>
    <cfRule type="cellIs" dxfId="1235" priority="178" stopIfTrue="1" operator="equal">
      <formula>"WK"</formula>
    </cfRule>
    <cfRule type="cellIs" dxfId="1234" priority="179" stopIfTrue="1" operator="equal">
      <formula>"T"</formula>
    </cfRule>
  </conditionalFormatting>
  <conditionalFormatting sqref="Q5">
    <cfRule type="cellIs" dxfId="1233" priority="171" stopIfTrue="1" operator="equal">
      <formula>"GV"</formula>
    </cfRule>
    <cfRule type="cellIs" dxfId="1232" priority="172" stopIfTrue="1" operator="equal">
      <formula>"PC"</formula>
    </cfRule>
    <cfRule type="cellIs" dxfId="1231" priority="173" stopIfTrue="1" operator="equal">
      <formula>"R"</formula>
    </cfRule>
    <cfRule type="cellIs" dxfId="1230" priority="174" stopIfTrue="1" operator="equal">
      <formula>"E"</formula>
    </cfRule>
    <cfRule type="cellIs" dxfId="1229" priority="175" stopIfTrue="1" operator="equal">
      <formula>"PT"</formula>
    </cfRule>
    <cfRule type="cellIs" dxfId="1228" priority="176" stopIfTrue="1" operator="equal">
      <formula>"mt"</formula>
    </cfRule>
  </conditionalFormatting>
  <conditionalFormatting sqref="D14:AH14">
    <cfRule type="expression" dxfId="1227" priority="170">
      <formula>COUNTIF($D$13:$AH$13,férié)</formula>
    </cfRule>
  </conditionalFormatting>
  <conditionalFormatting sqref="Q2:Q10">
    <cfRule type="cellIs" dxfId="1226" priority="167" stopIfTrue="1" operator="equal">
      <formula>"cc"</formula>
    </cfRule>
    <cfRule type="cellIs" dxfId="1225" priority="168" stopIfTrue="1" operator="equal">
      <formula>"cl"</formula>
    </cfRule>
    <cfRule type="cellIs" dxfId="1224" priority="169" stopIfTrue="1" operator="equal">
      <formula>"m"</formula>
    </cfRule>
  </conditionalFormatting>
  <conditionalFormatting sqref="Q2:Q10">
    <cfRule type="cellIs" dxfId="1223" priority="164" stopIfTrue="1" operator="equal">
      <formula>"F"</formula>
    </cfRule>
    <cfRule type="cellIs" dxfId="1222" priority="165" stopIfTrue="1" operator="equal">
      <formula>"WK"</formula>
    </cfRule>
    <cfRule type="cellIs" dxfId="1221" priority="166" stopIfTrue="1" operator="equal">
      <formula>"T"</formula>
    </cfRule>
  </conditionalFormatting>
  <conditionalFormatting sqref="Q2:Q4 Q6:Q10">
    <cfRule type="cellIs" dxfId="1220" priority="158" stopIfTrue="1" operator="equal">
      <formula>"GV"</formula>
    </cfRule>
    <cfRule type="cellIs" dxfId="1219" priority="159" stopIfTrue="1" operator="equal">
      <formula>"PC"</formula>
    </cfRule>
    <cfRule type="cellIs" dxfId="1218" priority="160" stopIfTrue="1" operator="equal">
      <formula>"R"</formula>
    </cfRule>
    <cfRule type="cellIs" dxfId="1217" priority="161" stopIfTrue="1" operator="equal">
      <formula>"E"</formula>
    </cfRule>
    <cfRule type="cellIs" dxfId="1216" priority="162" stopIfTrue="1" operator="equal">
      <formula>"PT"</formula>
    </cfRule>
    <cfRule type="cellIs" dxfId="1215" priority="163" stopIfTrue="1" operator="equal">
      <formula>"mt"</formula>
    </cfRule>
  </conditionalFormatting>
  <conditionalFormatting sqref="Q5">
    <cfRule type="cellIs" dxfId="1214" priority="152" stopIfTrue="1" operator="equal">
      <formula>"GV"</formula>
    </cfRule>
    <cfRule type="cellIs" dxfId="1213" priority="153" stopIfTrue="1" operator="equal">
      <formula>"PC"</formula>
    </cfRule>
    <cfRule type="cellIs" dxfId="1212" priority="154" stopIfTrue="1" operator="equal">
      <formula>"R"</formula>
    </cfRule>
    <cfRule type="cellIs" dxfId="1211" priority="155" stopIfTrue="1" operator="equal">
      <formula>"E"</formula>
    </cfRule>
    <cfRule type="cellIs" dxfId="1210" priority="156" stopIfTrue="1" operator="equal">
      <formula>"PT"</formula>
    </cfRule>
    <cfRule type="cellIs" dxfId="1209" priority="157" stopIfTrue="1" operator="equal">
      <formula>"mt"</formula>
    </cfRule>
  </conditionalFormatting>
  <conditionalFormatting sqref="D14:AH14">
    <cfRule type="expression" dxfId="1208" priority="151">
      <formula>COUNTIF($D$13:$AH$13,férié)</formula>
    </cfRule>
  </conditionalFormatting>
  <conditionalFormatting sqref="Q2:Q10">
    <cfRule type="cellIs" dxfId="1207" priority="146" stopIfTrue="1" operator="equal">
      <formula>"cc"</formula>
    </cfRule>
    <cfRule type="cellIs" dxfId="1206" priority="147" stopIfTrue="1" operator="equal">
      <formula>"cl"</formula>
    </cfRule>
    <cfRule type="cellIs" dxfId="1205" priority="148" stopIfTrue="1" operator="equal">
      <formula>"m"</formula>
    </cfRule>
  </conditionalFormatting>
  <conditionalFormatting sqref="Q2:Q10">
    <cfRule type="cellIs" dxfId="1204" priority="143" stopIfTrue="1" operator="equal">
      <formula>"F"</formula>
    </cfRule>
    <cfRule type="cellIs" dxfId="1203" priority="144" stopIfTrue="1" operator="equal">
      <formula>"WK"</formula>
    </cfRule>
    <cfRule type="cellIs" dxfId="1202" priority="145" stopIfTrue="1" operator="equal">
      <formula>"T"</formula>
    </cfRule>
  </conditionalFormatting>
  <conditionalFormatting sqref="Q2:Q4 Q6:Q10">
    <cfRule type="cellIs" dxfId="1201" priority="137" stopIfTrue="1" operator="equal">
      <formula>"GV"</formula>
    </cfRule>
    <cfRule type="cellIs" dxfId="1200" priority="138" stopIfTrue="1" operator="equal">
      <formula>"PC"</formula>
    </cfRule>
    <cfRule type="cellIs" dxfId="1199" priority="139" stopIfTrue="1" operator="equal">
      <formula>"R"</formula>
    </cfRule>
    <cfRule type="cellIs" dxfId="1198" priority="140" stopIfTrue="1" operator="equal">
      <formula>"E"</formula>
    </cfRule>
    <cfRule type="cellIs" dxfId="1197" priority="141" stopIfTrue="1" operator="equal">
      <formula>"PT"</formula>
    </cfRule>
    <cfRule type="cellIs" dxfId="1196" priority="142" stopIfTrue="1" operator="equal">
      <formula>"mt"</formula>
    </cfRule>
  </conditionalFormatting>
  <conditionalFormatting sqref="Q5">
    <cfRule type="cellIs" dxfId="1195" priority="131" stopIfTrue="1" operator="equal">
      <formula>"GV"</formula>
    </cfRule>
    <cfRule type="cellIs" dxfId="1194" priority="132" stopIfTrue="1" operator="equal">
      <formula>"PC"</formula>
    </cfRule>
    <cfRule type="cellIs" dxfId="1193" priority="133" stopIfTrue="1" operator="equal">
      <formula>"R"</formula>
    </cfRule>
    <cfRule type="cellIs" dxfId="1192" priority="134" stopIfTrue="1" operator="equal">
      <formula>"E"</formula>
    </cfRule>
    <cfRule type="cellIs" dxfId="1191" priority="135" stopIfTrue="1" operator="equal">
      <formula>"PT"</formula>
    </cfRule>
    <cfRule type="cellIs" dxfId="1190" priority="136" stopIfTrue="1" operator="equal">
      <formula>"mt"</formula>
    </cfRule>
  </conditionalFormatting>
  <conditionalFormatting sqref="D14:AH14">
    <cfRule type="expression" dxfId="1189" priority="130">
      <formula>COUNTIF($D$13:$AH$13,férié)</formula>
    </cfRule>
  </conditionalFormatting>
  <conditionalFormatting sqref="D16:AH16">
    <cfRule type="expression" dxfId="1170" priority="23">
      <formula>COUNTIF(JF,D$13)</formula>
    </cfRule>
    <cfRule type="expression" dxfId="1169" priority="24">
      <formula>WEEKDAY(D$13,2)&gt;5</formula>
    </cfRule>
  </conditionalFormatting>
  <conditionalFormatting sqref="D16:AH16">
    <cfRule type="expression" dxfId="1168" priority="20">
      <formula>D$13=""</formula>
    </cfRule>
    <cfRule type="expression" dxfId="1167" priority="21">
      <formula>COUNTIF(JF,D$13)</formula>
    </cfRule>
    <cfRule type="expression" dxfId="1166" priority="22">
      <formula>WEEKDAY(D$13,2)&gt;5</formula>
    </cfRule>
  </conditionalFormatting>
  <conditionalFormatting sqref="D16:AH16">
    <cfRule type="expression" dxfId="1165" priority="19" stopIfTrue="1">
      <formula>D$13=""</formula>
    </cfRule>
  </conditionalFormatting>
  <conditionalFormatting sqref="D17:AH17">
    <cfRule type="expression" dxfId="1164" priority="17">
      <formula>COUNTIF(JF,D$13)</formula>
    </cfRule>
    <cfRule type="expression" dxfId="1163" priority="18">
      <formula>WEEKDAY(D$13,2)&gt;5</formula>
    </cfRule>
  </conditionalFormatting>
  <conditionalFormatting sqref="D17:AH17">
    <cfRule type="expression" dxfId="1162" priority="14">
      <formula>D$13=""</formula>
    </cfRule>
    <cfRule type="expression" dxfId="1161" priority="15">
      <formula>COUNTIF(JF,D$13)</formula>
    </cfRule>
    <cfRule type="expression" dxfId="1160" priority="16">
      <formula>WEEKDAY(D$13,2)&gt;5</formula>
    </cfRule>
  </conditionalFormatting>
  <conditionalFormatting sqref="D17:AH17">
    <cfRule type="expression" dxfId="1159" priority="13" stopIfTrue="1">
      <formula>D$13=""</formula>
    </cfRule>
  </conditionalFormatting>
  <conditionalFormatting sqref="D18:AH18">
    <cfRule type="expression" dxfId="41" priority="5">
      <formula>COUNTIF(JF,D$13)</formula>
    </cfRule>
    <cfRule type="expression" dxfId="40" priority="6">
      <formula>WEEKDAY(D$13,2)&gt;5</formula>
    </cfRule>
  </conditionalFormatting>
  <conditionalFormatting sqref="D18:AH18">
    <cfRule type="expression" dxfId="39" priority="2">
      <formula>D$13=""</formula>
    </cfRule>
    <cfRule type="expression" dxfId="38" priority="3">
      <formula>COUNTIF(JF,D$13)</formula>
    </cfRule>
    <cfRule type="expression" dxfId="37" priority="4">
      <formula>WEEKDAY(D$13,2)&gt;5</formula>
    </cfRule>
  </conditionalFormatting>
  <conditionalFormatting sqref="D18:AH18">
    <cfRule type="expression" dxfId="36" priority="1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BC62"/>
  <sheetViews>
    <sheetView zoomScale="85" zoomScaleNormal="85" workbookViewId="0"/>
  </sheetViews>
  <sheetFormatPr baseColWidth="10" defaultColWidth="11.42578125" defaultRowHeight="12.75" outlineLevelRow="1" x14ac:dyDescent="0.2"/>
  <cols>
    <col min="1" max="2" width="17.140625" style="58" customWidth="1"/>
    <col min="3" max="3" width="17.140625" style="78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102" customWidth="1"/>
    <col min="37" max="16384" width="11.42578125" style="4"/>
  </cols>
  <sheetData>
    <row r="1" spans="1:55" ht="36" customHeight="1" x14ac:dyDescent="0.2">
      <c r="B1" s="65"/>
      <c r="C1" s="13"/>
      <c r="G1" s="53" t="s">
        <v>28</v>
      </c>
      <c r="J1" s="7"/>
      <c r="K1" s="7"/>
      <c r="L1" s="38"/>
      <c r="M1" s="38"/>
      <c r="N1" s="38"/>
      <c r="O1" s="38"/>
      <c r="P1" s="38"/>
      <c r="Q1" s="34"/>
      <c r="R1" s="38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8"/>
      <c r="B2" s="59"/>
      <c r="C2" s="80"/>
      <c r="D2" s="24"/>
      <c r="E2" s="24"/>
      <c r="F2" s="24"/>
      <c r="G2" s="24"/>
      <c r="H2" s="24"/>
      <c r="I2" s="24"/>
      <c r="J2" s="24"/>
      <c r="K2" s="24"/>
      <c r="L2" s="39"/>
      <c r="M2" s="12"/>
      <c r="N2" s="12"/>
      <c r="O2" s="35"/>
      <c r="P2" s="35"/>
      <c r="Q2" s="40"/>
      <c r="R2" s="35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  <c r="AJ2" s="57"/>
    </row>
    <row r="3" spans="1:55" customFormat="1" x14ac:dyDescent="0.2">
      <c r="A3" s="59"/>
      <c r="B3" s="59"/>
      <c r="C3" s="80"/>
      <c r="D3" s="25"/>
      <c r="E3" s="25"/>
      <c r="F3" s="25"/>
      <c r="G3" s="25"/>
      <c r="H3" s="25"/>
      <c r="I3" s="25"/>
      <c r="J3" s="25"/>
      <c r="K3" s="25"/>
      <c r="L3" s="39"/>
      <c r="M3" s="12"/>
      <c r="N3" s="12"/>
      <c r="O3" s="36"/>
      <c r="P3" s="36"/>
      <c r="Q3" s="40"/>
      <c r="R3" s="36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J3" s="57"/>
    </row>
    <row r="4" spans="1:55" s="1" customFormat="1" x14ac:dyDescent="0.2">
      <c r="A4" s="60"/>
      <c r="B4" s="60"/>
      <c r="C4" s="81"/>
      <c r="D4" s="26"/>
      <c r="E4" s="26"/>
      <c r="F4" s="26"/>
      <c r="G4" s="26"/>
      <c r="H4" s="26"/>
      <c r="I4" s="26"/>
      <c r="J4" s="26"/>
      <c r="K4" s="26"/>
      <c r="L4" s="5"/>
      <c r="M4" s="12"/>
      <c r="N4" s="12"/>
      <c r="O4" s="26"/>
      <c r="P4" s="26"/>
      <c r="Q4" s="40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J4" s="103"/>
    </row>
    <row r="5" spans="1:55" s="1" customFormat="1" ht="18" x14ac:dyDescent="0.25">
      <c r="A5" s="60"/>
      <c r="B5" s="60"/>
      <c r="C5" s="81"/>
      <c r="D5" s="27"/>
      <c r="E5" s="27"/>
      <c r="F5" s="43"/>
      <c r="G5" s="44"/>
      <c r="H5" s="44"/>
      <c r="I5" s="44"/>
      <c r="J5" s="44"/>
      <c r="K5" s="44"/>
      <c r="L5" s="45"/>
      <c r="M5" s="45"/>
      <c r="N5" s="45"/>
      <c r="O5" s="44"/>
      <c r="P5" s="44"/>
      <c r="Q5" s="46"/>
      <c r="R5" s="44"/>
      <c r="S5" s="44"/>
      <c r="T5" s="44"/>
      <c r="U5" s="44"/>
      <c r="V5" s="44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  <c r="AJ5" s="103"/>
    </row>
    <row r="6" spans="1:55" s="1" customFormat="1" x14ac:dyDescent="0.2">
      <c r="A6" s="60"/>
      <c r="B6" s="60"/>
      <c r="C6" s="81"/>
      <c r="D6" s="26"/>
      <c r="E6" s="26"/>
      <c r="F6" s="26"/>
      <c r="G6" s="26"/>
      <c r="H6" s="26"/>
      <c r="I6" s="26"/>
      <c r="J6" s="26"/>
      <c r="K6" s="26"/>
      <c r="L6" s="5"/>
      <c r="M6" s="12"/>
      <c r="N6" s="12"/>
      <c r="O6" s="26"/>
      <c r="P6" s="26"/>
      <c r="Q6" s="40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J6" s="103"/>
    </row>
    <row r="7" spans="1:55" s="1" customFormat="1" ht="18" x14ac:dyDescent="0.25">
      <c r="A7" s="60"/>
      <c r="B7" s="60"/>
      <c r="C7" s="81"/>
      <c r="D7" s="26"/>
      <c r="E7" s="26"/>
      <c r="F7" s="42"/>
      <c r="G7" s="47"/>
      <c r="H7" s="47"/>
      <c r="I7" s="47"/>
      <c r="J7" s="47"/>
      <c r="K7" s="47"/>
      <c r="L7" s="45"/>
      <c r="M7" s="45"/>
      <c r="N7" s="45"/>
      <c r="O7" s="47"/>
      <c r="P7" s="47"/>
      <c r="Q7" s="40"/>
      <c r="R7" s="26"/>
      <c r="S7" s="26"/>
      <c r="T7" s="26"/>
      <c r="U7" s="41"/>
      <c r="V7" s="42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J7" s="103"/>
    </row>
    <row r="8" spans="1:55" customFormat="1" x14ac:dyDescent="0.2">
      <c r="A8" s="59"/>
      <c r="B8" s="59"/>
      <c r="C8" s="80"/>
      <c r="D8" s="28"/>
      <c r="E8" s="29"/>
      <c r="F8" s="29"/>
      <c r="G8" s="29"/>
      <c r="H8" s="29"/>
      <c r="I8" s="29"/>
      <c r="J8" s="29"/>
      <c r="K8" s="29"/>
      <c r="L8" s="39"/>
      <c r="M8" s="12"/>
      <c r="N8" s="12"/>
      <c r="O8" s="29"/>
      <c r="P8" s="29"/>
      <c r="Q8" s="40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1"/>
      <c r="AJ8" s="103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9"/>
      <c r="B9" s="59"/>
      <c r="C9" s="80"/>
      <c r="D9" s="2"/>
      <c r="E9" s="2"/>
      <c r="F9" s="37"/>
      <c r="G9" s="37"/>
      <c r="H9" s="37"/>
      <c r="I9" s="37"/>
      <c r="J9" s="37"/>
      <c r="K9" s="37"/>
      <c r="L9" s="39"/>
      <c r="M9" s="12"/>
      <c r="N9" s="12"/>
      <c r="O9" s="37"/>
      <c r="P9" s="37"/>
      <c r="Q9" s="40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1"/>
      <c r="AJ9" s="103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9"/>
      <c r="B10" s="59"/>
      <c r="C10" s="80"/>
      <c r="D10" s="24"/>
      <c r="E10" s="24"/>
      <c r="F10" s="24"/>
      <c r="G10" s="24"/>
      <c r="H10" s="24"/>
      <c r="I10" s="24"/>
      <c r="J10" s="24"/>
      <c r="K10" s="24"/>
      <c r="L10" s="39"/>
      <c r="M10" s="12"/>
      <c r="N10" s="12"/>
      <c r="O10" s="35"/>
      <c r="P10" s="35"/>
      <c r="Q10" s="40"/>
      <c r="R10" s="35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J10" s="57"/>
    </row>
    <row r="11" spans="1:55" customFormat="1" ht="15" customHeight="1" x14ac:dyDescent="0.2">
      <c r="A11" s="61"/>
      <c r="B11" s="61"/>
      <c r="C11" s="80"/>
      <c r="E11" s="1"/>
      <c r="F11" s="1"/>
      <c r="G11" s="1"/>
      <c r="H11" s="1"/>
      <c r="I11" s="1"/>
      <c r="J11" s="30"/>
      <c r="K11" s="30"/>
      <c r="L11" s="30"/>
      <c r="M11" s="31"/>
      <c r="N11" s="30"/>
      <c r="O11" s="30"/>
      <c r="P11" s="30"/>
      <c r="Q11" s="30"/>
      <c r="R11" s="30"/>
      <c r="S11" s="30"/>
      <c r="T11" s="30"/>
      <c r="U11" s="31"/>
      <c r="V11" s="30"/>
      <c r="W11" s="30"/>
      <c r="X11" s="30"/>
      <c r="Y11" s="30"/>
      <c r="Z11" s="30"/>
      <c r="AA11" s="30"/>
      <c r="AB11" s="32"/>
      <c r="AC11" s="30"/>
      <c r="AD11" s="30"/>
      <c r="AE11" s="31"/>
      <c r="AF11" s="30"/>
      <c r="AG11" s="30"/>
      <c r="AH11" s="30"/>
      <c r="AJ11" s="57"/>
    </row>
    <row r="12" spans="1:55" ht="15.75" x14ac:dyDescent="0.25">
      <c r="A12" s="62"/>
      <c r="B12" s="62"/>
      <c r="C12" s="13"/>
      <c r="D12" s="89">
        <f>EDATE(DATE('année calendaire'!A1,7,1),0)</f>
        <v>40724</v>
      </c>
      <c r="E12" s="90"/>
      <c r="F12" s="90"/>
      <c r="G12" s="90"/>
      <c r="H12" s="90"/>
      <c r="I12" s="90"/>
      <c r="J12" s="90"/>
      <c r="K12" s="90"/>
      <c r="L12" s="90"/>
      <c r="M12" s="90"/>
      <c r="N12" s="90"/>
      <c r="O12" s="90"/>
      <c r="P12" s="90"/>
      <c r="Q12" s="90"/>
      <c r="R12" s="90"/>
      <c r="S12" s="90"/>
      <c r="T12" s="90"/>
      <c r="U12" s="90"/>
      <c r="V12" s="90"/>
      <c r="W12" s="90"/>
      <c r="X12" s="90"/>
      <c r="Y12" s="90"/>
      <c r="Z12" s="90"/>
      <c r="AA12" s="90"/>
      <c r="AB12" s="90"/>
      <c r="AC12" s="90"/>
      <c r="AD12" s="90"/>
      <c r="AE12" s="90"/>
      <c r="AF12" s="90"/>
      <c r="AG12" s="90"/>
      <c r="AH12" s="91"/>
      <c r="AI12" s="84"/>
    </row>
    <row r="13" spans="1:55" s="3" customFormat="1" ht="12.75" customHeight="1" x14ac:dyDescent="0.2">
      <c r="A13" s="63"/>
      <c r="B13" s="63"/>
      <c r="C13" s="82"/>
      <c r="D13" s="33">
        <f>D12</f>
        <v>40724</v>
      </c>
      <c r="E13" s="33">
        <f>D13+1</f>
        <v>40725</v>
      </c>
      <c r="F13" s="33">
        <f>E13+1</f>
        <v>40726</v>
      </c>
      <c r="G13" s="33">
        <f>F13+1</f>
        <v>40727</v>
      </c>
      <c r="H13" s="33">
        <f t="shared" ref="H13:AC13" si="0">G13+1</f>
        <v>40728</v>
      </c>
      <c r="I13" s="33">
        <f t="shared" si="0"/>
        <v>40729</v>
      </c>
      <c r="J13" s="33">
        <f t="shared" si="0"/>
        <v>40730</v>
      </c>
      <c r="K13" s="33">
        <f t="shared" si="0"/>
        <v>40731</v>
      </c>
      <c r="L13" s="33">
        <f t="shared" si="0"/>
        <v>40732</v>
      </c>
      <c r="M13" s="33">
        <f t="shared" si="0"/>
        <v>40733</v>
      </c>
      <c r="N13" s="33">
        <f t="shared" si="0"/>
        <v>40734</v>
      </c>
      <c r="O13" s="33">
        <f t="shared" si="0"/>
        <v>40735</v>
      </c>
      <c r="P13" s="33">
        <f t="shared" si="0"/>
        <v>40736</v>
      </c>
      <c r="Q13" s="33">
        <f t="shared" si="0"/>
        <v>40737</v>
      </c>
      <c r="R13" s="33">
        <f t="shared" si="0"/>
        <v>40738</v>
      </c>
      <c r="S13" s="33">
        <f t="shared" si="0"/>
        <v>40739</v>
      </c>
      <c r="T13" s="33">
        <f t="shared" si="0"/>
        <v>40740</v>
      </c>
      <c r="U13" s="33">
        <f t="shared" si="0"/>
        <v>40741</v>
      </c>
      <c r="V13" s="33">
        <f t="shared" si="0"/>
        <v>40742</v>
      </c>
      <c r="W13" s="33">
        <f t="shared" si="0"/>
        <v>40743</v>
      </c>
      <c r="X13" s="33">
        <f t="shared" si="0"/>
        <v>40744</v>
      </c>
      <c r="Y13" s="33">
        <f t="shared" si="0"/>
        <v>40745</v>
      </c>
      <c r="Z13" s="33">
        <f t="shared" si="0"/>
        <v>40746</v>
      </c>
      <c r="AA13" s="33">
        <f t="shared" si="0"/>
        <v>40747</v>
      </c>
      <c r="AB13" s="33">
        <f t="shared" si="0"/>
        <v>40748</v>
      </c>
      <c r="AC13" s="33">
        <f t="shared" si="0"/>
        <v>40749</v>
      </c>
      <c r="AD13" s="33">
        <f>IF(AC13&lt;&gt;"",IF(AC13+1&lt;=EOMONTH(($D$12)*1,0),AC13+1,""),"")</f>
        <v>40750</v>
      </c>
      <c r="AE13" s="33">
        <f>IF(AD13="","",IF(MONTH(AD13+1)&lt;&gt;MONTH(AD13),"",AD13+1))</f>
        <v>40751</v>
      </c>
      <c r="AF13" s="33">
        <f t="shared" ref="AF13:AH13" si="1">IF(AE13="","",IF(MONTH(AE13+1)&lt;&gt;MONTH(AE13),"",AE13+1))</f>
        <v>40752</v>
      </c>
      <c r="AG13" s="33">
        <f t="shared" si="1"/>
        <v>40753</v>
      </c>
      <c r="AH13" s="33">
        <f t="shared" si="1"/>
        <v>40754</v>
      </c>
      <c r="AI13" s="84" t="s">
        <v>31</v>
      </c>
      <c r="AJ13" s="102" t="s">
        <v>68</v>
      </c>
    </row>
    <row r="14" spans="1:55" x14ac:dyDescent="0.2">
      <c r="A14" s="66" t="s">
        <v>29</v>
      </c>
      <c r="B14" s="66" t="s">
        <v>30</v>
      </c>
      <c r="C14" s="83" t="s">
        <v>14</v>
      </c>
      <c r="D14" s="48">
        <f>D13</f>
        <v>40724</v>
      </c>
      <c r="E14" s="48">
        <f t="shared" ref="E14:AH14" si="2">E13</f>
        <v>40725</v>
      </c>
      <c r="F14" s="48">
        <f t="shared" si="2"/>
        <v>40726</v>
      </c>
      <c r="G14" s="48">
        <f t="shared" si="2"/>
        <v>40727</v>
      </c>
      <c r="H14" s="48">
        <f t="shared" si="2"/>
        <v>40728</v>
      </c>
      <c r="I14" s="48">
        <f t="shared" si="2"/>
        <v>40729</v>
      </c>
      <c r="J14" s="48">
        <f t="shared" si="2"/>
        <v>40730</v>
      </c>
      <c r="K14" s="48">
        <f t="shared" si="2"/>
        <v>40731</v>
      </c>
      <c r="L14" s="48">
        <f t="shared" si="2"/>
        <v>40732</v>
      </c>
      <c r="M14" s="48">
        <f t="shared" si="2"/>
        <v>40733</v>
      </c>
      <c r="N14" s="48">
        <f t="shared" si="2"/>
        <v>40734</v>
      </c>
      <c r="O14" s="48">
        <f t="shared" si="2"/>
        <v>40735</v>
      </c>
      <c r="P14" s="48">
        <f t="shared" si="2"/>
        <v>40736</v>
      </c>
      <c r="Q14" s="48">
        <f t="shared" si="2"/>
        <v>40737</v>
      </c>
      <c r="R14" s="48">
        <f t="shared" si="2"/>
        <v>40738</v>
      </c>
      <c r="S14" s="48">
        <f t="shared" si="2"/>
        <v>40739</v>
      </c>
      <c r="T14" s="48">
        <f t="shared" si="2"/>
        <v>40740</v>
      </c>
      <c r="U14" s="48">
        <f t="shared" si="2"/>
        <v>40741</v>
      </c>
      <c r="V14" s="48">
        <f t="shared" si="2"/>
        <v>40742</v>
      </c>
      <c r="W14" s="48">
        <f t="shared" si="2"/>
        <v>40743</v>
      </c>
      <c r="X14" s="48">
        <f t="shared" si="2"/>
        <v>40744</v>
      </c>
      <c r="Y14" s="48">
        <f t="shared" si="2"/>
        <v>40745</v>
      </c>
      <c r="Z14" s="48">
        <f t="shared" si="2"/>
        <v>40746</v>
      </c>
      <c r="AA14" s="48">
        <f t="shared" si="2"/>
        <v>40747</v>
      </c>
      <c r="AB14" s="48">
        <f t="shared" si="2"/>
        <v>40748</v>
      </c>
      <c r="AC14" s="48">
        <f t="shared" si="2"/>
        <v>40749</v>
      </c>
      <c r="AD14" s="48">
        <f t="shared" si="2"/>
        <v>40750</v>
      </c>
      <c r="AE14" s="48">
        <f t="shared" si="2"/>
        <v>40751</v>
      </c>
      <c r="AF14" s="48">
        <f t="shared" si="2"/>
        <v>40752</v>
      </c>
      <c r="AG14" s="48">
        <f t="shared" si="2"/>
        <v>40753</v>
      </c>
      <c r="AH14" s="48">
        <f t="shared" si="2"/>
        <v>40754</v>
      </c>
      <c r="AI14" s="84"/>
    </row>
    <row r="15" spans="1:55" s="3" customFormat="1" ht="13.9" customHeight="1" outlineLevel="1" x14ac:dyDescent="0.2">
      <c r="A15" s="72" t="s">
        <v>34</v>
      </c>
      <c r="B15" s="72" t="s">
        <v>35</v>
      </c>
      <c r="C15" s="74">
        <v>39510</v>
      </c>
      <c r="D15" s="97"/>
      <c r="E15" s="97"/>
      <c r="F15" s="97"/>
      <c r="G15" s="97"/>
      <c r="H15" s="97"/>
      <c r="I15" s="97"/>
      <c r="J15" s="97"/>
      <c r="K15" s="97"/>
      <c r="L15" s="97"/>
      <c r="M15" s="97"/>
      <c r="N15" s="97"/>
      <c r="O15" s="97"/>
      <c r="P15" s="97"/>
      <c r="Q15" s="97"/>
      <c r="R15" s="97"/>
      <c r="S15" s="97"/>
      <c r="T15" s="97"/>
      <c r="U15" s="97"/>
      <c r="V15" s="97"/>
      <c r="W15" s="97"/>
      <c r="X15" s="97"/>
      <c r="Y15" s="97"/>
      <c r="Z15" s="97"/>
      <c r="AA15" s="97"/>
      <c r="AB15" s="97"/>
      <c r="AC15" s="97"/>
      <c r="AD15" s="97"/>
      <c r="AE15" s="97"/>
      <c r="AF15" s="97"/>
      <c r="AG15" s="97"/>
      <c r="AH15" s="97"/>
      <c r="AI15" s="84">
        <f>SUM(D15:AH15)</f>
        <v>0</v>
      </c>
      <c r="AJ15" s="104">
        <v>1</v>
      </c>
    </row>
    <row r="16" spans="1:55" x14ac:dyDescent="0.2">
      <c r="A16" s="72" t="s">
        <v>41</v>
      </c>
      <c r="B16" s="72" t="s">
        <v>42</v>
      </c>
      <c r="C16" s="74" t="s">
        <v>70</v>
      </c>
      <c r="D16" s="97"/>
      <c r="E16" s="97"/>
      <c r="F16" s="97"/>
      <c r="G16" s="97"/>
      <c r="H16" s="97"/>
      <c r="I16" s="97"/>
      <c r="J16" s="97"/>
      <c r="K16" s="97"/>
      <c r="L16" s="97"/>
      <c r="M16" s="97"/>
      <c r="N16" s="97"/>
      <c r="O16" s="97"/>
      <c r="P16" s="97"/>
      <c r="Q16" s="97"/>
      <c r="R16" s="97"/>
      <c r="S16" s="97"/>
      <c r="T16" s="97"/>
      <c r="U16" s="97"/>
      <c r="V16" s="97"/>
      <c r="W16" s="97"/>
      <c r="X16" s="97"/>
      <c r="Y16" s="97"/>
      <c r="Z16" s="97"/>
      <c r="AA16" s="97"/>
      <c r="AB16" s="97"/>
      <c r="AC16" s="97"/>
      <c r="AD16" s="97"/>
      <c r="AE16" s="97"/>
      <c r="AF16" s="97"/>
      <c r="AG16" s="97"/>
      <c r="AH16" s="97"/>
      <c r="AI16" s="84">
        <f>SUM(D16:AH16)</f>
        <v>0</v>
      </c>
      <c r="AJ16" s="102">
        <v>2</v>
      </c>
    </row>
    <row r="17" spans="1:36" x14ac:dyDescent="0.2">
      <c r="A17" s="72" t="s">
        <v>45</v>
      </c>
      <c r="B17" s="72" t="s">
        <v>46</v>
      </c>
      <c r="C17" s="74">
        <v>39917</v>
      </c>
      <c r="D17" s="97"/>
      <c r="E17" s="97"/>
      <c r="F17" s="97"/>
      <c r="G17" s="97"/>
      <c r="H17" s="97"/>
      <c r="I17" s="97"/>
      <c r="J17" s="97"/>
      <c r="K17" s="97"/>
      <c r="L17" s="97"/>
      <c r="M17" s="97"/>
      <c r="N17" s="97"/>
      <c r="O17" s="97"/>
      <c r="P17" s="97"/>
      <c r="Q17" s="97"/>
      <c r="R17" s="97"/>
      <c r="S17" s="97"/>
      <c r="T17" s="97"/>
      <c r="U17" s="97"/>
      <c r="V17" s="97"/>
      <c r="W17" s="97"/>
      <c r="X17" s="97"/>
      <c r="Y17" s="97"/>
      <c r="Z17" s="97"/>
      <c r="AA17" s="97"/>
      <c r="AB17" s="97"/>
      <c r="AC17" s="97"/>
      <c r="AD17" s="97"/>
      <c r="AE17" s="97"/>
      <c r="AF17" s="97"/>
      <c r="AG17" s="97"/>
      <c r="AH17" s="97"/>
      <c r="AI17" s="84">
        <f>SUM(D17:AH17)</f>
        <v>0</v>
      </c>
      <c r="AJ17" s="102">
        <v>3</v>
      </c>
    </row>
    <row r="18" spans="1:36" x14ac:dyDescent="0.2">
      <c r="A18" s="72" t="s">
        <v>66</v>
      </c>
      <c r="B18" s="72" t="s">
        <v>73</v>
      </c>
      <c r="C18" s="74" t="s">
        <v>69</v>
      </c>
      <c r="D18" s="97"/>
      <c r="E18" s="97"/>
      <c r="F18" s="97"/>
      <c r="G18" s="97"/>
      <c r="H18" s="97"/>
      <c r="I18" s="97"/>
      <c r="J18" s="97"/>
      <c r="K18" s="97"/>
      <c r="L18" s="97"/>
      <c r="M18" s="97"/>
      <c r="N18" s="97"/>
      <c r="O18" s="97"/>
      <c r="P18" s="97"/>
      <c r="Q18" s="97"/>
      <c r="R18" s="97"/>
      <c r="S18" s="97"/>
      <c r="T18" s="97"/>
      <c r="U18" s="97"/>
      <c r="V18" s="97"/>
      <c r="W18" s="97"/>
      <c r="X18" s="97"/>
      <c r="Y18" s="97"/>
      <c r="Z18" s="97"/>
      <c r="AA18" s="97"/>
      <c r="AB18" s="97"/>
      <c r="AC18" s="97"/>
      <c r="AD18" s="97"/>
      <c r="AE18" s="97"/>
      <c r="AF18" s="97"/>
      <c r="AG18" s="97"/>
      <c r="AH18" s="97"/>
      <c r="AI18" s="84">
        <f>SUM(D18:AH18)</f>
        <v>0</v>
      </c>
      <c r="AJ18" s="102">
        <v>4</v>
      </c>
    </row>
    <row r="19" spans="1:36" x14ac:dyDescent="0.2"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</row>
    <row r="20" spans="1:36" x14ac:dyDescent="0.2"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</row>
    <row r="21" spans="1:36" x14ac:dyDescent="0.2"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</row>
    <row r="22" spans="1:36" s="3" customFormat="1" x14ac:dyDescent="0.2">
      <c r="A22" s="64"/>
      <c r="B22" s="64"/>
      <c r="C22" s="79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104"/>
    </row>
    <row r="23" spans="1:36" s="3" customFormat="1" x14ac:dyDescent="0.2">
      <c r="A23" s="64"/>
      <c r="B23" s="64"/>
      <c r="C23" s="79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J23" s="104"/>
    </row>
    <row r="24" spans="1:36" s="3" customFormat="1" x14ac:dyDescent="0.2">
      <c r="A24" s="64"/>
      <c r="B24" s="64"/>
      <c r="C24" s="79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J24" s="104"/>
    </row>
    <row r="25" spans="1:36" s="3" customFormat="1" x14ac:dyDescent="0.2">
      <c r="A25" s="64"/>
      <c r="B25" s="64"/>
      <c r="C25" s="79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J25" s="104"/>
    </row>
    <row r="26" spans="1:36" x14ac:dyDescent="0.2">
      <c r="D26" s="8"/>
      <c r="E26" s="5"/>
      <c r="F26" s="5"/>
      <c r="G26" s="5"/>
      <c r="H26" s="5"/>
      <c r="I26" s="5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</row>
    <row r="27" spans="1:36" ht="15.75" x14ac:dyDescent="0.25"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</row>
    <row r="28" spans="1:36" x14ac:dyDescent="0.2"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</row>
    <row r="29" spans="1:36" x14ac:dyDescent="0.2"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</row>
    <row r="30" spans="1:36" s="3" customFormat="1" x14ac:dyDescent="0.2">
      <c r="A30" s="64"/>
      <c r="B30" s="64"/>
      <c r="C30" s="79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104"/>
    </row>
    <row r="31" spans="1:36" s="3" customFormat="1" x14ac:dyDescent="0.2">
      <c r="A31" s="64"/>
      <c r="B31" s="64"/>
      <c r="C31" s="79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J31" s="104"/>
    </row>
    <row r="32" spans="1:36" s="3" customFormat="1" x14ac:dyDescent="0.2">
      <c r="A32" s="64"/>
      <c r="B32" s="64"/>
      <c r="C32" s="79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J32" s="104"/>
    </row>
    <row r="33" spans="1:36" s="3" customFormat="1" x14ac:dyDescent="0.2">
      <c r="A33" s="64"/>
      <c r="B33" s="64"/>
      <c r="C33" s="79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J33" s="104"/>
    </row>
    <row r="34" spans="1:36" x14ac:dyDescent="0.2">
      <c r="D34" s="8"/>
      <c r="E34" s="5"/>
      <c r="F34" s="5"/>
      <c r="G34" s="5"/>
      <c r="H34" s="5"/>
      <c r="I34" s="5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</row>
    <row r="35" spans="1:36" ht="15.75" x14ac:dyDescent="0.25"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</row>
    <row r="36" spans="1:36" x14ac:dyDescent="0.2"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</row>
    <row r="37" spans="1:36" x14ac:dyDescent="0.2"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</row>
    <row r="38" spans="1:36" s="3" customFormat="1" x14ac:dyDescent="0.2">
      <c r="A38" s="64"/>
      <c r="B38" s="64"/>
      <c r="C38" s="79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104"/>
    </row>
    <row r="39" spans="1:36" s="3" customFormat="1" x14ac:dyDescent="0.2">
      <c r="A39" s="64"/>
      <c r="B39" s="64"/>
      <c r="C39" s="79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J39" s="104"/>
    </row>
    <row r="40" spans="1:36" s="3" customFormat="1" x14ac:dyDescent="0.2">
      <c r="A40" s="64"/>
      <c r="B40" s="64"/>
      <c r="C40" s="79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J40" s="104"/>
    </row>
    <row r="41" spans="1:36" s="3" customFormat="1" x14ac:dyDescent="0.2">
      <c r="A41" s="64"/>
      <c r="B41" s="64"/>
      <c r="C41" s="79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J41" s="104"/>
    </row>
    <row r="42" spans="1:36" x14ac:dyDescent="0.2">
      <c r="D42" s="8"/>
      <c r="E42" s="5"/>
      <c r="F42" s="5"/>
      <c r="G42" s="5"/>
      <c r="H42" s="5"/>
      <c r="I42" s="5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</row>
    <row r="43" spans="1:36" ht="15.75" x14ac:dyDescent="0.25"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</row>
    <row r="44" spans="1:36" x14ac:dyDescent="0.2"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</row>
    <row r="45" spans="1:36" x14ac:dyDescent="0.2"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</row>
    <row r="46" spans="1:36" s="3" customFormat="1" x14ac:dyDescent="0.2">
      <c r="A46" s="64"/>
      <c r="B46" s="64"/>
      <c r="C46" s="79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104"/>
    </row>
    <row r="47" spans="1:36" s="3" customFormat="1" x14ac:dyDescent="0.2">
      <c r="A47" s="64"/>
      <c r="B47" s="64"/>
      <c r="C47" s="79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J47" s="104"/>
    </row>
    <row r="48" spans="1:36" s="3" customFormat="1" x14ac:dyDescent="0.2">
      <c r="A48" s="64"/>
      <c r="B48" s="64"/>
      <c r="C48" s="79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J48" s="104"/>
    </row>
    <row r="49" spans="1:36" s="3" customFormat="1" x14ac:dyDescent="0.2">
      <c r="A49" s="64"/>
      <c r="B49" s="64"/>
      <c r="C49" s="79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J49" s="104"/>
    </row>
    <row r="50" spans="1:36" x14ac:dyDescent="0.2">
      <c r="D50" s="8"/>
      <c r="E50" s="5"/>
      <c r="F50" s="5"/>
      <c r="G50" s="5"/>
      <c r="H50" s="5"/>
      <c r="I50" s="5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</row>
    <row r="51" spans="1:36" ht="15.75" x14ac:dyDescent="0.25"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</row>
    <row r="52" spans="1:36" x14ac:dyDescent="0.2"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</row>
    <row r="53" spans="1:36" x14ac:dyDescent="0.2"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</row>
    <row r="54" spans="1:36" s="3" customFormat="1" x14ac:dyDescent="0.2">
      <c r="A54" s="64"/>
      <c r="B54" s="64"/>
      <c r="C54" s="79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104"/>
    </row>
    <row r="55" spans="1:36" s="3" customFormat="1" x14ac:dyDescent="0.2">
      <c r="A55" s="64"/>
      <c r="B55" s="64"/>
      <c r="C55" s="79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J55" s="104"/>
    </row>
    <row r="56" spans="1:36" s="3" customFormat="1" x14ac:dyDescent="0.2">
      <c r="A56" s="64"/>
      <c r="B56" s="64"/>
      <c r="C56" s="79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J56" s="104"/>
    </row>
    <row r="57" spans="1:36" s="3" customFormat="1" x14ac:dyDescent="0.2">
      <c r="A57" s="64"/>
      <c r="B57" s="64"/>
      <c r="C57" s="79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J57" s="104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6" x14ac:dyDescent="0.2">
      <c r="D61" s="8"/>
      <c r="E61" s="5"/>
      <c r="F61" s="5"/>
      <c r="G61" s="5"/>
      <c r="H61" s="5"/>
      <c r="I61" s="5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6" x14ac:dyDescent="0.2">
      <c r="D62" s="8"/>
      <c r="E62" s="5"/>
      <c r="F62" s="5"/>
      <c r="G62" s="5"/>
      <c r="H62" s="5"/>
      <c r="I62" s="5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</sheetData>
  <mergeCells count="1">
    <mergeCell ref="D12:AH12"/>
  </mergeCells>
  <phoneticPr fontId="1" type="noConversion"/>
  <conditionalFormatting sqref="Q2:Q4 Q6:Q10">
    <cfRule type="cellIs" dxfId="1152" priority="411" stopIfTrue="1" operator="equal">
      <formula>"GV"</formula>
    </cfRule>
    <cfRule type="cellIs" dxfId="1151" priority="412" stopIfTrue="1" operator="equal">
      <formula>"PC"</formula>
    </cfRule>
    <cfRule type="cellIs" dxfId="1150" priority="413" stopIfTrue="1" operator="equal">
      <formula>"R"</formula>
    </cfRule>
    <cfRule type="cellIs" dxfId="1149" priority="414" stopIfTrue="1" operator="equal">
      <formula>"E"</formula>
    </cfRule>
    <cfRule type="cellIs" dxfId="1148" priority="415" stopIfTrue="1" operator="equal">
      <formula>"PT"</formula>
    </cfRule>
    <cfRule type="cellIs" dxfId="1147" priority="416" stopIfTrue="1" operator="equal">
      <formula>"mt"</formula>
    </cfRule>
  </conditionalFormatting>
  <conditionalFormatting sqref="Q2:Q10">
    <cfRule type="cellIs" dxfId="1146" priority="468" stopIfTrue="1" operator="equal">
      <formula>"cc"</formula>
    </cfRule>
    <cfRule type="cellIs" dxfId="1145" priority="469" stopIfTrue="1" operator="equal">
      <formula>"cl"</formula>
    </cfRule>
    <cfRule type="cellIs" dxfId="1144" priority="470" stopIfTrue="1" operator="equal">
      <formula>"m"</formula>
    </cfRule>
  </conditionalFormatting>
  <conditionalFormatting sqref="Q2:Q10">
    <cfRule type="cellIs" dxfId="1143" priority="465" stopIfTrue="1" operator="equal">
      <formula>"F"</formula>
    </cfRule>
    <cfRule type="cellIs" dxfId="1142" priority="466" stopIfTrue="1" operator="equal">
      <formula>"WK"</formula>
    </cfRule>
    <cfRule type="cellIs" dxfId="1141" priority="467" stopIfTrue="1" operator="equal">
      <formula>"T"</formula>
    </cfRule>
  </conditionalFormatting>
  <conditionalFormatting sqref="Q5">
    <cfRule type="cellIs" dxfId="1140" priority="399" stopIfTrue="1" operator="equal">
      <formula>"GV"</formula>
    </cfRule>
    <cfRule type="cellIs" dxfId="1139" priority="400" stopIfTrue="1" operator="equal">
      <formula>"PC"</formula>
    </cfRule>
    <cfRule type="cellIs" dxfId="1138" priority="401" stopIfTrue="1" operator="equal">
      <formula>"R"</formula>
    </cfRule>
    <cfRule type="cellIs" dxfId="1137" priority="402" stopIfTrue="1" operator="equal">
      <formula>"E"</formula>
    </cfRule>
    <cfRule type="cellIs" dxfId="1136" priority="403" stopIfTrue="1" operator="equal">
      <formula>"PT"</formula>
    </cfRule>
    <cfRule type="cellIs" dxfId="1135" priority="404" stopIfTrue="1" operator="equal">
      <formula>"mt"</formula>
    </cfRule>
  </conditionalFormatting>
  <conditionalFormatting sqref="D14:AH14">
    <cfRule type="expression" dxfId="1134" priority="314">
      <formula>COUNTIF($D$13:$AH$13,férié)</formula>
    </cfRule>
  </conditionalFormatting>
  <conditionalFormatting sqref="Q2:Q10">
    <cfRule type="cellIs" dxfId="1133" priority="311" stopIfTrue="1" operator="equal">
      <formula>"cc"</formula>
    </cfRule>
    <cfRule type="cellIs" dxfId="1132" priority="312" stopIfTrue="1" operator="equal">
      <formula>"cl"</formula>
    </cfRule>
    <cfRule type="cellIs" dxfId="1131" priority="313" stopIfTrue="1" operator="equal">
      <formula>"m"</formula>
    </cfRule>
  </conditionalFormatting>
  <conditionalFormatting sqref="Q2:Q10">
    <cfRule type="cellIs" dxfId="1130" priority="308" stopIfTrue="1" operator="equal">
      <formula>"F"</formula>
    </cfRule>
    <cfRule type="cellIs" dxfId="1129" priority="309" stopIfTrue="1" operator="equal">
      <formula>"WK"</formula>
    </cfRule>
    <cfRule type="cellIs" dxfId="1128" priority="310" stopIfTrue="1" operator="equal">
      <formula>"T"</formula>
    </cfRule>
  </conditionalFormatting>
  <conditionalFormatting sqref="Q2:Q4 Q6:Q10">
    <cfRule type="cellIs" dxfId="1127" priority="302" stopIfTrue="1" operator="equal">
      <formula>"GV"</formula>
    </cfRule>
    <cfRule type="cellIs" dxfId="1126" priority="303" stopIfTrue="1" operator="equal">
      <formula>"PC"</formula>
    </cfRule>
    <cfRule type="cellIs" dxfId="1125" priority="304" stopIfTrue="1" operator="equal">
      <formula>"R"</formula>
    </cfRule>
    <cfRule type="cellIs" dxfId="1124" priority="305" stopIfTrue="1" operator="equal">
      <formula>"E"</formula>
    </cfRule>
    <cfRule type="cellIs" dxfId="1123" priority="306" stopIfTrue="1" operator="equal">
      <formula>"PT"</formula>
    </cfRule>
    <cfRule type="cellIs" dxfId="1122" priority="307" stopIfTrue="1" operator="equal">
      <formula>"mt"</formula>
    </cfRule>
  </conditionalFormatting>
  <conditionalFormatting sqref="Q5">
    <cfRule type="cellIs" dxfId="1121" priority="296" stopIfTrue="1" operator="equal">
      <formula>"GV"</formula>
    </cfRule>
    <cfRule type="cellIs" dxfId="1120" priority="297" stopIfTrue="1" operator="equal">
      <formula>"PC"</formula>
    </cfRule>
    <cfRule type="cellIs" dxfId="1119" priority="298" stopIfTrue="1" operator="equal">
      <formula>"R"</formula>
    </cfRule>
    <cfRule type="cellIs" dxfId="1118" priority="299" stopIfTrue="1" operator="equal">
      <formula>"E"</formula>
    </cfRule>
    <cfRule type="cellIs" dxfId="1117" priority="300" stopIfTrue="1" operator="equal">
      <formula>"PT"</formula>
    </cfRule>
    <cfRule type="cellIs" dxfId="1116" priority="301" stopIfTrue="1" operator="equal">
      <formula>"mt"</formula>
    </cfRule>
  </conditionalFormatting>
  <conditionalFormatting sqref="D14:AH14">
    <cfRule type="expression" dxfId="1115" priority="295">
      <formula>COUNTIF($D$13:$AH$13,férié)</formula>
    </cfRule>
  </conditionalFormatting>
  <conditionalFormatting sqref="D15:AH15">
    <cfRule type="expression" dxfId="1114" priority="293">
      <formula>COUNTIF(JF,D$13)</formula>
    </cfRule>
    <cfRule type="expression" dxfId="1113" priority="294">
      <formula>WEEKDAY(D$13,2)&gt;5</formula>
    </cfRule>
  </conditionalFormatting>
  <conditionalFormatting sqref="Q2:Q10">
    <cfRule type="cellIs" dxfId="1112" priority="290" stopIfTrue="1" operator="equal">
      <formula>"cc"</formula>
    </cfRule>
    <cfRule type="cellIs" dxfId="1111" priority="291" stopIfTrue="1" operator="equal">
      <formula>"cl"</formula>
    </cfRule>
    <cfRule type="cellIs" dxfId="1110" priority="292" stopIfTrue="1" operator="equal">
      <formula>"m"</formula>
    </cfRule>
  </conditionalFormatting>
  <conditionalFormatting sqref="Q2:Q10">
    <cfRule type="cellIs" dxfId="1109" priority="287" stopIfTrue="1" operator="equal">
      <formula>"F"</formula>
    </cfRule>
    <cfRule type="cellIs" dxfId="1108" priority="288" stopIfTrue="1" operator="equal">
      <formula>"WK"</formula>
    </cfRule>
    <cfRule type="cellIs" dxfId="1107" priority="289" stopIfTrue="1" operator="equal">
      <formula>"T"</formula>
    </cfRule>
  </conditionalFormatting>
  <conditionalFormatting sqref="Q2:Q4 Q6:Q10">
    <cfRule type="cellIs" dxfId="1106" priority="281" stopIfTrue="1" operator="equal">
      <formula>"GV"</formula>
    </cfRule>
    <cfRule type="cellIs" dxfId="1105" priority="282" stopIfTrue="1" operator="equal">
      <formula>"PC"</formula>
    </cfRule>
    <cfRule type="cellIs" dxfId="1104" priority="283" stopIfTrue="1" operator="equal">
      <formula>"R"</formula>
    </cfRule>
    <cfRule type="cellIs" dxfId="1103" priority="284" stopIfTrue="1" operator="equal">
      <formula>"E"</formula>
    </cfRule>
    <cfRule type="cellIs" dxfId="1102" priority="285" stopIfTrue="1" operator="equal">
      <formula>"PT"</formula>
    </cfRule>
    <cfRule type="cellIs" dxfId="1101" priority="286" stopIfTrue="1" operator="equal">
      <formula>"mt"</formula>
    </cfRule>
  </conditionalFormatting>
  <conditionalFormatting sqref="Q5">
    <cfRule type="cellIs" dxfId="1100" priority="275" stopIfTrue="1" operator="equal">
      <formula>"GV"</formula>
    </cfRule>
    <cfRule type="cellIs" dxfId="1099" priority="276" stopIfTrue="1" operator="equal">
      <formula>"PC"</formula>
    </cfRule>
    <cfRule type="cellIs" dxfId="1098" priority="277" stopIfTrue="1" operator="equal">
      <formula>"R"</formula>
    </cfRule>
    <cfRule type="cellIs" dxfId="1097" priority="278" stopIfTrue="1" operator="equal">
      <formula>"E"</formula>
    </cfRule>
    <cfRule type="cellIs" dxfId="1096" priority="279" stopIfTrue="1" operator="equal">
      <formula>"PT"</formula>
    </cfRule>
    <cfRule type="cellIs" dxfId="1095" priority="280" stopIfTrue="1" operator="equal">
      <formula>"mt"</formula>
    </cfRule>
  </conditionalFormatting>
  <conditionalFormatting sqref="D14:AH14">
    <cfRule type="expression" dxfId="1094" priority="274">
      <formula>COUNTIF($D$13:$AH$13,férié)</formula>
    </cfRule>
  </conditionalFormatting>
  <conditionalFormatting sqref="D15:AH15">
    <cfRule type="expression" dxfId="1093" priority="271">
      <formula>D$13=""</formula>
    </cfRule>
    <cfRule type="expression" dxfId="1092" priority="272">
      <formula>COUNTIF(JF,D$13)</formula>
    </cfRule>
    <cfRule type="expression" dxfId="1091" priority="273">
      <formula>WEEKDAY(D$13,2)&gt;5</formula>
    </cfRule>
  </conditionalFormatting>
  <conditionalFormatting sqref="Q2:Q10">
    <cfRule type="cellIs" dxfId="1090" priority="268" stopIfTrue="1" operator="equal">
      <formula>"cc"</formula>
    </cfRule>
    <cfRule type="cellIs" dxfId="1089" priority="269" stopIfTrue="1" operator="equal">
      <formula>"cl"</formula>
    </cfRule>
    <cfRule type="cellIs" dxfId="1088" priority="270" stopIfTrue="1" operator="equal">
      <formula>"m"</formula>
    </cfRule>
  </conditionalFormatting>
  <conditionalFormatting sqref="Q2:Q10">
    <cfRule type="cellIs" dxfId="1087" priority="265" stopIfTrue="1" operator="equal">
      <formula>"F"</formula>
    </cfRule>
    <cfRule type="cellIs" dxfId="1086" priority="266" stopIfTrue="1" operator="equal">
      <formula>"WK"</formula>
    </cfRule>
    <cfRule type="cellIs" dxfId="1085" priority="267" stopIfTrue="1" operator="equal">
      <formula>"T"</formula>
    </cfRule>
  </conditionalFormatting>
  <conditionalFormatting sqref="Q2:Q4 Q6:Q10">
    <cfRule type="cellIs" dxfId="1084" priority="259" stopIfTrue="1" operator="equal">
      <formula>"GV"</formula>
    </cfRule>
    <cfRule type="cellIs" dxfId="1083" priority="260" stopIfTrue="1" operator="equal">
      <formula>"PC"</formula>
    </cfRule>
    <cfRule type="cellIs" dxfId="1082" priority="261" stopIfTrue="1" operator="equal">
      <formula>"R"</formula>
    </cfRule>
    <cfRule type="cellIs" dxfId="1081" priority="262" stopIfTrue="1" operator="equal">
      <formula>"E"</formula>
    </cfRule>
    <cfRule type="cellIs" dxfId="1080" priority="263" stopIfTrue="1" operator="equal">
      <formula>"PT"</formula>
    </cfRule>
    <cfRule type="cellIs" dxfId="1079" priority="264" stopIfTrue="1" operator="equal">
      <formula>"mt"</formula>
    </cfRule>
  </conditionalFormatting>
  <conditionalFormatting sqref="Q5">
    <cfRule type="cellIs" dxfId="1078" priority="253" stopIfTrue="1" operator="equal">
      <formula>"GV"</formula>
    </cfRule>
    <cfRule type="cellIs" dxfId="1077" priority="254" stopIfTrue="1" operator="equal">
      <formula>"PC"</formula>
    </cfRule>
    <cfRule type="cellIs" dxfId="1076" priority="255" stopIfTrue="1" operator="equal">
      <formula>"R"</formula>
    </cfRule>
    <cfRule type="cellIs" dxfId="1075" priority="256" stopIfTrue="1" operator="equal">
      <formula>"E"</formula>
    </cfRule>
    <cfRule type="cellIs" dxfId="1074" priority="257" stopIfTrue="1" operator="equal">
      <formula>"PT"</formula>
    </cfRule>
    <cfRule type="cellIs" dxfId="1073" priority="258" stopIfTrue="1" operator="equal">
      <formula>"mt"</formula>
    </cfRule>
  </conditionalFormatting>
  <conditionalFormatting sqref="D14:AH14">
    <cfRule type="expression" dxfId="1072" priority="252">
      <formula>COUNTIF($D$13:$AH$13,férié)</formula>
    </cfRule>
  </conditionalFormatting>
  <conditionalFormatting sqref="D13:AH15">
    <cfRule type="expression" dxfId="1071" priority="249" stopIfTrue="1">
      <formula>D$13=""</formula>
    </cfRule>
  </conditionalFormatting>
  <conditionalFormatting sqref="Q2:Q4 Q6:Q10">
    <cfRule type="cellIs" dxfId="1070" priority="243" stopIfTrue="1" operator="equal">
      <formula>"GV"</formula>
    </cfRule>
    <cfRule type="cellIs" dxfId="1069" priority="244" stopIfTrue="1" operator="equal">
      <formula>"PC"</formula>
    </cfRule>
    <cfRule type="cellIs" dxfId="1068" priority="245" stopIfTrue="1" operator="equal">
      <formula>"R"</formula>
    </cfRule>
    <cfRule type="cellIs" dxfId="1067" priority="246" stopIfTrue="1" operator="equal">
      <formula>"E"</formula>
    </cfRule>
    <cfRule type="cellIs" dxfId="1066" priority="247" stopIfTrue="1" operator="equal">
      <formula>"PT"</formula>
    </cfRule>
    <cfRule type="cellIs" dxfId="1065" priority="248" stopIfTrue="1" operator="equal">
      <formula>"mt"</formula>
    </cfRule>
  </conditionalFormatting>
  <conditionalFormatting sqref="Q2:Q10">
    <cfRule type="cellIs" dxfId="1064" priority="240" stopIfTrue="1" operator="equal">
      <formula>"cc"</formula>
    </cfRule>
    <cfRule type="cellIs" dxfId="1063" priority="241" stopIfTrue="1" operator="equal">
      <formula>"cl"</formula>
    </cfRule>
    <cfRule type="cellIs" dxfId="1062" priority="242" stopIfTrue="1" operator="equal">
      <formula>"m"</formula>
    </cfRule>
  </conditionalFormatting>
  <conditionalFormatting sqref="Q2:Q10">
    <cfRule type="cellIs" dxfId="1061" priority="237" stopIfTrue="1" operator="equal">
      <formula>"F"</formula>
    </cfRule>
    <cfRule type="cellIs" dxfId="1060" priority="238" stopIfTrue="1" operator="equal">
      <formula>"WK"</formula>
    </cfRule>
    <cfRule type="cellIs" dxfId="1059" priority="239" stopIfTrue="1" operator="equal">
      <formula>"T"</formula>
    </cfRule>
  </conditionalFormatting>
  <conditionalFormatting sqref="Q5">
    <cfRule type="cellIs" dxfId="1058" priority="231" stopIfTrue="1" operator="equal">
      <formula>"GV"</formula>
    </cfRule>
    <cfRule type="cellIs" dxfId="1057" priority="232" stopIfTrue="1" operator="equal">
      <formula>"PC"</formula>
    </cfRule>
    <cfRule type="cellIs" dxfId="1056" priority="233" stopIfTrue="1" operator="equal">
      <formula>"R"</formula>
    </cfRule>
    <cfRule type="cellIs" dxfId="1055" priority="234" stopIfTrue="1" operator="equal">
      <formula>"E"</formula>
    </cfRule>
    <cfRule type="cellIs" dxfId="1054" priority="235" stopIfTrue="1" operator="equal">
      <formula>"PT"</formula>
    </cfRule>
    <cfRule type="cellIs" dxfId="1053" priority="236" stopIfTrue="1" operator="equal">
      <formula>"mt"</formula>
    </cfRule>
  </conditionalFormatting>
  <conditionalFormatting sqref="D14:AH14">
    <cfRule type="expression" dxfId="1052" priority="230">
      <formula>COUNTIF($D$13:$AH$13,férié)</formula>
    </cfRule>
  </conditionalFormatting>
  <conditionalFormatting sqref="Q2:Q10">
    <cfRule type="cellIs" dxfId="1051" priority="227" stopIfTrue="1" operator="equal">
      <formula>"cc"</formula>
    </cfRule>
    <cfRule type="cellIs" dxfId="1050" priority="228" stopIfTrue="1" operator="equal">
      <formula>"cl"</formula>
    </cfRule>
    <cfRule type="cellIs" dxfId="1049" priority="229" stopIfTrue="1" operator="equal">
      <formula>"m"</formula>
    </cfRule>
  </conditionalFormatting>
  <conditionalFormatting sqref="Q2:Q10">
    <cfRule type="cellIs" dxfId="1048" priority="224" stopIfTrue="1" operator="equal">
      <formula>"F"</formula>
    </cfRule>
    <cfRule type="cellIs" dxfId="1047" priority="225" stopIfTrue="1" operator="equal">
      <formula>"WK"</formula>
    </cfRule>
    <cfRule type="cellIs" dxfId="1046" priority="226" stopIfTrue="1" operator="equal">
      <formula>"T"</formula>
    </cfRule>
  </conditionalFormatting>
  <conditionalFormatting sqref="Q2:Q4 Q6:Q10">
    <cfRule type="cellIs" dxfId="1045" priority="218" stopIfTrue="1" operator="equal">
      <formula>"GV"</formula>
    </cfRule>
    <cfRule type="cellIs" dxfId="1044" priority="219" stopIfTrue="1" operator="equal">
      <formula>"PC"</formula>
    </cfRule>
    <cfRule type="cellIs" dxfId="1043" priority="220" stopIfTrue="1" operator="equal">
      <formula>"R"</formula>
    </cfRule>
    <cfRule type="cellIs" dxfId="1042" priority="221" stopIfTrue="1" operator="equal">
      <formula>"E"</formula>
    </cfRule>
    <cfRule type="cellIs" dxfId="1041" priority="222" stopIfTrue="1" operator="equal">
      <formula>"PT"</formula>
    </cfRule>
    <cfRule type="cellIs" dxfId="1040" priority="223" stopIfTrue="1" operator="equal">
      <formula>"mt"</formula>
    </cfRule>
  </conditionalFormatting>
  <conditionalFormatting sqref="Q5">
    <cfRule type="cellIs" dxfId="1039" priority="212" stopIfTrue="1" operator="equal">
      <formula>"GV"</formula>
    </cfRule>
    <cfRule type="cellIs" dxfId="1038" priority="213" stopIfTrue="1" operator="equal">
      <formula>"PC"</formula>
    </cfRule>
    <cfRule type="cellIs" dxfId="1037" priority="214" stopIfTrue="1" operator="equal">
      <formula>"R"</formula>
    </cfRule>
    <cfRule type="cellIs" dxfId="1036" priority="215" stopIfTrue="1" operator="equal">
      <formula>"E"</formula>
    </cfRule>
    <cfRule type="cellIs" dxfId="1035" priority="216" stopIfTrue="1" operator="equal">
      <formula>"PT"</formula>
    </cfRule>
    <cfRule type="cellIs" dxfId="1034" priority="217" stopIfTrue="1" operator="equal">
      <formula>"mt"</formula>
    </cfRule>
  </conditionalFormatting>
  <conditionalFormatting sqref="D14:AH14">
    <cfRule type="expression" dxfId="1033" priority="211">
      <formula>COUNTIF($D$13:$AH$13,férié)</formula>
    </cfRule>
  </conditionalFormatting>
  <conditionalFormatting sqref="Q2:Q10">
    <cfRule type="cellIs" dxfId="1032" priority="206" stopIfTrue="1" operator="equal">
      <formula>"cc"</formula>
    </cfRule>
    <cfRule type="cellIs" dxfId="1031" priority="207" stopIfTrue="1" operator="equal">
      <formula>"cl"</formula>
    </cfRule>
    <cfRule type="cellIs" dxfId="1030" priority="208" stopIfTrue="1" operator="equal">
      <formula>"m"</formula>
    </cfRule>
  </conditionalFormatting>
  <conditionalFormatting sqref="Q2:Q10">
    <cfRule type="cellIs" dxfId="1029" priority="203" stopIfTrue="1" operator="equal">
      <formula>"F"</formula>
    </cfRule>
    <cfRule type="cellIs" dxfId="1028" priority="204" stopIfTrue="1" operator="equal">
      <formula>"WK"</formula>
    </cfRule>
    <cfRule type="cellIs" dxfId="1027" priority="205" stopIfTrue="1" operator="equal">
      <formula>"T"</formula>
    </cfRule>
  </conditionalFormatting>
  <conditionalFormatting sqref="Q2:Q4 Q6:Q10">
    <cfRule type="cellIs" dxfId="1026" priority="197" stopIfTrue="1" operator="equal">
      <formula>"GV"</formula>
    </cfRule>
    <cfRule type="cellIs" dxfId="1025" priority="198" stopIfTrue="1" operator="equal">
      <formula>"PC"</formula>
    </cfRule>
    <cfRule type="cellIs" dxfId="1024" priority="199" stopIfTrue="1" operator="equal">
      <formula>"R"</formula>
    </cfRule>
    <cfRule type="cellIs" dxfId="1023" priority="200" stopIfTrue="1" operator="equal">
      <formula>"E"</formula>
    </cfRule>
    <cfRule type="cellIs" dxfId="1022" priority="201" stopIfTrue="1" operator="equal">
      <formula>"PT"</formula>
    </cfRule>
    <cfRule type="cellIs" dxfId="1021" priority="202" stopIfTrue="1" operator="equal">
      <formula>"mt"</formula>
    </cfRule>
  </conditionalFormatting>
  <conditionalFormatting sqref="Q5">
    <cfRule type="cellIs" dxfId="1020" priority="191" stopIfTrue="1" operator="equal">
      <formula>"GV"</formula>
    </cfRule>
    <cfRule type="cellIs" dxfId="1019" priority="192" stopIfTrue="1" operator="equal">
      <formula>"PC"</formula>
    </cfRule>
    <cfRule type="cellIs" dxfId="1018" priority="193" stopIfTrue="1" operator="equal">
      <formula>"R"</formula>
    </cfRule>
    <cfRule type="cellIs" dxfId="1017" priority="194" stopIfTrue="1" operator="equal">
      <formula>"E"</formula>
    </cfRule>
    <cfRule type="cellIs" dxfId="1016" priority="195" stopIfTrue="1" operator="equal">
      <formula>"PT"</formula>
    </cfRule>
    <cfRule type="cellIs" dxfId="1015" priority="196" stopIfTrue="1" operator="equal">
      <formula>"mt"</formula>
    </cfRule>
  </conditionalFormatting>
  <conditionalFormatting sqref="D14:AH14">
    <cfRule type="expression" dxfId="1014" priority="190">
      <formula>COUNTIF($D$13:$AH$13,férié)</formula>
    </cfRule>
  </conditionalFormatting>
  <conditionalFormatting sqref="D16:AH16">
    <cfRule type="expression" dxfId="995" priority="23">
      <formula>COUNTIF(JF,D$13)</formula>
    </cfRule>
    <cfRule type="expression" dxfId="994" priority="24">
      <formula>WEEKDAY(D$13,2)&gt;5</formula>
    </cfRule>
  </conditionalFormatting>
  <conditionalFormatting sqref="D16:AH16">
    <cfRule type="expression" dxfId="993" priority="20">
      <formula>D$13=""</formula>
    </cfRule>
    <cfRule type="expression" dxfId="992" priority="21">
      <formula>COUNTIF(JF,D$13)</formula>
    </cfRule>
    <cfRule type="expression" dxfId="991" priority="22">
      <formula>WEEKDAY(D$13,2)&gt;5</formula>
    </cfRule>
  </conditionalFormatting>
  <conditionalFormatting sqref="D16:AH16">
    <cfRule type="expression" dxfId="990" priority="19" stopIfTrue="1">
      <formula>D$13=""</formula>
    </cfRule>
  </conditionalFormatting>
  <conditionalFormatting sqref="D17:AH17">
    <cfRule type="expression" dxfId="989" priority="17">
      <formula>COUNTIF(JF,D$13)</formula>
    </cfRule>
    <cfRule type="expression" dxfId="988" priority="18">
      <formula>WEEKDAY(D$13,2)&gt;5</formula>
    </cfRule>
  </conditionalFormatting>
  <conditionalFormatting sqref="D17:AH17">
    <cfRule type="expression" dxfId="987" priority="14">
      <formula>D$13=""</formula>
    </cfRule>
    <cfRule type="expression" dxfId="986" priority="15">
      <formula>COUNTIF(JF,D$13)</formula>
    </cfRule>
    <cfRule type="expression" dxfId="985" priority="16">
      <formula>WEEKDAY(D$13,2)&gt;5</formula>
    </cfRule>
  </conditionalFormatting>
  <conditionalFormatting sqref="D17:AH17">
    <cfRule type="expression" dxfId="984" priority="13" stopIfTrue="1">
      <formula>D$13=""</formula>
    </cfRule>
  </conditionalFormatting>
  <conditionalFormatting sqref="D18:AH18">
    <cfRule type="expression" dxfId="35" priority="5">
      <formula>COUNTIF(JF,D$13)</formula>
    </cfRule>
    <cfRule type="expression" dxfId="34" priority="6">
      <formula>WEEKDAY(D$13,2)&gt;5</formula>
    </cfRule>
  </conditionalFormatting>
  <conditionalFormatting sqref="D18:AH18">
    <cfRule type="expression" dxfId="33" priority="2">
      <formula>D$13=""</formula>
    </cfRule>
    <cfRule type="expression" dxfId="32" priority="3">
      <formula>COUNTIF(JF,D$13)</formula>
    </cfRule>
    <cfRule type="expression" dxfId="31" priority="4">
      <formula>WEEKDAY(D$13,2)&gt;5</formula>
    </cfRule>
  </conditionalFormatting>
  <conditionalFormatting sqref="D18:AH18">
    <cfRule type="expression" dxfId="30" priority="1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BC62"/>
  <sheetViews>
    <sheetView zoomScale="85" zoomScaleNormal="85" workbookViewId="0"/>
  </sheetViews>
  <sheetFormatPr baseColWidth="10" defaultColWidth="11.42578125" defaultRowHeight="12.75" outlineLevelRow="1" x14ac:dyDescent="0.2"/>
  <cols>
    <col min="1" max="2" width="17.140625" style="58" customWidth="1"/>
    <col min="3" max="3" width="17.140625" style="78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102" customWidth="1"/>
    <col min="37" max="16384" width="11.42578125" style="4"/>
  </cols>
  <sheetData>
    <row r="1" spans="1:55" ht="36" customHeight="1" x14ac:dyDescent="0.2">
      <c r="B1" s="65"/>
      <c r="C1" s="13"/>
      <c r="G1" s="53" t="s">
        <v>28</v>
      </c>
      <c r="J1" s="7"/>
      <c r="K1" s="7"/>
      <c r="L1" s="38"/>
      <c r="M1" s="38"/>
      <c r="N1" s="38"/>
      <c r="O1" s="38"/>
      <c r="P1" s="38"/>
      <c r="Q1" s="34"/>
      <c r="R1" s="38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8"/>
      <c r="B2" s="59"/>
      <c r="C2" s="80"/>
      <c r="D2" s="24"/>
      <c r="E2" s="24"/>
      <c r="F2" s="24"/>
      <c r="G2" s="24"/>
      <c r="H2" s="24"/>
      <c r="I2" s="24"/>
      <c r="J2" s="24"/>
      <c r="K2" s="24"/>
      <c r="L2" s="39"/>
      <c r="M2" s="12"/>
      <c r="N2" s="12"/>
      <c r="O2" s="35"/>
      <c r="P2" s="35"/>
      <c r="Q2" s="40"/>
      <c r="R2" s="35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  <c r="AJ2" s="57"/>
    </row>
    <row r="3" spans="1:55" customFormat="1" x14ac:dyDescent="0.2">
      <c r="A3" s="59"/>
      <c r="B3" s="59"/>
      <c r="C3" s="80"/>
      <c r="D3" s="25"/>
      <c r="E3" s="25"/>
      <c r="F3" s="25"/>
      <c r="G3" s="25"/>
      <c r="H3" s="25"/>
      <c r="I3" s="25"/>
      <c r="J3" s="25"/>
      <c r="K3" s="25"/>
      <c r="L3" s="39"/>
      <c r="M3" s="12"/>
      <c r="N3" s="12"/>
      <c r="O3" s="36"/>
      <c r="P3" s="36"/>
      <c r="Q3" s="40"/>
      <c r="R3" s="36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J3" s="57"/>
    </row>
    <row r="4" spans="1:55" s="1" customFormat="1" x14ac:dyDescent="0.2">
      <c r="A4" s="60"/>
      <c r="B4" s="60"/>
      <c r="C4" s="81"/>
      <c r="D4" s="26"/>
      <c r="E4" s="26"/>
      <c r="F4" s="26"/>
      <c r="G4" s="26"/>
      <c r="H4" s="26"/>
      <c r="I4" s="26"/>
      <c r="J4" s="26"/>
      <c r="K4" s="26"/>
      <c r="L4" s="5"/>
      <c r="M4" s="12"/>
      <c r="N4" s="12"/>
      <c r="O4" s="26"/>
      <c r="P4" s="26"/>
      <c r="Q4" s="40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J4" s="103"/>
    </row>
    <row r="5" spans="1:55" s="1" customFormat="1" ht="18" x14ac:dyDescent="0.25">
      <c r="A5" s="60"/>
      <c r="B5" s="60"/>
      <c r="C5" s="81"/>
      <c r="D5" s="27"/>
      <c r="E5" s="27"/>
      <c r="F5" s="43"/>
      <c r="G5" s="44"/>
      <c r="H5" s="44"/>
      <c r="I5" s="44"/>
      <c r="J5" s="44"/>
      <c r="K5" s="44"/>
      <c r="L5" s="45"/>
      <c r="M5" s="45"/>
      <c r="N5" s="45"/>
      <c r="O5" s="44"/>
      <c r="P5" s="44"/>
      <c r="Q5" s="46"/>
      <c r="R5" s="44"/>
      <c r="S5" s="44"/>
      <c r="T5" s="44"/>
      <c r="U5" s="44"/>
      <c r="V5" s="44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  <c r="AJ5" s="103"/>
    </row>
    <row r="6" spans="1:55" s="1" customFormat="1" x14ac:dyDescent="0.2">
      <c r="A6" s="60"/>
      <c r="B6" s="60"/>
      <c r="C6" s="81"/>
      <c r="D6" s="26"/>
      <c r="E6" s="26"/>
      <c r="F6" s="26"/>
      <c r="G6" s="26"/>
      <c r="H6" s="26"/>
      <c r="I6" s="26"/>
      <c r="J6" s="26"/>
      <c r="K6" s="26"/>
      <c r="L6" s="5"/>
      <c r="M6" s="12"/>
      <c r="N6" s="12"/>
      <c r="O6" s="26"/>
      <c r="P6" s="26"/>
      <c r="Q6" s="40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J6" s="103"/>
    </row>
    <row r="7" spans="1:55" s="1" customFormat="1" ht="18" x14ac:dyDescent="0.25">
      <c r="A7" s="60"/>
      <c r="B7" s="60"/>
      <c r="C7" s="81"/>
      <c r="D7" s="26"/>
      <c r="E7" s="26"/>
      <c r="F7" s="42"/>
      <c r="G7" s="47"/>
      <c r="H7" s="47"/>
      <c r="I7" s="47"/>
      <c r="J7" s="47"/>
      <c r="K7" s="47"/>
      <c r="L7" s="45"/>
      <c r="M7" s="45"/>
      <c r="N7" s="45"/>
      <c r="O7" s="47"/>
      <c r="P7" s="47"/>
      <c r="Q7" s="40"/>
      <c r="R7" s="26"/>
      <c r="S7" s="26"/>
      <c r="T7" s="26"/>
      <c r="U7" s="41"/>
      <c r="V7" s="42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J7" s="103"/>
    </row>
    <row r="8" spans="1:55" customFormat="1" x14ac:dyDescent="0.2">
      <c r="A8" s="59"/>
      <c r="B8" s="59"/>
      <c r="C8" s="80"/>
      <c r="D8" s="28"/>
      <c r="E8" s="29"/>
      <c r="F8" s="29"/>
      <c r="G8" s="29"/>
      <c r="H8" s="29"/>
      <c r="I8" s="29"/>
      <c r="J8" s="29"/>
      <c r="K8" s="29"/>
      <c r="L8" s="39"/>
      <c r="M8" s="12"/>
      <c r="N8" s="12"/>
      <c r="O8" s="29"/>
      <c r="P8" s="29"/>
      <c r="Q8" s="40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1"/>
      <c r="AJ8" s="103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9"/>
      <c r="B9" s="59"/>
      <c r="C9" s="80"/>
      <c r="D9" s="2"/>
      <c r="E9" s="2"/>
      <c r="F9" s="37"/>
      <c r="G9" s="37"/>
      <c r="H9" s="37"/>
      <c r="I9" s="37"/>
      <c r="J9" s="37"/>
      <c r="K9" s="37"/>
      <c r="L9" s="39"/>
      <c r="M9" s="12"/>
      <c r="N9" s="12"/>
      <c r="O9" s="37"/>
      <c r="P9" s="37"/>
      <c r="Q9" s="40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1"/>
      <c r="AJ9" s="103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9"/>
      <c r="B10" s="59"/>
      <c r="C10" s="80"/>
      <c r="D10" s="24"/>
      <c r="E10" s="24"/>
      <c r="F10" s="24"/>
      <c r="G10" s="24"/>
      <c r="H10" s="24"/>
      <c r="I10" s="24"/>
      <c r="J10" s="24"/>
      <c r="K10" s="24"/>
      <c r="L10" s="39"/>
      <c r="M10" s="12"/>
      <c r="N10" s="12"/>
      <c r="O10" s="35"/>
      <c r="P10" s="35"/>
      <c r="Q10" s="40"/>
      <c r="R10" s="35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J10" s="57"/>
    </row>
    <row r="11" spans="1:55" customFormat="1" ht="15" customHeight="1" x14ac:dyDescent="0.2">
      <c r="A11" s="61"/>
      <c r="B11" s="61"/>
      <c r="C11" s="80"/>
      <c r="E11" s="1"/>
      <c r="F11" s="1"/>
      <c r="G11" s="1"/>
      <c r="H11" s="1"/>
      <c r="I11" s="1"/>
      <c r="J11" s="30"/>
      <c r="K11" s="30"/>
      <c r="L11" s="30"/>
      <c r="M11" s="31"/>
      <c r="N11" s="30"/>
      <c r="O11" s="30"/>
      <c r="P11" s="30"/>
      <c r="Q11" s="30"/>
      <c r="R11" s="30"/>
      <c r="S11" s="30"/>
      <c r="T11" s="30"/>
      <c r="U11" s="31"/>
      <c r="V11" s="30"/>
      <c r="W11" s="30"/>
      <c r="X11" s="30"/>
      <c r="Y11" s="30"/>
      <c r="Z11" s="30"/>
      <c r="AA11" s="30"/>
      <c r="AB11" s="32"/>
      <c r="AC11" s="30"/>
      <c r="AD11" s="30"/>
      <c r="AE11" s="31"/>
      <c r="AF11" s="30"/>
      <c r="AG11" s="30"/>
      <c r="AH11" s="30"/>
      <c r="AJ11" s="57"/>
    </row>
    <row r="12" spans="1:55" ht="15.75" x14ac:dyDescent="0.25">
      <c r="A12" s="62"/>
      <c r="B12" s="62"/>
      <c r="C12" s="13"/>
      <c r="D12" s="89">
        <f>EDATE(DATE('année calendaire'!A1,8,1),0)</f>
        <v>40755</v>
      </c>
      <c r="E12" s="90"/>
      <c r="F12" s="90"/>
      <c r="G12" s="90"/>
      <c r="H12" s="90"/>
      <c r="I12" s="90"/>
      <c r="J12" s="90"/>
      <c r="K12" s="90"/>
      <c r="L12" s="90"/>
      <c r="M12" s="90"/>
      <c r="N12" s="90"/>
      <c r="O12" s="90"/>
      <c r="P12" s="90"/>
      <c r="Q12" s="90"/>
      <c r="R12" s="90"/>
      <c r="S12" s="90"/>
      <c r="T12" s="90"/>
      <c r="U12" s="90"/>
      <c r="V12" s="90"/>
      <c r="W12" s="90"/>
      <c r="X12" s="90"/>
      <c r="Y12" s="90"/>
      <c r="Z12" s="90"/>
      <c r="AA12" s="90"/>
      <c r="AB12" s="90"/>
      <c r="AC12" s="90"/>
      <c r="AD12" s="90"/>
      <c r="AE12" s="90"/>
      <c r="AF12" s="90"/>
      <c r="AG12" s="90"/>
      <c r="AH12" s="91"/>
      <c r="AI12" s="84"/>
    </row>
    <row r="13" spans="1:55" s="3" customFormat="1" ht="12.75" customHeight="1" x14ac:dyDescent="0.2">
      <c r="A13" s="63"/>
      <c r="B13" s="63"/>
      <c r="C13" s="82"/>
      <c r="D13" s="33">
        <f>D12</f>
        <v>40755</v>
      </c>
      <c r="E13" s="33">
        <f>D13+1</f>
        <v>40756</v>
      </c>
      <c r="F13" s="33">
        <f>E13+1</f>
        <v>40757</v>
      </c>
      <c r="G13" s="33">
        <f>F13+1</f>
        <v>40758</v>
      </c>
      <c r="H13" s="33">
        <f t="shared" ref="H13:AC13" si="0">G13+1</f>
        <v>40759</v>
      </c>
      <c r="I13" s="33">
        <f t="shared" si="0"/>
        <v>40760</v>
      </c>
      <c r="J13" s="33">
        <f t="shared" si="0"/>
        <v>40761</v>
      </c>
      <c r="K13" s="33">
        <f t="shared" si="0"/>
        <v>40762</v>
      </c>
      <c r="L13" s="33">
        <f t="shared" si="0"/>
        <v>40763</v>
      </c>
      <c r="M13" s="33">
        <f t="shared" si="0"/>
        <v>40764</v>
      </c>
      <c r="N13" s="33">
        <f t="shared" si="0"/>
        <v>40765</v>
      </c>
      <c r="O13" s="33">
        <f t="shared" si="0"/>
        <v>40766</v>
      </c>
      <c r="P13" s="33">
        <f t="shared" si="0"/>
        <v>40767</v>
      </c>
      <c r="Q13" s="33">
        <f t="shared" si="0"/>
        <v>40768</v>
      </c>
      <c r="R13" s="33">
        <f t="shared" si="0"/>
        <v>40769</v>
      </c>
      <c r="S13" s="33">
        <f t="shared" si="0"/>
        <v>40770</v>
      </c>
      <c r="T13" s="33">
        <f t="shared" si="0"/>
        <v>40771</v>
      </c>
      <c r="U13" s="33">
        <f t="shared" si="0"/>
        <v>40772</v>
      </c>
      <c r="V13" s="33">
        <f t="shared" si="0"/>
        <v>40773</v>
      </c>
      <c r="W13" s="33">
        <f t="shared" si="0"/>
        <v>40774</v>
      </c>
      <c r="X13" s="33">
        <f t="shared" si="0"/>
        <v>40775</v>
      </c>
      <c r="Y13" s="33">
        <f t="shared" si="0"/>
        <v>40776</v>
      </c>
      <c r="Z13" s="33">
        <f t="shared" si="0"/>
        <v>40777</v>
      </c>
      <c r="AA13" s="33">
        <f t="shared" si="0"/>
        <v>40778</v>
      </c>
      <c r="AB13" s="33">
        <f t="shared" si="0"/>
        <v>40779</v>
      </c>
      <c r="AC13" s="33">
        <f t="shared" si="0"/>
        <v>40780</v>
      </c>
      <c r="AD13" s="33">
        <f>IF(AC13&lt;&gt;"",IF(AC13+1&lt;=EOMONTH(($D$12)*1,0),AC13+1,""),"")</f>
        <v>40781</v>
      </c>
      <c r="AE13" s="33">
        <f>IF(AD13="","",IF(MONTH(AD13+1)&lt;&gt;MONTH(AD13),"",AD13+1))</f>
        <v>40782</v>
      </c>
      <c r="AF13" s="33">
        <f t="shared" ref="AF13:AH13" si="1">IF(AE13="","",IF(MONTH(AE13+1)&lt;&gt;MONTH(AE13),"",AE13+1))</f>
        <v>40783</v>
      </c>
      <c r="AG13" s="33">
        <f t="shared" si="1"/>
        <v>40784</v>
      </c>
      <c r="AH13" s="33">
        <f t="shared" si="1"/>
        <v>40785</v>
      </c>
      <c r="AI13" s="84" t="s">
        <v>31</v>
      </c>
      <c r="AJ13" s="102" t="s">
        <v>68</v>
      </c>
    </row>
    <row r="14" spans="1:55" x14ac:dyDescent="0.2">
      <c r="A14" s="66" t="s">
        <v>29</v>
      </c>
      <c r="B14" s="66" t="s">
        <v>30</v>
      </c>
      <c r="C14" s="83" t="s">
        <v>14</v>
      </c>
      <c r="D14" s="48">
        <f>D13</f>
        <v>40755</v>
      </c>
      <c r="E14" s="48">
        <f t="shared" ref="E14:AH14" si="2">E13</f>
        <v>40756</v>
      </c>
      <c r="F14" s="48">
        <f t="shared" si="2"/>
        <v>40757</v>
      </c>
      <c r="G14" s="48">
        <f t="shared" si="2"/>
        <v>40758</v>
      </c>
      <c r="H14" s="48">
        <f t="shared" si="2"/>
        <v>40759</v>
      </c>
      <c r="I14" s="48">
        <f t="shared" si="2"/>
        <v>40760</v>
      </c>
      <c r="J14" s="48">
        <f t="shared" si="2"/>
        <v>40761</v>
      </c>
      <c r="K14" s="48">
        <f t="shared" si="2"/>
        <v>40762</v>
      </c>
      <c r="L14" s="48">
        <f t="shared" si="2"/>
        <v>40763</v>
      </c>
      <c r="M14" s="48">
        <f t="shared" si="2"/>
        <v>40764</v>
      </c>
      <c r="N14" s="48">
        <f t="shared" si="2"/>
        <v>40765</v>
      </c>
      <c r="O14" s="48">
        <f t="shared" si="2"/>
        <v>40766</v>
      </c>
      <c r="P14" s="48">
        <f t="shared" si="2"/>
        <v>40767</v>
      </c>
      <c r="Q14" s="48">
        <f t="shared" si="2"/>
        <v>40768</v>
      </c>
      <c r="R14" s="48">
        <f t="shared" si="2"/>
        <v>40769</v>
      </c>
      <c r="S14" s="48">
        <f t="shared" si="2"/>
        <v>40770</v>
      </c>
      <c r="T14" s="48">
        <f t="shared" si="2"/>
        <v>40771</v>
      </c>
      <c r="U14" s="48">
        <f t="shared" si="2"/>
        <v>40772</v>
      </c>
      <c r="V14" s="48">
        <f t="shared" si="2"/>
        <v>40773</v>
      </c>
      <c r="W14" s="48">
        <f t="shared" si="2"/>
        <v>40774</v>
      </c>
      <c r="X14" s="48">
        <f t="shared" si="2"/>
        <v>40775</v>
      </c>
      <c r="Y14" s="48">
        <f t="shared" si="2"/>
        <v>40776</v>
      </c>
      <c r="Z14" s="48">
        <f t="shared" si="2"/>
        <v>40777</v>
      </c>
      <c r="AA14" s="48">
        <f t="shared" si="2"/>
        <v>40778</v>
      </c>
      <c r="AB14" s="48">
        <f t="shared" si="2"/>
        <v>40779</v>
      </c>
      <c r="AC14" s="48">
        <f t="shared" si="2"/>
        <v>40780</v>
      </c>
      <c r="AD14" s="48">
        <f t="shared" si="2"/>
        <v>40781</v>
      </c>
      <c r="AE14" s="48">
        <f t="shared" si="2"/>
        <v>40782</v>
      </c>
      <c r="AF14" s="48">
        <f t="shared" si="2"/>
        <v>40783</v>
      </c>
      <c r="AG14" s="48">
        <f t="shared" si="2"/>
        <v>40784</v>
      </c>
      <c r="AH14" s="48">
        <f t="shared" si="2"/>
        <v>40785</v>
      </c>
      <c r="AI14" s="84"/>
    </row>
    <row r="15" spans="1:55" s="3" customFormat="1" ht="13.9" customHeight="1" outlineLevel="1" x14ac:dyDescent="0.2">
      <c r="A15" s="72" t="s">
        <v>34</v>
      </c>
      <c r="B15" s="72" t="s">
        <v>35</v>
      </c>
      <c r="C15" s="74">
        <v>39510</v>
      </c>
      <c r="D15" s="97"/>
      <c r="E15" s="97"/>
      <c r="F15" s="97"/>
      <c r="G15" s="97"/>
      <c r="H15" s="97"/>
      <c r="I15" s="97"/>
      <c r="J15" s="97"/>
      <c r="K15" s="97"/>
      <c r="L15" s="97"/>
      <c r="M15" s="97"/>
      <c r="N15" s="97"/>
      <c r="O15" s="97"/>
      <c r="P15" s="97"/>
      <c r="Q15" s="97"/>
      <c r="R15" s="97"/>
      <c r="S15" s="97"/>
      <c r="T15" s="97"/>
      <c r="U15" s="97"/>
      <c r="V15" s="97"/>
      <c r="W15" s="97"/>
      <c r="X15" s="97"/>
      <c r="Y15" s="97"/>
      <c r="Z15" s="97"/>
      <c r="AA15" s="97"/>
      <c r="AB15" s="97"/>
      <c r="AC15" s="97"/>
      <c r="AD15" s="97"/>
      <c r="AE15" s="97"/>
      <c r="AF15" s="97"/>
      <c r="AG15" s="97"/>
      <c r="AH15" s="97"/>
      <c r="AI15" s="84">
        <f>SUM(D15:AH15)</f>
        <v>0</v>
      </c>
      <c r="AJ15" s="104">
        <v>1</v>
      </c>
    </row>
    <row r="16" spans="1:55" x14ac:dyDescent="0.2">
      <c r="A16" s="72" t="s">
        <v>41</v>
      </c>
      <c r="B16" s="72" t="s">
        <v>42</v>
      </c>
      <c r="C16" s="74" t="s">
        <v>70</v>
      </c>
      <c r="D16" s="97"/>
      <c r="E16" s="97"/>
      <c r="F16" s="97"/>
      <c r="G16" s="97"/>
      <c r="H16" s="97"/>
      <c r="I16" s="97"/>
      <c r="J16" s="97"/>
      <c r="K16" s="97"/>
      <c r="L16" s="97"/>
      <c r="M16" s="97"/>
      <c r="N16" s="97"/>
      <c r="O16" s="97"/>
      <c r="P16" s="97"/>
      <c r="Q16" s="97"/>
      <c r="R16" s="97"/>
      <c r="S16" s="97"/>
      <c r="T16" s="97"/>
      <c r="U16" s="97"/>
      <c r="V16" s="97"/>
      <c r="W16" s="97"/>
      <c r="X16" s="97"/>
      <c r="Y16" s="97"/>
      <c r="Z16" s="97"/>
      <c r="AA16" s="97"/>
      <c r="AB16" s="97"/>
      <c r="AC16" s="97"/>
      <c r="AD16" s="97"/>
      <c r="AE16" s="97"/>
      <c r="AF16" s="97"/>
      <c r="AG16" s="97"/>
      <c r="AH16" s="97"/>
      <c r="AI16" s="84">
        <f>SUM(D16:AH16)</f>
        <v>0</v>
      </c>
      <c r="AJ16" s="102">
        <v>2</v>
      </c>
    </row>
    <row r="17" spans="1:36" x14ac:dyDescent="0.2">
      <c r="A17" s="72" t="s">
        <v>45</v>
      </c>
      <c r="B17" s="72" t="s">
        <v>46</v>
      </c>
      <c r="C17" s="74">
        <v>39917</v>
      </c>
      <c r="D17" s="97"/>
      <c r="E17" s="97"/>
      <c r="F17" s="97"/>
      <c r="G17" s="97"/>
      <c r="H17" s="97"/>
      <c r="I17" s="97"/>
      <c r="J17" s="97"/>
      <c r="K17" s="97"/>
      <c r="L17" s="97"/>
      <c r="M17" s="97"/>
      <c r="N17" s="97"/>
      <c r="O17" s="97"/>
      <c r="P17" s="97"/>
      <c r="Q17" s="97"/>
      <c r="R17" s="97"/>
      <c r="S17" s="97"/>
      <c r="T17" s="97"/>
      <c r="U17" s="97"/>
      <c r="V17" s="97"/>
      <c r="W17" s="97"/>
      <c r="X17" s="97"/>
      <c r="Y17" s="97"/>
      <c r="Z17" s="97"/>
      <c r="AA17" s="97"/>
      <c r="AB17" s="97"/>
      <c r="AC17" s="97"/>
      <c r="AD17" s="97"/>
      <c r="AE17" s="97"/>
      <c r="AF17" s="97"/>
      <c r="AG17" s="97"/>
      <c r="AH17" s="97"/>
      <c r="AI17" s="84">
        <f>SUM(D17:AH17)</f>
        <v>0</v>
      </c>
      <c r="AJ17" s="102">
        <v>3</v>
      </c>
    </row>
    <row r="18" spans="1:36" x14ac:dyDescent="0.2">
      <c r="A18" s="72" t="s">
        <v>66</v>
      </c>
      <c r="B18" s="72" t="s">
        <v>73</v>
      </c>
      <c r="C18" s="74" t="s">
        <v>69</v>
      </c>
      <c r="D18" s="97"/>
      <c r="E18" s="97"/>
      <c r="F18" s="97"/>
      <c r="G18" s="97"/>
      <c r="H18" s="97"/>
      <c r="I18" s="97"/>
      <c r="J18" s="97"/>
      <c r="K18" s="97"/>
      <c r="L18" s="97"/>
      <c r="M18" s="97"/>
      <c r="N18" s="97"/>
      <c r="O18" s="97"/>
      <c r="P18" s="97"/>
      <c r="Q18" s="97"/>
      <c r="R18" s="97"/>
      <c r="S18" s="97"/>
      <c r="T18" s="97"/>
      <c r="U18" s="97"/>
      <c r="V18" s="97"/>
      <c r="W18" s="97"/>
      <c r="X18" s="97"/>
      <c r="Y18" s="97"/>
      <c r="Z18" s="97"/>
      <c r="AA18" s="97"/>
      <c r="AB18" s="97"/>
      <c r="AC18" s="97"/>
      <c r="AD18" s="97"/>
      <c r="AE18" s="97"/>
      <c r="AF18" s="97"/>
      <c r="AG18" s="97"/>
      <c r="AH18" s="97"/>
      <c r="AI18" s="84">
        <f>SUM(D18:AH18)</f>
        <v>0</v>
      </c>
      <c r="AJ18" s="102">
        <v>4</v>
      </c>
    </row>
    <row r="19" spans="1:36" x14ac:dyDescent="0.2"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</row>
    <row r="20" spans="1:36" x14ac:dyDescent="0.2"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</row>
    <row r="21" spans="1:36" x14ac:dyDescent="0.2"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</row>
    <row r="22" spans="1:36" s="3" customFormat="1" x14ac:dyDescent="0.2">
      <c r="A22" s="64"/>
      <c r="B22" s="64"/>
      <c r="C22" s="79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104"/>
    </row>
    <row r="23" spans="1:36" s="3" customFormat="1" x14ac:dyDescent="0.2">
      <c r="A23" s="64"/>
      <c r="B23" s="64"/>
      <c r="C23" s="79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J23" s="104"/>
    </row>
    <row r="24" spans="1:36" s="3" customFormat="1" x14ac:dyDescent="0.2">
      <c r="A24" s="64"/>
      <c r="B24" s="64"/>
      <c r="C24" s="79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J24" s="104"/>
    </row>
    <row r="25" spans="1:36" s="3" customFormat="1" x14ac:dyDescent="0.2">
      <c r="A25" s="64"/>
      <c r="B25" s="64"/>
      <c r="C25" s="79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J25" s="104"/>
    </row>
    <row r="26" spans="1:36" x14ac:dyDescent="0.2">
      <c r="D26" s="8"/>
      <c r="E26" s="5"/>
      <c r="F26" s="5"/>
      <c r="G26" s="5"/>
      <c r="H26" s="5"/>
      <c r="I26" s="5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</row>
    <row r="27" spans="1:36" ht="15.75" x14ac:dyDescent="0.25"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</row>
    <row r="28" spans="1:36" x14ac:dyDescent="0.2"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</row>
    <row r="29" spans="1:36" x14ac:dyDescent="0.2"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</row>
    <row r="30" spans="1:36" s="3" customFormat="1" x14ac:dyDescent="0.2">
      <c r="A30" s="64"/>
      <c r="B30" s="64"/>
      <c r="C30" s="79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104"/>
    </row>
    <row r="31" spans="1:36" s="3" customFormat="1" x14ac:dyDescent="0.2">
      <c r="A31" s="64"/>
      <c r="B31" s="64"/>
      <c r="C31" s="79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J31" s="104"/>
    </row>
    <row r="32" spans="1:36" s="3" customFormat="1" x14ac:dyDescent="0.2">
      <c r="A32" s="64"/>
      <c r="B32" s="64"/>
      <c r="C32" s="79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J32" s="104"/>
    </row>
    <row r="33" spans="1:36" s="3" customFormat="1" x14ac:dyDescent="0.2">
      <c r="A33" s="64"/>
      <c r="B33" s="64"/>
      <c r="C33" s="79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J33" s="104"/>
    </row>
    <row r="34" spans="1:36" x14ac:dyDescent="0.2">
      <c r="D34" s="8"/>
      <c r="E34" s="5"/>
      <c r="F34" s="5"/>
      <c r="G34" s="5"/>
      <c r="H34" s="5"/>
      <c r="I34" s="5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</row>
    <row r="35" spans="1:36" ht="15.75" x14ac:dyDescent="0.25"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</row>
    <row r="36" spans="1:36" x14ac:dyDescent="0.2"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</row>
    <row r="37" spans="1:36" x14ac:dyDescent="0.2"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</row>
    <row r="38" spans="1:36" s="3" customFormat="1" x14ac:dyDescent="0.2">
      <c r="A38" s="64"/>
      <c r="B38" s="64"/>
      <c r="C38" s="79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104"/>
    </row>
    <row r="39" spans="1:36" s="3" customFormat="1" x14ac:dyDescent="0.2">
      <c r="A39" s="64"/>
      <c r="B39" s="64"/>
      <c r="C39" s="79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J39" s="104"/>
    </row>
    <row r="40" spans="1:36" s="3" customFormat="1" x14ac:dyDescent="0.2">
      <c r="A40" s="64"/>
      <c r="B40" s="64"/>
      <c r="C40" s="79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J40" s="104"/>
    </row>
    <row r="41" spans="1:36" s="3" customFormat="1" x14ac:dyDescent="0.2">
      <c r="A41" s="64"/>
      <c r="B41" s="64"/>
      <c r="C41" s="79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J41" s="104"/>
    </row>
    <row r="42" spans="1:36" x14ac:dyDescent="0.2">
      <c r="D42" s="8"/>
      <c r="E42" s="5"/>
      <c r="F42" s="5"/>
      <c r="G42" s="5"/>
      <c r="H42" s="5"/>
      <c r="I42" s="5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</row>
    <row r="43" spans="1:36" ht="15.75" x14ac:dyDescent="0.25"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</row>
    <row r="44" spans="1:36" x14ac:dyDescent="0.2"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</row>
    <row r="45" spans="1:36" x14ac:dyDescent="0.2"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</row>
    <row r="46" spans="1:36" s="3" customFormat="1" x14ac:dyDescent="0.2">
      <c r="A46" s="64"/>
      <c r="B46" s="64"/>
      <c r="C46" s="79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104"/>
    </row>
    <row r="47" spans="1:36" s="3" customFormat="1" x14ac:dyDescent="0.2">
      <c r="A47" s="64"/>
      <c r="B47" s="64"/>
      <c r="C47" s="79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J47" s="104"/>
    </row>
    <row r="48" spans="1:36" s="3" customFormat="1" x14ac:dyDescent="0.2">
      <c r="A48" s="64"/>
      <c r="B48" s="64"/>
      <c r="C48" s="79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J48" s="104"/>
    </row>
    <row r="49" spans="1:36" s="3" customFormat="1" x14ac:dyDescent="0.2">
      <c r="A49" s="64"/>
      <c r="B49" s="64"/>
      <c r="C49" s="79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J49" s="104"/>
    </row>
    <row r="50" spans="1:36" x14ac:dyDescent="0.2">
      <c r="D50" s="8"/>
      <c r="E50" s="5"/>
      <c r="F50" s="5"/>
      <c r="G50" s="5"/>
      <c r="H50" s="5"/>
      <c r="I50" s="5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</row>
    <row r="51" spans="1:36" ht="15.75" x14ac:dyDescent="0.25"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</row>
    <row r="52" spans="1:36" x14ac:dyDescent="0.2"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</row>
    <row r="53" spans="1:36" x14ac:dyDescent="0.2"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</row>
    <row r="54" spans="1:36" s="3" customFormat="1" x14ac:dyDescent="0.2">
      <c r="A54" s="64"/>
      <c r="B54" s="64"/>
      <c r="C54" s="79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104"/>
    </row>
    <row r="55" spans="1:36" s="3" customFormat="1" x14ac:dyDescent="0.2">
      <c r="A55" s="64"/>
      <c r="B55" s="64"/>
      <c r="C55" s="79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J55" s="104"/>
    </row>
    <row r="56" spans="1:36" s="3" customFormat="1" x14ac:dyDescent="0.2">
      <c r="A56" s="64"/>
      <c r="B56" s="64"/>
      <c r="C56" s="79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J56" s="104"/>
    </row>
    <row r="57" spans="1:36" s="3" customFormat="1" x14ac:dyDescent="0.2">
      <c r="A57" s="64"/>
      <c r="B57" s="64"/>
      <c r="C57" s="79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J57" s="104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6" x14ac:dyDescent="0.2">
      <c r="D61" s="8"/>
      <c r="E61" s="5"/>
      <c r="F61" s="5"/>
      <c r="G61" s="5"/>
      <c r="H61" s="5"/>
      <c r="I61" s="5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6" x14ac:dyDescent="0.2">
      <c r="D62" s="8"/>
      <c r="E62" s="5"/>
      <c r="F62" s="5"/>
      <c r="G62" s="5"/>
      <c r="H62" s="5"/>
      <c r="I62" s="5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</sheetData>
  <mergeCells count="1">
    <mergeCell ref="D12:AH12"/>
  </mergeCells>
  <phoneticPr fontId="1" type="noConversion"/>
  <conditionalFormatting sqref="Q2:Q4 Q6:Q10">
    <cfRule type="cellIs" dxfId="977" priority="354" stopIfTrue="1" operator="equal">
      <formula>"GV"</formula>
    </cfRule>
    <cfRule type="cellIs" dxfId="976" priority="355" stopIfTrue="1" operator="equal">
      <formula>"PC"</formula>
    </cfRule>
    <cfRule type="cellIs" dxfId="975" priority="356" stopIfTrue="1" operator="equal">
      <formula>"R"</formula>
    </cfRule>
    <cfRule type="cellIs" dxfId="974" priority="357" stopIfTrue="1" operator="equal">
      <formula>"E"</formula>
    </cfRule>
    <cfRule type="cellIs" dxfId="973" priority="358" stopIfTrue="1" operator="equal">
      <formula>"PT"</formula>
    </cfRule>
    <cfRule type="cellIs" dxfId="972" priority="359" stopIfTrue="1" operator="equal">
      <formula>"mt"</formula>
    </cfRule>
  </conditionalFormatting>
  <conditionalFormatting sqref="Q2:Q10">
    <cfRule type="cellIs" dxfId="971" priority="411" stopIfTrue="1" operator="equal">
      <formula>"cc"</formula>
    </cfRule>
    <cfRule type="cellIs" dxfId="970" priority="412" stopIfTrue="1" operator="equal">
      <formula>"cl"</formula>
    </cfRule>
    <cfRule type="cellIs" dxfId="969" priority="413" stopIfTrue="1" operator="equal">
      <formula>"m"</formula>
    </cfRule>
  </conditionalFormatting>
  <conditionalFormatting sqref="Q2:Q10">
    <cfRule type="cellIs" dxfId="968" priority="408" stopIfTrue="1" operator="equal">
      <formula>"F"</formula>
    </cfRule>
    <cfRule type="cellIs" dxfId="967" priority="409" stopIfTrue="1" operator="equal">
      <formula>"WK"</formula>
    </cfRule>
    <cfRule type="cellIs" dxfId="966" priority="410" stopIfTrue="1" operator="equal">
      <formula>"T"</formula>
    </cfRule>
  </conditionalFormatting>
  <conditionalFormatting sqref="Q5">
    <cfRule type="cellIs" dxfId="965" priority="342" stopIfTrue="1" operator="equal">
      <formula>"GV"</formula>
    </cfRule>
    <cfRule type="cellIs" dxfId="964" priority="343" stopIfTrue="1" operator="equal">
      <formula>"PC"</formula>
    </cfRule>
    <cfRule type="cellIs" dxfId="963" priority="344" stopIfTrue="1" operator="equal">
      <formula>"R"</formula>
    </cfRule>
    <cfRule type="cellIs" dxfId="962" priority="345" stopIfTrue="1" operator="equal">
      <formula>"E"</formula>
    </cfRule>
    <cfRule type="cellIs" dxfId="961" priority="346" stopIfTrue="1" operator="equal">
      <formula>"PT"</formula>
    </cfRule>
    <cfRule type="cellIs" dxfId="960" priority="347" stopIfTrue="1" operator="equal">
      <formula>"mt"</formula>
    </cfRule>
  </conditionalFormatting>
  <conditionalFormatting sqref="D14:AH14">
    <cfRule type="expression" dxfId="959" priority="257">
      <formula>COUNTIF($D$13:$AH$13,férié)</formula>
    </cfRule>
  </conditionalFormatting>
  <conditionalFormatting sqref="Q2:Q10">
    <cfRule type="cellIs" dxfId="958" priority="254" stopIfTrue="1" operator="equal">
      <formula>"cc"</formula>
    </cfRule>
    <cfRule type="cellIs" dxfId="957" priority="255" stopIfTrue="1" operator="equal">
      <formula>"cl"</formula>
    </cfRule>
    <cfRule type="cellIs" dxfId="956" priority="256" stopIfTrue="1" operator="equal">
      <formula>"m"</formula>
    </cfRule>
  </conditionalFormatting>
  <conditionalFormatting sqref="Q2:Q10">
    <cfRule type="cellIs" dxfId="955" priority="251" stopIfTrue="1" operator="equal">
      <formula>"F"</formula>
    </cfRule>
    <cfRule type="cellIs" dxfId="954" priority="252" stopIfTrue="1" operator="equal">
      <formula>"WK"</formula>
    </cfRule>
    <cfRule type="cellIs" dxfId="953" priority="253" stopIfTrue="1" operator="equal">
      <formula>"T"</formula>
    </cfRule>
  </conditionalFormatting>
  <conditionalFormatting sqref="Q2:Q4 Q6:Q10">
    <cfRule type="cellIs" dxfId="952" priority="245" stopIfTrue="1" operator="equal">
      <formula>"GV"</formula>
    </cfRule>
    <cfRule type="cellIs" dxfId="951" priority="246" stopIfTrue="1" operator="equal">
      <formula>"PC"</formula>
    </cfRule>
    <cfRule type="cellIs" dxfId="950" priority="247" stopIfTrue="1" operator="equal">
      <formula>"R"</formula>
    </cfRule>
    <cfRule type="cellIs" dxfId="949" priority="248" stopIfTrue="1" operator="equal">
      <formula>"E"</formula>
    </cfRule>
    <cfRule type="cellIs" dxfId="948" priority="249" stopIfTrue="1" operator="equal">
      <formula>"PT"</formula>
    </cfRule>
    <cfRule type="cellIs" dxfId="947" priority="250" stopIfTrue="1" operator="equal">
      <formula>"mt"</formula>
    </cfRule>
  </conditionalFormatting>
  <conditionalFormatting sqref="Q5">
    <cfRule type="cellIs" dxfId="946" priority="239" stopIfTrue="1" operator="equal">
      <formula>"GV"</formula>
    </cfRule>
    <cfRule type="cellIs" dxfId="945" priority="240" stopIfTrue="1" operator="equal">
      <formula>"PC"</formula>
    </cfRule>
    <cfRule type="cellIs" dxfId="944" priority="241" stopIfTrue="1" operator="equal">
      <formula>"R"</formula>
    </cfRule>
    <cfRule type="cellIs" dxfId="943" priority="242" stopIfTrue="1" operator="equal">
      <formula>"E"</formula>
    </cfRule>
    <cfRule type="cellIs" dxfId="942" priority="243" stopIfTrue="1" operator="equal">
      <formula>"PT"</formula>
    </cfRule>
    <cfRule type="cellIs" dxfId="941" priority="244" stopIfTrue="1" operator="equal">
      <formula>"mt"</formula>
    </cfRule>
  </conditionalFormatting>
  <conditionalFormatting sqref="D14:AH14">
    <cfRule type="expression" dxfId="940" priority="238">
      <formula>COUNTIF($D$13:$AH$13,férié)</formula>
    </cfRule>
  </conditionalFormatting>
  <conditionalFormatting sqref="D15:AH15">
    <cfRule type="expression" dxfId="939" priority="235">
      <formula>D$13=""</formula>
    </cfRule>
    <cfRule type="expression" dxfId="938" priority="236">
      <formula>COUNTIF(JF,D$13)</formula>
    </cfRule>
    <cfRule type="expression" dxfId="937" priority="237">
      <formula>WEEKDAY(D$13,2)&gt;5</formula>
    </cfRule>
  </conditionalFormatting>
  <conditionalFormatting sqref="Q2:Q10">
    <cfRule type="cellIs" dxfId="936" priority="232" stopIfTrue="1" operator="equal">
      <formula>"cc"</formula>
    </cfRule>
    <cfRule type="cellIs" dxfId="935" priority="233" stopIfTrue="1" operator="equal">
      <formula>"cl"</formula>
    </cfRule>
    <cfRule type="cellIs" dxfId="934" priority="234" stopIfTrue="1" operator="equal">
      <formula>"m"</formula>
    </cfRule>
  </conditionalFormatting>
  <conditionalFormatting sqref="Q2:Q10">
    <cfRule type="cellIs" dxfId="933" priority="229" stopIfTrue="1" operator="equal">
      <formula>"F"</formula>
    </cfRule>
    <cfRule type="cellIs" dxfId="932" priority="230" stopIfTrue="1" operator="equal">
      <formula>"WK"</formula>
    </cfRule>
    <cfRule type="cellIs" dxfId="931" priority="231" stopIfTrue="1" operator="equal">
      <formula>"T"</formula>
    </cfRule>
  </conditionalFormatting>
  <conditionalFormatting sqref="Q2:Q4 Q6:Q10">
    <cfRule type="cellIs" dxfId="930" priority="223" stopIfTrue="1" operator="equal">
      <formula>"GV"</formula>
    </cfRule>
    <cfRule type="cellIs" dxfId="929" priority="224" stopIfTrue="1" operator="equal">
      <formula>"PC"</formula>
    </cfRule>
    <cfRule type="cellIs" dxfId="928" priority="225" stopIfTrue="1" operator="equal">
      <formula>"R"</formula>
    </cfRule>
    <cfRule type="cellIs" dxfId="927" priority="226" stopIfTrue="1" operator="equal">
      <formula>"E"</formula>
    </cfRule>
    <cfRule type="cellIs" dxfId="926" priority="227" stopIfTrue="1" operator="equal">
      <formula>"PT"</formula>
    </cfRule>
    <cfRule type="cellIs" dxfId="925" priority="228" stopIfTrue="1" operator="equal">
      <formula>"mt"</formula>
    </cfRule>
  </conditionalFormatting>
  <conditionalFormatting sqref="Q5">
    <cfRule type="cellIs" dxfId="924" priority="217" stopIfTrue="1" operator="equal">
      <formula>"GV"</formula>
    </cfRule>
    <cfRule type="cellIs" dxfId="923" priority="218" stopIfTrue="1" operator="equal">
      <formula>"PC"</formula>
    </cfRule>
    <cfRule type="cellIs" dxfId="922" priority="219" stopIfTrue="1" operator="equal">
      <formula>"R"</formula>
    </cfRule>
    <cfRule type="cellIs" dxfId="921" priority="220" stopIfTrue="1" operator="equal">
      <formula>"E"</formula>
    </cfRule>
    <cfRule type="cellIs" dxfId="920" priority="221" stopIfTrue="1" operator="equal">
      <formula>"PT"</formula>
    </cfRule>
    <cfRule type="cellIs" dxfId="919" priority="222" stopIfTrue="1" operator="equal">
      <formula>"mt"</formula>
    </cfRule>
  </conditionalFormatting>
  <conditionalFormatting sqref="D14:AH14">
    <cfRule type="expression" dxfId="918" priority="216">
      <formula>COUNTIF($D$13:$AH$13,férié)</formula>
    </cfRule>
  </conditionalFormatting>
  <conditionalFormatting sqref="D15:AH15">
    <cfRule type="expression" dxfId="917" priority="214">
      <formula>COUNTIF(JF,D$13)</formula>
    </cfRule>
    <cfRule type="expression" dxfId="916" priority="215">
      <formula>WEEKDAY(D$13,2)&gt;5</formula>
    </cfRule>
  </conditionalFormatting>
  <conditionalFormatting sqref="D13:AH15">
    <cfRule type="expression" dxfId="915" priority="213" stopIfTrue="1">
      <formula>D$13=""</formula>
    </cfRule>
  </conditionalFormatting>
  <conditionalFormatting sqref="Q2:Q4 Q6:Q10">
    <cfRule type="cellIs" dxfId="914" priority="207" stopIfTrue="1" operator="equal">
      <formula>"GV"</formula>
    </cfRule>
    <cfRule type="cellIs" dxfId="913" priority="208" stopIfTrue="1" operator="equal">
      <formula>"PC"</formula>
    </cfRule>
    <cfRule type="cellIs" dxfId="912" priority="209" stopIfTrue="1" operator="equal">
      <formula>"R"</formula>
    </cfRule>
    <cfRule type="cellIs" dxfId="911" priority="210" stopIfTrue="1" operator="equal">
      <formula>"E"</formula>
    </cfRule>
    <cfRule type="cellIs" dxfId="910" priority="211" stopIfTrue="1" operator="equal">
      <formula>"PT"</formula>
    </cfRule>
    <cfRule type="cellIs" dxfId="909" priority="212" stopIfTrue="1" operator="equal">
      <formula>"mt"</formula>
    </cfRule>
  </conditionalFormatting>
  <conditionalFormatting sqref="Q2:Q10">
    <cfRule type="cellIs" dxfId="908" priority="204" stopIfTrue="1" operator="equal">
      <formula>"cc"</formula>
    </cfRule>
    <cfRule type="cellIs" dxfId="907" priority="205" stopIfTrue="1" operator="equal">
      <formula>"cl"</formula>
    </cfRule>
    <cfRule type="cellIs" dxfId="906" priority="206" stopIfTrue="1" operator="equal">
      <formula>"m"</formula>
    </cfRule>
  </conditionalFormatting>
  <conditionalFormatting sqref="Q2:Q10">
    <cfRule type="cellIs" dxfId="905" priority="201" stopIfTrue="1" operator="equal">
      <formula>"F"</formula>
    </cfRule>
    <cfRule type="cellIs" dxfId="904" priority="202" stopIfTrue="1" operator="equal">
      <formula>"WK"</formula>
    </cfRule>
    <cfRule type="cellIs" dxfId="903" priority="203" stopIfTrue="1" operator="equal">
      <formula>"T"</formula>
    </cfRule>
  </conditionalFormatting>
  <conditionalFormatting sqref="Q5">
    <cfRule type="cellIs" dxfId="902" priority="195" stopIfTrue="1" operator="equal">
      <formula>"GV"</formula>
    </cfRule>
    <cfRule type="cellIs" dxfId="901" priority="196" stopIfTrue="1" operator="equal">
      <formula>"PC"</formula>
    </cfRule>
    <cfRule type="cellIs" dxfId="900" priority="197" stopIfTrue="1" operator="equal">
      <formula>"R"</formula>
    </cfRule>
    <cfRule type="cellIs" dxfId="899" priority="198" stopIfTrue="1" operator="equal">
      <formula>"E"</formula>
    </cfRule>
    <cfRule type="cellIs" dxfId="898" priority="199" stopIfTrue="1" operator="equal">
      <formula>"PT"</formula>
    </cfRule>
    <cfRule type="cellIs" dxfId="897" priority="200" stopIfTrue="1" operator="equal">
      <formula>"mt"</formula>
    </cfRule>
  </conditionalFormatting>
  <conditionalFormatting sqref="D14:AH14">
    <cfRule type="expression" dxfId="896" priority="194">
      <formula>COUNTIF($D$13:$AH$13,férié)</formula>
    </cfRule>
  </conditionalFormatting>
  <conditionalFormatting sqref="Q2:Q10">
    <cfRule type="cellIs" dxfId="895" priority="191" stopIfTrue="1" operator="equal">
      <formula>"cc"</formula>
    </cfRule>
    <cfRule type="cellIs" dxfId="894" priority="192" stopIfTrue="1" operator="equal">
      <formula>"cl"</formula>
    </cfRule>
    <cfRule type="cellIs" dxfId="893" priority="193" stopIfTrue="1" operator="equal">
      <formula>"m"</formula>
    </cfRule>
  </conditionalFormatting>
  <conditionalFormatting sqref="Q2:Q10">
    <cfRule type="cellIs" dxfId="892" priority="188" stopIfTrue="1" operator="equal">
      <formula>"F"</formula>
    </cfRule>
    <cfRule type="cellIs" dxfId="891" priority="189" stopIfTrue="1" operator="equal">
      <formula>"WK"</formula>
    </cfRule>
    <cfRule type="cellIs" dxfId="890" priority="190" stopIfTrue="1" operator="equal">
      <formula>"T"</formula>
    </cfRule>
  </conditionalFormatting>
  <conditionalFormatting sqref="Q2:Q4 Q6:Q10">
    <cfRule type="cellIs" dxfId="889" priority="182" stopIfTrue="1" operator="equal">
      <formula>"GV"</formula>
    </cfRule>
    <cfRule type="cellIs" dxfId="888" priority="183" stopIfTrue="1" operator="equal">
      <formula>"PC"</formula>
    </cfRule>
    <cfRule type="cellIs" dxfId="887" priority="184" stopIfTrue="1" operator="equal">
      <formula>"R"</formula>
    </cfRule>
    <cfRule type="cellIs" dxfId="886" priority="185" stopIfTrue="1" operator="equal">
      <formula>"E"</formula>
    </cfRule>
    <cfRule type="cellIs" dxfId="885" priority="186" stopIfTrue="1" operator="equal">
      <formula>"PT"</formula>
    </cfRule>
    <cfRule type="cellIs" dxfId="884" priority="187" stopIfTrue="1" operator="equal">
      <formula>"mt"</formula>
    </cfRule>
  </conditionalFormatting>
  <conditionalFormatting sqref="Q5">
    <cfRule type="cellIs" dxfId="883" priority="176" stopIfTrue="1" operator="equal">
      <formula>"GV"</formula>
    </cfRule>
    <cfRule type="cellIs" dxfId="882" priority="177" stopIfTrue="1" operator="equal">
      <formula>"PC"</formula>
    </cfRule>
    <cfRule type="cellIs" dxfId="881" priority="178" stopIfTrue="1" operator="equal">
      <formula>"R"</formula>
    </cfRule>
    <cfRule type="cellIs" dxfId="880" priority="179" stopIfTrue="1" operator="equal">
      <formula>"E"</formula>
    </cfRule>
    <cfRule type="cellIs" dxfId="879" priority="180" stopIfTrue="1" operator="equal">
      <formula>"PT"</formula>
    </cfRule>
    <cfRule type="cellIs" dxfId="878" priority="181" stopIfTrue="1" operator="equal">
      <formula>"mt"</formula>
    </cfRule>
  </conditionalFormatting>
  <conditionalFormatting sqref="D14:AH14">
    <cfRule type="expression" dxfId="877" priority="175">
      <formula>COUNTIF($D$13:$AH$13,férié)</formula>
    </cfRule>
  </conditionalFormatting>
  <conditionalFormatting sqref="Q2:Q10">
    <cfRule type="cellIs" dxfId="876" priority="170" stopIfTrue="1" operator="equal">
      <formula>"cc"</formula>
    </cfRule>
    <cfRule type="cellIs" dxfId="875" priority="171" stopIfTrue="1" operator="equal">
      <formula>"cl"</formula>
    </cfRule>
    <cfRule type="cellIs" dxfId="874" priority="172" stopIfTrue="1" operator="equal">
      <formula>"m"</formula>
    </cfRule>
  </conditionalFormatting>
  <conditionalFormatting sqref="Q2:Q10">
    <cfRule type="cellIs" dxfId="873" priority="167" stopIfTrue="1" operator="equal">
      <formula>"F"</formula>
    </cfRule>
    <cfRule type="cellIs" dxfId="872" priority="168" stopIfTrue="1" operator="equal">
      <formula>"WK"</formula>
    </cfRule>
    <cfRule type="cellIs" dxfId="871" priority="169" stopIfTrue="1" operator="equal">
      <formula>"T"</formula>
    </cfRule>
  </conditionalFormatting>
  <conditionalFormatting sqref="Q2:Q4 Q6:Q10">
    <cfRule type="cellIs" dxfId="870" priority="161" stopIfTrue="1" operator="equal">
      <formula>"GV"</formula>
    </cfRule>
    <cfRule type="cellIs" dxfId="869" priority="162" stopIfTrue="1" operator="equal">
      <formula>"PC"</formula>
    </cfRule>
    <cfRule type="cellIs" dxfId="868" priority="163" stopIfTrue="1" operator="equal">
      <formula>"R"</formula>
    </cfRule>
    <cfRule type="cellIs" dxfId="867" priority="164" stopIfTrue="1" operator="equal">
      <formula>"E"</formula>
    </cfRule>
    <cfRule type="cellIs" dxfId="866" priority="165" stopIfTrue="1" operator="equal">
      <formula>"PT"</formula>
    </cfRule>
    <cfRule type="cellIs" dxfId="865" priority="166" stopIfTrue="1" operator="equal">
      <formula>"mt"</formula>
    </cfRule>
  </conditionalFormatting>
  <conditionalFormatting sqref="Q5">
    <cfRule type="cellIs" dxfId="864" priority="155" stopIfTrue="1" operator="equal">
      <formula>"GV"</formula>
    </cfRule>
    <cfRule type="cellIs" dxfId="863" priority="156" stopIfTrue="1" operator="equal">
      <formula>"PC"</formula>
    </cfRule>
    <cfRule type="cellIs" dxfId="862" priority="157" stopIfTrue="1" operator="equal">
      <formula>"R"</formula>
    </cfRule>
    <cfRule type="cellIs" dxfId="861" priority="158" stopIfTrue="1" operator="equal">
      <formula>"E"</formula>
    </cfRule>
    <cfRule type="cellIs" dxfId="860" priority="159" stopIfTrue="1" operator="equal">
      <formula>"PT"</formula>
    </cfRule>
    <cfRule type="cellIs" dxfId="859" priority="160" stopIfTrue="1" operator="equal">
      <formula>"mt"</formula>
    </cfRule>
  </conditionalFormatting>
  <conditionalFormatting sqref="D14:AH14">
    <cfRule type="expression" dxfId="858" priority="154">
      <formula>COUNTIF($D$13:$AH$13,férié)</formula>
    </cfRule>
  </conditionalFormatting>
  <conditionalFormatting sqref="D16:AH16">
    <cfRule type="expression" dxfId="839" priority="22">
      <formula>D$13=""</formula>
    </cfRule>
    <cfRule type="expression" dxfId="838" priority="23">
      <formula>COUNTIF(JF,D$13)</formula>
    </cfRule>
    <cfRule type="expression" dxfId="837" priority="24">
      <formula>WEEKDAY(D$13,2)&gt;5</formula>
    </cfRule>
  </conditionalFormatting>
  <conditionalFormatting sqref="D16:AH16">
    <cfRule type="expression" dxfId="836" priority="20">
      <formula>COUNTIF(JF,D$13)</formula>
    </cfRule>
    <cfRule type="expression" dxfId="835" priority="21">
      <formula>WEEKDAY(D$13,2)&gt;5</formula>
    </cfRule>
  </conditionalFormatting>
  <conditionalFormatting sqref="D16:AH16">
    <cfRule type="expression" dxfId="834" priority="19" stopIfTrue="1">
      <formula>D$13=""</formula>
    </cfRule>
  </conditionalFormatting>
  <conditionalFormatting sqref="D17:AH17">
    <cfRule type="expression" dxfId="833" priority="16">
      <formula>D$13=""</formula>
    </cfRule>
    <cfRule type="expression" dxfId="832" priority="17">
      <formula>COUNTIF(JF,D$13)</formula>
    </cfRule>
    <cfRule type="expression" dxfId="831" priority="18">
      <formula>WEEKDAY(D$13,2)&gt;5</formula>
    </cfRule>
  </conditionalFormatting>
  <conditionalFormatting sqref="D17:AH17">
    <cfRule type="expression" dxfId="830" priority="14">
      <formula>COUNTIF(JF,D$13)</formula>
    </cfRule>
    <cfRule type="expression" dxfId="829" priority="15">
      <formula>WEEKDAY(D$13,2)&gt;5</formula>
    </cfRule>
  </conditionalFormatting>
  <conditionalFormatting sqref="D17:AH17">
    <cfRule type="expression" dxfId="828" priority="13" stopIfTrue="1">
      <formula>D$13=""</formula>
    </cfRule>
  </conditionalFormatting>
  <conditionalFormatting sqref="D18:AH18">
    <cfRule type="expression" dxfId="29" priority="4">
      <formula>D$13=""</formula>
    </cfRule>
    <cfRule type="expression" dxfId="28" priority="5">
      <formula>COUNTIF(JF,D$13)</formula>
    </cfRule>
    <cfRule type="expression" dxfId="27" priority="6">
      <formula>WEEKDAY(D$13,2)&gt;5</formula>
    </cfRule>
  </conditionalFormatting>
  <conditionalFormatting sqref="D18:AH18">
    <cfRule type="expression" dxfId="26" priority="2">
      <formula>COUNTIF(JF,D$13)</formula>
    </cfRule>
    <cfRule type="expression" dxfId="25" priority="3">
      <formula>WEEKDAY(D$13,2)&gt;5</formula>
    </cfRule>
  </conditionalFormatting>
  <conditionalFormatting sqref="D18:AH18">
    <cfRule type="expression" dxfId="24" priority="1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BC62"/>
  <sheetViews>
    <sheetView zoomScale="85" zoomScaleNormal="85" workbookViewId="0"/>
  </sheetViews>
  <sheetFormatPr baseColWidth="10" defaultColWidth="11.42578125" defaultRowHeight="12.75" outlineLevelRow="1" x14ac:dyDescent="0.2"/>
  <cols>
    <col min="1" max="2" width="17.140625" style="58" customWidth="1"/>
    <col min="3" max="3" width="17.140625" style="78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102" customWidth="1"/>
    <col min="37" max="16384" width="11.42578125" style="4"/>
  </cols>
  <sheetData>
    <row r="1" spans="1:55" ht="36" customHeight="1" x14ac:dyDescent="0.2">
      <c r="B1" s="65"/>
      <c r="C1" s="13"/>
      <c r="G1" s="53" t="s">
        <v>28</v>
      </c>
      <c r="J1" s="7"/>
      <c r="K1" s="7"/>
      <c r="L1" s="38"/>
      <c r="M1" s="38"/>
      <c r="N1" s="38"/>
      <c r="O1" s="38"/>
      <c r="P1" s="38"/>
      <c r="Q1" s="34"/>
      <c r="R1" s="38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8"/>
      <c r="B2" s="59"/>
      <c r="C2" s="80"/>
      <c r="D2" s="24"/>
      <c r="E2" s="24"/>
      <c r="F2" s="24"/>
      <c r="G2" s="24"/>
      <c r="H2" s="24"/>
      <c r="I2" s="24"/>
      <c r="J2" s="24"/>
      <c r="K2" s="24"/>
      <c r="L2" s="39"/>
      <c r="M2" s="12"/>
      <c r="N2" s="12"/>
      <c r="O2" s="35"/>
      <c r="P2" s="35"/>
      <c r="Q2" s="40"/>
      <c r="R2" s="35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  <c r="AJ2" s="57"/>
    </row>
    <row r="3" spans="1:55" customFormat="1" x14ac:dyDescent="0.2">
      <c r="A3" s="59"/>
      <c r="B3" s="59"/>
      <c r="C3" s="80"/>
      <c r="D3" s="25"/>
      <c r="E3" s="25"/>
      <c r="F3" s="25"/>
      <c r="G3" s="25"/>
      <c r="H3" s="25"/>
      <c r="I3" s="25"/>
      <c r="J3" s="25"/>
      <c r="K3" s="25"/>
      <c r="L3" s="39"/>
      <c r="M3" s="12"/>
      <c r="N3" s="12"/>
      <c r="O3" s="36"/>
      <c r="P3" s="36"/>
      <c r="Q3" s="40"/>
      <c r="R3" s="36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J3" s="57"/>
    </row>
    <row r="4" spans="1:55" s="1" customFormat="1" x14ac:dyDescent="0.2">
      <c r="A4" s="60"/>
      <c r="B4" s="60"/>
      <c r="C4" s="81"/>
      <c r="D4" s="26"/>
      <c r="E4" s="26"/>
      <c r="F4" s="26"/>
      <c r="G4" s="26"/>
      <c r="H4" s="26"/>
      <c r="I4" s="26"/>
      <c r="J4" s="26"/>
      <c r="K4" s="26"/>
      <c r="L4" s="5"/>
      <c r="M4" s="12"/>
      <c r="N4" s="12"/>
      <c r="O4" s="26"/>
      <c r="P4" s="26"/>
      <c r="Q4" s="40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J4" s="103"/>
    </row>
    <row r="5" spans="1:55" s="1" customFormat="1" ht="18" x14ac:dyDescent="0.25">
      <c r="A5" s="60"/>
      <c r="B5" s="60"/>
      <c r="C5" s="81"/>
      <c r="D5" s="27"/>
      <c r="E5" s="27"/>
      <c r="F5" s="43"/>
      <c r="G5" s="44"/>
      <c r="H5" s="44"/>
      <c r="I5" s="44"/>
      <c r="J5" s="44"/>
      <c r="K5" s="44"/>
      <c r="L5" s="45"/>
      <c r="M5" s="45"/>
      <c r="N5" s="45"/>
      <c r="O5" s="44"/>
      <c r="P5" s="44"/>
      <c r="Q5" s="46"/>
      <c r="R5" s="44"/>
      <c r="S5" s="44"/>
      <c r="T5" s="44"/>
      <c r="U5" s="44"/>
      <c r="V5" s="44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  <c r="AJ5" s="103"/>
    </row>
    <row r="6" spans="1:55" s="1" customFormat="1" x14ac:dyDescent="0.2">
      <c r="A6" s="60"/>
      <c r="B6" s="60"/>
      <c r="C6" s="81"/>
      <c r="D6" s="26"/>
      <c r="E6" s="26"/>
      <c r="F6" s="26"/>
      <c r="G6" s="26"/>
      <c r="H6" s="26"/>
      <c r="I6" s="26"/>
      <c r="J6" s="26"/>
      <c r="K6" s="26"/>
      <c r="L6" s="5"/>
      <c r="M6" s="12"/>
      <c r="N6" s="12"/>
      <c r="O6" s="26"/>
      <c r="P6" s="26"/>
      <c r="Q6" s="40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J6" s="103"/>
    </row>
    <row r="7" spans="1:55" s="1" customFormat="1" ht="18" x14ac:dyDescent="0.25">
      <c r="A7" s="60"/>
      <c r="B7" s="60"/>
      <c r="C7" s="81"/>
      <c r="D7" s="26"/>
      <c r="E7" s="26"/>
      <c r="F7" s="42"/>
      <c r="G7" s="47"/>
      <c r="H7" s="47"/>
      <c r="I7" s="47"/>
      <c r="J7" s="47"/>
      <c r="K7" s="47"/>
      <c r="L7" s="45"/>
      <c r="M7" s="45"/>
      <c r="N7" s="45"/>
      <c r="O7" s="47"/>
      <c r="P7" s="47"/>
      <c r="Q7" s="40"/>
      <c r="R7" s="26"/>
      <c r="S7" s="26"/>
      <c r="T7" s="26"/>
      <c r="U7" s="41"/>
      <c r="V7" s="42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J7" s="103"/>
    </row>
    <row r="8" spans="1:55" customFormat="1" x14ac:dyDescent="0.2">
      <c r="A8" s="59"/>
      <c r="B8" s="59"/>
      <c r="C8" s="80"/>
      <c r="D8" s="28"/>
      <c r="E8" s="29"/>
      <c r="F8" s="29"/>
      <c r="G8" s="29"/>
      <c r="H8" s="29"/>
      <c r="I8" s="29"/>
      <c r="J8" s="29"/>
      <c r="K8" s="29"/>
      <c r="L8" s="39"/>
      <c r="M8" s="12"/>
      <c r="N8" s="12"/>
      <c r="O8" s="29"/>
      <c r="P8" s="29"/>
      <c r="Q8" s="40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1"/>
      <c r="AJ8" s="103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9"/>
      <c r="B9" s="59"/>
      <c r="C9" s="80"/>
      <c r="D9" s="2"/>
      <c r="E9" s="2"/>
      <c r="F9" s="37"/>
      <c r="G9" s="37"/>
      <c r="H9" s="37"/>
      <c r="I9" s="37"/>
      <c r="J9" s="37"/>
      <c r="K9" s="37"/>
      <c r="L9" s="39"/>
      <c r="M9" s="12"/>
      <c r="N9" s="12"/>
      <c r="O9" s="37"/>
      <c r="P9" s="37"/>
      <c r="Q9" s="40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1"/>
      <c r="AJ9" s="103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9"/>
      <c r="B10" s="59"/>
      <c r="C10" s="80"/>
      <c r="D10" s="24"/>
      <c r="E10" s="24"/>
      <c r="F10" s="24"/>
      <c r="G10" s="24"/>
      <c r="H10" s="24"/>
      <c r="I10" s="24"/>
      <c r="J10" s="24"/>
      <c r="K10" s="24"/>
      <c r="L10" s="39"/>
      <c r="M10" s="12"/>
      <c r="N10" s="12"/>
      <c r="O10" s="35"/>
      <c r="P10" s="35"/>
      <c r="Q10" s="40"/>
      <c r="R10" s="35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J10" s="57"/>
    </row>
    <row r="11" spans="1:55" customFormat="1" ht="15" customHeight="1" x14ac:dyDescent="0.2">
      <c r="A11" s="61"/>
      <c r="B11" s="61"/>
      <c r="C11" s="80"/>
      <c r="E11" s="1"/>
      <c r="F11" s="1"/>
      <c r="G11" s="1"/>
      <c r="H11" s="1"/>
      <c r="I11" s="1"/>
      <c r="J11" s="30"/>
      <c r="K11" s="30"/>
      <c r="L11" s="30"/>
      <c r="M11" s="31"/>
      <c r="N11" s="30"/>
      <c r="O11" s="30"/>
      <c r="P11" s="30"/>
      <c r="Q11" s="30"/>
      <c r="R11" s="30"/>
      <c r="S11" s="30"/>
      <c r="T11" s="30"/>
      <c r="U11" s="31"/>
      <c r="V11" s="30"/>
      <c r="W11" s="30"/>
      <c r="X11" s="30"/>
      <c r="Y11" s="30"/>
      <c r="Z11" s="30"/>
      <c r="AA11" s="30"/>
      <c r="AB11" s="32"/>
      <c r="AC11" s="30"/>
      <c r="AD11" s="30"/>
      <c r="AE11" s="31"/>
      <c r="AF11" s="30"/>
      <c r="AG11" s="30"/>
      <c r="AH11" s="30"/>
      <c r="AJ11" s="57"/>
    </row>
    <row r="12" spans="1:55" ht="15.75" x14ac:dyDescent="0.25">
      <c r="A12" s="62"/>
      <c r="B12" s="62"/>
      <c r="C12" s="13"/>
      <c r="D12" s="89">
        <f>EDATE(DATE('année calendaire'!A1,9,1),0)</f>
        <v>40786</v>
      </c>
      <c r="E12" s="90"/>
      <c r="F12" s="90"/>
      <c r="G12" s="90"/>
      <c r="H12" s="90"/>
      <c r="I12" s="90"/>
      <c r="J12" s="90"/>
      <c r="K12" s="90"/>
      <c r="L12" s="90"/>
      <c r="M12" s="90"/>
      <c r="N12" s="90"/>
      <c r="O12" s="90"/>
      <c r="P12" s="90"/>
      <c r="Q12" s="90"/>
      <c r="R12" s="90"/>
      <c r="S12" s="90"/>
      <c r="T12" s="90"/>
      <c r="U12" s="90"/>
      <c r="V12" s="90"/>
      <c r="W12" s="90"/>
      <c r="X12" s="90"/>
      <c r="Y12" s="90"/>
      <c r="Z12" s="90"/>
      <c r="AA12" s="90"/>
      <c r="AB12" s="90"/>
      <c r="AC12" s="90"/>
      <c r="AD12" s="90"/>
      <c r="AE12" s="90"/>
      <c r="AF12" s="90"/>
      <c r="AG12" s="90"/>
      <c r="AH12" s="91"/>
      <c r="AI12" s="84"/>
    </row>
    <row r="13" spans="1:55" s="3" customFormat="1" ht="12.75" customHeight="1" x14ac:dyDescent="0.2">
      <c r="A13" s="63"/>
      <c r="B13" s="63"/>
      <c r="C13" s="82"/>
      <c r="D13" s="33">
        <f>D12</f>
        <v>40786</v>
      </c>
      <c r="E13" s="33">
        <f>D13+1</f>
        <v>40787</v>
      </c>
      <c r="F13" s="33">
        <f>E13+1</f>
        <v>40788</v>
      </c>
      <c r="G13" s="33">
        <f>F13+1</f>
        <v>40789</v>
      </c>
      <c r="H13" s="33">
        <f t="shared" ref="H13:AC13" si="0">G13+1</f>
        <v>40790</v>
      </c>
      <c r="I13" s="33">
        <f t="shared" si="0"/>
        <v>40791</v>
      </c>
      <c r="J13" s="33">
        <f t="shared" si="0"/>
        <v>40792</v>
      </c>
      <c r="K13" s="33">
        <f t="shared" si="0"/>
        <v>40793</v>
      </c>
      <c r="L13" s="33">
        <f t="shared" si="0"/>
        <v>40794</v>
      </c>
      <c r="M13" s="33">
        <f t="shared" si="0"/>
        <v>40795</v>
      </c>
      <c r="N13" s="33">
        <f t="shared" si="0"/>
        <v>40796</v>
      </c>
      <c r="O13" s="33">
        <f t="shared" si="0"/>
        <v>40797</v>
      </c>
      <c r="P13" s="33">
        <f t="shared" si="0"/>
        <v>40798</v>
      </c>
      <c r="Q13" s="33">
        <f t="shared" si="0"/>
        <v>40799</v>
      </c>
      <c r="R13" s="33">
        <f t="shared" si="0"/>
        <v>40800</v>
      </c>
      <c r="S13" s="33">
        <f t="shared" si="0"/>
        <v>40801</v>
      </c>
      <c r="T13" s="33">
        <f t="shared" si="0"/>
        <v>40802</v>
      </c>
      <c r="U13" s="33">
        <f t="shared" si="0"/>
        <v>40803</v>
      </c>
      <c r="V13" s="33">
        <f t="shared" si="0"/>
        <v>40804</v>
      </c>
      <c r="W13" s="33">
        <f t="shared" si="0"/>
        <v>40805</v>
      </c>
      <c r="X13" s="33">
        <f t="shared" si="0"/>
        <v>40806</v>
      </c>
      <c r="Y13" s="33">
        <f t="shared" si="0"/>
        <v>40807</v>
      </c>
      <c r="Z13" s="33">
        <f t="shared" si="0"/>
        <v>40808</v>
      </c>
      <c r="AA13" s="33">
        <f t="shared" si="0"/>
        <v>40809</v>
      </c>
      <c r="AB13" s="33">
        <f t="shared" si="0"/>
        <v>40810</v>
      </c>
      <c r="AC13" s="33">
        <f t="shared" si="0"/>
        <v>40811</v>
      </c>
      <c r="AD13" s="33">
        <f>IF(AC13&lt;&gt;"",IF(AC13+1&lt;=EOMONTH(($D$12)*1,0),AC13+1,""),"")</f>
        <v>40812</v>
      </c>
      <c r="AE13" s="33">
        <f>IF(AD13="","",IF(MONTH(AD13+1)&lt;&gt;MONTH(AD13),"",AD13+1))</f>
        <v>40813</v>
      </c>
      <c r="AF13" s="33">
        <f t="shared" ref="AF13:AH13" si="1">IF(AE13="","",IF(MONTH(AE13+1)&lt;&gt;MONTH(AE13),"",AE13+1))</f>
        <v>40814</v>
      </c>
      <c r="AG13" s="33">
        <f t="shared" si="1"/>
        <v>40815</v>
      </c>
      <c r="AH13" s="33" t="str">
        <f t="shared" si="1"/>
        <v/>
      </c>
      <c r="AI13" s="84" t="s">
        <v>31</v>
      </c>
      <c r="AJ13" s="102" t="s">
        <v>68</v>
      </c>
    </row>
    <row r="14" spans="1:55" x14ac:dyDescent="0.2">
      <c r="A14" s="66" t="s">
        <v>29</v>
      </c>
      <c r="B14" s="66" t="s">
        <v>30</v>
      </c>
      <c r="C14" s="83" t="s">
        <v>14</v>
      </c>
      <c r="D14" s="48">
        <f>D13</f>
        <v>40786</v>
      </c>
      <c r="E14" s="48">
        <f t="shared" ref="E14:AH14" si="2">E13</f>
        <v>40787</v>
      </c>
      <c r="F14" s="48">
        <f t="shared" si="2"/>
        <v>40788</v>
      </c>
      <c r="G14" s="48">
        <f t="shared" si="2"/>
        <v>40789</v>
      </c>
      <c r="H14" s="48">
        <f t="shared" si="2"/>
        <v>40790</v>
      </c>
      <c r="I14" s="48">
        <f t="shared" si="2"/>
        <v>40791</v>
      </c>
      <c r="J14" s="48">
        <f t="shared" si="2"/>
        <v>40792</v>
      </c>
      <c r="K14" s="48">
        <f t="shared" si="2"/>
        <v>40793</v>
      </c>
      <c r="L14" s="48">
        <f t="shared" si="2"/>
        <v>40794</v>
      </c>
      <c r="M14" s="48">
        <f t="shared" si="2"/>
        <v>40795</v>
      </c>
      <c r="N14" s="48">
        <f t="shared" si="2"/>
        <v>40796</v>
      </c>
      <c r="O14" s="48">
        <f t="shared" si="2"/>
        <v>40797</v>
      </c>
      <c r="P14" s="48">
        <f t="shared" si="2"/>
        <v>40798</v>
      </c>
      <c r="Q14" s="48">
        <f t="shared" si="2"/>
        <v>40799</v>
      </c>
      <c r="R14" s="48">
        <f t="shared" si="2"/>
        <v>40800</v>
      </c>
      <c r="S14" s="48">
        <f t="shared" si="2"/>
        <v>40801</v>
      </c>
      <c r="T14" s="48">
        <f t="shared" si="2"/>
        <v>40802</v>
      </c>
      <c r="U14" s="48">
        <f t="shared" si="2"/>
        <v>40803</v>
      </c>
      <c r="V14" s="48">
        <f t="shared" si="2"/>
        <v>40804</v>
      </c>
      <c r="W14" s="48">
        <f t="shared" si="2"/>
        <v>40805</v>
      </c>
      <c r="X14" s="48">
        <f t="shared" si="2"/>
        <v>40806</v>
      </c>
      <c r="Y14" s="48">
        <f t="shared" si="2"/>
        <v>40807</v>
      </c>
      <c r="Z14" s="48">
        <f t="shared" si="2"/>
        <v>40808</v>
      </c>
      <c r="AA14" s="48">
        <f t="shared" si="2"/>
        <v>40809</v>
      </c>
      <c r="AB14" s="48">
        <f t="shared" si="2"/>
        <v>40810</v>
      </c>
      <c r="AC14" s="48">
        <f t="shared" si="2"/>
        <v>40811</v>
      </c>
      <c r="AD14" s="48">
        <f t="shared" si="2"/>
        <v>40812</v>
      </c>
      <c r="AE14" s="48">
        <f t="shared" si="2"/>
        <v>40813</v>
      </c>
      <c r="AF14" s="48">
        <f t="shared" si="2"/>
        <v>40814</v>
      </c>
      <c r="AG14" s="48">
        <f t="shared" si="2"/>
        <v>40815</v>
      </c>
      <c r="AH14" s="48" t="str">
        <f t="shared" si="2"/>
        <v/>
      </c>
      <c r="AI14" s="84"/>
    </row>
    <row r="15" spans="1:55" s="3" customFormat="1" ht="13.9" customHeight="1" outlineLevel="1" x14ac:dyDescent="0.2">
      <c r="A15" s="72" t="s">
        <v>34</v>
      </c>
      <c r="B15" s="72" t="s">
        <v>35</v>
      </c>
      <c r="C15" s="74">
        <v>39510</v>
      </c>
      <c r="D15" s="97"/>
      <c r="E15" s="97"/>
      <c r="F15" s="97"/>
      <c r="G15" s="97"/>
      <c r="H15" s="97"/>
      <c r="I15" s="97"/>
      <c r="J15" s="97"/>
      <c r="K15" s="97"/>
      <c r="L15" s="97"/>
      <c r="M15" s="97"/>
      <c r="N15" s="97"/>
      <c r="O15" s="97"/>
      <c r="P15" s="97"/>
      <c r="Q15" s="97"/>
      <c r="R15" s="97"/>
      <c r="S15" s="97"/>
      <c r="T15" s="97"/>
      <c r="U15" s="97"/>
      <c r="V15" s="97"/>
      <c r="W15" s="97"/>
      <c r="X15" s="97"/>
      <c r="Y15" s="97"/>
      <c r="Z15" s="97"/>
      <c r="AA15" s="97"/>
      <c r="AB15" s="97"/>
      <c r="AC15" s="97"/>
      <c r="AD15" s="97"/>
      <c r="AE15" s="97"/>
      <c r="AF15" s="97"/>
      <c r="AG15" s="97"/>
      <c r="AH15" s="97"/>
      <c r="AI15" s="84">
        <f>SUM(D15:AH15)</f>
        <v>0</v>
      </c>
      <c r="AJ15" s="104">
        <v>1</v>
      </c>
    </row>
    <row r="16" spans="1:55" x14ac:dyDescent="0.2">
      <c r="A16" s="72" t="s">
        <v>41</v>
      </c>
      <c r="B16" s="72" t="s">
        <v>42</v>
      </c>
      <c r="C16" s="74" t="s">
        <v>70</v>
      </c>
      <c r="D16" s="97"/>
      <c r="E16" s="97"/>
      <c r="F16" s="97"/>
      <c r="G16" s="97"/>
      <c r="H16" s="97"/>
      <c r="I16" s="97"/>
      <c r="J16" s="97"/>
      <c r="K16" s="97"/>
      <c r="L16" s="97"/>
      <c r="M16" s="97"/>
      <c r="N16" s="97"/>
      <c r="O16" s="97"/>
      <c r="P16" s="97"/>
      <c r="Q16" s="97"/>
      <c r="R16" s="97"/>
      <c r="S16" s="97"/>
      <c r="T16" s="97"/>
      <c r="U16" s="97"/>
      <c r="V16" s="97"/>
      <c r="W16" s="97"/>
      <c r="X16" s="97"/>
      <c r="Y16" s="97"/>
      <c r="Z16" s="97"/>
      <c r="AA16" s="97"/>
      <c r="AB16" s="97"/>
      <c r="AC16" s="97"/>
      <c r="AD16" s="97"/>
      <c r="AE16" s="97"/>
      <c r="AF16" s="97"/>
      <c r="AG16" s="97"/>
      <c r="AH16" s="97"/>
      <c r="AI16" s="84">
        <f>SUM(D16:AH16)</f>
        <v>0</v>
      </c>
      <c r="AJ16" s="102">
        <v>2</v>
      </c>
    </row>
    <row r="17" spans="1:36" x14ac:dyDescent="0.2">
      <c r="A17" s="72" t="s">
        <v>45</v>
      </c>
      <c r="B17" s="72" t="s">
        <v>46</v>
      </c>
      <c r="C17" s="74">
        <v>39917</v>
      </c>
      <c r="D17" s="97"/>
      <c r="E17" s="97"/>
      <c r="F17" s="97"/>
      <c r="G17" s="97"/>
      <c r="H17" s="97"/>
      <c r="I17" s="97"/>
      <c r="J17" s="97"/>
      <c r="K17" s="97"/>
      <c r="L17" s="97"/>
      <c r="M17" s="97"/>
      <c r="N17" s="97"/>
      <c r="O17" s="97"/>
      <c r="P17" s="97"/>
      <c r="Q17" s="97"/>
      <c r="R17" s="97"/>
      <c r="S17" s="97"/>
      <c r="T17" s="97"/>
      <c r="U17" s="97"/>
      <c r="V17" s="97"/>
      <c r="W17" s="97"/>
      <c r="X17" s="97"/>
      <c r="Y17" s="97"/>
      <c r="Z17" s="97"/>
      <c r="AA17" s="97"/>
      <c r="AB17" s="97"/>
      <c r="AC17" s="97"/>
      <c r="AD17" s="97"/>
      <c r="AE17" s="97"/>
      <c r="AF17" s="97"/>
      <c r="AG17" s="97"/>
      <c r="AH17" s="97"/>
      <c r="AI17" s="84">
        <f>SUM(D17:AH17)</f>
        <v>0</v>
      </c>
      <c r="AJ17" s="102">
        <v>3</v>
      </c>
    </row>
    <row r="18" spans="1:36" x14ac:dyDescent="0.2">
      <c r="A18" s="72" t="s">
        <v>66</v>
      </c>
      <c r="B18" s="72" t="s">
        <v>73</v>
      </c>
      <c r="C18" s="74" t="s">
        <v>69</v>
      </c>
      <c r="D18" s="97"/>
      <c r="E18" s="97"/>
      <c r="F18" s="97"/>
      <c r="G18" s="97"/>
      <c r="H18" s="97"/>
      <c r="I18" s="97"/>
      <c r="J18" s="97"/>
      <c r="K18" s="97"/>
      <c r="L18" s="97"/>
      <c r="M18" s="97"/>
      <c r="N18" s="97"/>
      <c r="O18" s="97"/>
      <c r="P18" s="97"/>
      <c r="Q18" s="97"/>
      <c r="R18" s="97"/>
      <c r="S18" s="97"/>
      <c r="T18" s="97"/>
      <c r="U18" s="97"/>
      <c r="V18" s="97"/>
      <c r="W18" s="97"/>
      <c r="X18" s="97"/>
      <c r="Y18" s="97"/>
      <c r="Z18" s="97"/>
      <c r="AA18" s="97"/>
      <c r="AB18" s="97"/>
      <c r="AC18" s="97"/>
      <c r="AD18" s="97"/>
      <c r="AE18" s="97"/>
      <c r="AF18" s="97"/>
      <c r="AG18" s="97"/>
      <c r="AH18" s="97"/>
      <c r="AI18" s="84">
        <f>SUM(D18:AH18)</f>
        <v>0</v>
      </c>
      <c r="AJ18" s="102">
        <v>4</v>
      </c>
    </row>
    <row r="19" spans="1:36" x14ac:dyDescent="0.2"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</row>
    <row r="20" spans="1:36" x14ac:dyDescent="0.2"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</row>
    <row r="21" spans="1:36" x14ac:dyDescent="0.2"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</row>
    <row r="22" spans="1:36" s="3" customFormat="1" x14ac:dyDescent="0.2">
      <c r="A22" s="64"/>
      <c r="B22" s="64"/>
      <c r="C22" s="79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104"/>
    </row>
    <row r="23" spans="1:36" s="3" customFormat="1" x14ac:dyDescent="0.2">
      <c r="A23" s="64"/>
      <c r="B23" s="64"/>
      <c r="C23" s="79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J23" s="104"/>
    </row>
    <row r="24" spans="1:36" s="3" customFormat="1" x14ac:dyDescent="0.2">
      <c r="A24" s="64"/>
      <c r="B24" s="64"/>
      <c r="C24" s="79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J24" s="104"/>
    </row>
    <row r="25" spans="1:36" s="3" customFormat="1" x14ac:dyDescent="0.2">
      <c r="A25" s="64"/>
      <c r="B25" s="64"/>
      <c r="C25" s="79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J25" s="104"/>
    </row>
    <row r="26" spans="1:36" x14ac:dyDescent="0.2">
      <c r="D26" s="8"/>
      <c r="E26" s="5"/>
      <c r="F26" s="5"/>
      <c r="G26" s="5"/>
      <c r="H26" s="5"/>
      <c r="I26" s="5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</row>
    <row r="27" spans="1:36" ht="15.75" x14ac:dyDescent="0.25"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</row>
    <row r="28" spans="1:36" x14ac:dyDescent="0.2"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</row>
    <row r="29" spans="1:36" x14ac:dyDescent="0.2"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</row>
    <row r="30" spans="1:36" s="3" customFormat="1" x14ac:dyDescent="0.2">
      <c r="A30" s="64"/>
      <c r="B30" s="64"/>
      <c r="C30" s="79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104"/>
    </row>
    <row r="31" spans="1:36" s="3" customFormat="1" x14ac:dyDescent="0.2">
      <c r="A31" s="64"/>
      <c r="B31" s="64"/>
      <c r="C31" s="79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J31" s="104"/>
    </row>
    <row r="32" spans="1:36" s="3" customFormat="1" x14ac:dyDescent="0.2">
      <c r="A32" s="64"/>
      <c r="B32" s="64"/>
      <c r="C32" s="79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J32" s="104"/>
    </row>
    <row r="33" spans="1:36" s="3" customFormat="1" x14ac:dyDescent="0.2">
      <c r="A33" s="64"/>
      <c r="B33" s="64"/>
      <c r="C33" s="79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J33" s="104"/>
    </row>
    <row r="34" spans="1:36" x14ac:dyDescent="0.2">
      <c r="D34" s="8"/>
      <c r="E34" s="5"/>
      <c r="F34" s="5"/>
      <c r="G34" s="5"/>
      <c r="H34" s="5"/>
      <c r="I34" s="5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</row>
    <row r="35" spans="1:36" ht="15.75" x14ac:dyDescent="0.25"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</row>
    <row r="36" spans="1:36" x14ac:dyDescent="0.2"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</row>
    <row r="37" spans="1:36" x14ac:dyDescent="0.2"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</row>
    <row r="38" spans="1:36" s="3" customFormat="1" x14ac:dyDescent="0.2">
      <c r="A38" s="64"/>
      <c r="B38" s="64"/>
      <c r="C38" s="79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104"/>
    </row>
    <row r="39" spans="1:36" s="3" customFormat="1" x14ac:dyDescent="0.2">
      <c r="A39" s="64"/>
      <c r="B39" s="64"/>
      <c r="C39" s="79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J39" s="104"/>
    </row>
    <row r="40" spans="1:36" s="3" customFormat="1" x14ac:dyDescent="0.2">
      <c r="A40" s="64"/>
      <c r="B40" s="64"/>
      <c r="C40" s="79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J40" s="104"/>
    </row>
    <row r="41" spans="1:36" s="3" customFormat="1" x14ac:dyDescent="0.2">
      <c r="A41" s="64"/>
      <c r="B41" s="64"/>
      <c r="C41" s="79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J41" s="104"/>
    </row>
    <row r="42" spans="1:36" x14ac:dyDescent="0.2">
      <c r="D42" s="8"/>
      <c r="E42" s="5"/>
      <c r="F42" s="5"/>
      <c r="G42" s="5"/>
      <c r="H42" s="5"/>
      <c r="I42" s="5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</row>
    <row r="43" spans="1:36" ht="15.75" x14ac:dyDescent="0.25"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</row>
    <row r="44" spans="1:36" x14ac:dyDescent="0.2"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</row>
    <row r="45" spans="1:36" x14ac:dyDescent="0.2"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</row>
    <row r="46" spans="1:36" s="3" customFormat="1" x14ac:dyDescent="0.2">
      <c r="A46" s="64"/>
      <c r="B46" s="64"/>
      <c r="C46" s="79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104"/>
    </row>
    <row r="47" spans="1:36" s="3" customFormat="1" x14ac:dyDescent="0.2">
      <c r="A47" s="64"/>
      <c r="B47" s="64"/>
      <c r="C47" s="79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J47" s="104"/>
    </row>
    <row r="48" spans="1:36" s="3" customFormat="1" x14ac:dyDescent="0.2">
      <c r="A48" s="64"/>
      <c r="B48" s="64"/>
      <c r="C48" s="79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J48" s="104"/>
    </row>
    <row r="49" spans="1:36" s="3" customFormat="1" x14ac:dyDescent="0.2">
      <c r="A49" s="64"/>
      <c r="B49" s="64"/>
      <c r="C49" s="79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J49" s="104"/>
    </row>
    <row r="50" spans="1:36" x14ac:dyDescent="0.2">
      <c r="D50" s="8"/>
      <c r="E50" s="5"/>
      <c r="F50" s="5"/>
      <c r="G50" s="5"/>
      <c r="H50" s="5"/>
      <c r="I50" s="5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</row>
    <row r="51" spans="1:36" ht="15.75" x14ac:dyDescent="0.25"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</row>
    <row r="52" spans="1:36" x14ac:dyDescent="0.2"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</row>
    <row r="53" spans="1:36" x14ac:dyDescent="0.2"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</row>
    <row r="54" spans="1:36" s="3" customFormat="1" x14ac:dyDescent="0.2">
      <c r="A54" s="64"/>
      <c r="B54" s="64"/>
      <c r="C54" s="79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104"/>
    </row>
    <row r="55" spans="1:36" s="3" customFormat="1" x14ac:dyDescent="0.2">
      <c r="A55" s="64"/>
      <c r="B55" s="64"/>
      <c r="C55" s="79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J55" s="104"/>
    </row>
    <row r="56" spans="1:36" s="3" customFormat="1" x14ac:dyDescent="0.2">
      <c r="A56" s="64"/>
      <c r="B56" s="64"/>
      <c r="C56" s="79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J56" s="104"/>
    </row>
    <row r="57" spans="1:36" s="3" customFormat="1" x14ac:dyDescent="0.2">
      <c r="A57" s="64"/>
      <c r="B57" s="64"/>
      <c r="C57" s="79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J57" s="104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6" x14ac:dyDescent="0.2">
      <c r="D61" s="8"/>
      <c r="E61" s="5"/>
      <c r="F61" s="5"/>
      <c r="G61" s="5"/>
      <c r="H61" s="5"/>
      <c r="I61" s="5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6" x14ac:dyDescent="0.2">
      <c r="D62" s="8"/>
      <c r="E62" s="5"/>
      <c r="F62" s="5"/>
      <c r="G62" s="5"/>
      <c r="H62" s="5"/>
      <c r="I62" s="5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</sheetData>
  <mergeCells count="1">
    <mergeCell ref="D12:AH12"/>
  </mergeCells>
  <phoneticPr fontId="1" type="noConversion"/>
  <conditionalFormatting sqref="Q2:Q4 Q6:Q10">
    <cfRule type="cellIs" dxfId="821" priority="336" stopIfTrue="1" operator="equal">
      <formula>"GV"</formula>
    </cfRule>
    <cfRule type="cellIs" dxfId="820" priority="337" stopIfTrue="1" operator="equal">
      <formula>"PC"</formula>
    </cfRule>
    <cfRule type="cellIs" dxfId="819" priority="338" stopIfTrue="1" operator="equal">
      <formula>"R"</formula>
    </cfRule>
    <cfRule type="cellIs" dxfId="818" priority="339" stopIfTrue="1" operator="equal">
      <formula>"E"</formula>
    </cfRule>
    <cfRule type="cellIs" dxfId="817" priority="340" stopIfTrue="1" operator="equal">
      <formula>"PT"</formula>
    </cfRule>
    <cfRule type="cellIs" dxfId="816" priority="341" stopIfTrue="1" operator="equal">
      <formula>"mt"</formula>
    </cfRule>
  </conditionalFormatting>
  <conditionalFormatting sqref="Q2:Q10">
    <cfRule type="cellIs" dxfId="815" priority="393" stopIfTrue="1" operator="equal">
      <formula>"cc"</formula>
    </cfRule>
    <cfRule type="cellIs" dxfId="814" priority="394" stopIfTrue="1" operator="equal">
      <formula>"cl"</formula>
    </cfRule>
    <cfRule type="cellIs" dxfId="813" priority="395" stopIfTrue="1" operator="equal">
      <formula>"m"</formula>
    </cfRule>
  </conditionalFormatting>
  <conditionalFormatting sqref="Q2:Q10">
    <cfRule type="cellIs" dxfId="812" priority="390" stopIfTrue="1" operator="equal">
      <formula>"F"</formula>
    </cfRule>
    <cfRule type="cellIs" dxfId="811" priority="391" stopIfTrue="1" operator="equal">
      <formula>"WK"</formula>
    </cfRule>
    <cfRule type="cellIs" dxfId="810" priority="392" stopIfTrue="1" operator="equal">
      <formula>"T"</formula>
    </cfRule>
  </conditionalFormatting>
  <conditionalFormatting sqref="Q5">
    <cfRule type="cellIs" dxfId="809" priority="324" stopIfTrue="1" operator="equal">
      <formula>"GV"</formula>
    </cfRule>
    <cfRule type="cellIs" dxfId="808" priority="325" stopIfTrue="1" operator="equal">
      <formula>"PC"</formula>
    </cfRule>
    <cfRule type="cellIs" dxfId="807" priority="326" stopIfTrue="1" operator="equal">
      <formula>"R"</formula>
    </cfRule>
    <cfRule type="cellIs" dxfId="806" priority="327" stopIfTrue="1" operator="equal">
      <formula>"E"</formula>
    </cfRule>
    <cfRule type="cellIs" dxfId="805" priority="328" stopIfTrue="1" operator="equal">
      <formula>"PT"</formula>
    </cfRule>
    <cfRule type="cellIs" dxfId="804" priority="329" stopIfTrue="1" operator="equal">
      <formula>"mt"</formula>
    </cfRule>
  </conditionalFormatting>
  <conditionalFormatting sqref="D14:AH14">
    <cfRule type="expression" dxfId="803" priority="239">
      <formula>COUNTIF($D$13:$AH$13,férié)</formula>
    </cfRule>
  </conditionalFormatting>
  <conditionalFormatting sqref="Q2:Q10">
    <cfRule type="cellIs" dxfId="802" priority="236" stopIfTrue="1" operator="equal">
      <formula>"cc"</formula>
    </cfRule>
    <cfRule type="cellIs" dxfId="801" priority="237" stopIfTrue="1" operator="equal">
      <formula>"cl"</formula>
    </cfRule>
    <cfRule type="cellIs" dxfId="800" priority="238" stopIfTrue="1" operator="equal">
      <formula>"m"</formula>
    </cfRule>
  </conditionalFormatting>
  <conditionalFormatting sqref="Q2:Q10">
    <cfRule type="cellIs" dxfId="799" priority="233" stopIfTrue="1" operator="equal">
      <formula>"F"</formula>
    </cfRule>
    <cfRule type="cellIs" dxfId="798" priority="234" stopIfTrue="1" operator="equal">
      <formula>"WK"</formula>
    </cfRule>
    <cfRule type="cellIs" dxfId="797" priority="235" stopIfTrue="1" operator="equal">
      <formula>"T"</formula>
    </cfRule>
  </conditionalFormatting>
  <conditionalFormatting sqref="Q2:Q4 Q6:Q10">
    <cfRule type="cellIs" dxfId="796" priority="227" stopIfTrue="1" operator="equal">
      <formula>"GV"</formula>
    </cfRule>
    <cfRule type="cellIs" dxfId="795" priority="228" stopIfTrue="1" operator="equal">
      <formula>"PC"</formula>
    </cfRule>
    <cfRule type="cellIs" dxfId="794" priority="229" stopIfTrue="1" operator="equal">
      <formula>"R"</formula>
    </cfRule>
    <cfRule type="cellIs" dxfId="793" priority="230" stopIfTrue="1" operator="equal">
      <formula>"E"</formula>
    </cfRule>
    <cfRule type="cellIs" dxfId="792" priority="231" stopIfTrue="1" operator="equal">
      <formula>"PT"</formula>
    </cfRule>
    <cfRule type="cellIs" dxfId="791" priority="232" stopIfTrue="1" operator="equal">
      <formula>"mt"</formula>
    </cfRule>
  </conditionalFormatting>
  <conditionalFormatting sqref="Q5">
    <cfRule type="cellIs" dxfId="790" priority="221" stopIfTrue="1" operator="equal">
      <formula>"GV"</formula>
    </cfRule>
    <cfRule type="cellIs" dxfId="789" priority="222" stopIfTrue="1" operator="equal">
      <formula>"PC"</formula>
    </cfRule>
    <cfRule type="cellIs" dxfId="788" priority="223" stopIfTrue="1" operator="equal">
      <formula>"R"</formula>
    </cfRule>
    <cfRule type="cellIs" dxfId="787" priority="224" stopIfTrue="1" operator="equal">
      <formula>"E"</formula>
    </cfRule>
    <cfRule type="cellIs" dxfId="786" priority="225" stopIfTrue="1" operator="equal">
      <formula>"PT"</formula>
    </cfRule>
    <cfRule type="cellIs" dxfId="785" priority="226" stopIfTrue="1" operator="equal">
      <formula>"mt"</formula>
    </cfRule>
  </conditionalFormatting>
  <conditionalFormatting sqref="D14:AH14">
    <cfRule type="expression" dxfId="784" priority="220">
      <formula>COUNTIF($D$13:$AH$13,férié)</formula>
    </cfRule>
  </conditionalFormatting>
  <conditionalFormatting sqref="D15:AH15">
    <cfRule type="expression" dxfId="783" priority="217">
      <formula>D$13=""</formula>
    </cfRule>
    <cfRule type="expression" dxfId="782" priority="218">
      <formula>COUNTIF(JF,D$13)</formula>
    </cfRule>
    <cfRule type="expression" dxfId="781" priority="219">
      <formula>WEEKDAY(D$13,2)&gt;5</formula>
    </cfRule>
  </conditionalFormatting>
  <conditionalFormatting sqref="Q2:Q10">
    <cfRule type="cellIs" dxfId="780" priority="214" stopIfTrue="1" operator="equal">
      <formula>"cc"</formula>
    </cfRule>
    <cfRule type="cellIs" dxfId="779" priority="215" stopIfTrue="1" operator="equal">
      <formula>"cl"</formula>
    </cfRule>
    <cfRule type="cellIs" dxfId="778" priority="216" stopIfTrue="1" operator="equal">
      <formula>"m"</formula>
    </cfRule>
  </conditionalFormatting>
  <conditionalFormatting sqref="Q2:Q10">
    <cfRule type="cellIs" dxfId="777" priority="211" stopIfTrue="1" operator="equal">
      <formula>"F"</formula>
    </cfRule>
    <cfRule type="cellIs" dxfId="776" priority="212" stopIfTrue="1" operator="equal">
      <formula>"WK"</formula>
    </cfRule>
    <cfRule type="cellIs" dxfId="775" priority="213" stopIfTrue="1" operator="equal">
      <formula>"T"</formula>
    </cfRule>
  </conditionalFormatting>
  <conditionalFormatting sqref="Q2:Q4 Q6:Q10">
    <cfRule type="cellIs" dxfId="774" priority="205" stopIfTrue="1" operator="equal">
      <formula>"GV"</formula>
    </cfRule>
    <cfRule type="cellIs" dxfId="773" priority="206" stopIfTrue="1" operator="equal">
      <formula>"PC"</formula>
    </cfRule>
    <cfRule type="cellIs" dxfId="772" priority="207" stopIfTrue="1" operator="equal">
      <formula>"R"</formula>
    </cfRule>
    <cfRule type="cellIs" dxfId="771" priority="208" stopIfTrue="1" operator="equal">
      <formula>"E"</formula>
    </cfRule>
    <cfRule type="cellIs" dxfId="770" priority="209" stopIfTrue="1" operator="equal">
      <formula>"PT"</formula>
    </cfRule>
    <cfRule type="cellIs" dxfId="769" priority="210" stopIfTrue="1" operator="equal">
      <formula>"mt"</formula>
    </cfRule>
  </conditionalFormatting>
  <conditionalFormatting sqref="Q5">
    <cfRule type="cellIs" dxfId="768" priority="199" stopIfTrue="1" operator="equal">
      <formula>"GV"</formula>
    </cfRule>
    <cfRule type="cellIs" dxfId="767" priority="200" stopIfTrue="1" operator="equal">
      <formula>"PC"</formula>
    </cfRule>
    <cfRule type="cellIs" dxfId="766" priority="201" stopIfTrue="1" operator="equal">
      <formula>"R"</formula>
    </cfRule>
    <cfRule type="cellIs" dxfId="765" priority="202" stopIfTrue="1" operator="equal">
      <formula>"E"</formula>
    </cfRule>
    <cfRule type="cellIs" dxfId="764" priority="203" stopIfTrue="1" operator="equal">
      <formula>"PT"</formula>
    </cfRule>
    <cfRule type="cellIs" dxfId="763" priority="204" stopIfTrue="1" operator="equal">
      <formula>"mt"</formula>
    </cfRule>
  </conditionalFormatting>
  <conditionalFormatting sqref="D14:AH14">
    <cfRule type="expression" dxfId="762" priority="198">
      <formula>COUNTIF($D$13:$AH$13,férié)</formula>
    </cfRule>
  </conditionalFormatting>
  <conditionalFormatting sqref="D15:AH15">
    <cfRule type="expression" dxfId="761" priority="196">
      <formula>COUNTIF(JF,D$13)</formula>
    </cfRule>
    <cfRule type="expression" dxfId="760" priority="197">
      <formula>WEEKDAY(D$13,2)&gt;5</formula>
    </cfRule>
  </conditionalFormatting>
  <conditionalFormatting sqref="D13:AH15">
    <cfRule type="expression" dxfId="759" priority="195" stopIfTrue="1">
      <formula>D$13=""</formula>
    </cfRule>
  </conditionalFormatting>
  <conditionalFormatting sqref="Q2:Q4 Q6:Q10">
    <cfRule type="cellIs" dxfId="758" priority="189" stopIfTrue="1" operator="equal">
      <formula>"GV"</formula>
    </cfRule>
    <cfRule type="cellIs" dxfId="757" priority="190" stopIfTrue="1" operator="equal">
      <formula>"PC"</formula>
    </cfRule>
    <cfRule type="cellIs" dxfId="756" priority="191" stopIfTrue="1" operator="equal">
      <formula>"R"</formula>
    </cfRule>
    <cfRule type="cellIs" dxfId="755" priority="192" stopIfTrue="1" operator="equal">
      <formula>"E"</formula>
    </cfRule>
    <cfRule type="cellIs" dxfId="754" priority="193" stopIfTrue="1" operator="equal">
      <formula>"PT"</formula>
    </cfRule>
    <cfRule type="cellIs" dxfId="753" priority="194" stopIfTrue="1" operator="equal">
      <formula>"mt"</formula>
    </cfRule>
  </conditionalFormatting>
  <conditionalFormatting sqref="Q2:Q10">
    <cfRule type="cellIs" dxfId="752" priority="186" stopIfTrue="1" operator="equal">
      <formula>"cc"</formula>
    </cfRule>
    <cfRule type="cellIs" dxfId="751" priority="187" stopIfTrue="1" operator="equal">
      <formula>"cl"</formula>
    </cfRule>
    <cfRule type="cellIs" dxfId="750" priority="188" stopIfTrue="1" operator="equal">
      <formula>"m"</formula>
    </cfRule>
  </conditionalFormatting>
  <conditionalFormatting sqref="Q2:Q10">
    <cfRule type="cellIs" dxfId="749" priority="183" stopIfTrue="1" operator="equal">
      <formula>"F"</formula>
    </cfRule>
    <cfRule type="cellIs" dxfId="748" priority="184" stopIfTrue="1" operator="equal">
      <formula>"WK"</formula>
    </cfRule>
    <cfRule type="cellIs" dxfId="747" priority="185" stopIfTrue="1" operator="equal">
      <formula>"T"</formula>
    </cfRule>
  </conditionalFormatting>
  <conditionalFormatting sqref="Q5">
    <cfRule type="cellIs" dxfId="746" priority="177" stopIfTrue="1" operator="equal">
      <formula>"GV"</formula>
    </cfRule>
    <cfRule type="cellIs" dxfId="745" priority="178" stopIfTrue="1" operator="equal">
      <formula>"PC"</formula>
    </cfRule>
    <cfRule type="cellIs" dxfId="744" priority="179" stopIfTrue="1" operator="equal">
      <formula>"R"</formula>
    </cfRule>
    <cfRule type="cellIs" dxfId="743" priority="180" stopIfTrue="1" operator="equal">
      <formula>"E"</formula>
    </cfRule>
    <cfRule type="cellIs" dxfId="742" priority="181" stopIfTrue="1" operator="equal">
      <formula>"PT"</formula>
    </cfRule>
    <cfRule type="cellIs" dxfId="741" priority="182" stopIfTrue="1" operator="equal">
      <formula>"mt"</formula>
    </cfRule>
  </conditionalFormatting>
  <conditionalFormatting sqref="D14:AH14">
    <cfRule type="expression" dxfId="740" priority="176">
      <formula>COUNTIF($D$13:$AH$13,férié)</formula>
    </cfRule>
  </conditionalFormatting>
  <conditionalFormatting sqref="Q2:Q10">
    <cfRule type="cellIs" dxfId="739" priority="173" stopIfTrue="1" operator="equal">
      <formula>"cc"</formula>
    </cfRule>
    <cfRule type="cellIs" dxfId="738" priority="174" stopIfTrue="1" operator="equal">
      <formula>"cl"</formula>
    </cfRule>
    <cfRule type="cellIs" dxfId="737" priority="175" stopIfTrue="1" operator="equal">
      <formula>"m"</formula>
    </cfRule>
  </conditionalFormatting>
  <conditionalFormatting sqref="Q2:Q10">
    <cfRule type="cellIs" dxfId="736" priority="170" stopIfTrue="1" operator="equal">
      <formula>"F"</formula>
    </cfRule>
    <cfRule type="cellIs" dxfId="735" priority="171" stopIfTrue="1" operator="equal">
      <formula>"WK"</formula>
    </cfRule>
    <cfRule type="cellIs" dxfId="734" priority="172" stopIfTrue="1" operator="equal">
      <formula>"T"</formula>
    </cfRule>
  </conditionalFormatting>
  <conditionalFormatting sqref="Q2:Q4 Q6:Q10">
    <cfRule type="cellIs" dxfId="733" priority="164" stopIfTrue="1" operator="equal">
      <formula>"GV"</formula>
    </cfRule>
    <cfRule type="cellIs" dxfId="732" priority="165" stopIfTrue="1" operator="equal">
      <formula>"PC"</formula>
    </cfRule>
    <cfRule type="cellIs" dxfId="731" priority="166" stopIfTrue="1" operator="equal">
      <formula>"R"</formula>
    </cfRule>
    <cfRule type="cellIs" dxfId="730" priority="167" stopIfTrue="1" operator="equal">
      <formula>"E"</formula>
    </cfRule>
    <cfRule type="cellIs" dxfId="729" priority="168" stopIfTrue="1" operator="equal">
      <formula>"PT"</formula>
    </cfRule>
    <cfRule type="cellIs" dxfId="728" priority="169" stopIfTrue="1" operator="equal">
      <formula>"mt"</formula>
    </cfRule>
  </conditionalFormatting>
  <conditionalFormatting sqref="Q5">
    <cfRule type="cellIs" dxfId="727" priority="158" stopIfTrue="1" operator="equal">
      <formula>"GV"</formula>
    </cfRule>
    <cfRule type="cellIs" dxfId="726" priority="159" stopIfTrue="1" operator="equal">
      <formula>"PC"</formula>
    </cfRule>
    <cfRule type="cellIs" dxfId="725" priority="160" stopIfTrue="1" operator="equal">
      <formula>"R"</formula>
    </cfRule>
    <cfRule type="cellIs" dxfId="724" priority="161" stopIfTrue="1" operator="equal">
      <formula>"E"</formula>
    </cfRule>
    <cfRule type="cellIs" dxfId="723" priority="162" stopIfTrue="1" operator="equal">
      <formula>"PT"</formula>
    </cfRule>
    <cfRule type="cellIs" dxfId="722" priority="163" stopIfTrue="1" operator="equal">
      <formula>"mt"</formula>
    </cfRule>
  </conditionalFormatting>
  <conditionalFormatting sqref="D14:AH14">
    <cfRule type="expression" dxfId="721" priority="157">
      <formula>COUNTIF($D$13:$AH$13,férié)</formula>
    </cfRule>
  </conditionalFormatting>
  <conditionalFormatting sqref="Q2:Q10">
    <cfRule type="cellIs" dxfId="720" priority="152" stopIfTrue="1" operator="equal">
      <formula>"cc"</formula>
    </cfRule>
    <cfRule type="cellIs" dxfId="719" priority="153" stopIfTrue="1" operator="equal">
      <formula>"cl"</formula>
    </cfRule>
    <cfRule type="cellIs" dxfId="718" priority="154" stopIfTrue="1" operator="equal">
      <formula>"m"</formula>
    </cfRule>
  </conditionalFormatting>
  <conditionalFormatting sqref="Q2:Q10">
    <cfRule type="cellIs" dxfId="717" priority="149" stopIfTrue="1" operator="equal">
      <formula>"F"</formula>
    </cfRule>
    <cfRule type="cellIs" dxfId="716" priority="150" stopIfTrue="1" operator="equal">
      <formula>"WK"</formula>
    </cfRule>
    <cfRule type="cellIs" dxfId="715" priority="151" stopIfTrue="1" operator="equal">
      <formula>"T"</formula>
    </cfRule>
  </conditionalFormatting>
  <conditionalFormatting sqref="Q2:Q4 Q6:Q10">
    <cfRule type="cellIs" dxfId="714" priority="143" stopIfTrue="1" operator="equal">
      <formula>"GV"</formula>
    </cfRule>
    <cfRule type="cellIs" dxfId="713" priority="144" stopIfTrue="1" operator="equal">
      <formula>"PC"</formula>
    </cfRule>
    <cfRule type="cellIs" dxfId="712" priority="145" stopIfTrue="1" operator="equal">
      <formula>"R"</formula>
    </cfRule>
    <cfRule type="cellIs" dxfId="711" priority="146" stopIfTrue="1" operator="equal">
      <formula>"E"</formula>
    </cfRule>
    <cfRule type="cellIs" dxfId="710" priority="147" stopIfTrue="1" operator="equal">
      <formula>"PT"</formula>
    </cfRule>
    <cfRule type="cellIs" dxfId="709" priority="148" stopIfTrue="1" operator="equal">
      <formula>"mt"</formula>
    </cfRule>
  </conditionalFormatting>
  <conditionalFormatting sqref="Q5">
    <cfRule type="cellIs" dxfId="708" priority="137" stopIfTrue="1" operator="equal">
      <formula>"GV"</formula>
    </cfRule>
    <cfRule type="cellIs" dxfId="707" priority="138" stopIfTrue="1" operator="equal">
      <formula>"PC"</formula>
    </cfRule>
    <cfRule type="cellIs" dxfId="706" priority="139" stopIfTrue="1" operator="equal">
      <formula>"R"</formula>
    </cfRule>
    <cfRule type="cellIs" dxfId="705" priority="140" stopIfTrue="1" operator="equal">
      <formula>"E"</formula>
    </cfRule>
    <cfRule type="cellIs" dxfId="704" priority="141" stopIfTrue="1" operator="equal">
      <formula>"PT"</formula>
    </cfRule>
    <cfRule type="cellIs" dxfId="703" priority="142" stopIfTrue="1" operator="equal">
      <formula>"mt"</formula>
    </cfRule>
  </conditionalFormatting>
  <conditionalFormatting sqref="D14:AH14">
    <cfRule type="expression" dxfId="702" priority="136">
      <formula>COUNTIF($D$13:$AH$13,férié)</formula>
    </cfRule>
  </conditionalFormatting>
  <conditionalFormatting sqref="D16:AH16">
    <cfRule type="expression" dxfId="683" priority="22">
      <formula>D$13=""</formula>
    </cfRule>
    <cfRule type="expression" dxfId="682" priority="23">
      <formula>COUNTIF(JF,D$13)</formula>
    </cfRule>
    <cfRule type="expression" dxfId="681" priority="24">
      <formula>WEEKDAY(D$13,2)&gt;5</formula>
    </cfRule>
  </conditionalFormatting>
  <conditionalFormatting sqref="D16:AH16">
    <cfRule type="expression" dxfId="680" priority="20">
      <formula>COUNTIF(JF,D$13)</formula>
    </cfRule>
    <cfRule type="expression" dxfId="679" priority="21">
      <formula>WEEKDAY(D$13,2)&gt;5</formula>
    </cfRule>
  </conditionalFormatting>
  <conditionalFormatting sqref="D16:AH16">
    <cfRule type="expression" dxfId="678" priority="19" stopIfTrue="1">
      <formula>D$13=""</formula>
    </cfRule>
  </conditionalFormatting>
  <conditionalFormatting sqref="D17:AH17">
    <cfRule type="expression" dxfId="677" priority="16">
      <formula>D$13=""</formula>
    </cfRule>
    <cfRule type="expression" dxfId="676" priority="17">
      <formula>COUNTIF(JF,D$13)</formula>
    </cfRule>
    <cfRule type="expression" dxfId="675" priority="18">
      <formula>WEEKDAY(D$13,2)&gt;5</formula>
    </cfRule>
  </conditionalFormatting>
  <conditionalFormatting sqref="D17:AH17">
    <cfRule type="expression" dxfId="674" priority="14">
      <formula>COUNTIF(JF,D$13)</formula>
    </cfRule>
    <cfRule type="expression" dxfId="673" priority="15">
      <formula>WEEKDAY(D$13,2)&gt;5</formula>
    </cfRule>
  </conditionalFormatting>
  <conditionalFormatting sqref="D17:AH17">
    <cfRule type="expression" dxfId="672" priority="13" stopIfTrue="1">
      <formula>D$13=""</formula>
    </cfRule>
  </conditionalFormatting>
  <conditionalFormatting sqref="D18:AH18">
    <cfRule type="expression" dxfId="23" priority="4">
      <formula>D$13=""</formula>
    </cfRule>
    <cfRule type="expression" dxfId="22" priority="5">
      <formula>COUNTIF(JF,D$13)</formula>
    </cfRule>
    <cfRule type="expression" dxfId="21" priority="6">
      <formula>WEEKDAY(D$13,2)&gt;5</formula>
    </cfRule>
  </conditionalFormatting>
  <conditionalFormatting sqref="D18:AH18">
    <cfRule type="expression" dxfId="20" priority="2">
      <formula>COUNTIF(JF,D$13)</formula>
    </cfRule>
    <cfRule type="expression" dxfId="19" priority="3">
      <formula>WEEKDAY(D$13,2)&gt;5</formula>
    </cfRule>
  </conditionalFormatting>
  <conditionalFormatting sqref="D18:AH18">
    <cfRule type="expression" dxfId="18" priority="1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BC62"/>
  <sheetViews>
    <sheetView zoomScale="85" zoomScaleNormal="85" workbookViewId="0"/>
  </sheetViews>
  <sheetFormatPr baseColWidth="10" defaultColWidth="11.42578125" defaultRowHeight="12.75" outlineLevelRow="1" x14ac:dyDescent="0.2"/>
  <cols>
    <col min="1" max="2" width="17.140625" style="58" customWidth="1"/>
    <col min="3" max="3" width="17.140625" style="78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102" customWidth="1"/>
    <col min="37" max="16384" width="11.42578125" style="4"/>
  </cols>
  <sheetData>
    <row r="1" spans="1:55" ht="36" customHeight="1" x14ac:dyDescent="0.2">
      <c r="B1" s="65"/>
      <c r="C1" s="13"/>
      <c r="G1" s="53" t="s">
        <v>28</v>
      </c>
      <c r="J1" s="7"/>
      <c r="K1" s="7"/>
      <c r="L1" s="38"/>
      <c r="M1" s="38"/>
      <c r="N1" s="38"/>
      <c r="O1" s="38"/>
      <c r="P1" s="38"/>
      <c r="Q1" s="34"/>
      <c r="R1" s="38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8"/>
      <c r="B2" s="59"/>
      <c r="C2" s="80"/>
      <c r="D2" s="24"/>
      <c r="E2" s="24"/>
      <c r="F2" s="24"/>
      <c r="G2" s="24"/>
      <c r="H2" s="24"/>
      <c r="I2" s="24"/>
      <c r="J2" s="24"/>
      <c r="K2" s="24"/>
      <c r="L2" s="39"/>
      <c r="M2" s="12"/>
      <c r="N2" s="12"/>
      <c r="O2" s="35"/>
      <c r="P2" s="35"/>
      <c r="Q2" s="40"/>
      <c r="R2" s="35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  <c r="AJ2" s="57"/>
    </row>
    <row r="3" spans="1:55" customFormat="1" x14ac:dyDescent="0.2">
      <c r="A3" s="59"/>
      <c r="B3" s="59"/>
      <c r="C3" s="80"/>
      <c r="D3" s="25"/>
      <c r="E3" s="25"/>
      <c r="F3" s="25"/>
      <c r="G3" s="25"/>
      <c r="H3" s="25"/>
      <c r="I3" s="25"/>
      <c r="J3" s="25"/>
      <c r="K3" s="25"/>
      <c r="L3" s="39"/>
      <c r="M3" s="12"/>
      <c r="N3" s="12"/>
      <c r="O3" s="36"/>
      <c r="P3" s="36"/>
      <c r="Q3" s="40"/>
      <c r="R3" s="36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J3" s="57"/>
    </row>
    <row r="4" spans="1:55" s="1" customFormat="1" x14ac:dyDescent="0.2">
      <c r="A4" s="60"/>
      <c r="B4" s="60"/>
      <c r="C4" s="81"/>
      <c r="D4" s="26"/>
      <c r="E4" s="26"/>
      <c r="F4" s="26"/>
      <c r="G4" s="26"/>
      <c r="H4" s="26"/>
      <c r="I4" s="26"/>
      <c r="J4" s="26"/>
      <c r="K4" s="26"/>
      <c r="L4" s="5"/>
      <c r="M4" s="12"/>
      <c r="N4" s="12"/>
      <c r="O4" s="26"/>
      <c r="P4" s="26"/>
      <c r="Q4" s="40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J4" s="103"/>
    </row>
    <row r="5" spans="1:55" s="1" customFormat="1" ht="18" x14ac:dyDescent="0.25">
      <c r="A5" s="60"/>
      <c r="B5" s="60"/>
      <c r="C5" s="81"/>
      <c r="D5" s="27"/>
      <c r="E5" s="27"/>
      <c r="F5" s="43"/>
      <c r="G5" s="44"/>
      <c r="H5" s="44"/>
      <c r="I5" s="44"/>
      <c r="J5" s="44"/>
      <c r="K5" s="44"/>
      <c r="L5" s="45"/>
      <c r="M5" s="45"/>
      <c r="N5" s="45"/>
      <c r="O5" s="44"/>
      <c r="P5" s="44"/>
      <c r="Q5" s="46"/>
      <c r="R5" s="44"/>
      <c r="S5" s="44"/>
      <c r="T5" s="44"/>
      <c r="U5" s="44"/>
      <c r="V5" s="44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  <c r="AJ5" s="103"/>
    </row>
    <row r="6" spans="1:55" s="1" customFormat="1" x14ac:dyDescent="0.2">
      <c r="A6" s="60"/>
      <c r="B6" s="60"/>
      <c r="C6" s="81"/>
      <c r="D6" s="26"/>
      <c r="E6" s="26"/>
      <c r="F6" s="26"/>
      <c r="G6" s="26"/>
      <c r="H6" s="26"/>
      <c r="I6" s="26"/>
      <c r="J6" s="26"/>
      <c r="K6" s="26"/>
      <c r="L6" s="5"/>
      <c r="M6" s="12"/>
      <c r="N6" s="12"/>
      <c r="O6" s="26"/>
      <c r="P6" s="26"/>
      <c r="Q6" s="40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J6" s="103"/>
    </row>
    <row r="7" spans="1:55" s="1" customFormat="1" ht="18" x14ac:dyDescent="0.25">
      <c r="A7" s="60"/>
      <c r="B7" s="60"/>
      <c r="C7" s="81"/>
      <c r="D7" s="26"/>
      <c r="E7" s="26"/>
      <c r="F7" s="42"/>
      <c r="G7" s="47"/>
      <c r="H7" s="47"/>
      <c r="I7" s="47"/>
      <c r="J7" s="47"/>
      <c r="K7" s="47"/>
      <c r="L7" s="45"/>
      <c r="M7" s="45"/>
      <c r="N7" s="45"/>
      <c r="O7" s="47"/>
      <c r="P7" s="47"/>
      <c r="Q7" s="40"/>
      <c r="R7" s="26"/>
      <c r="S7" s="26"/>
      <c r="T7" s="26"/>
      <c r="U7" s="41"/>
      <c r="V7" s="42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J7" s="103"/>
    </row>
    <row r="8" spans="1:55" customFormat="1" x14ac:dyDescent="0.2">
      <c r="A8" s="59"/>
      <c r="B8" s="59"/>
      <c r="C8" s="80"/>
      <c r="D8" s="28"/>
      <c r="E8" s="29"/>
      <c r="F8" s="29"/>
      <c r="G8" s="29"/>
      <c r="H8" s="29"/>
      <c r="I8" s="29"/>
      <c r="J8" s="29"/>
      <c r="K8" s="29"/>
      <c r="L8" s="39"/>
      <c r="M8" s="12"/>
      <c r="N8" s="12"/>
      <c r="O8" s="29"/>
      <c r="P8" s="29"/>
      <c r="Q8" s="40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1"/>
      <c r="AJ8" s="103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9"/>
      <c r="B9" s="59"/>
      <c r="C9" s="80"/>
      <c r="D9" s="2"/>
      <c r="E9" s="2"/>
      <c r="F9" s="37"/>
      <c r="G9" s="37"/>
      <c r="H9" s="37"/>
      <c r="I9" s="37"/>
      <c r="J9" s="37"/>
      <c r="K9" s="37"/>
      <c r="L9" s="39"/>
      <c r="M9" s="12"/>
      <c r="N9" s="12"/>
      <c r="O9" s="37"/>
      <c r="P9" s="37"/>
      <c r="Q9" s="40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1"/>
      <c r="AJ9" s="103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9"/>
      <c r="B10" s="59"/>
      <c r="C10" s="80"/>
      <c r="D10" s="24"/>
      <c r="E10" s="24"/>
      <c r="F10" s="24"/>
      <c r="G10" s="24"/>
      <c r="H10" s="24"/>
      <c r="I10" s="24"/>
      <c r="J10" s="24"/>
      <c r="K10" s="24"/>
      <c r="L10" s="39"/>
      <c r="M10" s="12"/>
      <c r="N10" s="12"/>
      <c r="O10" s="35"/>
      <c r="P10" s="35"/>
      <c r="Q10" s="40"/>
      <c r="R10" s="35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J10" s="57"/>
    </row>
    <row r="11" spans="1:55" customFormat="1" ht="15" customHeight="1" x14ac:dyDescent="0.2">
      <c r="A11" s="61"/>
      <c r="B11" s="61"/>
      <c r="C11" s="80"/>
      <c r="E11" s="1"/>
      <c r="F11" s="1"/>
      <c r="G11" s="1"/>
      <c r="H11" s="1"/>
      <c r="I11" s="1"/>
      <c r="J11" s="30"/>
      <c r="K11" s="30"/>
      <c r="L11" s="30"/>
      <c r="M11" s="31"/>
      <c r="N11" s="30"/>
      <c r="O11" s="30"/>
      <c r="P11" s="30"/>
      <c r="Q11" s="30"/>
      <c r="R11" s="30"/>
      <c r="S11" s="30"/>
      <c r="T11" s="30"/>
      <c r="U11" s="31"/>
      <c r="V11" s="30"/>
      <c r="W11" s="30"/>
      <c r="X11" s="30"/>
      <c r="Y11" s="30"/>
      <c r="Z11" s="30"/>
      <c r="AA11" s="30"/>
      <c r="AB11" s="32"/>
      <c r="AC11" s="30"/>
      <c r="AD11" s="30"/>
      <c r="AE11" s="31"/>
      <c r="AF11" s="30"/>
      <c r="AG11" s="30"/>
      <c r="AH11" s="30"/>
      <c r="AJ11" s="57"/>
    </row>
    <row r="12" spans="1:55" ht="15.75" x14ac:dyDescent="0.25">
      <c r="A12" s="62"/>
      <c r="B12" s="62"/>
      <c r="C12" s="13"/>
      <c r="D12" s="89">
        <f>EDATE(DATE('année calendaire'!A1,10,1),0)</f>
        <v>40816</v>
      </c>
      <c r="E12" s="90"/>
      <c r="F12" s="90"/>
      <c r="G12" s="90"/>
      <c r="H12" s="90"/>
      <c r="I12" s="90"/>
      <c r="J12" s="90"/>
      <c r="K12" s="90"/>
      <c r="L12" s="90"/>
      <c r="M12" s="90"/>
      <c r="N12" s="90"/>
      <c r="O12" s="90"/>
      <c r="P12" s="90"/>
      <c r="Q12" s="90"/>
      <c r="R12" s="90"/>
      <c r="S12" s="90"/>
      <c r="T12" s="90"/>
      <c r="U12" s="90"/>
      <c r="V12" s="90"/>
      <c r="W12" s="90"/>
      <c r="X12" s="90"/>
      <c r="Y12" s="90"/>
      <c r="Z12" s="90"/>
      <c r="AA12" s="90"/>
      <c r="AB12" s="90"/>
      <c r="AC12" s="90"/>
      <c r="AD12" s="90"/>
      <c r="AE12" s="90"/>
      <c r="AF12" s="90"/>
      <c r="AG12" s="90"/>
      <c r="AH12" s="91"/>
      <c r="AI12" s="84"/>
    </row>
    <row r="13" spans="1:55" s="3" customFormat="1" ht="12.75" customHeight="1" x14ac:dyDescent="0.2">
      <c r="A13" s="63"/>
      <c r="B13" s="63"/>
      <c r="C13" s="82"/>
      <c r="D13" s="33">
        <f>D12</f>
        <v>40816</v>
      </c>
      <c r="E13" s="33">
        <f>D13+1</f>
        <v>40817</v>
      </c>
      <c r="F13" s="33">
        <f>E13+1</f>
        <v>40818</v>
      </c>
      <c r="G13" s="33">
        <f>F13+1</f>
        <v>40819</v>
      </c>
      <c r="H13" s="33">
        <f t="shared" ref="H13:AC13" si="0">G13+1</f>
        <v>40820</v>
      </c>
      <c r="I13" s="33">
        <f t="shared" si="0"/>
        <v>40821</v>
      </c>
      <c r="J13" s="33">
        <f t="shared" si="0"/>
        <v>40822</v>
      </c>
      <c r="K13" s="33">
        <f t="shared" si="0"/>
        <v>40823</v>
      </c>
      <c r="L13" s="33">
        <f t="shared" si="0"/>
        <v>40824</v>
      </c>
      <c r="M13" s="33">
        <f t="shared" si="0"/>
        <v>40825</v>
      </c>
      <c r="N13" s="33">
        <f t="shared" si="0"/>
        <v>40826</v>
      </c>
      <c r="O13" s="33">
        <f t="shared" si="0"/>
        <v>40827</v>
      </c>
      <c r="P13" s="33">
        <f t="shared" si="0"/>
        <v>40828</v>
      </c>
      <c r="Q13" s="33">
        <f t="shared" si="0"/>
        <v>40829</v>
      </c>
      <c r="R13" s="33">
        <f t="shared" si="0"/>
        <v>40830</v>
      </c>
      <c r="S13" s="33">
        <f t="shared" si="0"/>
        <v>40831</v>
      </c>
      <c r="T13" s="33">
        <f t="shared" si="0"/>
        <v>40832</v>
      </c>
      <c r="U13" s="33">
        <f t="shared" si="0"/>
        <v>40833</v>
      </c>
      <c r="V13" s="33">
        <f t="shared" si="0"/>
        <v>40834</v>
      </c>
      <c r="W13" s="33">
        <f t="shared" si="0"/>
        <v>40835</v>
      </c>
      <c r="X13" s="33">
        <f t="shared" si="0"/>
        <v>40836</v>
      </c>
      <c r="Y13" s="33">
        <f t="shared" si="0"/>
        <v>40837</v>
      </c>
      <c r="Z13" s="33">
        <f t="shared" si="0"/>
        <v>40838</v>
      </c>
      <c r="AA13" s="33">
        <f t="shared" si="0"/>
        <v>40839</v>
      </c>
      <c r="AB13" s="33">
        <f t="shared" si="0"/>
        <v>40840</v>
      </c>
      <c r="AC13" s="33">
        <f t="shared" si="0"/>
        <v>40841</v>
      </c>
      <c r="AD13" s="33">
        <f>IF(AC13&lt;&gt;"",IF(AC13+1&lt;=EOMONTH(($D$12)*1,0),AC13+1,""),"")</f>
        <v>40842</v>
      </c>
      <c r="AE13" s="33">
        <f>IF(AD13="","",IF(MONTH(AD13+1)&lt;&gt;MONTH(AD13),"",AD13+1))</f>
        <v>40843</v>
      </c>
      <c r="AF13" s="33">
        <f t="shared" ref="AF13:AH13" si="1">IF(AE13="","",IF(MONTH(AE13+1)&lt;&gt;MONTH(AE13),"",AE13+1))</f>
        <v>40844</v>
      </c>
      <c r="AG13" s="33">
        <f t="shared" si="1"/>
        <v>40845</v>
      </c>
      <c r="AH13" s="33">
        <f t="shared" si="1"/>
        <v>40846</v>
      </c>
      <c r="AI13" s="84" t="s">
        <v>31</v>
      </c>
      <c r="AJ13" s="102" t="s">
        <v>68</v>
      </c>
    </row>
    <row r="14" spans="1:55" x14ac:dyDescent="0.2">
      <c r="A14" s="66" t="s">
        <v>29</v>
      </c>
      <c r="B14" s="66" t="s">
        <v>30</v>
      </c>
      <c r="C14" s="83" t="s">
        <v>14</v>
      </c>
      <c r="D14" s="48">
        <f>D13</f>
        <v>40816</v>
      </c>
      <c r="E14" s="48">
        <f t="shared" ref="E14:AH14" si="2">E13</f>
        <v>40817</v>
      </c>
      <c r="F14" s="48">
        <f t="shared" si="2"/>
        <v>40818</v>
      </c>
      <c r="G14" s="48">
        <f t="shared" si="2"/>
        <v>40819</v>
      </c>
      <c r="H14" s="48">
        <f t="shared" si="2"/>
        <v>40820</v>
      </c>
      <c r="I14" s="48">
        <f t="shared" si="2"/>
        <v>40821</v>
      </c>
      <c r="J14" s="48">
        <f t="shared" si="2"/>
        <v>40822</v>
      </c>
      <c r="K14" s="48">
        <f t="shared" si="2"/>
        <v>40823</v>
      </c>
      <c r="L14" s="48">
        <f t="shared" si="2"/>
        <v>40824</v>
      </c>
      <c r="M14" s="48">
        <f t="shared" si="2"/>
        <v>40825</v>
      </c>
      <c r="N14" s="48">
        <f t="shared" si="2"/>
        <v>40826</v>
      </c>
      <c r="O14" s="48">
        <f t="shared" si="2"/>
        <v>40827</v>
      </c>
      <c r="P14" s="48">
        <f t="shared" si="2"/>
        <v>40828</v>
      </c>
      <c r="Q14" s="48">
        <f t="shared" si="2"/>
        <v>40829</v>
      </c>
      <c r="R14" s="48">
        <f t="shared" si="2"/>
        <v>40830</v>
      </c>
      <c r="S14" s="48">
        <f t="shared" si="2"/>
        <v>40831</v>
      </c>
      <c r="T14" s="48">
        <f t="shared" si="2"/>
        <v>40832</v>
      </c>
      <c r="U14" s="48">
        <f t="shared" si="2"/>
        <v>40833</v>
      </c>
      <c r="V14" s="48">
        <f t="shared" si="2"/>
        <v>40834</v>
      </c>
      <c r="W14" s="48">
        <f t="shared" si="2"/>
        <v>40835</v>
      </c>
      <c r="X14" s="48">
        <f t="shared" si="2"/>
        <v>40836</v>
      </c>
      <c r="Y14" s="48">
        <f t="shared" si="2"/>
        <v>40837</v>
      </c>
      <c r="Z14" s="48">
        <f t="shared" si="2"/>
        <v>40838</v>
      </c>
      <c r="AA14" s="48">
        <f t="shared" si="2"/>
        <v>40839</v>
      </c>
      <c r="AB14" s="48">
        <f t="shared" si="2"/>
        <v>40840</v>
      </c>
      <c r="AC14" s="48">
        <f t="shared" si="2"/>
        <v>40841</v>
      </c>
      <c r="AD14" s="48">
        <f t="shared" si="2"/>
        <v>40842</v>
      </c>
      <c r="AE14" s="48">
        <f t="shared" si="2"/>
        <v>40843</v>
      </c>
      <c r="AF14" s="48">
        <f t="shared" si="2"/>
        <v>40844</v>
      </c>
      <c r="AG14" s="48">
        <f t="shared" si="2"/>
        <v>40845</v>
      </c>
      <c r="AH14" s="48">
        <f t="shared" si="2"/>
        <v>40846</v>
      </c>
      <c r="AI14" s="84"/>
    </row>
    <row r="15" spans="1:55" s="3" customFormat="1" ht="13.9" customHeight="1" outlineLevel="1" x14ac:dyDescent="0.2">
      <c r="A15" s="72" t="s">
        <v>34</v>
      </c>
      <c r="B15" s="72" t="s">
        <v>35</v>
      </c>
      <c r="C15" s="74">
        <v>39510</v>
      </c>
      <c r="D15" s="97"/>
      <c r="E15" s="97"/>
      <c r="F15" s="97"/>
      <c r="G15" s="97"/>
      <c r="H15" s="97"/>
      <c r="I15" s="97"/>
      <c r="J15" s="97"/>
      <c r="K15" s="97"/>
      <c r="L15" s="97"/>
      <c r="M15" s="97"/>
      <c r="N15" s="97"/>
      <c r="O15" s="97"/>
      <c r="P15" s="97"/>
      <c r="Q15" s="97"/>
      <c r="R15" s="97"/>
      <c r="S15" s="97"/>
      <c r="T15" s="97"/>
      <c r="U15" s="97"/>
      <c r="V15" s="97"/>
      <c r="W15" s="97"/>
      <c r="X15" s="97"/>
      <c r="Y15" s="97"/>
      <c r="Z15" s="97"/>
      <c r="AA15" s="97"/>
      <c r="AB15" s="97"/>
      <c r="AC15" s="97"/>
      <c r="AD15" s="97"/>
      <c r="AE15" s="97"/>
      <c r="AF15" s="97"/>
      <c r="AG15" s="97"/>
      <c r="AH15" s="97"/>
      <c r="AI15" s="84">
        <f>SUM(D15:AH15)</f>
        <v>0</v>
      </c>
      <c r="AJ15" s="104">
        <v>1</v>
      </c>
    </row>
    <row r="16" spans="1:55" x14ac:dyDescent="0.2">
      <c r="A16" s="72" t="s">
        <v>41</v>
      </c>
      <c r="B16" s="72" t="s">
        <v>42</v>
      </c>
      <c r="C16" s="74" t="s">
        <v>70</v>
      </c>
      <c r="D16" s="97"/>
      <c r="E16" s="97"/>
      <c r="F16" s="97"/>
      <c r="G16" s="97"/>
      <c r="H16" s="97"/>
      <c r="I16" s="97"/>
      <c r="J16" s="97"/>
      <c r="K16" s="97"/>
      <c r="L16" s="97"/>
      <c r="M16" s="97"/>
      <c r="N16" s="97"/>
      <c r="O16" s="97"/>
      <c r="P16" s="97"/>
      <c r="Q16" s="97"/>
      <c r="R16" s="97"/>
      <c r="S16" s="97"/>
      <c r="T16" s="97"/>
      <c r="U16" s="97"/>
      <c r="V16" s="97"/>
      <c r="W16" s="97"/>
      <c r="X16" s="97"/>
      <c r="Y16" s="97"/>
      <c r="Z16" s="97"/>
      <c r="AA16" s="97"/>
      <c r="AB16" s="97"/>
      <c r="AC16" s="97"/>
      <c r="AD16" s="97"/>
      <c r="AE16" s="97"/>
      <c r="AF16" s="97"/>
      <c r="AG16" s="97"/>
      <c r="AH16" s="97"/>
      <c r="AI16" s="84">
        <f>SUM(D16:AH16)</f>
        <v>0</v>
      </c>
      <c r="AJ16" s="102">
        <v>2</v>
      </c>
    </row>
    <row r="17" spans="1:36" x14ac:dyDescent="0.2">
      <c r="A17" s="72" t="s">
        <v>45</v>
      </c>
      <c r="B17" s="72" t="s">
        <v>46</v>
      </c>
      <c r="C17" s="74">
        <v>39917</v>
      </c>
      <c r="D17" s="97"/>
      <c r="E17" s="97"/>
      <c r="F17" s="97"/>
      <c r="G17" s="97"/>
      <c r="H17" s="97"/>
      <c r="I17" s="97"/>
      <c r="J17" s="97"/>
      <c r="K17" s="97"/>
      <c r="L17" s="97"/>
      <c r="M17" s="97"/>
      <c r="N17" s="97"/>
      <c r="O17" s="97"/>
      <c r="P17" s="97"/>
      <c r="Q17" s="97"/>
      <c r="R17" s="97"/>
      <c r="S17" s="97"/>
      <c r="T17" s="97"/>
      <c r="U17" s="97"/>
      <c r="V17" s="97"/>
      <c r="W17" s="97"/>
      <c r="X17" s="97"/>
      <c r="Y17" s="97"/>
      <c r="Z17" s="97"/>
      <c r="AA17" s="97"/>
      <c r="AB17" s="97"/>
      <c r="AC17" s="97"/>
      <c r="AD17" s="97"/>
      <c r="AE17" s="97"/>
      <c r="AF17" s="97"/>
      <c r="AG17" s="97"/>
      <c r="AH17" s="97"/>
      <c r="AI17" s="84">
        <f>SUM(D17:AH17)</f>
        <v>0</v>
      </c>
      <c r="AJ17" s="102">
        <v>3</v>
      </c>
    </row>
    <row r="18" spans="1:36" x14ac:dyDescent="0.2">
      <c r="A18" s="72" t="s">
        <v>66</v>
      </c>
      <c r="B18" s="72" t="s">
        <v>73</v>
      </c>
      <c r="C18" s="74" t="s">
        <v>69</v>
      </c>
      <c r="D18" s="97"/>
      <c r="E18" s="97"/>
      <c r="F18" s="97"/>
      <c r="G18" s="97"/>
      <c r="H18" s="97"/>
      <c r="I18" s="97"/>
      <c r="J18" s="97"/>
      <c r="K18" s="97"/>
      <c r="L18" s="97"/>
      <c r="M18" s="97"/>
      <c r="N18" s="97"/>
      <c r="O18" s="97"/>
      <c r="P18" s="97"/>
      <c r="Q18" s="97"/>
      <c r="R18" s="97"/>
      <c r="S18" s="97"/>
      <c r="T18" s="97"/>
      <c r="U18" s="97"/>
      <c r="V18" s="97"/>
      <c r="W18" s="97"/>
      <c r="X18" s="97"/>
      <c r="Y18" s="97"/>
      <c r="Z18" s="97"/>
      <c r="AA18" s="97"/>
      <c r="AB18" s="97"/>
      <c r="AC18" s="97"/>
      <c r="AD18" s="97"/>
      <c r="AE18" s="97"/>
      <c r="AF18" s="97"/>
      <c r="AG18" s="97"/>
      <c r="AH18" s="97"/>
      <c r="AI18" s="84">
        <f>SUM(D18:AH18)</f>
        <v>0</v>
      </c>
      <c r="AJ18" s="102">
        <v>4</v>
      </c>
    </row>
    <row r="19" spans="1:36" x14ac:dyDescent="0.2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</row>
    <row r="20" spans="1:36" x14ac:dyDescent="0.2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</row>
    <row r="21" spans="1:36" x14ac:dyDescent="0.2"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</row>
    <row r="22" spans="1:36" s="3" customFormat="1" x14ac:dyDescent="0.2">
      <c r="A22" s="64"/>
      <c r="B22" s="64"/>
      <c r="C22" s="79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104"/>
    </row>
    <row r="23" spans="1:36" s="3" customFormat="1" x14ac:dyDescent="0.2">
      <c r="A23" s="64"/>
      <c r="B23" s="64"/>
      <c r="C23" s="79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J23" s="104"/>
    </row>
    <row r="24" spans="1:36" s="3" customFormat="1" x14ac:dyDescent="0.2">
      <c r="A24" s="64"/>
      <c r="B24" s="64"/>
      <c r="C24" s="79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J24" s="104"/>
    </row>
    <row r="25" spans="1:36" s="3" customFormat="1" x14ac:dyDescent="0.2">
      <c r="A25" s="64"/>
      <c r="B25" s="64"/>
      <c r="C25" s="79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J25" s="104"/>
    </row>
    <row r="26" spans="1:36" x14ac:dyDescent="0.2">
      <c r="D26" s="8"/>
      <c r="E26" s="5"/>
      <c r="F26" s="5"/>
      <c r="G26" s="5"/>
      <c r="H26" s="5"/>
      <c r="I26" s="5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</row>
    <row r="27" spans="1:36" ht="15.75" x14ac:dyDescent="0.25"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</row>
    <row r="28" spans="1:36" x14ac:dyDescent="0.2"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</row>
    <row r="29" spans="1:36" x14ac:dyDescent="0.2"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</row>
    <row r="30" spans="1:36" s="3" customFormat="1" x14ac:dyDescent="0.2">
      <c r="A30" s="64"/>
      <c r="B30" s="64"/>
      <c r="C30" s="79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104"/>
    </row>
    <row r="31" spans="1:36" s="3" customFormat="1" x14ac:dyDescent="0.2">
      <c r="A31" s="64"/>
      <c r="B31" s="64"/>
      <c r="C31" s="79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J31" s="104"/>
    </row>
    <row r="32" spans="1:36" s="3" customFormat="1" x14ac:dyDescent="0.2">
      <c r="A32" s="64"/>
      <c r="B32" s="64"/>
      <c r="C32" s="79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J32" s="104"/>
    </row>
    <row r="33" spans="1:36" s="3" customFormat="1" x14ac:dyDescent="0.2">
      <c r="A33" s="64"/>
      <c r="B33" s="64"/>
      <c r="C33" s="79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J33" s="104"/>
    </row>
    <row r="34" spans="1:36" x14ac:dyDescent="0.2">
      <c r="D34" s="8"/>
      <c r="E34" s="5"/>
      <c r="F34" s="5"/>
      <c r="G34" s="5"/>
      <c r="H34" s="5"/>
      <c r="I34" s="5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</row>
    <row r="35" spans="1:36" ht="15.75" x14ac:dyDescent="0.25"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</row>
    <row r="36" spans="1:36" x14ac:dyDescent="0.2"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</row>
    <row r="37" spans="1:36" x14ac:dyDescent="0.2"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</row>
    <row r="38" spans="1:36" s="3" customFormat="1" x14ac:dyDescent="0.2">
      <c r="A38" s="64"/>
      <c r="B38" s="64"/>
      <c r="C38" s="79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104"/>
    </row>
    <row r="39" spans="1:36" s="3" customFormat="1" x14ac:dyDescent="0.2">
      <c r="A39" s="64"/>
      <c r="B39" s="64"/>
      <c r="C39" s="79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J39" s="104"/>
    </row>
    <row r="40" spans="1:36" s="3" customFormat="1" x14ac:dyDescent="0.2">
      <c r="A40" s="64"/>
      <c r="B40" s="64"/>
      <c r="C40" s="79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J40" s="104"/>
    </row>
    <row r="41" spans="1:36" s="3" customFormat="1" x14ac:dyDescent="0.2">
      <c r="A41" s="64"/>
      <c r="B41" s="64"/>
      <c r="C41" s="79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J41" s="104"/>
    </row>
    <row r="42" spans="1:36" x14ac:dyDescent="0.2">
      <c r="D42" s="8"/>
      <c r="E42" s="5"/>
      <c r="F42" s="5"/>
      <c r="G42" s="5"/>
      <c r="H42" s="5"/>
      <c r="I42" s="5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</row>
    <row r="43" spans="1:36" ht="15.75" x14ac:dyDescent="0.25"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</row>
    <row r="44" spans="1:36" x14ac:dyDescent="0.2"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</row>
    <row r="45" spans="1:36" x14ac:dyDescent="0.2"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</row>
    <row r="46" spans="1:36" s="3" customFormat="1" x14ac:dyDescent="0.2">
      <c r="A46" s="64"/>
      <c r="B46" s="64"/>
      <c r="C46" s="79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104"/>
    </row>
    <row r="47" spans="1:36" s="3" customFormat="1" x14ac:dyDescent="0.2">
      <c r="A47" s="64"/>
      <c r="B47" s="64"/>
      <c r="C47" s="79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J47" s="104"/>
    </row>
    <row r="48" spans="1:36" s="3" customFormat="1" x14ac:dyDescent="0.2">
      <c r="A48" s="64"/>
      <c r="B48" s="64"/>
      <c r="C48" s="79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J48" s="104"/>
    </row>
    <row r="49" spans="1:36" s="3" customFormat="1" x14ac:dyDescent="0.2">
      <c r="A49" s="64"/>
      <c r="B49" s="64"/>
      <c r="C49" s="79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J49" s="104"/>
    </row>
    <row r="50" spans="1:36" x14ac:dyDescent="0.2">
      <c r="D50" s="8"/>
      <c r="E50" s="5"/>
      <c r="F50" s="5"/>
      <c r="G50" s="5"/>
      <c r="H50" s="5"/>
      <c r="I50" s="5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</row>
    <row r="51" spans="1:36" ht="15.75" x14ac:dyDescent="0.25"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</row>
    <row r="52" spans="1:36" x14ac:dyDescent="0.2"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</row>
    <row r="53" spans="1:36" x14ac:dyDescent="0.2"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</row>
    <row r="54" spans="1:36" s="3" customFormat="1" x14ac:dyDescent="0.2">
      <c r="A54" s="64"/>
      <c r="B54" s="64"/>
      <c r="C54" s="79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104"/>
    </row>
    <row r="55" spans="1:36" s="3" customFormat="1" x14ac:dyDescent="0.2">
      <c r="A55" s="64"/>
      <c r="B55" s="64"/>
      <c r="C55" s="79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J55" s="104"/>
    </row>
    <row r="56" spans="1:36" s="3" customFormat="1" x14ac:dyDescent="0.2">
      <c r="A56" s="64"/>
      <c r="B56" s="64"/>
      <c r="C56" s="79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J56" s="104"/>
    </row>
    <row r="57" spans="1:36" s="3" customFormat="1" x14ac:dyDescent="0.2">
      <c r="A57" s="64"/>
      <c r="B57" s="64"/>
      <c r="C57" s="79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J57" s="104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6" x14ac:dyDescent="0.2">
      <c r="D61" s="8"/>
      <c r="E61" s="5"/>
      <c r="F61" s="5"/>
      <c r="G61" s="5"/>
      <c r="H61" s="5"/>
      <c r="I61" s="5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6" x14ac:dyDescent="0.2">
      <c r="D62" s="8"/>
      <c r="E62" s="5"/>
      <c r="F62" s="5"/>
      <c r="G62" s="5"/>
      <c r="H62" s="5"/>
      <c r="I62" s="5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</sheetData>
  <mergeCells count="1">
    <mergeCell ref="D12:AH12"/>
  </mergeCells>
  <phoneticPr fontId="1" type="noConversion"/>
  <conditionalFormatting sqref="Q2:Q4 Q6:Q10">
    <cfRule type="cellIs" dxfId="665" priority="318" stopIfTrue="1" operator="equal">
      <formula>"GV"</formula>
    </cfRule>
    <cfRule type="cellIs" dxfId="664" priority="319" stopIfTrue="1" operator="equal">
      <formula>"PC"</formula>
    </cfRule>
    <cfRule type="cellIs" dxfId="663" priority="320" stopIfTrue="1" operator="equal">
      <formula>"R"</formula>
    </cfRule>
    <cfRule type="cellIs" dxfId="662" priority="321" stopIfTrue="1" operator="equal">
      <formula>"E"</formula>
    </cfRule>
    <cfRule type="cellIs" dxfId="661" priority="322" stopIfTrue="1" operator="equal">
      <formula>"PT"</formula>
    </cfRule>
    <cfRule type="cellIs" dxfId="660" priority="323" stopIfTrue="1" operator="equal">
      <formula>"mt"</formula>
    </cfRule>
  </conditionalFormatting>
  <conditionalFormatting sqref="Q2:Q10">
    <cfRule type="cellIs" dxfId="659" priority="375" stopIfTrue="1" operator="equal">
      <formula>"cc"</formula>
    </cfRule>
    <cfRule type="cellIs" dxfId="658" priority="376" stopIfTrue="1" operator="equal">
      <formula>"cl"</formula>
    </cfRule>
    <cfRule type="cellIs" dxfId="657" priority="377" stopIfTrue="1" operator="equal">
      <formula>"m"</formula>
    </cfRule>
  </conditionalFormatting>
  <conditionalFormatting sqref="Q2:Q10">
    <cfRule type="cellIs" dxfId="656" priority="372" stopIfTrue="1" operator="equal">
      <formula>"F"</formula>
    </cfRule>
    <cfRule type="cellIs" dxfId="655" priority="373" stopIfTrue="1" operator="equal">
      <formula>"WK"</formula>
    </cfRule>
    <cfRule type="cellIs" dxfId="654" priority="374" stopIfTrue="1" operator="equal">
      <formula>"T"</formula>
    </cfRule>
  </conditionalFormatting>
  <conditionalFormatting sqref="Q5">
    <cfRule type="cellIs" dxfId="653" priority="306" stopIfTrue="1" operator="equal">
      <formula>"GV"</formula>
    </cfRule>
    <cfRule type="cellIs" dxfId="652" priority="307" stopIfTrue="1" operator="equal">
      <formula>"PC"</formula>
    </cfRule>
    <cfRule type="cellIs" dxfId="651" priority="308" stopIfTrue="1" operator="equal">
      <formula>"R"</formula>
    </cfRule>
    <cfRule type="cellIs" dxfId="650" priority="309" stopIfTrue="1" operator="equal">
      <formula>"E"</formula>
    </cfRule>
    <cfRule type="cellIs" dxfId="649" priority="310" stopIfTrue="1" operator="equal">
      <formula>"PT"</formula>
    </cfRule>
    <cfRule type="cellIs" dxfId="648" priority="311" stopIfTrue="1" operator="equal">
      <formula>"mt"</formula>
    </cfRule>
  </conditionalFormatting>
  <conditionalFormatting sqref="D14:AH14">
    <cfRule type="expression" dxfId="647" priority="221">
      <formula>COUNTIF($D$13:$AH$13,férié)</formula>
    </cfRule>
  </conditionalFormatting>
  <conditionalFormatting sqref="Q2:Q10">
    <cfRule type="cellIs" dxfId="646" priority="218" stopIfTrue="1" operator="equal">
      <formula>"cc"</formula>
    </cfRule>
    <cfRule type="cellIs" dxfId="645" priority="219" stopIfTrue="1" operator="equal">
      <formula>"cl"</formula>
    </cfRule>
    <cfRule type="cellIs" dxfId="644" priority="220" stopIfTrue="1" operator="equal">
      <formula>"m"</formula>
    </cfRule>
  </conditionalFormatting>
  <conditionalFormatting sqref="Q2:Q10">
    <cfRule type="cellIs" dxfId="643" priority="215" stopIfTrue="1" operator="equal">
      <formula>"F"</formula>
    </cfRule>
    <cfRule type="cellIs" dxfId="642" priority="216" stopIfTrue="1" operator="equal">
      <formula>"WK"</formula>
    </cfRule>
    <cfRule type="cellIs" dxfId="641" priority="217" stopIfTrue="1" operator="equal">
      <formula>"T"</formula>
    </cfRule>
  </conditionalFormatting>
  <conditionalFormatting sqref="Q2:Q4 Q6:Q10">
    <cfRule type="cellIs" dxfId="640" priority="209" stopIfTrue="1" operator="equal">
      <formula>"GV"</formula>
    </cfRule>
    <cfRule type="cellIs" dxfId="639" priority="210" stopIfTrue="1" operator="equal">
      <formula>"PC"</formula>
    </cfRule>
    <cfRule type="cellIs" dxfId="638" priority="211" stopIfTrue="1" operator="equal">
      <formula>"R"</formula>
    </cfRule>
    <cfRule type="cellIs" dxfId="637" priority="212" stopIfTrue="1" operator="equal">
      <formula>"E"</formula>
    </cfRule>
    <cfRule type="cellIs" dxfId="636" priority="213" stopIfTrue="1" operator="equal">
      <formula>"PT"</formula>
    </cfRule>
    <cfRule type="cellIs" dxfId="635" priority="214" stopIfTrue="1" operator="equal">
      <formula>"mt"</formula>
    </cfRule>
  </conditionalFormatting>
  <conditionalFormatting sqref="Q5">
    <cfRule type="cellIs" dxfId="634" priority="203" stopIfTrue="1" operator="equal">
      <formula>"GV"</formula>
    </cfRule>
    <cfRule type="cellIs" dxfId="633" priority="204" stopIfTrue="1" operator="equal">
      <formula>"PC"</formula>
    </cfRule>
    <cfRule type="cellIs" dxfId="632" priority="205" stopIfTrue="1" operator="equal">
      <formula>"R"</formula>
    </cfRule>
    <cfRule type="cellIs" dxfId="631" priority="206" stopIfTrue="1" operator="equal">
      <formula>"E"</formula>
    </cfRule>
    <cfRule type="cellIs" dxfId="630" priority="207" stopIfTrue="1" operator="equal">
      <formula>"PT"</formula>
    </cfRule>
    <cfRule type="cellIs" dxfId="629" priority="208" stopIfTrue="1" operator="equal">
      <formula>"mt"</formula>
    </cfRule>
  </conditionalFormatting>
  <conditionalFormatting sqref="D14:AH14">
    <cfRule type="expression" dxfId="628" priority="202">
      <formula>COUNTIF($D$13:$AH$13,férié)</formula>
    </cfRule>
  </conditionalFormatting>
  <conditionalFormatting sqref="D15:AH15">
    <cfRule type="expression" dxfId="627" priority="199">
      <formula>D$13=""</formula>
    </cfRule>
    <cfRule type="expression" dxfId="626" priority="200">
      <formula>COUNTIF(JF,D$13)</formula>
    </cfRule>
    <cfRule type="expression" dxfId="625" priority="201">
      <formula>WEEKDAY(D$13,2)&gt;5</formula>
    </cfRule>
  </conditionalFormatting>
  <conditionalFormatting sqref="Q2:Q10">
    <cfRule type="cellIs" dxfId="624" priority="196" stopIfTrue="1" operator="equal">
      <formula>"cc"</formula>
    </cfRule>
    <cfRule type="cellIs" dxfId="623" priority="197" stopIfTrue="1" operator="equal">
      <formula>"cl"</formula>
    </cfRule>
    <cfRule type="cellIs" dxfId="622" priority="198" stopIfTrue="1" operator="equal">
      <formula>"m"</formula>
    </cfRule>
  </conditionalFormatting>
  <conditionalFormatting sqref="Q2:Q10">
    <cfRule type="cellIs" dxfId="621" priority="193" stopIfTrue="1" operator="equal">
      <formula>"F"</formula>
    </cfRule>
    <cfRule type="cellIs" dxfId="620" priority="194" stopIfTrue="1" operator="equal">
      <formula>"WK"</formula>
    </cfRule>
    <cfRule type="cellIs" dxfId="619" priority="195" stopIfTrue="1" operator="equal">
      <formula>"T"</formula>
    </cfRule>
  </conditionalFormatting>
  <conditionalFormatting sqref="Q2:Q4 Q6:Q10">
    <cfRule type="cellIs" dxfId="618" priority="187" stopIfTrue="1" operator="equal">
      <formula>"GV"</formula>
    </cfRule>
    <cfRule type="cellIs" dxfId="617" priority="188" stopIfTrue="1" operator="equal">
      <formula>"PC"</formula>
    </cfRule>
    <cfRule type="cellIs" dxfId="616" priority="189" stopIfTrue="1" operator="equal">
      <formula>"R"</formula>
    </cfRule>
    <cfRule type="cellIs" dxfId="615" priority="190" stopIfTrue="1" operator="equal">
      <formula>"E"</formula>
    </cfRule>
    <cfRule type="cellIs" dxfId="614" priority="191" stopIfTrue="1" operator="equal">
      <formula>"PT"</formula>
    </cfRule>
    <cfRule type="cellIs" dxfId="613" priority="192" stopIfTrue="1" operator="equal">
      <formula>"mt"</formula>
    </cfRule>
  </conditionalFormatting>
  <conditionalFormatting sqref="Q5">
    <cfRule type="cellIs" dxfId="612" priority="181" stopIfTrue="1" operator="equal">
      <formula>"GV"</formula>
    </cfRule>
    <cfRule type="cellIs" dxfId="611" priority="182" stopIfTrue="1" operator="equal">
      <formula>"PC"</formula>
    </cfRule>
    <cfRule type="cellIs" dxfId="610" priority="183" stopIfTrue="1" operator="equal">
      <formula>"R"</formula>
    </cfRule>
    <cfRule type="cellIs" dxfId="609" priority="184" stopIfTrue="1" operator="equal">
      <formula>"E"</formula>
    </cfRule>
    <cfRule type="cellIs" dxfId="608" priority="185" stopIfTrue="1" operator="equal">
      <formula>"PT"</formula>
    </cfRule>
    <cfRule type="cellIs" dxfId="607" priority="186" stopIfTrue="1" operator="equal">
      <formula>"mt"</formula>
    </cfRule>
  </conditionalFormatting>
  <conditionalFormatting sqref="D14:AH14">
    <cfRule type="expression" dxfId="606" priority="180">
      <formula>COUNTIF($D$13:$AH$13,férié)</formula>
    </cfRule>
  </conditionalFormatting>
  <conditionalFormatting sqref="D15:AH15">
    <cfRule type="expression" dxfId="605" priority="178">
      <formula>COUNTIF(JF,D$13)</formula>
    </cfRule>
    <cfRule type="expression" dxfId="604" priority="179">
      <formula>WEEKDAY(D$13,2)&gt;5</formula>
    </cfRule>
  </conditionalFormatting>
  <conditionalFormatting sqref="D13:AH15">
    <cfRule type="expression" dxfId="603" priority="177" stopIfTrue="1">
      <formula>D$13=""</formula>
    </cfRule>
  </conditionalFormatting>
  <conditionalFormatting sqref="Q2:Q4 Q6:Q10">
    <cfRule type="cellIs" dxfId="602" priority="171" stopIfTrue="1" operator="equal">
      <formula>"GV"</formula>
    </cfRule>
    <cfRule type="cellIs" dxfId="601" priority="172" stopIfTrue="1" operator="equal">
      <formula>"PC"</formula>
    </cfRule>
    <cfRule type="cellIs" dxfId="600" priority="173" stopIfTrue="1" operator="equal">
      <formula>"R"</formula>
    </cfRule>
    <cfRule type="cellIs" dxfId="599" priority="174" stopIfTrue="1" operator="equal">
      <formula>"E"</formula>
    </cfRule>
    <cfRule type="cellIs" dxfId="598" priority="175" stopIfTrue="1" operator="equal">
      <formula>"PT"</formula>
    </cfRule>
    <cfRule type="cellIs" dxfId="597" priority="176" stopIfTrue="1" operator="equal">
      <formula>"mt"</formula>
    </cfRule>
  </conditionalFormatting>
  <conditionalFormatting sqref="Q2:Q10">
    <cfRule type="cellIs" dxfId="596" priority="168" stopIfTrue="1" operator="equal">
      <formula>"cc"</formula>
    </cfRule>
    <cfRule type="cellIs" dxfId="595" priority="169" stopIfTrue="1" operator="equal">
      <formula>"cl"</formula>
    </cfRule>
    <cfRule type="cellIs" dxfId="594" priority="170" stopIfTrue="1" operator="equal">
      <formula>"m"</formula>
    </cfRule>
  </conditionalFormatting>
  <conditionalFormatting sqref="Q2:Q10">
    <cfRule type="cellIs" dxfId="593" priority="165" stopIfTrue="1" operator="equal">
      <formula>"F"</formula>
    </cfRule>
    <cfRule type="cellIs" dxfId="592" priority="166" stopIfTrue="1" operator="equal">
      <formula>"WK"</formula>
    </cfRule>
    <cfRule type="cellIs" dxfId="591" priority="167" stopIfTrue="1" operator="equal">
      <formula>"T"</formula>
    </cfRule>
  </conditionalFormatting>
  <conditionalFormatting sqref="Q5">
    <cfRule type="cellIs" dxfId="590" priority="159" stopIfTrue="1" operator="equal">
      <formula>"GV"</formula>
    </cfRule>
    <cfRule type="cellIs" dxfId="589" priority="160" stopIfTrue="1" operator="equal">
      <formula>"PC"</formula>
    </cfRule>
    <cfRule type="cellIs" dxfId="588" priority="161" stopIfTrue="1" operator="equal">
      <formula>"R"</formula>
    </cfRule>
    <cfRule type="cellIs" dxfId="587" priority="162" stopIfTrue="1" operator="equal">
      <formula>"E"</formula>
    </cfRule>
    <cfRule type="cellIs" dxfId="586" priority="163" stopIfTrue="1" operator="equal">
      <formula>"PT"</formula>
    </cfRule>
    <cfRule type="cellIs" dxfId="585" priority="164" stopIfTrue="1" operator="equal">
      <formula>"mt"</formula>
    </cfRule>
  </conditionalFormatting>
  <conditionalFormatting sqref="D14:AH14">
    <cfRule type="expression" dxfId="584" priority="158">
      <formula>COUNTIF($D$13:$AH$13,férié)</formula>
    </cfRule>
  </conditionalFormatting>
  <conditionalFormatting sqref="Q2:Q10">
    <cfRule type="cellIs" dxfId="583" priority="155" stopIfTrue="1" operator="equal">
      <formula>"cc"</formula>
    </cfRule>
    <cfRule type="cellIs" dxfId="582" priority="156" stopIfTrue="1" operator="equal">
      <formula>"cl"</formula>
    </cfRule>
    <cfRule type="cellIs" dxfId="581" priority="157" stopIfTrue="1" operator="equal">
      <formula>"m"</formula>
    </cfRule>
  </conditionalFormatting>
  <conditionalFormatting sqref="Q2:Q10">
    <cfRule type="cellIs" dxfId="580" priority="152" stopIfTrue="1" operator="equal">
      <formula>"F"</formula>
    </cfRule>
    <cfRule type="cellIs" dxfId="579" priority="153" stopIfTrue="1" operator="equal">
      <formula>"WK"</formula>
    </cfRule>
    <cfRule type="cellIs" dxfId="578" priority="154" stopIfTrue="1" operator="equal">
      <formula>"T"</formula>
    </cfRule>
  </conditionalFormatting>
  <conditionalFormatting sqref="Q2:Q4 Q6:Q10">
    <cfRule type="cellIs" dxfId="577" priority="146" stopIfTrue="1" operator="equal">
      <formula>"GV"</formula>
    </cfRule>
    <cfRule type="cellIs" dxfId="576" priority="147" stopIfTrue="1" operator="equal">
      <formula>"PC"</formula>
    </cfRule>
    <cfRule type="cellIs" dxfId="575" priority="148" stopIfTrue="1" operator="equal">
      <formula>"R"</formula>
    </cfRule>
    <cfRule type="cellIs" dxfId="574" priority="149" stopIfTrue="1" operator="equal">
      <formula>"E"</formula>
    </cfRule>
    <cfRule type="cellIs" dxfId="573" priority="150" stopIfTrue="1" operator="equal">
      <formula>"PT"</formula>
    </cfRule>
    <cfRule type="cellIs" dxfId="572" priority="151" stopIfTrue="1" operator="equal">
      <formula>"mt"</formula>
    </cfRule>
  </conditionalFormatting>
  <conditionalFormatting sqref="Q5">
    <cfRule type="cellIs" dxfId="571" priority="140" stopIfTrue="1" operator="equal">
      <formula>"GV"</formula>
    </cfRule>
    <cfRule type="cellIs" dxfId="570" priority="141" stopIfTrue="1" operator="equal">
      <formula>"PC"</formula>
    </cfRule>
    <cfRule type="cellIs" dxfId="569" priority="142" stopIfTrue="1" operator="equal">
      <formula>"R"</formula>
    </cfRule>
    <cfRule type="cellIs" dxfId="568" priority="143" stopIfTrue="1" operator="equal">
      <formula>"E"</formula>
    </cfRule>
    <cfRule type="cellIs" dxfId="567" priority="144" stopIfTrue="1" operator="equal">
      <formula>"PT"</formula>
    </cfRule>
    <cfRule type="cellIs" dxfId="566" priority="145" stopIfTrue="1" operator="equal">
      <formula>"mt"</formula>
    </cfRule>
  </conditionalFormatting>
  <conditionalFormatting sqref="D14:AH14">
    <cfRule type="expression" dxfId="565" priority="139">
      <formula>COUNTIF($D$13:$AH$13,férié)</formula>
    </cfRule>
  </conditionalFormatting>
  <conditionalFormatting sqref="Q2:Q10">
    <cfRule type="cellIs" dxfId="564" priority="134" stopIfTrue="1" operator="equal">
      <formula>"cc"</formula>
    </cfRule>
    <cfRule type="cellIs" dxfId="563" priority="135" stopIfTrue="1" operator="equal">
      <formula>"cl"</formula>
    </cfRule>
    <cfRule type="cellIs" dxfId="562" priority="136" stopIfTrue="1" operator="equal">
      <formula>"m"</formula>
    </cfRule>
  </conditionalFormatting>
  <conditionalFormatting sqref="Q2:Q10">
    <cfRule type="cellIs" dxfId="561" priority="131" stopIfTrue="1" operator="equal">
      <formula>"F"</formula>
    </cfRule>
    <cfRule type="cellIs" dxfId="560" priority="132" stopIfTrue="1" operator="equal">
      <formula>"WK"</formula>
    </cfRule>
    <cfRule type="cellIs" dxfId="559" priority="133" stopIfTrue="1" operator="equal">
      <formula>"T"</formula>
    </cfRule>
  </conditionalFormatting>
  <conditionalFormatting sqref="Q2:Q4 Q6:Q10">
    <cfRule type="cellIs" dxfId="558" priority="125" stopIfTrue="1" operator="equal">
      <formula>"GV"</formula>
    </cfRule>
    <cfRule type="cellIs" dxfId="557" priority="126" stopIfTrue="1" operator="equal">
      <formula>"PC"</formula>
    </cfRule>
    <cfRule type="cellIs" dxfId="556" priority="127" stopIfTrue="1" operator="equal">
      <formula>"R"</formula>
    </cfRule>
    <cfRule type="cellIs" dxfId="555" priority="128" stopIfTrue="1" operator="equal">
      <formula>"E"</formula>
    </cfRule>
    <cfRule type="cellIs" dxfId="554" priority="129" stopIfTrue="1" operator="equal">
      <formula>"PT"</formula>
    </cfRule>
    <cfRule type="cellIs" dxfId="553" priority="130" stopIfTrue="1" operator="equal">
      <formula>"mt"</formula>
    </cfRule>
  </conditionalFormatting>
  <conditionalFormatting sqref="Q5">
    <cfRule type="cellIs" dxfId="552" priority="119" stopIfTrue="1" operator="equal">
      <formula>"GV"</formula>
    </cfRule>
    <cfRule type="cellIs" dxfId="551" priority="120" stopIfTrue="1" operator="equal">
      <formula>"PC"</formula>
    </cfRule>
    <cfRule type="cellIs" dxfId="550" priority="121" stopIfTrue="1" operator="equal">
      <formula>"R"</formula>
    </cfRule>
    <cfRule type="cellIs" dxfId="549" priority="122" stopIfTrue="1" operator="equal">
      <formula>"E"</formula>
    </cfRule>
    <cfRule type="cellIs" dxfId="548" priority="123" stopIfTrue="1" operator="equal">
      <formula>"PT"</formula>
    </cfRule>
    <cfRule type="cellIs" dxfId="547" priority="124" stopIfTrue="1" operator="equal">
      <formula>"mt"</formula>
    </cfRule>
  </conditionalFormatting>
  <conditionalFormatting sqref="D14:AH14">
    <cfRule type="expression" dxfId="546" priority="118">
      <formula>COUNTIF($D$13:$AH$13,férié)</formula>
    </cfRule>
  </conditionalFormatting>
  <conditionalFormatting sqref="D16:AH16">
    <cfRule type="expression" dxfId="527" priority="22">
      <formula>D$13=""</formula>
    </cfRule>
    <cfRule type="expression" dxfId="526" priority="23">
      <formula>COUNTIF(JF,D$13)</formula>
    </cfRule>
    <cfRule type="expression" dxfId="525" priority="24">
      <formula>WEEKDAY(D$13,2)&gt;5</formula>
    </cfRule>
  </conditionalFormatting>
  <conditionalFormatting sqref="D16:AH16">
    <cfRule type="expression" dxfId="524" priority="20">
      <formula>COUNTIF(JF,D$13)</formula>
    </cfRule>
    <cfRule type="expression" dxfId="523" priority="21">
      <formula>WEEKDAY(D$13,2)&gt;5</formula>
    </cfRule>
  </conditionalFormatting>
  <conditionalFormatting sqref="D16:AH16">
    <cfRule type="expression" dxfId="522" priority="19" stopIfTrue="1">
      <formula>D$13=""</formula>
    </cfRule>
  </conditionalFormatting>
  <conditionalFormatting sqref="D17:AH17">
    <cfRule type="expression" dxfId="521" priority="16">
      <formula>D$13=""</formula>
    </cfRule>
    <cfRule type="expression" dxfId="520" priority="17">
      <formula>COUNTIF(JF,D$13)</formula>
    </cfRule>
    <cfRule type="expression" dxfId="519" priority="18">
      <formula>WEEKDAY(D$13,2)&gt;5</formula>
    </cfRule>
  </conditionalFormatting>
  <conditionalFormatting sqref="D17:AH17">
    <cfRule type="expression" dxfId="518" priority="14">
      <formula>COUNTIF(JF,D$13)</formula>
    </cfRule>
    <cfRule type="expression" dxfId="517" priority="15">
      <formula>WEEKDAY(D$13,2)&gt;5</formula>
    </cfRule>
  </conditionalFormatting>
  <conditionalFormatting sqref="D17:AH17">
    <cfRule type="expression" dxfId="516" priority="13" stopIfTrue="1">
      <formula>D$13=""</formula>
    </cfRule>
  </conditionalFormatting>
  <conditionalFormatting sqref="D18:AH18">
    <cfRule type="expression" dxfId="17" priority="4">
      <formula>D$13=""</formula>
    </cfRule>
    <cfRule type="expression" dxfId="16" priority="5">
      <formula>COUNTIF(JF,D$13)</formula>
    </cfRule>
    <cfRule type="expression" dxfId="15" priority="6">
      <formula>WEEKDAY(D$13,2)&gt;5</formula>
    </cfRule>
  </conditionalFormatting>
  <conditionalFormatting sqref="D18:AH18">
    <cfRule type="expression" dxfId="14" priority="2">
      <formula>COUNTIF(JF,D$13)</formula>
    </cfRule>
    <cfRule type="expression" dxfId="13" priority="3">
      <formula>WEEKDAY(D$13,2)&gt;5</formula>
    </cfRule>
  </conditionalFormatting>
  <conditionalFormatting sqref="D18:AH18">
    <cfRule type="expression" dxfId="12" priority="1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BC62"/>
  <sheetViews>
    <sheetView zoomScale="85" zoomScaleNormal="85" workbookViewId="0"/>
  </sheetViews>
  <sheetFormatPr baseColWidth="10" defaultColWidth="11.42578125" defaultRowHeight="12.75" outlineLevelRow="1" x14ac:dyDescent="0.2"/>
  <cols>
    <col min="1" max="2" width="17.140625" style="58" customWidth="1"/>
    <col min="3" max="3" width="17.140625" style="78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102" customWidth="1"/>
    <col min="37" max="16384" width="11.42578125" style="4"/>
  </cols>
  <sheetData>
    <row r="1" spans="1:55" ht="36" customHeight="1" x14ac:dyDescent="0.2">
      <c r="B1" s="65"/>
      <c r="C1" s="13"/>
      <c r="G1" s="53" t="s">
        <v>28</v>
      </c>
      <c r="J1" s="7"/>
      <c r="K1" s="7"/>
      <c r="L1" s="38"/>
      <c r="M1" s="38"/>
      <c r="N1" s="38"/>
      <c r="O1" s="38"/>
      <c r="P1" s="38"/>
      <c r="Q1" s="34"/>
      <c r="R1" s="38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8"/>
      <c r="B2" s="59"/>
      <c r="C2" s="80"/>
      <c r="D2" s="24"/>
      <c r="E2" s="24"/>
      <c r="F2" s="24"/>
      <c r="G2" s="24"/>
      <c r="H2" s="24"/>
      <c r="I2" s="24"/>
      <c r="J2" s="24"/>
      <c r="K2" s="24"/>
      <c r="L2" s="39"/>
      <c r="M2" s="12"/>
      <c r="N2" s="12"/>
      <c r="O2" s="35"/>
      <c r="P2" s="35"/>
      <c r="Q2" s="40"/>
      <c r="R2" s="35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  <c r="AJ2" s="57"/>
    </row>
    <row r="3" spans="1:55" customFormat="1" x14ac:dyDescent="0.2">
      <c r="A3" s="59"/>
      <c r="B3" s="59"/>
      <c r="C3" s="80"/>
      <c r="D3" s="25"/>
      <c r="E3" s="25"/>
      <c r="F3" s="25"/>
      <c r="G3" s="25"/>
      <c r="H3" s="25"/>
      <c r="I3" s="25"/>
      <c r="J3" s="25"/>
      <c r="K3" s="25"/>
      <c r="L3" s="39"/>
      <c r="M3" s="12"/>
      <c r="N3" s="12"/>
      <c r="O3" s="36"/>
      <c r="P3" s="36"/>
      <c r="Q3" s="40"/>
      <c r="R3" s="36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J3" s="57"/>
    </row>
    <row r="4" spans="1:55" s="1" customFormat="1" x14ac:dyDescent="0.2">
      <c r="A4" s="60"/>
      <c r="B4" s="60"/>
      <c r="C4" s="81"/>
      <c r="D4" s="26"/>
      <c r="E4" s="26"/>
      <c r="F4" s="26"/>
      <c r="G4" s="26"/>
      <c r="H4" s="26"/>
      <c r="I4" s="26"/>
      <c r="J4" s="26"/>
      <c r="K4" s="26"/>
      <c r="L4" s="5"/>
      <c r="M4" s="12"/>
      <c r="N4" s="12"/>
      <c r="O4" s="26"/>
      <c r="P4" s="26"/>
      <c r="Q4" s="40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J4" s="103"/>
    </row>
    <row r="5" spans="1:55" s="1" customFormat="1" ht="18" x14ac:dyDescent="0.25">
      <c r="A5" s="60"/>
      <c r="B5" s="60"/>
      <c r="C5" s="81"/>
      <c r="D5" s="27"/>
      <c r="E5" s="27"/>
      <c r="F5" s="43"/>
      <c r="G5" s="44"/>
      <c r="H5" s="44"/>
      <c r="I5" s="44"/>
      <c r="J5" s="44"/>
      <c r="K5" s="44"/>
      <c r="L5" s="45"/>
      <c r="M5" s="45"/>
      <c r="N5" s="45"/>
      <c r="O5" s="44"/>
      <c r="P5" s="44"/>
      <c r="Q5" s="46"/>
      <c r="R5" s="44"/>
      <c r="S5" s="44"/>
      <c r="T5" s="44"/>
      <c r="U5" s="44"/>
      <c r="V5" s="44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  <c r="AJ5" s="103"/>
    </row>
    <row r="6" spans="1:55" s="1" customFormat="1" x14ac:dyDescent="0.2">
      <c r="A6" s="60"/>
      <c r="B6" s="60"/>
      <c r="C6" s="81"/>
      <c r="D6" s="26"/>
      <c r="E6" s="26"/>
      <c r="F6" s="26"/>
      <c r="G6" s="26"/>
      <c r="H6" s="26"/>
      <c r="I6" s="26"/>
      <c r="J6" s="26"/>
      <c r="K6" s="26"/>
      <c r="L6" s="5"/>
      <c r="M6" s="12"/>
      <c r="N6" s="12"/>
      <c r="O6" s="26"/>
      <c r="P6" s="26"/>
      <c r="Q6" s="40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J6" s="103"/>
    </row>
    <row r="7" spans="1:55" s="1" customFormat="1" ht="18" x14ac:dyDescent="0.25">
      <c r="A7" s="60"/>
      <c r="B7" s="60"/>
      <c r="C7" s="81"/>
      <c r="D7" s="26"/>
      <c r="E7" s="26"/>
      <c r="F7" s="42"/>
      <c r="G7" s="47"/>
      <c r="H7" s="47"/>
      <c r="I7" s="47"/>
      <c r="J7" s="47"/>
      <c r="K7" s="47"/>
      <c r="L7" s="45"/>
      <c r="M7" s="45"/>
      <c r="N7" s="45"/>
      <c r="O7" s="47"/>
      <c r="P7" s="47"/>
      <c r="Q7" s="40"/>
      <c r="R7" s="26"/>
      <c r="S7" s="26"/>
      <c r="T7" s="26"/>
      <c r="U7" s="41"/>
      <c r="V7" s="42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J7" s="103"/>
    </row>
    <row r="8" spans="1:55" customFormat="1" x14ac:dyDescent="0.2">
      <c r="A8" s="59"/>
      <c r="B8" s="59"/>
      <c r="C8" s="80"/>
      <c r="D8" s="28"/>
      <c r="E8" s="29"/>
      <c r="F8" s="29"/>
      <c r="G8" s="29"/>
      <c r="H8" s="29"/>
      <c r="I8" s="29"/>
      <c r="J8" s="29"/>
      <c r="K8" s="29"/>
      <c r="L8" s="39"/>
      <c r="M8" s="12"/>
      <c r="N8" s="12"/>
      <c r="O8" s="29"/>
      <c r="P8" s="29"/>
      <c r="Q8" s="40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1"/>
      <c r="AJ8" s="103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9"/>
      <c r="B9" s="59"/>
      <c r="C9" s="80"/>
      <c r="D9" s="2"/>
      <c r="E9" s="2"/>
      <c r="F9" s="37"/>
      <c r="G9" s="37"/>
      <c r="H9" s="37"/>
      <c r="I9" s="37"/>
      <c r="J9" s="37"/>
      <c r="K9" s="37"/>
      <c r="L9" s="39"/>
      <c r="M9" s="12"/>
      <c r="N9" s="12"/>
      <c r="O9" s="37"/>
      <c r="P9" s="37"/>
      <c r="Q9" s="40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1"/>
      <c r="AJ9" s="103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9"/>
      <c r="B10" s="59"/>
      <c r="C10" s="80"/>
      <c r="D10" s="24"/>
      <c r="E10" s="24"/>
      <c r="F10" s="24"/>
      <c r="G10" s="24"/>
      <c r="H10" s="24"/>
      <c r="I10" s="24"/>
      <c r="J10" s="24"/>
      <c r="K10" s="24"/>
      <c r="L10" s="39"/>
      <c r="M10" s="12"/>
      <c r="N10" s="12"/>
      <c r="O10" s="35"/>
      <c r="P10" s="35"/>
      <c r="Q10" s="40"/>
      <c r="R10" s="35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J10" s="57"/>
    </row>
    <row r="11" spans="1:55" customFormat="1" ht="15" customHeight="1" x14ac:dyDescent="0.2">
      <c r="A11" s="61"/>
      <c r="B11" s="61"/>
      <c r="C11" s="80"/>
      <c r="E11" s="1"/>
      <c r="F11" s="1"/>
      <c r="G11" s="1"/>
      <c r="H11" s="1"/>
      <c r="I11" s="1"/>
      <c r="J11" s="30"/>
      <c r="K11" s="30"/>
      <c r="L11" s="30"/>
      <c r="M11" s="31"/>
      <c r="N11" s="30"/>
      <c r="O11" s="30"/>
      <c r="P11" s="30"/>
      <c r="Q11" s="30"/>
      <c r="R11" s="30"/>
      <c r="S11" s="30"/>
      <c r="T11" s="30"/>
      <c r="U11" s="31"/>
      <c r="V11" s="30"/>
      <c r="W11" s="30"/>
      <c r="X11" s="30"/>
      <c r="Y11" s="30"/>
      <c r="Z11" s="30"/>
      <c r="AA11" s="30"/>
      <c r="AB11" s="32"/>
      <c r="AC11" s="30"/>
      <c r="AD11" s="30"/>
      <c r="AE11" s="31"/>
      <c r="AF11" s="30"/>
      <c r="AG11" s="30"/>
      <c r="AH11" s="30"/>
      <c r="AJ11" s="57"/>
    </row>
    <row r="12" spans="1:55" ht="15.75" x14ac:dyDescent="0.25">
      <c r="A12" s="62"/>
      <c r="B12" s="62"/>
      <c r="C12" s="13"/>
      <c r="D12" s="89">
        <f>EDATE(DATE('année calendaire'!A1,11,1),0)</f>
        <v>40847</v>
      </c>
      <c r="E12" s="90"/>
      <c r="F12" s="90"/>
      <c r="G12" s="90"/>
      <c r="H12" s="90"/>
      <c r="I12" s="90"/>
      <c r="J12" s="90"/>
      <c r="K12" s="90"/>
      <c r="L12" s="90"/>
      <c r="M12" s="90"/>
      <c r="N12" s="90"/>
      <c r="O12" s="90"/>
      <c r="P12" s="90"/>
      <c r="Q12" s="90"/>
      <c r="R12" s="90"/>
      <c r="S12" s="90"/>
      <c r="T12" s="90"/>
      <c r="U12" s="90"/>
      <c r="V12" s="90"/>
      <c r="W12" s="90"/>
      <c r="X12" s="90"/>
      <c r="Y12" s="90"/>
      <c r="Z12" s="90"/>
      <c r="AA12" s="90"/>
      <c r="AB12" s="90"/>
      <c r="AC12" s="90"/>
      <c r="AD12" s="90"/>
      <c r="AE12" s="90"/>
      <c r="AF12" s="90"/>
      <c r="AG12" s="90"/>
      <c r="AH12" s="91"/>
      <c r="AI12" s="84"/>
    </row>
    <row r="13" spans="1:55" s="3" customFormat="1" ht="12.75" customHeight="1" x14ac:dyDescent="0.2">
      <c r="A13" s="63"/>
      <c r="B13" s="63"/>
      <c r="C13" s="82"/>
      <c r="D13" s="33">
        <f>D12</f>
        <v>40847</v>
      </c>
      <c r="E13" s="33">
        <f>D13+1</f>
        <v>40848</v>
      </c>
      <c r="F13" s="33">
        <f>E13+1</f>
        <v>40849</v>
      </c>
      <c r="G13" s="33">
        <f>F13+1</f>
        <v>40850</v>
      </c>
      <c r="H13" s="33">
        <f t="shared" ref="H13:AC13" si="0">G13+1</f>
        <v>40851</v>
      </c>
      <c r="I13" s="33">
        <f t="shared" si="0"/>
        <v>40852</v>
      </c>
      <c r="J13" s="33">
        <f t="shared" si="0"/>
        <v>40853</v>
      </c>
      <c r="K13" s="33">
        <f t="shared" si="0"/>
        <v>40854</v>
      </c>
      <c r="L13" s="33">
        <f t="shared" si="0"/>
        <v>40855</v>
      </c>
      <c r="M13" s="33">
        <f t="shared" si="0"/>
        <v>40856</v>
      </c>
      <c r="N13" s="33">
        <f t="shared" si="0"/>
        <v>40857</v>
      </c>
      <c r="O13" s="33">
        <f t="shared" si="0"/>
        <v>40858</v>
      </c>
      <c r="P13" s="33">
        <f t="shared" si="0"/>
        <v>40859</v>
      </c>
      <c r="Q13" s="33">
        <f t="shared" si="0"/>
        <v>40860</v>
      </c>
      <c r="R13" s="33">
        <f t="shared" si="0"/>
        <v>40861</v>
      </c>
      <c r="S13" s="33">
        <f t="shared" si="0"/>
        <v>40862</v>
      </c>
      <c r="T13" s="33">
        <f t="shared" si="0"/>
        <v>40863</v>
      </c>
      <c r="U13" s="33">
        <f t="shared" si="0"/>
        <v>40864</v>
      </c>
      <c r="V13" s="33">
        <f t="shared" si="0"/>
        <v>40865</v>
      </c>
      <c r="W13" s="33">
        <f t="shared" si="0"/>
        <v>40866</v>
      </c>
      <c r="X13" s="33">
        <f t="shared" si="0"/>
        <v>40867</v>
      </c>
      <c r="Y13" s="33">
        <f t="shared" si="0"/>
        <v>40868</v>
      </c>
      <c r="Z13" s="33">
        <f t="shared" si="0"/>
        <v>40869</v>
      </c>
      <c r="AA13" s="33">
        <f t="shared" si="0"/>
        <v>40870</v>
      </c>
      <c r="AB13" s="33">
        <f t="shared" si="0"/>
        <v>40871</v>
      </c>
      <c r="AC13" s="33">
        <f t="shared" si="0"/>
        <v>40872</v>
      </c>
      <c r="AD13" s="33">
        <f>IF(AC13&lt;&gt;"",IF(AC13+1&lt;=EOMONTH(($D$12)*1,0),AC13+1,""),"")</f>
        <v>40873</v>
      </c>
      <c r="AE13" s="33">
        <f>IF(AD13="","",IF(MONTH(AD13+1)&lt;&gt;MONTH(AD13),"",AD13+1))</f>
        <v>40874</v>
      </c>
      <c r="AF13" s="33">
        <f t="shared" ref="AF13:AH13" si="1">IF(AE13="","",IF(MONTH(AE13+1)&lt;&gt;MONTH(AE13),"",AE13+1))</f>
        <v>40875</v>
      </c>
      <c r="AG13" s="33">
        <f t="shared" si="1"/>
        <v>40876</v>
      </c>
      <c r="AH13" s="33" t="str">
        <f t="shared" si="1"/>
        <v/>
      </c>
      <c r="AI13" s="84" t="s">
        <v>31</v>
      </c>
      <c r="AJ13" s="102" t="s">
        <v>68</v>
      </c>
    </row>
    <row r="14" spans="1:55" x14ac:dyDescent="0.2">
      <c r="A14" s="66" t="s">
        <v>29</v>
      </c>
      <c r="B14" s="66" t="s">
        <v>30</v>
      </c>
      <c r="C14" s="83" t="s">
        <v>14</v>
      </c>
      <c r="D14" s="48">
        <f>D13</f>
        <v>40847</v>
      </c>
      <c r="E14" s="48">
        <f t="shared" ref="E14:AH14" si="2">E13</f>
        <v>40848</v>
      </c>
      <c r="F14" s="48">
        <f t="shared" si="2"/>
        <v>40849</v>
      </c>
      <c r="G14" s="48">
        <f t="shared" si="2"/>
        <v>40850</v>
      </c>
      <c r="H14" s="48">
        <f t="shared" si="2"/>
        <v>40851</v>
      </c>
      <c r="I14" s="48">
        <f t="shared" si="2"/>
        <v>40852</v>
      </c>
      <c r="J14" s="48">
        <f t="shared" si="2"/>
        <v>40853</v>
      </c>
      <c r="K14" s="48">
        <f t="shared" si="2"/>
        <v>40854</v>
      </c>
      <c r="L14" s="48">
        <f t="shared" si="2"/>
        <v>40855</v>
      </c>
      <c r="M14" s="48">
        <f t="shared" si="2"/>
        <v>40856</v>
      </c>
      <c r="N14" s="48">
        <f t="shared" si="2"/>
        <v>40857</v>
      </c>
      <c r="O14" s="48">
        <f t="shared" si="2"/>
        <v>40858</v>
      </c>
      <c r="P14" s="48">
        <f t="shared" si="2"/>
        <v>40859</v>
      </c>
      <c r="Q14" s="48">
        <f t="shared" si="2"/>
        <v>40860</v>
      </c>
      <c r="R14" s="48">
        <f t="shared" si="2"/>
        <v>40861</v>
      </c>
      <c r="S14" s="48">
        <f t="shared" si="2"/>
        <v>40862</v>
      </c>
      <c r="T14" s="48">
        <f t="shared" si="2"/>
        <v>40863</v>
      </c>
      <c r="U14" s="48">
        <f t="shared" si="2"/>
        <v>40864</v>
      </c>
      <c r="V14" s="48">
        <f t="shared" si="2"/>
        <v>40865</v>
      </c>
      <c r="W14" s="48">
        <f t="shared" si="2"/>
        <v>40866</v>
      </c>
      <c r="X14" s="48">
        <f t="shared" si="2"/>
        <v>40867</v>
      </c>
      <c r="Y14" s="48">
        <f t="shared" si="2"/>
        <v>40868</v>
      </c>
      <c r="Z14" s="48">
        <f t="shared" si="2"/>
        <v>40869</v>
      </c>
      <c r="AA14" s="48">
        <f t="shared" si="2"/>
        <v>40870</v>
      </c>
      <c r="AB14" s="48">
        <f t="shared" si="2"/>
        <v>40871</v>
      </c>
      <c r="AC14" s="48">
        <f t="shared" si="2"/>
        <v>40872</v>
      </c>
      <c r="AD14" s="48">
        <f t="shared" si="2"/>
        <v>40873</v>
      </c>
      <c r="AE14" s="48">
        <f t="shared" si="2"/>
        <v>40874</v>
      </c>
      <c r="AF14" s="48">
        <f t="shared" si="2"/>
        <v>40875</v>
      </c>
      <c r="AG14" s="48">
        <f t="shared" si="2"/>
        <v>40876</v>
      </c>
      <c r="AH14" s="48" t="str">
        <f t="shared" si="2"/>
        <v/>
      </c>
      <c r="AI14" s="84"/>
    </row>
    <row r="15" spans="1:55" s="3" customFormat="1" ht="13.9" customHeight="1" outlineLevel="1" x14ac:dyDescent="0.2">
      <c r="A15" s="72" t="s">
        <v>34</v>
      </c>
      <c r="B15" s="72" t="s">
        <v>35</v>
      </c>
      <c r="C15" s="74">
        <v>39510</v>
      </c>
      <c r="D15" s="97"/>
      <c r="E15" s="97"/>
      <c r="F15" s="97"/>
      <c r="G15" s="97"/>
      <c r="H15" s="97"/>
      <c r="I15" s="97"/>
      <c r="J15" s="97"/>
      <c r="K15" s="97"/>
      <c r="L15" s="97"/>
      <c r="M15" s="97"/>
      <c r="N15" s="97"/>
      <c r="O15" s="97"/>
      <c r="P15" s="97"/>
      <c r="Q15" s="97"/>
      <c r="R15" s="97"/>
      <c r="S15" s="97"/>
      <c r="T15" s="97"/>
      <c r="U15" s="97"/>
      <c r="V15" s="97"/>
      <c r="W15" s="97"/>
      <c r="X15" s="97"/>
      <c r="Y15" s="97"/>
      <c r="Z15" s="97"/>
      <c r="AA15" s="97"/>
      <c r="AB15" s="97"/>
      <c r="AC15" s="97"/>
      <c r="AD15" s="97"/>
      <c r="AE15" s="97"/>
      <c r="AF15" s="97"/>
      <c r="AG15" s="97"/>
      <c r="AH15" s="97"/>
      <c r="AI15" s="84">
        <f>SUM(D15:AH15)</f>
        <v>0</v>
      </c>
      <c r="AJ15" s="104">
        <v>1</v>
      </c>
    </row>
    <row r="16" spans="1:55" x14ac:dyDescent="0.2">
      <c r="A16" s="72" t="s">
        <v>41</v>
      </c>
      <c r="B16" s="72" t="s">
        <v>42</v>
      </c>
      <c r="C16" s="74" t="s">
        <v>70</v>
      </c>
      <c r="D16" s="97"/>
      <c r="E16" s="97"/>
      <c r="F16" s="97"/>
      <c r="G16" s="97"/>
      <c r="H16" s="97"/>
      <c r="I16" s="97"/>
      <c r="J16" s="97"/>
      <c r="K16" s="97"/>
      <c r="L16" s="97"/>
      <c r="M16" s="97"/>
      <c r="N16" s="97"/>
      <c r="O16" s="97"/>
      <c r="P16" s="97"/>
      <c r="Q16" s="97"/>
      <c r="R16" s="97"/>
      <c r="S16" s="97"/>
      <c r="T16" s="97"/>
      <c r="U16" s="97"/>
      <c r="V16" s="97"/>
      <c r="W16" s="97"/>
      <c r="X16" s="97"/>
      <c r="Y16" s="97"/>
      <c r="Z16" s="97"/>
      <c r="AA16" s="97"/>
      <c r="AB16" s="97"/>
      <c r="AC16" s="97"/>
      <c r="AD16" s="97"/>
      <c r="AE16" s="97"/>
      <c r="AF16" s="97"/>
      <c r="AG16" s="97"/>
      <c r="AH16" s="97"/>
      <c r="AI16" s="84">
        <f>SUM(D16:AH16)</f>
        <v>0</v>
      </c>
      <c r="AJ16" s="102">
        <v>2</v>
      </c>
    </row>
    <row r="17" spans="1:36" x14ac:dyDescent="0.2">
      <c r="A17" s="72" t="s">
        <v>45</v>
      </c>
      <c r="B17" s="72" t="s">
        <v>46</v>
      </c>
      <c r="C17" s="74">
        <v>39917</v>
      </c>
      <c r="D17" s="97"/>
      <c r="E17" s="97"/>
      <c r="F17" s="97"/>
      <c r="G17" s="97"/>
      <c r="H17" s="97"/>
      <c r="I17" s="97"/>
      <c r="J17" s="97"/>
      <c r="K17" s="97"/>
      <c r="L17" s="97"/>
      <c r="M17" s="97"/>
      <c r="N17" s="97"/>
      <c r="O17" s="97"/>
      <c r="P17" s="97"/>
      <c r="Q17" s="97"/>
      <c r="R17" s="97"/>
      <c r="S17" s="97"/>
      <c r="T17" s="97"/>
      <c r="U17" s="97"/>
      <c r="V17" s="97"/>
      <c r="W17" s="97"/>
      <c r="X17" s="97"/>
      <c r="Y17" s="97"/>
      <c r="Z17" s="97"/>
      <c r="AA17" s="97"/>
      <c r="AB17" s="97"/>
      <c r="AC17" s="97"/>
      <c r="AD17" s="97"/>
      <c r="AE17" s="97"/>
      <c r="AF17" s="97"/>
      <c r="AG17" s="97"/>
      <c r="AH17" s="97"/>
      <c r="AI17" s="84">
        <f>SUM(D17:AH17)</f>
        <v>0</v>
      </c>
      <c r="AJ17" s="102">
        <v>3</v>
      </c>
    </row>
    <row r="18" spans="1:36" x14ac:dyDescent="0.2">
      <c r="A18" s="72" t="s">
        <v>66</v>
      </c>
      <c r="B18" s="72" t="s">
        <v>73</v>
      </c>
      <c r="C18" s="74" t="s">
        <v>69</v>
      </c>
      <c r="D18" s="97"/>
      <c r="E18" s="97"/>
      <c r="F18" s="97"/>
      <c r="G18" s="97"/>
      <c r="H18" s="97"/>
      <c r="I18" s="97"/>
      <c r="J18" s="97"/>
      <c r="K18" s="97"/>
      <c r="L18" s="97"/>
      <c r="M18" s="97"/>
      <c r="N18" s="97"/>
      <c r="O18" s="97"/>
      <c r="P18" s="97"/>
      <c r="Q18" s="97"/>
      <c r="R18" s="97"/>
      <c r="S18" s="97"/>
      <c r="T18" s="97"/>
      <c r="U18" s="97"/>
      <c r="V18" s="97"/>
      <c r="W18" s="97"/>
      <c r="X18" s="97"/>
      <c r="Y18" s="97"/>
      <c r="Z18" s="97"/>
      <c r="AA18" s="97"/>
      <c r="AB18" s="97"/>
      <c r="AC18" s="97"/>
      <c r="AD18" s="97"/>
      <c r="AE18" s="97"/>
      <c r="AF18" s="97"/>
      <c r="AG18" s="97"/>
      <c r="AH18" s="97"/>
      <c r="AI18" s="84">
        <f>SUM(D18:AH18)</f>
        <v>0</v>
      </c>
      <c r="AJ18" s="102">
        <v>4</v>
      </c>
    </row>
    <row r="19" spans="1:36" x14ac:dyDescent="0.2"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</row>
    <row r="20" spans="1:36" x14ac:dyDescent="0.2"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</row>
    <row r="21" spans="1:36" x14ac:dyDescent="0.2"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</row>
    <row r="22" spans="1:36" s="3" customFormat="1" x14ac:dyDescent="0.2">
      <c r="A22" s="64"/>
      <c r="B22" s="64"/>
      <c r="C22" s="79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104"/>
    </row>
    <row r="23" spans="1:36" s="3" customFormat="1" x14ac:dyDescent="0.2">
      <c r="A23" s="64"/>
      <c r="B23" s="64"/>
      <c r="C23" s="79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J23" s="104"/>
    </row>
    <row r="24" spans="1:36" s="3" customFormat="1" x14ac:dyDescent="0.2">
      <c r="A24" s="64"/>
      <c r="B24" s="64"/>
      <c r="C24" s="79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J24" s="104"/>
    </row>
    <row r="25" spans="1:36" s="3" customFormat="1" x14ac:dyDescent="0.2">
      <c r="A25" s="64"/>
      <c r="B25" s="64"/>
      <c r="C25" s="79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J25" s="104"/>
    </row>
    <row r="26" spans="1:36" x14ac:dyDescent="0.2">
      <c r="D26" s="8"/>
      <c r="E26" s="5"/>
      <c r="F26" s="5"/>
      <c r="G26" s="5"/>
      <c r="H26" s="5"/>
      <c r="I26" s="5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</row>
    <row r="27" spans="1:36" ht="15.75" x14ac:dyDescent="0.25"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</row>
    <row r="28" spans="1:36" x14ac:dyDescent="0.2"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</row>
    <row r="29" spans="1:36" x14ac:dyDescent="0.2"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</row>
    <row r="30" spans="1:36" s="3" customFormat="1" x14ac:dyDescent="0.2">
      <c r="A30" s="64"/>
      <c r="B30" s="64"/>
      <c r="C30" s="79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104"/>
    </row>
    <row r="31" spans="1:36" s="3" customFormat="1" x14ac:dyDescent="0.2">
      <c r="A31" s="64"/>
      <c r="B31" s="64"/>
      <c r="C31" s="79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J31" s="104"/>
    </row>
    <row r="32" spans="1:36" s="3" customFormat="1" x14ac:dyDescent="0.2">
      <c r="A32" s="64"/>
      <c r="B32" s="64"/>
      <c r="C32" s="79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J32" s="104"/>
    </row>
    <row r="33" spans="1:36" s="3" customFormat="1" x14ac:dyDescent="0.2">
      <c r="A33" s="64"/>
      <c r="B33" s="64"/>
      <c r="C33" s="79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J33" s="104"/>
    </row>
    <row r="34" spans="1:36" x14ac:dyDescent="0.2">
      <c r="D34" s="8"/>
      <c r="E34" s="5"/>
      <c r="F34" s="5"/>
      <c r="G34" s="5"/>
      <c r="H34" s="5"/>
      <c r="I34" s="5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</row>
    <row r="35" spans="1:36" ht="15.75" x14ac:dyDescent="0.25"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</row>
    <row r="36" spans="1:36" x14ac:dyDescent="0.2"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</row>
    <row r="37" spans="1:36" x14ac:dyDescent="0.2"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</row>
    <row r="38" spans="1:36" s="3" customFormat="1" x14ac:dyDescent="0.2">
      <c r="A38" s="64"/>
      <c r="B38" s="64"/>
      <c r="C38" s="79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104"/>
    </row>
    <row r="39" spans="1:36" s="3" customFormat="1" x14ac:dyDescent="0.2">
      <c r="A39" s="64"/>
      <c r="B39" s="64"/>
      <c r="C39" s="79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J39" s="104"/>
    </row>
    <row r="40" spans="1:36" s="3" customFormat="1" x14ac:dyDescent="0.2">
      <c r="A40" s="64"/>
      <c r="B40" s="64"/>
      <c r="C40" s="79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J40" s="104"/>
    </row>
    <row r="41" spans="1:36" s="3" customFormat="1" x14ac:dyDescent="0.2">
      <c r="A41" s="64"/>
      <c r="B41" s="64"/>
      <c r="C41" s="79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J41" s="104"/>
    </row>
    <row r="42" spans="1:36" x14ac:dyDescent="0.2">
      <c r="D42" s="8"/>
      <c r="E42" s="5"/>
      <c r="F42" s="5"/>
      <c r="G42" s="5"/>
      <c r="H42" s="5"/>
      <c r="I42" s="5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</row>
    <row r="43" spans="1:36" ht="15.75" x14ac:dyDescent="0.25"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</row>
    <row r="44" spans="1:36" x14ac:dyDescent="0.2"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</row>
    <row r="45" spans="1:36" x14ac:dyDescent="0.2"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</row>
    <row r="46" spans="1:36" s="3" customFormat="1" x14ac:dyDescent="0.2">
      <c r="A46" s="64"/>
      <c r="B46" s="64"/>
      <c r="C46" s="79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104"/>
    </row>
    <row r="47" spans="1:36" s="3" customFormat="1" x14ac:dyDescent="0.2">
      <c r="A47" s="64"/>
      <c r="B47" s="64"/>
      <c r="C47" s="79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J47" s="104"/>
    </row>
    <row r="48" spans="1:36" s="3" customFormat="1" x14ac:dyDescent="0.2">
      <c r="A48" s="64"/>
      <c r="B48" s="64"/>
      <c r="C48" s="79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J48" s="104"/>
    </row>
    <row r="49" spans="1:36" s="3" customFormat="1" x14ac:dyDescent="0.2">
      <c r="A49" s="64"/>
      <c r="B49" s="64"/>
      <c r="C49" s="79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J49" s="104"/>
    </row>
    <row r="50" spans="1:36" x14ac:dyDescent="0.2">
      <c r="D50" s="8"/>
      <c r="E50" s="5"/>
      <c r="F50" s="5"/>
      <c r="G50" s="5"/>
      <c r="H50" s="5"/>
      <c r="I50" s="5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</row>
    <row r="51" spans="1:36" ht="15.75" x14ac:dyDescent="0.25"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</row>
    <row r="52" spans="1:36" x14ac:dyDescent="0.2"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</row>
    <row r="53" spans="1:36" x14ac:dyDescent="0.2"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</row>
    <row r="54" spans="1:36" s="3" customFormat="1" x14ac:dyDescent="0.2">
      <c r="A54" s="64"/>
      <c r="B54" s="64"/>
      <c r="C54" s="79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104"/>
    </row>
    <row r="55" spans="1:36" s="3" customFormat="1" x14ac:dyDescent="0.2">
      <c r="A55" s="64"/>
      <c r="B55" s="64"/>
      <c r="C55" s="79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J55" s="104"/>
    </row>
    <row r="56" spans="1:36" s="3" customFormat="1" x14ac:dyDescent="0.2">
      <c r="A56" s="64"/>
      <c r="B56" s="64"/>
      <c r="C56" s="79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J56" s="104"/>
    </row>
    <row r="57" spans="1:36" s="3" customFormat="1" x14ac:dyDescent="0.2">
      <c r="A57" s="64"/>
      <c r="B57" s="64"/>
      <c r="C57" s="79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J57" s="104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6" x14ac:dyDescent="0.2">
      <c r="D61" s="8"/>
      <c r="E61" s="5"/>
      <c r="F61" s="5"/>
      <c r="G61" s="5"/>
      <c r="H61" s="5"/>
      <c r="I61" s="5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6" x14ac:dyDescent="0.2">
      <c r="D62" s="8"/>
      <c r="E62" s="5"/>
      <c r="F62" s="5"/>
      <c r="G62" s="5"/>
      <c r="H62" s="5"/>
      <c r="I62" s="5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</sheetData>
  <mergeCells count="1">
    <mergeCell ref="D12:AH12"/>
  </mergeCells>
  <phoneticPr fontId="1" type="noConversion"/>
  <conditionalFormatting sqref="Q2:Q4 Q6:Q10">
    <cfRule type="cellIs" dxfId="491" priority="336" stopIfTrue="1" operator="equal">
      <formula>"GV"</formula>
    </cfRule>
    <cfRule type="cellIs" dxfId="490" priority="337" stopIfTrue="1" operator="equal">
      <formula>"PC"</formula>
    </cfRule>
    <cfRule type="cellIs" dxfId="489" priority="338" stopIfTrue="1" operator="equal">
      <formula>"R"</formula>
    </cfRule>
    <cfRule type="cellIs" dxfId="488" priority="339" stopIfTrue="1" operator="equal">
      <formula>"E"</formula>
    </cfRule>
    <cfRule type="cellIs" dxfId="487" priority="340" stopIfTrue="1" operator="equal">
      <formula>"PT"</formula>
    </cfRule>
    <cfRule type="cellIs" dxfId="486" priority="341" stopIfTrue="1" operator="equal">
      <formula>"mt"</formula>
    </cfRule>
  </conditionalFormatting>
  <conditionalFormatting sqref="Q2:Q10">
    <cfRule type="cellIs" dxfId="485" priority="393" stopIfTrue="1" operator="equal">
      <formula>"cc"</formula>
    </cfRule>
    <cfRule type="cellIs" dxfId="484" priority="394" stopIfTrue="1" operator="equal">
      <formula>"cl"</formula>
    </cfRule>
    <cfRule type="cellIs" dxfId="483" priority="395" stopIfTrue="1" operator="equal">
      <formula>"m"</formula>
    </cfRule>
  </conditionalFormatting>
  <conditionalFormatting sqref="Q2:Q10">
    <cfRule type="cellIs" dxfId="482" priority="390" stopIfTrue="1" operator="equal">
      <formula>"F"</formula>
    </cfRule>
    <cfRule type="cellIs" dxfId="481" priority="391" stopIfTrue="1" operator="equal">
      <formula>"WK"</formula>
    </cfRule>
    <cfRule type="cellIs" dxfId="480" priority="392" stopIfTrue="1" operator="equal">
      <formula>"T"</formula>
    </cfRule>
  </conditionalFormatting>
  <conditionalFormatting sqref="Q5">
    <cfRule type="cellIs" dxfId="479" priority="324" stopIfTrue="1" operator="equal">
      <formula>"GV"</formula>
    </cfRule>
    <cfRule type="cellIs" dxfId="478" priority="325" stopIfTrue="1" operator="equal">
      <formula>"PC"</formula>
    </cfRule>
    <cfRule type="cellIs" dxfId="477" priority="326" stopIfTrue="1" operator="equal">
      <formula>"R"</formula>
    </cfRule>
    <cfRule type="cellIs" dxfId="476" priority="327" stopIfTrue="1" operator="equal">
      <formula>"E"</formula>
    </cfRule>
    <cfRule type="cellIs" dxfId="475" priority="328" stopIfTrue="1" operator="equal">
      <formula>"PT"</formula>
    </cfRule>
    <cfRule type="cellIs" dxfId="474" priority="329" stopIfTrue="1" operator="equal">
      <formula>"mt"</formula>
    </cfRule>
  </conditionalFormatting>
  <conditionalFormatting sqref="D14:AH14">
    <cfRule type="expression" dxfId="473" priority="239">
      <formula>COUNTIF($D$13:$AH$13,férié)</formula>
    </cfRule>
  </conditionalFormatting>
  <conditionalFormatting sqref="Q2:Q10">
    <cfRule type="cellIs" dxfId="472" priority="236" stopIfTrue="1" operator="equal">
      <formula>"cc"</formula>
    </cfRule>
    <cfRule type="cellIs" dxfId="471" priority="237" stopIfTrue="1" operator="equal">
      <formula>"cl"</formula>
    </cfRule>
    <cfRule type="cellIs" dxfId="470" priority="238" stopIfTrue="1" operator="equal">
      <formula>"m"</formula>
    </cfRule>
  </conditionalFormatting>
  <conditionalFormatting sqref="Q2:Q10">
    <cfRule type="cellIs" dxfId="469" priority="233" stopIfTrue="1" operator="equal">
      <formula>"F"</formula>
    </cfRule>
    <cfRule type="cellIs" dxfId="468" priority="234" stopIfTrue="1" operator="equal">
      <formula>"WK"</formula>
    </cfRule>
    <cfRule type="cellIs" dxfId="467" priority="235" stopIfTrue="1" operator="equal">
      <formula>"T"</formula>
    </cfRule>
  </conditionalFormatting>
  <conditionalFormatting sqref="Q2:Q4 Q6:Q10">
    <cfRule type="cellIs" dxfId="466" priority="227" stopIfTrue="1" operator="equal">
      <formula>"GV"</formula>
    </cfRule>
    <cfRule type="cellIs" dxfId="465" priority="228" stopIfTrue="1" operator="equal">
      <formula>"PC"</formula>
    </cfRule>
    <cfRule type="cellIs" dxfId="464" priority="229" stopIfTrue="1" operator="equal">
      <formula>"R"</formula>
    </cfRule>
    <cfRule type="cellIs" dxfId="463" priority="230" stopIfTrue="1" operator="equal">
      <formula>"E"</formula>
    </cfRule>
    <cfRule type="cellIs" dxfId="462" priority="231" stopIfTrue="1" operator="equal">
      <formula>"PT"</formula>
    </cfRule>
    <cfRule type="cellIs" dxfId="461" priority="232" stopIfTrue="1" operator="equal">
      <formula>"mt"</formula>
    </cfRule>
  </conditionalFormatting>
  <conditionalFormatting sqref="Q5">
    <cfRule type="cellIs" dxfId="460" priority="221" stopIfTrue="1" operator="equal">
      <formula>"GV"</formula>
    </cfRule>
    <cfRule type="cellIs" dxfId="459" priority="222" stopIfTrue="1" operator="equal">
      <formula>"PC"</formula>
    </cfRule>
    <cfRule type="cellIs" dxfId="458" priority="223" stopIfTrue="1" operator="equal">
      <formula>"R"</formula>
    </cfRule>
    <cfRule type="cellIs" dxfId="457" priority="224" stopIfTrue="1" operator="equal">
      <formula>"E"</formula>
    </cfRule>
    <cfRule type="cellIs" dxfId="456" priority="225" stopIfTrue="1" operator="equal">
      <formula>"PT"</formula>
    </cfRule>
    <cfRule type="cellIs" dxfId="455" priority="226" stopIfTrue="1" operator="equal">
      <formula>"mt"</formula>
    </cfRule>
  </conditionalFormatting>
  <conditionalFormatting sqref="D14:AH14">
    <cfRule type="expression" dxfId="454" priority="220">
      <formula>COUNTIF($D$13:$AH$13,férié)</formula>
    </cfRule>
  </conditionalFormatting>
  <conditionalFormatting sqref="D15:AH15">
    <cfRule type="expression" dxfId="453" priority="217">
      <formula>D$13=""</formula>
    </cfRule>
    <cfRule type="expression" dxfId="452" priority="218">
      <formula>COUNTIF(JF,D$13)</formula>
    </cfRule>
    <cfRule type="expression" dxfId="451" priority="219">
      <formula>WEEKDAY(D$13,2)&gt;5</formula>
    </cfRule>
  </conditionalFormatting>
  <conditionalFormatting sqref="Q2:Q10">
    <cfRule type="cellIs" dxfId="450" priority="214" stopIfTrue="1" operator="equal">
      <formula>"cc"</formula>
    </cfRule>
    <cfRule type="cellIs" dxfId="449" priority="215" stopIfTrue="1" operator="equal">
      <formula>"cl"</formula>
    </cfRule>
    <cfRule type="cellIs" dxfId="448" priority="216" stopIfTrue="1" operator="equal">
      <formula>"m"</formula>
    </cfRule>
  </conditionalFormatting>
  <conditionalFormatting sqref="Q2:Q10">
    <cfRule type="cellIs" dxfId="447" priority="211" stopIfTrue="1" operator="equal">
      <formula>"F"</formula>
    </cfRule>
    <cfRule type="cellIs" dxfId="446" priority="212" stopIfTrue="1" operator="equal">
      <formula>"WK"</formula>
    </cfRule>
    <cfRule type="cellIs" dxfId="445" priority="213" stopIfTrue="1" operator="equal">
      <formula>"T"</formula>
    </cfRule>
  </conditionalFormatting>
  <conditionalFormatting sqref="Q2:Q4 Q6:Q10">
    <cfRule type="cellIs" dxfId="444" priority="205" stopIfTrue="1" operator="equal">
      <formula>"GV"</formula>
    </cfRule>
    <cfRule type="cellIs" dxfId="443" priority="206" stopIfTrue="1" operator="equal">
      <formula>"PC"</formula>
    </cfRule>
    <cfRule type="cellIs" dxfId="442" priority="207" stopIfTrue="1" operator="equal">
      <formula>"R"</formula>
    </cfRule>
    <cfRule type="cellIs" dxfId="441" priority="208" stopIfTrue="1" operator="equal">
      <formula>"E"</formula>
    </cfRule>
    <cfRule type="cellIs" dxfId="440" priority="209" stopIfTrue="1" operator="equal">
      <formula>"PT"</formula>
    </cfRule>
    <cfRule type="cellIs" dxfId="439" priority="210" stopIfTrue="1" operator="equal">
      <formula>"mt"</formula>
    </cfRule>
  </conditionalFormatting>
  <conditionalFormatting sqref="Q5">
    <cfRule type="cellIs" dxfId="438" priority="199" stopIfTrue="1" operator="equal">
      <formula>"GV"</formula>
    </cfRule>
    <cfRule type="cellIs" dxfId="437" priority="200" stopIfTrue="1" operator="equal">
      <formula>"PC"</formula>
    </cfRule>
    <cfRule type="cellIs" dxfId="436" priority="201" stopIfTrue="1" operator="equal">
      <formula>"R"</formula>
    </cfRule>
    <cfRule type="cellIs" dxfId="435" priority="202" stopIfTrue="1" operator="equal">
      <formula>"E"</formula>
    </cfRule>
    <cfRule type="cellIs" dxfId="434" priority="203" stopIfTrue="1" operator="equal">
      <formula>"PT"</formula>
    </cfRule>
    <cfRule type="cellIs" dxfId="433" priority="204" stopIfTrue="1" operator="equal">
      <formula>"mt"</formula>
    </cfRule>
  </conditionalFormatting>
  <conditionalFormatting sqref="D14:AH14">
    <cfRule type="expression" dxfId="432" priority="198">
      <formula>COUNTIF($D$13:$AH$13,férié)</formula>
    </cfRule>
  </conditionalFormatting>
  <conditionalFormatting sqref="D15:AH15">
    <cfRule type="expression" dxfId="431" priority="196">
      <formula>COUNTIF(JF,D$13)</formula>
    </cfRule>
    <cfRule type="expression" dxfId="430" priority="197">
      <formula>WEEKDAY(D$13,2)&gt;5</formula>
    </cfRule>
  </conditionalFormatting>
  <conditionalFormatting sqref="D13:AH15">
    <cfRule type="expression" dxfId="429" priority="195" stopIfTrue="1">
      <formula>D$13=""</formula>
    </cfRule>
  </conditionalFormatting>
  <conditionalFormatting sqref="Q2:Q4 Q6:Q10">
    <cfRule type="cellIs" dxfId="428" priority="189" stopIfTrue="1" operator="equal">
      <formula>"GV"</formula>
    </cfRule>
    <cfRule type="cellIs" dxfId="427" priority="190" stopIfTrue="1" operator="equal">
      <formula>"PC"</formula>
    </cfRule>
    <cfRule type="cellIs" dxfId="426" priority="191" stopIfTrue="1" operator="equal">
      <formula>"R"</formula>
    </cfRule>
    <cfRule type="cellIs" dxfId="425" priority="192" stopIfTrue="1" operator="equal">
      <formula>"E"</formula>
    </cfRule>
    <cfRule type="cellIs" dxfId="424" priority="193" stopIfTrue="1" operator="equal">
      <formula>"PT"</formula>
    </cfRule>
    <cfRule type="cellIs" dxfId="423" priority="194" stopIfTrue="1" operator="equal">
      <formula>"mt"</formula>
    </cfRule>
  </conditionalFormatting>
  <conditionalFormatting sqref="Q2:Q10">
    <cfRule type="cellIs" dxfId="422" priority="186" stopIfTrue="1" operator="equal">
      <formula>"cc"</formula>
    </cfRule>
    <cfRule type="cellIs" dxfId="421" priority="187" stopIfTrue="1" operator="equal">
      <formula>"cl"</formula>
    </cfRule>
    <cfRule type="cellIs" dxfId="420" priority="188" stopIfTrue="1" operator="equal">
      <formula>"m"</formula>
    </cfRule>
  </conditionalFormatting>
  <conditionalFormatting sqref="Q2:Q10">
    <cfRule type="cellIs" dxfId="419" priority="183" stopIfTrue="1" operator="equal">
      <formula>"F"</formula>
    </cfRule>
    <cfRule type="cellIs" dxfId="418" priority="184" stopIfTrue="1" operator="equal">
      <formula>"WK"</formula>
    </cfRule>
    <cfRule type="cellIs" dxfId="417" priority="185" stopIfTrue="1" operator="equal">
      <formula>"T"</formula>
    </cfRule>
  </conditionalFormatting>
  <conditionalFormatting sqref="Q5">
    <cfRule type="cellIs" dxfId="416" priority="177" stopIfTrue="1" operator="equal">
      <formula>"GV"</formula>
    </cfRule>
    <cfRule type="cellIs" dxfId="415" priority="178" stopIfTrue="1" operator="equal">
      <formula>"PC"</formula>
    </cfRule>
    <cfRule type="cellIs" dxfId="414" priority="179" stopIfTrue="1" operator="equal">
      <formula>"R"</formula>
    </cfRule>
    <cfRule type="cellIs" dxfId="413" priority="180" stopIfTrue="1" operator="equal">
      <formula>"E"</formula>
    </cfRule>
    <cfRule type="cellIs" dxfId="412" priority="181" stopIfTrue="1" operator="equal">
      <formula>"PT"</formula>
    </cfRule>
    <cfRule type="cellIs" dxfId="411" priority="182" stopIfTrue="1" operator="equal">
      <formula>"mt"</formula>
    </cfRule>
  </conditionalFormatting>
  <conditionalFormatting sqref="D14:AH14">
    <cfRule type="expression" dxfId="410" priority="176">
      <formula>COUNTIF($D$13:$AH$13,férié)</formula>
    </cfRule>
  </conditionalFormatting>
  <conditionalFormatting sqref="Q2:Q10">
    <cfRule type="cellIs" dxfId="409" priority="173" stopIfTrue="1" operator="equal">
      <formula>"cc"</formula>
    </cfRule>
    <cfRule type="cellIs" dxfId="408" priority="174" stopIfTrue="1" operator="equal">
      <formula>"cl"</formula>
    </cfRule>
    <cfRule type="cellIs" dxfId="407" priority="175" stopIfTrue="1" operator="equal">
      <formula>"m"</formula>
    </cfRule>
  </conditionalFormatting>
  <conditionalFormatting sqref="Q2:Q10">
    <cfRule type="cellIs" dxfId="406" priority="170" stopIfTrue="1" operator="equal">
      <formula>"F"</formula>
    </cfRule>
    <cfRule type="cellIs" dxfId="405" priority="171" stopIfTrue="1" operator="equal">
      <formula>"WK"</formula>
    </cfRule>
    <cfRule type="cellIs" dxfId="404" priority="172" stopIfTrue="1" operator="equal">
      <formula>"T"</formula>
    </cfRule>
  </conditionalFormatting>
  <conditionalFormatting sqref="Q2:Q4 Q6:Q10">
    <cfRule type="cellIs" dxfId="403" priority="164" stopIfTrue="1" operator="equal">
      <formula>"GV"</formula>
    </cfRule>
    <cfRule type="cellIs" dxfId="402" priority="165" stopIfTrue="1" operator="equal">
      <formula>"PC"</formula>
    </cfRule>
    <cfRule type="cellIs" dxfId="401" priority="166" stopIfTrue="1" operator="equal">
      <formula>"R"</formula>
    </cfRule>
    <cfRule type="cellIs" dxfId="400" priority="167" stopIfTrue="1" operator="equal">
      <formula>"E"</formula>
    </cfRule>
    <cfRule type="cellIs" dxfId="399" priority="168" stopIfTrue="1" operator="equal">
      <formula>"PT"</formula>
    </cfRule>
    <cfRule type="cellIs" dxfId="398" priority="169" stopIfTrue="1" operator="equal">
      <formula>"mt"</formula>
    </cfRule>
  </conditionalFormatting>
  <conditionalFormatting sqref="Q5">
    <cfRule type="cellIs" dxfId="397" priority="158" stopIfTrue="1" operator="equal">
      <formula>"GV"</formula>
    </cfRule>
    <cfRule type="cellIs" dxfId="396" priority="159" stopIfTrue="1" operator="equal">
      <formula>"PC"</formula>
    </cfRule>
    <cfRule type="cellIs" dxfId="395" priority="160" stopIfTrue="1" operator="equal">
      <formula>"R"</formula>
    </cfRule>
    <cfRule type="cellIs" dxfId="394" priority="161" stopIfTrue="1" operator="equal">
      <formula>"E"</formula>
    </cfRule>
    <cfRule type="cellIs" dxfId="393" priority="162" stopIfTrue="1" operator="equal">
      <formula>"PT"</formula>
    </cfRule>
    <cfRule type="cellIs" dxfId="392" priority="163" stopIfTrue="1" operator="equal">
      <formula>"mt"</formula>
    </cfRule>
  </conditionalFormatting>
  <conditionalFormatting sqref="D14:AH14">
    <cfRule type="expression" dxfId="391" priority="157">
      <formula>COUNTIF($D$13:$AH$13,férié)</formula>
    </cfRule>
  </conditionalFormatting>
  <conditionalFormatting sqref="Q2:Q10">
    <cfRule type="cellIs" dxfId="390" priority="152" stopIfTrue="1" operator="equal">
      <formula>"cc"</formula>
    </cfRule>
    <cfRule type="cellIs" dxfId="389" priority="153" stopIfTrue="1" operator="equal">
      <formula>"cl"</formula>
    </cfRule>
    <cfRule type="cellIs" dxfId="388" priority="154" stopIfTrue="1" operator="equal">
      <formula>"m"</formula>
    </cfRule>
  </conditionalFormatting>
  <conditionalFormatting sqref="Q2:Q10">
    <cfRule type="cellIs" dxfId="387" priority="149" stopIfTrue="1" operator="equal">
      <formula>"F"</formula>
    </cfRule>
    <cfRule type="cellIs" dxfId="386" priority="150" stopIfTrue="1" operator="equal">
      <formula>"WK"</formula>
    </cfRule>
    <cfRule type="cellIs" dxfId="385" priority="151" stopIfTrue="1" operator="equal">
      <formula>"T"</formula>
    </cfRule>
  </conditionalFormatting>
  <conditionalFormatting sqref="Q2:Q4 Q6:Q10">
    <cfRule type="cellIs" dxfId="384" priority="143" stopIfTrue="1" operator="equal">
      <formula>"GV"</formula>
    </cfRule>
    <cfRule type="cellIs" dxfId="383" priority="144" stopIfTrue="1" operator="equal">
      <formula>"PC"</formula>
    </cfRule>
    <cfRule type="cellIs" dxfId="382" priority="145" stopIfTrue="1" operator="equal">
      <formula>"R"</formula>
    </cfRule>
    <cfRule type="cellIs" dxfId="381" priority="146" stopIfTrue="1" operator="equal">
      <formula>"E"</formula>
    </cfRule>
    <cfRule type="cellIs" dxfId="380" priority="147" stopIfTrue="1" operator="equal">
      <formula>"PT"</formula>
    </cfRule>
    <cfRule type="cellIs" dxfId="379" priority="148" stopIfTrue="1" operator="equal">
      <formula>"mt"</formula>
    </cfRule>
  </conditionalFormatting>
  <conditionalFormatting sqref="Q5">
    <cfRule type="cellIs" dxfId="378" priority="137" stopIfTrue="1" operator="equal">
      <formula>"GV"</formula>
    </cfRule>
    <cfRule type="cellIs" dxfId="377" priority="138" stopIfTrue="1" operator="equal">
      <formula>"PC"</formula>
    </cfRule>
    <cfRule type="cellIs" dxfId="376" priority="139" stopIfTrue="1" operator="equal">
      <formula>"R"</formula>
    </cfRule>
    <cfRule type="cellIs" dxfId="375" priority="140" stopIfTrue="1" operator="equal">
      <formula>"E"</formula>
    </cfRule>
    <cfRule type="cellIs" dxfId="374" priority="141" stopIfTrue="1" operator="equal">
      <formula>"PT"</formula>
    </cfRule>
    <cfRule type="cellIs" dxfId="373" priority="142" stopIfTrue="1" operator="equal">
      <formula>"mt"</formula>
    </cfRule>
  </conditionalFormatting>
  <conditionalFormatting sqref="D14:AH14">
    <cfRule type="expression" dxfId="372" priority="136">
      <formula>COUNTIF($D$13:$AH$13,férié)</formula>
    </cfRule>
  </conditionalFormatting>
  <conditionalFormatting sqref="D16:AH16">
    <cfRule type="expression" dxfId="353" priority="22">
      <formula>D$13=""</formula>
    </cfRule>
    <cfRule type="expression" dxfId="352" priority="23">
      <formula>COUNTIF(JF,D$13)</formula>
    </cfRule>
    <cfRule type="expression" dxfId="351" priority="24">
      <formula>WEEKDAY(D$13,2)&gt;5</formula>
    </cfRule>
  </conditionalFormatting>
  <conditionalFormatting sqref="D16:AH16">
    <cfRule type="expression" dxfId="350" priority="20">
      <formula>COUNTIF(JF,D$13)</formula>
    </cfRule>
    <cfRule type="expression" dxfId="349" priority="21">
      <formula>WEEKDAY(D$13,2)&gt;5</formula>
    </cfRule>
  </conditionalFormatting>
  <conditionalFormatting sqref="D16:AH16">
    <cfRule type="expression" dxfId="348" priority="19" stopIfTrue="1">
      <formula>D$13=""</formula>
    </cfRule>
  </conditionalFormatting>
  <conditionalFormatting sqref="D17:AH17">
    <cfRule type="expression" dxfId="347" priority="16">
      <formula>D$13=""</formula>
    </cfRule>
    <cfRule type="expression" dxfId="346" priority="17">
      <formula>COUNTIF(JF,D$13)</formula>
    </cfRule>
    <cfRule type="expression" dxfId="345" priority="18">
      <formula>WEEKDAY(D$13,2)&gt;5</formula>
    </cfRule>
  </conditionalFormatting>
  <conditionalFormatting sqref="D17:AH17">
    <cfRule type="expression" dxfId="344" priority="14">
      <formula>COUNTIF(JF,D$13)</formula>
    </cfRule>
    <cfRule type="expression" dxfId="343" priority="15">
      <formula>WEEKDAY(D$13,2)&gt;5</formula>
    </cfRule>
  </conditionalFormatting>
  <conditionalFormatting sqref="D17:AH17">
    <cfRule type="expression" dxfId="342" priority="13" stopIfTrue="1">
      <formula>D$13=""</formula>
    </cfRule>
  </conditionalFormatting>
  <conditionalFormatting sqref="D18:AH18">
    <cfRule type="expression" dxfId="11" priority="4">
      <formula>D$13=""</formula>
    </cfRule>
    <cfRule type="expression" dxfId="10" priority="5">
      <formula>COUNTIF(JF,D$13)</formula>
    </cfRule>
    <cfRule type="expression" dxfId="9" priority="6">
      <formula>WEEKDAY(D$13,2)&gt;5</formula>
    </cfRule>
  </conditionalFormatting>
  <conditionalFormatting sqref="D18:AH18">
    <cfRule type="expression" dxfId="8" priority="2">
      <formula>COUNTIF(JF,D$13)</formula>
    </cfRule>
    <cfRule type="expression" dxfId="7" priority="3">
      <formula>WEEKDAY(D$13,2)&gt;5</formula>
    </cfRule>
  </conditionalFormatting>
  <conditionalFormatting sqref="D18:AH18">
    <cfRule type="expression" dxfId="6" priority="1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BC62"/>
  <sheetViews>
    <sheetView zoomScale="85" zoomScaleNormal="85" workbookViewId="0"/>
  </sheetViews>
  <sheetFormatPr baseColWidth="10" defaultColWidth="11.42578125" defaultRowHeight="12.75" outlineLevelRow="1" x14ac:dyDescent="0.2"/>
  <cols>
    <col min="1" max="2" width="17.140625" style="58" customWidth="1"/>
    <col min="3" max="3" width="17.140625" style="78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102" customWidth="1"/>
    <col min="37" max="16384" width="11.42578125" style="4"/>
  </cols>
  <sheetData>
    <row r="1" spans="1:55" ht="36" customHeight="1" x14ac:dyDescent="0.2">
      <c r="B1" s="65"/>
      <c r="C1" s="13"/>
      <c r="G1" s="53" t="s">
        <v>28</v>
      </c>
      <c r="J1" s="7"/>
      <c r="K1" s="7"/>
      <c r="L1" s="38"/>
      <c r="M1" s="38"/>
      <c r="N1" s="38"/>
      <c r="O1" s="38"/>
      <c r="P1" s="38"/>
      <c r="Q1" s="34"/>
      <c r="R1" s="38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8"/>
      <c r="B2" s="59"/>
      <c r="C2" s="80"/>
      <c r="D2" s="24"/>
      <c r="E2" s="24"/>
      <c r="F2" s="24"/>
      <c r="G2" s="24"/>
      <c r="H2" s="24"/>
      <c r="I2" s="24"/>
      <c r="J2" s="24"/>
      <c r="K2" s="24"/>
      <c r="L2" s="39"/>
      <c r="M2" s="12"/>
      <c r="N2" s="12"/>
      <c r="O2" s="35"/>
      <c r="P2" s="35"/>
      <c r="Q2" s="40"/>
      <c r="R2" s="35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  <c r="AJ2" s="57"/>
    </row>
    <row r="3" spans="1:55" customFormat="1" x14ac:dyDescent="0.2">
      <c r="A3" s="59"/>
      <c r="B3" s="59"/>
      <c r="C3" s="80"/>
      <c r="D3" s="25"/>
      <c r="E3" s="25"/>
      <c r="F3" s="25"/>
      <c r="G3" s="25"/>
      <c r="H3" s="25"/>
      <c r="I3" s="25"/>
      <c r="J3" s="25"/>
      <c r="K3" s="25"/>
      <c r="L3" s="39"/>
      <c r="M3" s="12"/>
      <c r="N3" s="12"/>
      <c r="O3" s="36"/>
      <c r="P3" s="36"/>
      <c r="Q3" s="40"/>
      <c r="R3" s="36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J3" s="57"/>
    </row>
    <row r="4" spans="1:55" s="1" customFormat="1" x14ac:dyDescent="0.2">
      <c r="A4" s="60"/>
      <c r="B4" s="60"/>
      <c r="C4" s="81"/>
      <c r="D4" s="26"/>
      <c r="E4" s="26"/>
      <c r="F4" s="26"/>
      <c r="G4" s="26"/>
      <c r="H4" s="26"/>
      <c r="I4" s="26"/>
      <c r="J4" s="26"/>
      <c r="K4" s="26"/>
      <c r="L4" s="5"/>
      <c r="M4" s="12"/>
      <c r="N4" s="12"/>
      <c r="O4" s="26"/>
      <c r="P4" s="26"/>
      <c r="Q4" s="40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J4" s="103"/>
    </row>
    <row r="5" spans="1:55" s="1" customFormat="1" ht="18" x14ac:dyDescent="0.25">
      <c r="A5" s="60"/>
      <c r="B5" s="60"/>
      <c r="C5" s="81"/>
      <c r="D5" s="27"/>
      <c r="E5" s="27"/>
      <c r="F5" s="43"/>
      <c r="G5" s="44"/>
      <c r="H5" s="44"/>
      <c r="I5" s="44"/>
      <c r="J5" s="44"/>
      <c r="K5" s="44"/>
      <c r="L5" s="45"/>
      <c r="M5" s="45"/>
      <c r="N5" s="45"/>
      <c r="O5" s="44"/>
      <c r="P5" s="44"/>
      <c r="Q5" s="46"/>
      <c r="R5" s="44"/>
      <c r="S5" s="44"/>
      <c r="T5" s="44"/>
      <c r="U5" s="44"/>
      <c r="V5" s="44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  <c r="AJ5" s="103"/>
    </row>
    <row r="6" spans="1:55" s="1" customFormat="1" x14ac:dyDescent="0.2">
      <c r="A6" s="60"/>
      <c r="B6" s="60"/>
      <c r="C6" s="81"/>
      <c r="D6" s="26"/>
      <c r="E6" s="26"/>
      <c r="F6" s="26"/>
      <c r="G6" s="26"/>
      <c r="H6" s="26"/>
      <c r="I6" s="26"/>
      <c r="J6" s="26"/>
      <c r="K6" s="26"/>
      <c r="L6" s="5"/>
      <c r="M6" s="12"/>
      <c r="N6" s="12"/>
      <c r="O6" s="26"/>
      <c r="P6" s="26"/>
      <c r="Q6" s="40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J6" s="103"/>
    </row>
    <row r="7" spans="1:55" s="1" customFormat="1" ht="18" x14ac:dyDescent="0.25">
      <c r="A7" s="60"/>
      <c r="B7" s="60"/>
      <c r="C7" s="81"/>
      <c r="D7" s="26"/>
      <c r="E7" s="26"/>
      <c r="F7" s="42"/>
      <c r="G7" s="47"/>
      <c r="H7" s="47"/>
      <c r="I7" s="47"/>
      <c r="J7" s="47"/>
      <c r="K7" s="47"/>
      <c r="L7" s="45"/>
      <c r="M7" s="45"/>
      <c r="N7" s="45"/>
      <c r="O7" s="47"/>
      <c r="P7" s="47"/>
      <c r="Q7" s="40"/>
      <c r="R7" s="26"/>
      <c r="S7" s="26"/>
      <c r="T7" s="26"/>
      <c r="U7" s="41"/>
      <c r="V7" s="42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J7" s="103"/>
    </row>
    <row r="8" spans="1:55" customFormat="1" x14ac:dyDescent="0.2">
      <c r="A8" s="59"/>
      <c r="B8" s="59"/>
      <c r="C8" s="80"/>
      <c r="D8" s="28"/>
      <c r="E8" s="29"/>
      <c r="F8" s="29"/>
      <c r="G8" s="29"/>
      <c r="H8" s="29"/>
      <c r="I8" s="29"/>
      <c r="J8" s="29"/>
      <c r="K8" s="29"/>
      <c r="L8" s="39"/>
      <c r="M8" s="12"/>
      <c r="N8" s="12"/>
      <c r="O8" s="29"/>
      <c r="P8" s="29"/>
      <c r="Q8" s="40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1"/>
      <c r="AJ8" s="103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9"/>
      <c r="B9" s="59"/>
      <c r="C9" s="80"/>
      <c r="D9" s="2"/>
      <c r="E9" s="2"/>
      <c r="F9" s="37"/>
      <c r="G9" s="37"/>
      <c r="H9" s="37"/>
      <c r="I9" s="37"/>
      <c r="J9" s="37"/>
      <c r="K9" s="37"/>
      <c r="L9" s="39"/>
      <c r="M9" s="12"/>
      <c r="N9" s="12"/>
      <c r="O9" s="37"/>
      <c r="P9" s="37"/>
      <c r="Q9" s="40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1"/>
      <c r="AJ9" s="103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9"/>
      <c r="B10" s="59"/>
      <c r="C10" s="80"/>
      <c r="D10" s="24"/>
      <c r="E10" s="24"/>
      <c r="F10" s="24"/>
      <c r="G10" s="24"/>
      <c r="H10" s="24"/>
      <c r="I10" s="24"/>
      <c r="J10" s="24"/>
      <c r="K10" s="24"/>
      <c r="L10" s="39"/>
      <c r="M10" s="12"/>
      <c r="N10" s="12"/>
      <c r="O10" s="35"/>
      <c r="P10" s="35"/>
      <c r="Q10" s="40"/>
      <c r="R10" s="35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J10" s="57"/>
    </row>
    <row r="11" spans="1:55" customFormat="1" ht="15" customHeight="1" x14ac:dyDescent="0.2">
      <c r="A11" s="61"/>
      <c r="B11" s="61"/>
      <c r="C11" s="80"/>
      <c r="E11" s="1"/>
      <c r="F11" s="1"/>
      <c r="G11" s="1"/>
      <c r="H11" s="1"/>
      <c r="I11" s="1"/>
      <c r="J11" s="30"/>
      <c r="K11" s="30"/>
      <c r="L11" s="30"/>
      <c r="M11" s="31"/>
      <c r="N11" s="30"/>
      <c r="O11" s="30"/>
      <c r="P11" s="30"/>
      <c r="Q11" s="30"/>
      <c r="R11" s="30"/>
      <c r="S11" s="30"/>
      <c r="T11" s="30"/>
      <c r="U11" s="31"/>
      <c r="V11" s="30"/>
      <c r="W11" s="30"/>
      <c r="X11" s="30"/>
      <c r="Y11" s="30"/>
      <c r="Z11" s="30"/>
      <c r="AA11" s="30"/>
      <c r="AB11" s="32"/>
      <c r="AC11" s="30"/>
      <c r="AD11" s="30"/>
      <c r="AE11" s="31"/>
      <c r="AF11" s="30"/>
      <c r="AG11" s="30"/>
      <c r="AH11" s="30"/>
      <c r="AJ11" s="57"/>
    </row>
    <row r="12" spans="1:55" ht="15.75" x14ac:dyDescent="0.25">
      <c r="A12" s="62"/>
      <c r="B12" s="62"/>
      <c r="C12" s="13"/>
      <c r="D12" s="89">
        <f>EDATE(DATE('année calendaire'!A1,12,1),0)</f>
        <v>40877</v>
      </c>
      <c r="E12" s="90"/>
      <c r="F12" s="90"/>
      <c r="G12" s="90"/>
      <c r="H12" s="90"/>
      <c r="I12" s="90"/>
      <c r="J12" s="90"/>
      <c r="K12" s="90"/>
      <c r="L12" s="90"/>
      <c r="M12" s="90"/>
      <c r="N12" s="90"/>
      <c r="O12" s="90"/>
      <c r="P12" s="90"/>
      <c r="Q12" s="90"/>
      <c r="R12" s="90"/>
      <c r="S12" s="90"/>
      <c r="T12" s="90"/>
      <c r="U12" s="90"/>
      <c r="V12" s="90"/>
      <c r="W12" s="90"/>
      <c r="X12" s="90"/>
      <c r="Y12" s="90"/>
      <c r="Z12" s="90"/>
      <c r="AA12" s="90"/>
      <c r="AB12" s="90"/>
      <c r="AC12" s="90"/>
      <c r="AD12" s="90"/>
      <c r="AE12" s="90"/>
      <c r="AF12" s="90"/>
      <c r="AG12" s="90"/>
      <c r="AH12" s="91"/>
      <c r="AI12" s="84"/>
    </row>
    <row r="13" spans="1:55" s="3" customFormat="1" ht="12.75" customHeight="1" x14ac:dyDescent="0.2">
      <c r="A13" s="63"/>
      <c r="B13" s="63"/>
      <c r="C13" s="82"/>
      <c r="D13" s="33">
        <f>D12</f>
        <v>40877</v>
      </c>
      <c r="E13" s="33">
        <f>D13+1</f>
        <v>40878</v>
      </c>
      <c r="F13" s="33">
        <f>E13+1</f>
        <v>40879</v>
      </c>
      <c r="G13" s="33">
        <f>F13+1</f>
        <v>40880</v>
      </c>
      <c r="H13" s="33">
        <f t="shared" ref="H13:AC13" si="0">G13+1</f>
        <v>40881</v>
      </c>
      <c r="I13" s="33">
        <f t="shared" si="0"/>
        <v>40882</v>
      </c>
      <c r="J13" s="33">
        <f t="shared" si="0"/>
        <v>40883</v>
      </c>
      <c r="K13" s="33">
        <f t="shared" si="0"/>
        <v>40884</v>
      </c>
      <c r="L13" s="33">
        <f t="shared" si="0"/>
        <v>40885</v>
      </c>
      <c r="M13" s="33">
        <f t="shared" si="0"/>
        <v>40886</v>
      </c>
      <c r="N13" s="33">
        <f t="shared" si="0"/>
        <v>40887</v>
      </c>
      <c r="O13" s="33">
        <f t="shared" si="0"/>
        <v>40888</v>
      </c>
      <c r="P13" s="33">
        <f t="shared" si="0"/>
        <v>40889</v>
      </c>
      <c r="Q13" s="33">
        <f t="shared" si="0"/>
        <v>40890</v>
      </c>
      <c r="R13" s="33">
        <f t="shared" si="0"/>
        <v>40891</v>
      </c>
      <c r="S13" s="33">
        <f t="shared" si="0"/>
        <v>40892</v>
      </c>
      <c r="T13" s="33">
        <f t="shared" si="0"/>
        <v>40893</v>
      </c>
      <c r="U13" s="33">
        <f t="shared" si="0"/>
        <v>40894</v>
      </c>
      <c r="V13" s="33">
        <f t="shared" si="0"/>
        <v>40895</v>
      </c>
      <c r="W13" s="33">
        <f t="shared" si="0"/>
        <v>40896</v>
      </c>
      <c r="X13" s="33">
        <f t="shared" si="0"/>
        <v>40897</v>
      </c>
      <c r="Y13" s="33">
        <f t="shared" si="0"/>
        <v>40898</v>
      </c>
      <c r="Z13" s="33">
        <f t="shared" si="0"/>
        <v>40899</v>
      </c>
      <c r="AA13" s="33">
        <f t="shared" si="0"/>
        <v>40900</v>
      </c>
      <c r="AB13" s="33">
        <f t="shared" si="0"/>
        <v>40901</v>
      </c>
      <c r="AC13" s="33">
        <f t="shared" si="0"/>
        <v>40902</v>
      </c>
      <c r="AD13" s="33">
        <f>IF(AC13&lt;&gt;"",IF(AC13+1&lt;=EOMONTH(($D$12)*1,0),AC13+1,""),"")</f>
        <v>40903</v>
      </c>
      <c r="AE13" s="33">
        <f>IF(AD13="","",IF(MONTH(AD13+1)&lt;&gt;MONTH(AD13),"",AD13+1))</f>
        <v>40904</v>
      </c>
      <c r="AF13" s="33">
        <f t="shared" ref="AF13:AH13" si="1">IF(AE13="","",IF(MONTH(AE13+1)&lt;&gt;MONTH(AE13),"",AE13+1))</f>
        <v>40905</v>
      </c>
      <c r="AG13" s="33">
        <f t="shared" si="1"/>
        <v>40906</v>
      </c>
      <c r="AH13" s="33">
        <f t="shared" si="1"/>
        <v>40907</v>
      </c>
      <c r="AI13" s="84" t="s">
        <v>31</v>
      </c>
      <c r="AJ13" s="102" t="s">
        <v>68</v>
      </c>
    </row>
    <row r="14" spans="1:55" x14ac:dyDescent="0.2">
      <c r="A14" s="66" t="s">
        <v>29</v>
      </c>
      <c r="B14" s="66" t="s">
        <v>30</v>
      </c>
      <c r="C14" s="83" t="s">
        <v>14</v>
      </c>
      <c r="D14" s="48">
        <f>D13</f>
        <v>40877</v>
      </c>
      <c r="E14" s="48">
        <f t="shared" ref="E14:AH14" si="2">E13</f>
        <v>40878</v>
      </c>
      <c r="F14" s="48">
        <f t="shared" si="2"/>
        <v>40879</v>
      </c>
      <c r="G14" s="48">
        <f t="shared" si="2"/>
        <v>40880</v>
      </c>
      <c r="H14" s="48">
        <f t="shared" si="2"/>
        <v>40881</v>
      </c>
      <c r="I14" s="48">
        <f t="shared" si="2"/>
        <v>40882</v>
      </c>
      <c r="J14" s="48">
        <f t="shared" si="2"/>
        <v>40883</v>
      </c>
      <c r="K14" s="48">
        <f t="shared" si="2"/>
        <v>40884</v>
      </c>
      <c r="L14" s="48">
        <f t="shared" si="2"/>
        <v>40885</v>
      </c>
      <c r="M14" s="48">
        <f t="shared" si="2"/>
        <v>40886</v>
      </c>
      <c r="N14" s="48">
        <f t="shared" si="2"/>
        <v>40887</v>
      </c>
      <c r="O14" s="48">
        <f t="shared" si="2"/>
        <v>40888</v>
      </c>
      <c r="P14" s="48">
        <f t="shared" si="2"/>
        <v>40889</v>
      </c>
      <c r="Q14" s="48">
        <f t="shared" si="2"/>
        <v>40890</v>
      </c>
      <c r="R14" s="48">
        <f t="shared" si="2"/>
        <v>40891</v>
      </c>
      <c r="S14" s="48">
        <f t="shared" si="2"/>
        <v>40892</v>
      </c>
      <c r="T14" s="48">
        <f t="shared" si="2"/>
        <v>40893</v>
      </c>
      <c r="U14" s="48">
        <f t="shared" si="2"/>
        <v>40894</v>
      </c>
      <c r="V14" s="48">
        <f t="shared" si="2"/>
        <v>40895</v>
      </c>
      <c r="W14" s="48">
        <f t="shared" si="2"/>
        <v>40896</v>
      </c>
      <c r="X14" s="48">
        <f t="shared" si="2"/>
        <v>40897</v>
      </c>
      <c r="Y14" s="48">
        <f t="shared" si="2"/>
        <v>40898</v>
      </c>
      <c r="Z14" s="48">
        <f t="shared" si="2"/>
        <v>40899</v>
      </c>
      <c r="AA14" s="48">
        <f t="shared" si="2"/>
        <v>40900</v>
      </c>
      <c r="AB14" s="48">
        <f t="shared" si="2"/>
        <v>40901</v>
      </c>
      <c r="AC14" s="48">
        <f t="shared" si="2"/>
        <v>40902</v>
      </c>
      <c r="AD14" s="48">
        <f t="shared" si="2"/>
        <v>40903</v>
      </c>
      <c r="AE14" s="48">
        <f t="shared" si="2"/>
        <v>40904</v>
      </c>
      <c r="AF14" s="48">
        <f t="shared" si="2"/>
        <v>40905</v>
      </c>
      <c r="AG14" s="48">
        <f t="shared" si="2"/>
        <v>40906</v>
      </c>
      <c r="AH14" s="48">
        <f t="shared" si="2"/>
        <v>40907</v>
      </c>
      <c r="AI14" s="84"/>
    </row>
    <row r="15" spans="1:55" s="3" customFormat="1" ht="13.9" customHeight="1" outlineLevel="1" x14ac:dyDescent="0.2">
      <c r="A15" s="72" t="s">
        <v>34</v>
      </c>
      <c r="B15" s="72" t="s">
        <v>35</v>
      </c>
      <c r="C15" s="74">
        <v>39510</v>
      </c>
      <c r="D15" s="97"/>
      <c r="E15" s="97"/>
      <c r="F15" s="97"/>
      <c r="G15" s="97"/>
      <c r="H15" s="97"/>
      <c r="I15" s="97"/>
      <c r="J15" s="97"/>
      <c r="K15" s="97"/>
      <c r="L15" s="97"/>
      <c r="M15" s="97"/>
      <c r="N15" s="97"/>
      <c r="O15" s="97"/>
      <c r="P15" s="97"/>
      <c r="Q15" s="97"/>
      <c r="R15" s="97"/>
      <c r="S15" s="97"/>
      <c r="T15" s="97"/>
      <c r="U15" s="97"/>
      <c r="V15" s="97"/>
      <c r="W15" s="97"/>
      <c r="X15" s="97"/>
      <c r="Y15" s="97"/>
      <c r="Z15" s="97"/>
      <c r="AA15" s="97"/>
      <c r="AB15" s="97"/>
      <c r="AC15" s="97"/>
      <c r="AD15" s="97"/>
      <c r="AE15" s="97"/>
      <c r="AF15" s="97"/>
      <c r="AG15" s="97"/>
      <c r="AH15" s="97"/>
      <c r="AI15" s="84">
        <f>SUM(D15:AH15)</f>
        <v>0</v>
      </c>
      <c r="AJ15" s="104">
        <v>1</v>
      </c>
    </row>
    <row r="16" spans="1:55" x14ac:dyDescent="0.2">
      <c r="A16" s="72" t="s">
        <v>41</v>
      </c>
      <c r="B16" s="72" t="s">
        <v>42</v>
      </c>
      <c r="C16" s="74" t="s">
        <v>70</v>
      </c>
      <c r="D16" s="97"/>
      <c r="E16" s="97"/>
      <c r="F16" s="97"/>
      <c r="G16" s="97"/>
      <c r="H16" s="97"/>
      <c r="I16" s="97"/>
      <c r="J16" s="97"/>
      <c r="K16" s="97"/>
      <c r="L16" s="97"/>
      <c r="M16" s="97"/>
      <c r="N16" s="97"/>
      <c r="O16" s="97"/>
      <c r="P16" s="97"/>
      <c r="Q16" s="97"/>
      <c r="R16" s="97"/>
      <c r="S16" s="97"/>
      <c r="T16" s="97"/>
      <c r="U16" s="97"/>
      <c r="V16" s="97"/>
      <c r="W16" s="97"/>
      <c r="X16" s="97"/>
      <c r="Y16" s="97"/>
      <c r="Z16" s="97"/>
      <c r="AA16" s="97"/>
      <c r="AB16" s="97"/>
      <c r="AC16" s="97"/>
      <c r="AD16" s="97"/>
      <c r="AE16" s="97"/>
      <c r="AF16" s="97"/>
      <c r="AG16" s="97"/>
      <c r="AH16" s="97"/>
      <c r="AI16" s="84">
        <f>SUM(D16:AH16)</f>
        <v>0</v>
      </c>
      <c r="AJ16" s="102">
        <v>2</v>
      </c>
    </row>
    <row r="17" spans="1:36" x14ac:dyDescent="0.2">
      <c r="A17" s="72" t="s">
        <v>45</v>
      </c>
      <c r="B17" s="72" t="s">
        <v>46</v>
      </c>
      <c r="C17" s="74">
        <v>39917</v>
      </c>
      <c r="D17" s="97"/>
      <c r="E17" s="97"/>
      <c r="F17" s="97"/>
      <c r="G17" s="97"/>
      <c r="H17" s="97"/>
      <c r="I17" s="97"/>
      <c r="J17" s="97"/>
      <c r="K17" s="97"/>
      <c r="L17" s="97"/>
      <c r="M17" s="97"/>
      <c r="N17" s="97"/>
      <c r="O17" s="97"/>
      <c r="P17" s="97"/>
      <c r="Q17" s="97"/>
      <c r="R17" s="97"/>
      <c r="S17" s="97"/>
      <c r="T17" s="97"/>
      <c r="U17" s="97"/>
      <c r="V17" s="97"/>
      <c r="W17" s="97"/>
      <c r="X17" s="97"/>
      <c r="Y17" s="97"/>
      <c r="Z17" s="97"/>
      <c r="AA17" s="97"/>
      <c r="AB17" s="97"/>
      <c r="AC17" s="97"/>
      <c r="AD17" s="97"/>
      <c r="AE17" s="97"/>
      <c r="AF17" s="97"/>
      <c r="AG17" s="97"/>
      <c r="AH17" s="97"/>
      <c r="AI17" s="84">
        <f>SUM(D17:AH17)</f>
        <v>0</v>
      </c>
      <c r="AJ17" s="102">
        <v>3</v>
      </c>
    </row>
    <row r="18" spans="1:36" x14ac:dyDescent="0.2">
      <c r="A18" s="72" t="s">
        <v>66</v>
      </c>
      <c r="B18" s="72" t="s">
        <v>73</v>
      </c>
      <c r="C18" s="74" t="s">
        <v>69</v>
      </c>
      <c r="D18" s="97"/>
      <c r="E18" s="97"/>
      <c r="F18" s="97"/>
      <c r="G18" s="97"/>
      <c r="H18" s="97"/>
      <c r="I18" s="97"/>
      <c r="J18" s="97"/>
      <c r="K18" s="97"/>
      <c r="L18" s="97"/>
      <c r="M18" s="97"/>
      <c r="N18" s="97"/>
      <c r="O18" s="97"/>
      <c r="P18" s="97"/>
      <c r="Q18" s="97"/>
      <c r="R18" s="97"/>
      <c r="S18" s="97"/>
      <c r="T18" s="97"/>
      <c r="U18" s="97"/>
      <c r="V18" s="97"/>
      <c r="W18" s="97"/>
      <c r="X18" s="97"/>
      <c r="Y18" s="97"/>
      <c r="Z18" s="97"/>
      <c r="AA18" s="97"/>
      <c r="AB18" s="97"/>
      <c r="AC18" s="97"/>
      <c r="AD18" s="97"/>
      <c r="AE18" s="97"/>
      <c r="AF18" s="97"/>
      <c r="AG18" s="97"/>
      <c r="AH18" s="97"/>
      <c r="AI18" s="84">
        <f>SUM(D18:AH18)</f>
        <v>0</v>
      </c>
      <c r="AJ18" s="102">
        <v>4</v>
      </c>
    </row>
    <row r="19" spans="1:36" x14ac:dyDescent="0.2"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</row>
    <row r="20" spans="1:36" x14ac:dyDescent="0.2"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</row>
    <row r="21" spans="1:36" x14ac:dyDescent="0.2"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</row>
    <row r="22" spans="1:36" s="3" customFormat="1" x14ac:dyDescent="0.2">
      <c r="A22" s="64"/>
      <c r="B22" s="64"/>
      <c r="C22" s="79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104"/>
    </row>
    <row r="23" spans="1:36" s="3" customFormat="1" x14ac:dyDescent="0.2">
      <c r="A23" s="64"/>
      <c r="B23" s="64"/>
      <c r="C23" s="79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J23" s="104"/>
    </row>
    <row r="24" spans="1:36" s="3" customFormat="1" x14ac:dyDescent="0.2">
      <c r="A24" s="64"/>
      <c r="B24" s="64"/>
      <c r="C24" s="79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J24" s="104"/>
    </row>
    <row r="25" spans="1:36" s="3" customFormat="1" x14ac:dyDescent="0.2">
      <c r="A25" s="64"/>
      <c r="B25" s="64"/>
      <c r="C25" s="79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J25" s="104"/>
    </row>
    <row r="26" spans="1:36" x14ac:dyDescent="0.2">
      <c r="D26" s="8"/>
      <c r="E26" s="5"/>
      <c r="F26" s="5"/>
      <c r="G26" s="5"/>
      <c r="H26" s="5"/>
      <c r="I26" s="5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</row>
    <row r="27" spans="1:36" ht="15.75" x14ac:dyDescent="0.25"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</row>
    <row r="28" spans="1:36" x14ac:dyDescent="0.2"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</row>
    <row r="29" spans="1:36" x14ac:dyDescent="0.2"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</row>
    <row r="30" spans="1:36" s="3" customFormat="1" x14ac:dyDescent="0.2">
      <c r="A30" s="64"/>
      <c r="B30" s="64"/>
      <c r="C30" s="79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104"/>
    </row>
    <row r="31" spans="1:36" s="3" customFormat="1" x14ac:dyDescent="0.2">
      <c r="A31" s="64"/>
      <c r="B31" s="64"/>
      <c r="C31" s="79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J31" s="104"/>
    </row>
    <row r="32" spans="1:36" s="3" customFormat="1" x14ac:dyDescent="0.2">
      <c r="A32" s="64"/>
      <c r="B32" s="64"/>
      <c r="C32" s="79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J32" s="104"/>
    </row>
    <row r="33" spans="1:36" s="3" customFormat="1" x14ac:dyDescent="0.2">
      <c r="A33" s="64"/>
      <c r="B33" s="64"/>
      <c r="C33" s="79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J33" s="104"/>
    </row>
    <row r="34" spans="1:36" x14ac:dyDescent="0.2">
      <c r="D34" s="8"/>
      <c r="E34" s="5"/>
      <c r="F34" s="5"/>
      <c r="G34" s="5"/>
      <c r="H34" s="5"/>
      <c r="I34" s="5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</row>
    <row r="35" spans="1:36" ht="15.75" x14ac:dyDescent="0.25"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</row>
    <row r="36" spans="1:36" x14ac:dyDescent="0.2"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</row>
    <row r="37" spans="1:36" x14ac:dyDescent="0.2"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</row>
    <row r="38" spans="1:36" s="3" customFormat="1" x14ac:dyDescent="0.2">
      <c r="A38" s="64"/>
      <c r="B38" s="64"/>
      <c r="C38" s="79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104"/>
    </row>
    <row r="39" spans="1:36" s="3" customFormat="1" x14ac:dyDescent="0.2">
      <c r="A39" s="64"/>
      <c r="B39" s="64"/>
      <c r="C39" s="79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J39" s="104"/>
    </row>
    <row r="40" spans="1:36" s="3" customFormat="1" x14ac:dyDescent="0.2">
      <c r="A40" s="64"/>
      <c r="B40" s="64"/>
      <c r="C40" s="79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J40" s="104"/>
    </row>
    <row r="41" spans="1:36" s="3" customFormat="1" x14ac:dyDescent="0.2">
      <c r="A41" s="64"/>
      <c r="B41" s="64"/>
      <c r="C41" s="79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J41" s="104"/>
    </row>
    <row r="42" spans="1:36" x14ac:dyDescent="0.2">
      <c r="D42" s="8"/>
      <c r="E42" s="5"/>
      <c r="F42" s="5"/>
      <c r="G42" s="5"/>
      <c r="H42" s="5"/>
      <c r="I42" s="5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</row>
    <row r="43" spans="1:36" ht="15.75" x14ac:dyDescent="0.25"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</row>
    <row r="44" spans="1:36" x14ac:dyDescent="0.2"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</row>
    <row r="45" spans="1:36" x14ac:dyDescent="0.2"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</row>
    <row r="46" spans="1:36" s="3" customFormat="1" x14ac:dyDescent="0.2">
      <c r="A46" s="64"/>
      <c r="B46" s="64"/>
      <c r="C46" s="79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104"/>
    </row>
    <row r="47" spans="1:36" s="3" customFormat="1" x14ac:dyDescent="0.2">
      <c r="A47" s="64"/>
      <c r="B47" s="64"/>
      <c r="C47" s="79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J47" s="104"/>
    </row>
    <row r="48" spans="1:36" s="3" customFormat="1" x14ac:dyDescent="0.2">
      <c r="A48" s="64"/>
      <c r="B48" s="64"/>
      <c r="C48" s="79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J48" s="104"/>
    </row>
    <row r="49" spans="1:36" s="3" customFormat="1" x14ac:dyDescent="0.2">
      <c r="A49" s="64"/>
      <c r="B49" s="64"/>
      <c r="C49" s="79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J49" s="104"/>
    </row>
    <row r="50" spans="1:36" x14ac:dyDescent="0.2">
      <c r="D50" s="8"/>
      <c r="E50" s="5"/>
      <c r="F50" s="5"/>
      <c r="G50" s="5"/>
      <c r="H50" s="5"/>
      <c r="I50" s="5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</row>
    <row r="51" spans="1:36" ht="15.75" x14ac:dyDescent="0.25"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</row>
    <row r="52" spans="1:36" x14ac:dyDescent="0.2"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</row>
    <row r="53" spans="1:36" x14ac:dyDescent="0.2"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</row>
    <row r="54" spans="1:36" s="3" customFormat="1" x14ac:dyDescent="0.2">
      <c r="A54" s="64"/>
      <c r="B54" s="64"/>
      <c r="C54" s="79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104"/>
    </row>
    <row r="55" spans="1:36" s="3" customFormat="1" x14ac:dyDescent="0.2">
      <c r="A55" s="64"/>
      <c r="B55" s="64"/>
      <c r="C55" s="79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J55" s="104"/>
    </row>
    <row r="56" spans="1:36" s="3" customFormat="1" x14ac:dyDescent="0.2">
      <c r="A56" s="64"/>
      <c r="B56" s="64"/>
      <c r="C56" s="79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J56" s="104"/>
    </row>
    <row r="57" spans="1:36" s="3" customFormat="1" x14ac:dyDescent="0.2">
      <c r="A57" s="64"/>
      <c r="B57" s="64"/>
      <c r="C57" s="79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J57" s="104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6" x14ac:dyDescent="0.2">
      <c r="D61" s="8"/>
      <c r="E61" s="5"/>
      <c r="F61" s="5"/>
      <c r="G61" s="5"/>
      <c r="H61" s="5"/>
      <c r="I61" s="5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6" x14ac:dyDescent="0.2">
      <c r="D62" s="8"/>
      <c r="E62" s="5"/>
      <c r="F62" s="5"/>
      <c r="G62" s="5"/>
      <c r="H62" s="5"/>
      <c r="I62" s="5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</sheetData>
  <mergeCells count="1">
    <mergeCell ref="D12:AH12"/>
  </mergeCells>
  <phoneticPr fontId="1" type="noConversion"/>
  <conditionalFormatting sqref="Q2:Q4 Q6:Q10">
    <cfRule type="cellIs" dxfId="335" priority="372" stopIfTrue="1" operator="equal">
      <formula>"GV"</formula>
    </cfRule>
    <cfRule type="cellIs" dxfId="334" priority="373" stopIfTrue="1" operator="equal">
      <formula>"PC"</formula>
    </cfRule>
    <cfRule type="cellIs" dxfId="333" priority="374" stopIfTrue="1" operator="equal">
      <formula>"R"</formula>
    </cfRule>
    <cfRule type="cellIs" dxfId="332" priority="375" stopIfTrue="1" operator="equal">
      <formula>"E"</formula>
    </cfRule>
    <cfRule type="cellIs" dxfId="331" priority="376" stopIfTrue="1" operator="equal">
      <formula>"PT"</formula>
    </cfRule>
    <cfRule type="cellIs" dxfId="330" priority="377" stopIfTrue="1" operator="equal">
      <formula>"mt"</formula>
    </cfRule>
  </conditionalFormatting>
  <conditionalFormatting sqref="Q2:Q10">
    <cfRule type="cellIs" dxfId="329" priority="429" stopIfTrue="1" operator="equal">
      <formula>"cc"</formula>
    </cfRule>
    <cfRule type="cellIs" dxfId="328" priority="430" stopIfTrue="1" operator="equal">
      <formula>"cl"</formula>
    </cfRule>
    <cfRule type="cellIs" dxfId="327" priority="431" stopIfTrue="1" operator="equal">
      <formula>"m"</formula>
    </cfRule>
  </conditionalFormatting>
  <conditionalFormatting sqref="Q2:Q10">
    <cfRule type="cellIs" dxfId="326" priority="426" stopIfTrue="1" operator="equal">
      <formula>"F"</formula>
    </cfRule>
    <cfRule type="cellIs" dxfId="325" priority="427" stopIfTrue="1" operator="equal">
      <formula>"WK"</formula>
    </cfRule>
    <cfRule type="cellIs" dxfId="324" priority="428" stopIfTrue="1" operator="equal">
      <formula>"T"</formula>
    </cfRule>
  </conditionalFormatting>
  <conditionalFormatting sqref="Q5">
    <cfRule type="cellIs" dxfId="323" priority="360" stopIfTrue="1" operator="equal">
      <formula>"GV"</formula>
    </cfRule>
    <cfRule type="cellIs" dxfId="322" priority="361" stopIfTrue="1" operator="equal">
      <formula>"PC"</formula>
    </cfRule>
    <cfRule type="cellIs" dxfId="321" priority="362" stopIfTrue="1" operator="equal">
      <formula>"R"</formula>
    </cfRule>
    <cfRule type="cellIs" dxfId="320" priority="363" stopIfTrue="1" operator="equal">
      <formula>"E"</formula>
    </cfRule>
    <cfRule type="cellIs" dxfId="319" priority="364" stopIfTrue="1" operator="equal">
      <formula>"PT"</formula>
    </cfRule>
    <cfRule type="cellIs" dxfId="318" priority="365" stopIfTrue="1" operator="equal">
      <formula>"mt"</formula>
    </cfRule>
  </conditionalFormatting>
  <conditionalFormatting sqref="D14:AH14">
    <cfRule type="expression" dxfId="317" priority="275">
      <formula>COUNTIF($D$13:$AH$13,férié)</formula>
    </cfRule>
  </conditionalFormatting>
  <conditionalFormatting sqref="Q2:Q10">
    <cfRule type="cellIs" dxfId="316" priority="272" stopIfTrue="1" operator="equal">
      <formula>"cc"</formula>
    </cfRule>
    <cfRule type="cellIs" dxfId="315" priority="273" stopIfTrue="1" operator="equal">
      <formula>"cl"</formula>
    </cfRule>
    <cfRule type="cellIs" dxfId="314" priority="274" stopIfTrue="1" operator="equal">
      <formula>"m"</formula>
    </cfRule>
  </conditionalFormatting>
  <conditionalFormatting sqref="Q2:Q10">
    <cfRule type="cellIs" dxfId="313" priority="269" stopIfTrue="1" operator="equal">
      <formula>"F"</formula>
    </cfRule>
    <cfRule type="cellIs" dxfId="312" priority="270" stopIfTrue="1" operator="equal">
      <formula>"WK"</formula>
    </cfRule>
    <cfRule type="cellIs" dxfId="311" priority="271" stopIfTrue="1" operator="equal">
      <formula>"T"</formula>
    </cfRule>
  </conditionalFormatting>
  <conditionalFormatting sqref="Q2:Q4 Q6:Q10">
    <cfRule type="cellIs" dxfId="310" priority="263" stopIfTrue="1" operator="equal">
      <formula>"GV"</formula>
    </cfRule>
    <cfRule type="cellIs" dxfId="309" priority="264" stopIfTrue="1" operator="equal">
      <formula>"PC"</formula>
    </cfRule>
    <cfRule type="cellIs" dxfId="308" priority="265" stopIfTrue="1" operator="equal">
      <formula>"R"</formula>
    </cfRule>
    <cfRule type="cellIs" dxfId="307" priority="266" stopIfTrue="1" operator="equal">
      <formula>"E"</formula>
    </cfRule>
    <cfRule type="cellIs" dxfId="306" priority="267" stopIfTrue="1" operator="equal">
      <formula>"PT"</formula>
    </cfRule>
    <cfRule type="cellIs" dxfId="305" priority="268" stopIfTrue="1" operator="equal">
      <formula>"mt"</formula>
    </cfRule>
  </conditionalFormatting>
  <conditionalFormatting sqref="Q5">
    <cfRule type="cellIs" dxfId="304" priority="257" stopIfTrue="1" operator="equal">
      <formula>"GV"</formula>
    </cfRule>
    <cfRule type="cellIs" dxfId="303" priority="258" stopIfTrue="1" operator="equal">
      <formula>"PC"</formula>
    </cfRule>
    <cfRule type="cellIs" dxfId="302" priority="259" stopIfTrue="1" operator="equal">
      <formula>"R"</formula>
    </cfRule>
    <cfRule type="cellIs" dxfId="301" priority="260" stopIfTrue="1" operator="equal">
      <formula>"E"</formula>
    </cfRule>
    <cfRule type="cellIs" dxfId="300" priority="261" stopIfTrue="1" operator="equal">
      <formula>"PT"</formula>
    </cfRule>
    <cfRule type="cellIs" dxfId="299" priority="262" stopIfTrue="1" operator="equal">
      <formula>"mt"</formula>
    </cfRule>
  </conditionalFormatting>
  <conditionalFormatting sqref="D14:AH14">
    <cfRule type="expression" dxfId="298" priority="256">
      <formula>COUNTIF($D$13:$AH$13,férié)</formula>
    </cfRule>
  </conditionalFormatting>
  <conditionalFormatting sqref="D15:AH15">
    <cfRule type="expression" dxfId="297" priority="253">
      <formula>D$13=""</formula>
    </cfRule>
    <cfRule type="expression" dxfId="296" priority="254">
      <formula>COUNTIF(JF,D$13)</formula>
    </cfRule>
    <cfRule type="expression" dxfId="295" priority="255">
      <formula>WEEKDAY(D$13,2)&gt;5</formula>
    </cfRule>
  </conditionalFormatting>
  <conditionalFormatting sqref="Q2:Q10">
    <cfRule type="cellIs" dxfId="294" priority="250" stopIfTrue="1" operator="equal">
      <formula>"cc"</formula>
    </cfRule>
    <cfRule type="cellIs" dxfId="293" priority="251" stopIfTrue="1" operator="equal">
      <formula>"cl"</formula>
    </cfRule>
    <cfRule type="cellIs" dxfId="292" priority="252" stopIfTrue="1" operator="equal">
      <formula>"m"</formula>
    </cfRule>
  </conditionalFormatting>
  <conditionalFormatting sqref="Q2:Q10">
    <cfRule type="cellIs" dxfId="291" priority="247" stopIfTrue="1" operator="equal">
      <formula>"F"</formula>
    </cfRule>
    <cfRule type="cellIs" dxfId="290" priority="248" stopIfTrue="1" operator="equal">
      <formula>"WK"</formula>
    </cfRule>
    <cfRule type="cellIs" dxfId="289" priority="249" stopIfTrue="1" operator="equal">
      <formula>"T"</formula>
    </cfRule>
  </conditionalFormatting>
  <conditionalFormatting sqref="Q2:Q4 Q6:Q10">
    <cfRule type="cellIs" dxfId="288" priority="241" stopIfTrue="1" operator="equal">
      <formula>"GV"</formula>
    </cfRule>
    <cfRule type="cellIs" dxfId="287" priority="242" stopIfTrue="1" operator="equal">
      <formula>"PC"</formula>
    </cfRule>
    <cfRule type="cellIs" dxfId="286" priority="243" stopIfTrue="1" operator="equal">
      <formula>"R"</formula>
    </cfRule>
    <cfRule type="cellIs" dxfId="285" priority="244" stopIfTrue="1" operator="equal">
      <formula>"E"</formula>
    </cfRule>
    <cfRule type="cellIs" dxfId="284" priority="245" stopIfTrue="1" operator="equal">
      <formula>"PT"</formula>
    </cfRule>
    <cfRule type="cellIs" dxfId="283" priority="246" stopIfTrue="1" operator="equal">
      <formula>"mt"</formula>
    </cfRule>
  </conditionalFormatting>
  <conditionalFormatting sqref="Q5">
    <cfRule type="cellIs" dxfId="282" priority="235" stopIfTrue="1" operator="equal">
      <formula>"GV"</formula>
    </cfRule>
    <cfRule type="cellIs" dxfId="281" priority="236" stopIfTrue="1" operator="equal">
      <formula>"PC"</formula>
    </cfRule>
    <cfRule type="cellIs" dxfId="280" priority="237" stopIfTrue="1" operator="equal">
      <formula>"R"</formula>
    </cfRule>
    <cfRule type="cellIs" dxfId="279" priority="238" stopIfTrue="1" operator="equal">
      <formula>"E"</formula>
    </cfRule>
    <cfRule type="cellIs" dxfId="278" priority="239" stopIfTrue="1" operator="equal">
      <formula>"PT"</formula>
    </cfRule>
    <cfRule type="cellIs" dxfId="277" priority="240" stopIfTrue="1" operator="equal">
      <formula>"mt"</formula>
    </cfRule>
  </conditionalFormatting>
  <conditionalFormatting sqref="D14:AH14">
    <cfRule type="expression" dxfId="276" priority="234">
      <formula>COUNTIF($D$13:$AH$13,férié)</formula>
    </cfRule>
  </conditionalFormatting>
  <conditionalFormatting sqref="D15:AH15">
    <cfRule type="expression" dxfId="275" priority="232">
      <formula>COUNTIF(JF,D$13)</formula>
    </cfRule>
    <cfRule type="expression" dxfId="274" priority="233">
      <formula>WEEKDAY(D$13,2)&gt;5</formula>
    </cfRule>
  </conditionalFormatting>
  <conditionalFormatting sqref="D13:AH15">
    <cfRule type="expression" dxfId="273" priority="231" stopIfTrue="1">
      <formula>D$13=""</formula>
    </cfRule>
  </conditionalFormatting>
  <conditionalFormatting sqref="Q2:Q4 Q6:Q10">
    <cfRule type="cellIs" dxfId="272" priority="225" stopIfTrue="1" operator="equal">
      <formula>"GV"</formula>
    </cfRule>
    <cfRule type="cellIs" dxfId="271" priority="226" stopIfTrue="1" operator="equal">
      <formula>"PC"</formula>
    </cfRule>
    <cfRule type="cellIs" dxfId="270" priority="227" stopIfTrue="1" operator="equal">
      <formula>"R"</formula>
    </cfRule>
    <cfRule type="cellIs" dxfId="269" priority="228" stopIfTrue="1" operator="equal">
      <formula>"E"</formula>
    </cfRule>
    <cfRule type="cellIs" dxfId="268" priority="229" stopIfTrue="1" operator="equal">
      <formula>"PT"</formula>
    </cfRule>
    <cfRule type="cellIs" dxfId="267" priority="230" stopIfTrue="1" operator="equal">
      <formula>"mt"</formula>
    </cfRule>
  </conditionalFormatting>
  <conditionalFormatting sqref="Q2:Q10">
    <cfRule type="cellIs" dxfId="266" priority="222" stopIfTrue="1" operator="equal">
      <formula>"cc"</formula>
    </cfRule>
    <cfRule type="cellIs" dxfId="265" priority="223" stopIfTrue="1" operator="equal">
      <formula>"cl"</formula>
    </cfRule>
    <cfRule type="cellIs" dxfId="264" priority="224" stopIfTrue="1" operator="equal">
      <formula>"m"</formula>
    </cfRule>
  </conditionalFormatting>
  <conditionalFormatting sqref="Q2:Q10">
    <cfRule type="cellIs" dxfId="263" priority="219" stopIfTrue="1" operator="equal">
      <formula>"F"</formula>
    </cfRule>
    <cfRule type="cellIs" dxfId="262" priority="220" stopIfTrue="1" operator="equal">
      <formula>"WK"</formula>
    </cfRule>
    <cfRule type="cellIs" dxfId="261" priority="221" stopIfTrue="1" operator="equal">
      <formula>"T"</formula>
    </cfRule>
  </conditionalFormatting>
  <conditionalFormatting sqref="Q5">
    <cfRule type="cellIs" dxfId="260" priority="213" stopIfTrue="1" operator="equal">
      <formula>"GV"</formula>
    </cfRule>
    <cfRule type="cellIs" dxfId="259" priority="214" stopIfTrue="1" operator="equal">
      <formula>"PC"</formula>
    </cfRule>
    <cfRule type="cellIs" dxfId="258" priority="215" stopIfTrue="1" operator="equal">
      <formula>"R"</formula>
    </cfRule>
    <cfRule type="cellIs" dxfId="257" priority="216" stopIfTrue="1" operator="equal">
      <formula>"E"</formula>
    </cfRule>
    <cfRule type="cellIs" dxfId="256" priority="217" stopIfTrue="1" operator="equal">
      <formula>"PT"</formula>
    </cfRule>
    <cfRule type="cellIs" dxfId="255" priority="218" stopIfTrue="1" operator="equal">
      <formula>"mt"</formula>
    </cfRule>
  </conditionalFormatting>
  <conditionalFormatting sqref="D14:AH14">
    <cfRule type="expression" dxfId="254" priority="212">
      <formula>COUNTIF($D$13:$AH$13,férié)</formula>
    </cfRule>
  </conditionalFormatting>
  <conditionalFormatting sqref="Q2:Q10">
    <cfRule type="cellIs" dxfId="253" priority="209" stopIfTrue="1" operator="equal">
      <formula>"cc"</formula>
    </cfRule>
    <cfRule type="cellIs" dxfId="252" priority="210" stopIfTrue="1" operator="equal">
      <formula>"cl"</formula>
    </cfRule>
    <cfRule type="cellIs" dxfId="251" priority="211" stopIfTrue="1" operator="equal">
      <formula>"m"</formula>
    </cfRule>
  </conditionalFormatting>
  <conditionalFormatting sqref="Q2:Q10">
    <cfRule type="cellIs" dxfId="250" priority="206" stopIfTrue="1" operator="equal">
      <formula>"F"</formula>
    </cfRule>
    <cfRule type="cellIs" dxfId="249" priority="207" stopIfTrue="1" operator="equal">
      <formula>"WK"</formula>
    </cfRule>
    <cfRule type="cellIs" dxfId="248" priority="208" stopIfTrue="1" operator="equal">
      <formula>"T"</formula>
    </cfRule>
  </conditionalFormatting>
  <conditionalFormatting sqref="Q2:Q4 Q6:Q10">
    <cfRule type="cellIs" dxfId="247" priority="200" stopIfTrue="1" operator="equal">
      <formula>"GV"</formula>
    </cfRule>
    <cfRule type="cellIs" dxfId="246" priority="201" stopIfTrue="1" operator="equal">
      <formula>"PC"</formula>
    </cfRule>
    <cfRule type="cellIs" dxfId="245" priority="202" stopIfTrue="1" operator="equal">
      <formula>"R"</formula>
    </cfRule>
    <cfRule type="cellIs" dxfId="244" priority="203" stopIfTrue="1" operator="equal">
      <formula>"E"</formula>
    </cfRule>
    <cfRule type="cellIs" dxfId="243" priority="204" stopIfTrue="1" operator="equal">
      <formula>"PT"</formula>
    </cfRule>
    <cfRule type="cellIs" dxfId="242" priority="205" stopIfTrue="1" operator="equal">
      <formula>"mt"</formula>
    </cfRule>
  </conditionalFormatting>
  <conditionalFormatting sqref="Q5">
    <cfRule type="cellIs" dxfId="241" priority="194" stopIfTrue="1" operator="equal">
      <formula>"GV"</formula>
    </cfRule>
    <cfRule type="cellIs" dxfId="240" priority="195" stopIfTrue="1" operator="equal">
      <formula>"PC"</formula>
    </cfRule>
    <cfRule type="cellIs" dxfId="239" priority="196" stopIfTrue="1" operator="equal">
      <formula>"R"</formula>
    </cfRule>
    <cfRule type="cellIs" dxfId="238" priority="197" stopIfTrue="1" operator="equal">
      <formula>"E"</formula>
    </cfRule>
    <cfRule type="cellIs" dxfId="237" priority="198" stopIfTrue="1" operator="equal">
      <formula>"PT"</formula>
    </cfRule>
    <cfRule type="cellIs" dxfId="236" priority="199" stopIfTrue="1" operator="equal">
      <formula>"mt"</formula>
    </cfRule>
  </conditionalFormatting>
  <conditionalFormatting sqref="D14:AH14">
    <cfRule type="expression" dxfId="235" priority="193">
      <formula>COUNTIF($D$13:$AH$13,férié)</formula>
    </cfRule>
  </conditionalFormatting>
  <conditionalFormatting sqref="Q2:Q10">
    <cfRule type="cellIs" dxfId="234" priority="188" stopIfTrue="1" operator="equal">
      <formula>"cc"</formula>
    </cfRule>
    <cfRule type="cellIs" dxfId="233" priority="189" stopIfTrue="1" operator="equal">
      <formula>"cl"</formula>
    </cfRule>
    <cfRule type="cellIs" dxfId="232" priority="190" stopIfTrue="1" operator="equal">
      <formula>"m"</formula>
    </cfRule>
  </conditionalFormatting>
  <conditionalFormatting sqref="Q2:Q10">
    <cfRule type="cellIs" dxfId="231" priority="185" stopIfTrue="1" operator="equal">
      <formula>"F"</formula>
    </cfRule>
    <cfRule type="cellIs" dxfId="230" priority="186" stopIfTrue="1" operator="equal">
      <formula>"WK"</formula>
    </cfRule>
    <cfRule type="cellIs" dxfId="229" priority="187" stopIfTrue="1" operator="equal">
      <formula>"T"</formula>
    </cfRule>
  </conditionalFormatting>
  <conditionalFormatting sqref="Q2:Q4 Q6:Q10">
    <cfRule type="cellIs" dxfId="228" priority="179" stopIfTrue="1" operator="equal">
      <formula>"GV"</formula>
    </cfRule>
    <cfRule type="cellIs" dxfId="227" priority="180" stopIfTrue="1" operator="equal">
      <formula>"PC"</formula>
    </cfRule>
    <cfRule type="cellIs" dxfId="226" priority="181" stopIfTrue="1" operator="equal">
      <formula>"R"</formula>
    </cfRule>
    <cfRule type="cellIs" dxfId="225" priority="182" stopIfTrue="1" operator="equal">
      <formula>"E"</formula>
    </cfRule>
    <cfRule type="cellIs" dxfId="224" priority="183" stopIfTrue="1" operator="equal">
      <formula>"PT"</formula>
    </cfRule>
    <cfRule type="cellIs" dxfId="223" priority="184" stopIfTrue="1" operator="equal">
      <formula>"mt"</formula>
    </cfRule>
  </conditionalFormatting>
  <conditionalFormatting sqref="Q5">
    <cfRule type="cellIs" dxfId="222" priority="173" stopIfTrue="1" operator="equal">
      <formula>"GV"</formula>
    </cfRule>
    <cfRule type="cellIs" dxfId="221" priority="174" stopIfTrue="1" operator="equal">
      <formula>"PC"</formula>
    </cfRule>
    <cfRule type="cellIs" dxfId="220" priority="175" stopIfTrue="1" operator="equal">
      <formula>"R"</formula>
    </cfRule>
    <cfRule type="cellIs" dxfId="219" priority="176" stopIfTrue="1" operator="equal">
      <formula>"E"</formula>
    </cfRule>
    <cfRule type="cellIs" dxfId="218" priority="177" stopIfTrue="1" operator="equal">
      <formula>"PT"</formula>
    </cfRule>
    <cfRule type="cellIs" dxfId="217" priority="178" stopIfTrue="1" operator="equal">
      <formula>"mt"</formula>
    </cfRule>
  </conditionalFormatting>
  <conditionalFormatting sqref="D14:AH14">
    <cfRule type="expression" dxfId="216" priority="172">
      <formula>COUNTIF($D$13:$AH$13,férié)</formula>
    </cfRule>
  </conditionalFormatting>
  <conditionalFormatting sqref="D16:AH16">
    <cfRule type="expression" dxfId="197" priority="22">
      <formula>D$13=""</formula>
    </cfRule>
    <cfRule type="expression" dxfId="196" priority="23">
      <formula>COUNTIF(JF,D$13)</formula>
    </cfRule>
    <cfRule type="expression" dxfId="195" priority="24">
      <formula>WEEKDAY(D$13,2)&gt;5</formula>
    </cfRule>
  </conditionalFormatting>
  <conditionalFormatting sqref="D16:AH16">
    <cfRule type="expression" dxfId="194" priority="20">
      <formula>COUNTIF(JF,D$13)</formula>
    </cfRule>
    <cfRule type="expression" dxfId="193" priority="21">
      <formula>WEEKDAY(D$13,2)&gt;5</formula>
    </cfRule>
  </conditionalFormatting>
  <conditionalFormatting sqref="D16:AH16">
    <cfRule type="expression" dxfId="192" priority="19" stopIfTrue="1">
      <formula>D$13=""</formula>
    </cfRule>
  </conditionalFormatting>
  <conditionalFormatting sqref="D17:AH17">
    <cfRule type="expression" dxfId="191" priority="16">
      <formula>D$13=""</formula>
    </cfRule>
    <cfRule type="expression" dxfId="190" priority="17">
      <formula>COUNTIF(JF,D$13)</formula>
    </cfRule>
    <cfRule type="expression" dxfId="189" priority="18">
      <formula>WEEKDAY(D$13,2)&gt;5</formula>
    </cfRule>
  </conditionalFormatting>
  <conditionalFormatting sqref="D17:AH17">
    <cfRule type="expression" dxfId="188" priority="14">
      <formula>COUNTIF(JF,D$13)</formula>
    </cfRule>
    <cfRule type="expression" dxfId="187" priority="15">
      <formula>WEEKDAY(D$13,2)&gt;5</formula>
    </cfRule>
  </conditionalFormatting>
  <conditionalFormatting sqref="D17:AH17">
    <cfRule type="expression" dxfId="186" priority="13" stopIfTrue="1">
      <formula>D$13=""</formula>
    </cfRule>
  </conditionalFormatting>
  <conditionalFormatting sqref="D18:AH18">
    <cfRule type="expression" dxfId="5" priority="4">
      <formula>D$13=""</formula>
    </cfRule>
    <cfRule type="expression" dxfId="4" priority="5">
      <formula>COUNTIF(JF,D$13)</formula>
    </cfRule>
    <cfRule type="expression" dxfId="3" priority="6">
      <formula>WEEKDAY(D$13,2)&gt;5</formula>
    </cfRule>
  </conditionalFormatting>
  <conditionalFormatting sqref="D18:AH18">
    <cfRule type="expression" dxfId="2" priority="2">
      <formula>COUNTIF(JF,D$13)</formula>
    </cfRule>
    <cfRule type="expression" dxfId="1" priority="3">
      <formula>WEEKDAY(D$13,2)&gt;5</formula>
    </cfRule>
  </conditionalFormatting>
  <conditionalFormatting sqref="D18:AH18">
    <cfRule type="expression" dxfId="0" priority="1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2:M44"/>
  <sheetViews>
    <sheetView zoomScale="85" zoomScaleNormal="85" workbookViewId="0">
      <selection activeCell="C13" sqref="C13"/>
    </sheetView>
  </sheetViews>
  <sheetFormatPr baseColWidth="10" defaultRowHeight="12.75" x14ac:dyDescent="0.2"/>
  <sheetData>
    <row r="2" spans="1:13" x14ac:dyDescent="0.2">
      <c r="A2" s="49" t="s">
        <v>12</v>
      </c>
      <c r="B2" s="77" t="str">
        <f>janv!A15</f>
        <v>Cappou</v>
      </c>
    </row>
    <row r="3" spans="1:13" x14ac:dyDescent="0.2">
      <c r="A3" s="49" t="s">
        <v>13</v>
      </c>
      <c r="B3" s="77" t="s">
        <v>38</v>
      </c>
    </row>
    <row r="4" spans="1:13" x14ac:dyDescent="0.2">
      <c r="A4" s="49" t="s">
        <v>14</v>
      </c>
      <c r="C4" s="54" t="s">
        <v>38</v>
      </c>
    </row>
    <row r="5" spans="1:13" x14ac:dyDescent="0.2">
      <c r="A5" s="49" t="s">
        <v>15</v>
      </c>
      <c r="E5" s="54" t="s">
        <v>38</v>
      </c>
    </row>
    <row r="6" spans="1:13" x14ac:dyDescent="0.2">
      <c r="A6" s="49" t="s">
        <v>16</v>
      </c>
      <c r="E6" s="54" t="s">
        <v>38</v>
      </c>
    </row>
    <row r="7" spans="1:13" x14ac:dyDescent="0.2">
      <c r="A7" s="49" t="s">
        <v>17</v>
      </c>
    </row>
    <row r="11" spans="1:13" x14ac:dyDescent="0.2">
      <c r="A11" s="69" t="s">
        <v>39</v>
      </c>
      <c r="B11" s="70">
        <f>Année_Calendaire</f>
        <v>2015</v>
      </c>
    </row>
    <row r="13" spans="1:13" x14ac:dyDescent="0.2">
      <c r="A13" s="52"/>
      <c r="B13" s="50">
        <f>EDATE(DATE('année calendaire'!A1,1,1),0)</f>
        <v>40543</v>
      </c>
      <c r="C13" s="50">
        <f>EDATE(DATE('année calendaire'!$A$1,2,1),0)</f>
        <v>40574</v>
      </c>
      <c r="D13" s="50">
        <f>EDATE(DATE('année calendaire'!$A$1,3,1),0)</f>
        <v>40602</v>
      </c>
      <c r="E13" s="50">
        <f>EDATE(DATE('année calendaire'!$A$1,4,1),0)</f>
        <v>40633</v>
      </c>
      <c r="F13" s="50">
        <f>EDATE(DATE('année calendaire'!$A$1,5,1),0)</f>
        <v>40663</v>
      </c>
      <c r="G13" s="50">
        <f>EDATE(DATE('année calendaire'!$A$1,6,1),0)</f>
        <v>40694</v>
      </c>
      <c r="H13" s="50">
        <f>EDATE(DATE('année calendaire'!$A$1,7,1),0)</f>
        <v>40724</v>
      </c>
      <c r="I13" s="50">
        <f>EDATE(DATE('année calendaire'!$A$1,8,1),0)</f>
        <v>40755</v>
      </c>
      <c r="J13" s="50">
        <f>EDATE(DATE('année calendaire'!$A$1,9,1),0)</f>
        <v>40786</v>
      </c>
      <c r="K13" s="50">
        <f>EDATE(DATE('année calendaire'!$A$1,10,1),0)</f>
        <v>40816</v>
      </c>
      <c r="L13" s="50">
        <f>EDATE(DATE('année calendaire'!$A$1,11,1),0)</f>
        <v>40847</v>
      </c>
      <c r="M13" s="50">
        <f>EDATE(DATE('année calendaire'!$A$1,12,1),0)</f>
        <v>40877</v>
      </c>
    </row>
    <row r="14" spans="1:13" x14ac:dyDescent="0.2">
      <c r="A14" s="51">
        <v>1</v>
      </c>
      <c r="B14" s="56"/>
      <c r="C14" s="56"/>
      <c r="D14" s="56"/>
      <c r="E14" s="56"/>
      <c r="F14" s="56"/>
      <c r="G14" s="56"/>
      <c r="H14" s="56"/>
      <c r="I14" s="56"/>
      <c r="J14" s="56"/>
      <c r="K14" s="56"/>
      <c r="L14" s="56"/>
      <c r="M14" s="56"/>
    </row>
    <row r="15" spans="1:13" x14ac:dyDescent="0.2">
      <c r="A15" s="51">
        <v>2</v>
      </c>
      <c r="B15" s="56"/>
      <c r="C15" s="56"/>
      <c r="D15" s="56"/>
      <c r="E15" s="56"/>
      <c r="F15" s="56"/>
      <c r="G15" s="56"/>
      <c r="H15" s="56"/>
      <c r="I15" s="56"/>
      <c r="J15" s="56"/>
      <c r="K15" s="56"/>
      <c r="L15" s="56"/>
      <c r="M15" s="56"/>
    </row>
    <row r="16" spans="1:13" x14ac:dyDescent="0.2">
      <c r="A16" s="51">
        <v>3</v>
      </c>
      <c r="B16" s="56"/>
      <c r="C16" s="56"/>
      <c r="D16" s="56"/>
      <c r="E16" s="56"/>
      <c r="F16" s="56"/>
      <c r="G16" s="56"/>
      <c r="H16" s="56"/>
      <c r="I16" s="56"/>
      <c r="J16" s="56"/>
      <c r="K16" s="56"/>
      <c r="L16" s="56"/>
      <c r="M16" s="56"/>
    </row>
    <row r="17" spans="1:13" x14ac:dyDescent="0.2">
      <c r="A17" s="51">
        <v>4</v>
      </c>
      <c r="B17" s="56"/>
      <c r="C17" s="56"/>
      <c r="D17" s="56"/>
      <c r="E17" s="56"/>
      <c r="F17" s="56"/>
      <c r="G17" s="56"/>
      <c r="H17" s="56"/>
      <c r="I17" s="56"/>
      <c r="J17" s="56"/>
      <c r="K17" s="56"/>
      <c r="L17" s="56"/>
      <c r="M17" s="56"/>
    </row>
    <row r="18" spans="1:13" x14ac:dyDescent="0.2">
      <c r="A18" s="51">
        <v>5</v>
      </c>
      <c r="B18" s="56"/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</row>
    <row r="19" spans="1:13" x14ac:dyDescent="0.2">
      <c r="A19" s="51">
        <v>6</v>
      </c>
      <c r="B19" s="56"/>
      <c r="C19" s="56"/>
      <c r="D19" s="56"/>
      <c r="E19" s="56"/>
      <c r="F19" s="56"/>
      <c r="G19" s="56"/>
      <c r="H19" s="56"/>
      <c r="I19" s="56"/>
      <c r="J19" s="56"/>
      <c r="K19" s="56"/>
      <c r="L19" s="56"/>
      <c r="M19" s="56"/>
    </row>
    <row r="20" spans="1:13" x14ac:dyDescent="0.2">
      <c r="A20" s="51">
        <v>7</v>
      </c>
      <c r="B20" s="56"/>
      <c r="C20" s="56"/>
      <c r="D20" s="56"/>
      <c r="E20" s="56"/>
      <c r="F20" s="56"/>
      <c r="G20" s="56"/>
      <c r="H20" s="56"/>
      <c r="I20" s="56"/>
      <c r="J20" s="56"/>
      <c r="K20" s="56"/>
      <c r="L20" s="56"/>
      <c r="M20" s="56"/>
    </row>
    <row r="21" spans="1:13" x14ac:dyDescent="0.2">
      <c r="A21" s="51">
        <v>8</v>
      </c>
      <c r="B21" s="56"/>
      <c r="C21" s="56"/>
      <c r="D21" s="56"/>
      <c r="E21" s="56"/>
      <c r="F21" s="56"/>
      <c r="G21" s="56"/>
      <c r="H21" s="56"/>
      <c r="I21" s="56"/>
      <c r="J21" s="56"/>
      <c r="K21" s="56"/>
      <c r="L21" s="56"/>
      <c r="M21" s="56"/>
    </row>
    <row r="22" spans="1:13" x14ac:dyDescent="0.2">
      <c r="A22" s="51">
        <v>9</v>
      </c>
      <c r="B22" s="56"/>
      <c r="C22" s="56"/>
      <c r="D22" s="56"/>
      <c r="E22" s="56"/>
      <c r="F22" s="56"/>
      <c r="G22" s="56"/>
      <c r="H22" s="56"/>
      <c r="I22" s="56"/>
      <c r="J22" s="56"/>
      <c r="K22" s="56"/>
      <c r="L22" s="56"/>
      <c r="M22" s="56"/>
    </row>
    <row r="23" spans="1:13" x14ac:dyDescent="0.2">
      <c r="A23" s="51">
        <v>10</v>
      </c>
      <c r="B23" s="56"/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</row>
    <row r="24" spans="1:13" x14ac:dyDescent="0.2">
      <c r="A24" s="51">
        <v>11</v>
      </c>
      <c r="B24" s="56"/>
      <c r="C24" s="56"/>
      <c r="D24" s="56"/>
      <c r="E24" s="56"/>
      <c r="F24" s="56"/>
      <c r="G24" s="56"/>
      <c r="H24" s="56"/>
      <c r="I24" s="56"/>
      <c r="J24" s="56"/>
      <c r="K24" s="56"/>
      <c r="L24" s="56"/>
      <c r="M24" s="56"/>
    </row>
    <row r="25" spans="1:13" x14ac:dyDescent="0.2">
      <c r="A25" s="51">
        <v>12</v>
      </c>
      <c r="B25" s="56"/>
      <c r="C25" s="56"/>
      <c r="D25" s="56"/>
      <c r="E25" s="56"/>
      <c r="F25" s="56"/>
      <c r="G25" s="56"/>
      <c r="H25" s="56"/>
      <c r="I25" s="56"/>
      <c r="J25" s="56"/>
      <c r="K25" s="56"/>
      <c r="L25" s="56"/>
      <c r="M25" s="56"/>
    </row>
    <row r="26" spans="1:13" x14ac:dyDescent="0.2">
      <c r="A26" s="51">
        <v>13</v>
      </c>
      <c r="B26" s="56"/>
      <c r="C26" s="56"/>
      <c r="D26" s="56"/>
      <c r="E26" s="56"/>
      <c r="F26" s="56"/>
      <c r="G26" s="56"/>
      <c r="H26" s="56"/>
      <c r="I26" s="56"/>
      <c r="J26" s="56"/>
      <c r="K26" s="56"/>
      <c r="L26" s="56"/>
      <c r="M26" s="56"/>
    </row>
    <row r="27" spans="1:13" x14ac:dyDescent="0.2">
      <c r="A27" s="51">
        <v>14</v>
      </c>
      <c r="B27" s="56"/>
      <c r="C27" s="56"/>
      <c r="D27" s="56"/>
      <c r="E27" s="56"/>
      <c r="F27" s="56"/>
      <c r="G27" s="56"/>
      <c r="H27" s="56"/>
      <c r="I27" s="56"/>
      <c r="J27" s="56"/>
      <c r="K27" s="56"/>
      <c r="L27" s="56"/>
      <c r="M27" s="56"/>
    </row>
    <row r="28" spans="1:13" x14ac:dyDescent="0.2">
      <c r="A28" s="51">
        <v>15</v>
      </c>
      <c r="B28" s="56"/>
      <c r="C28" s="56"/>
      <c r="D28" s="56"/>
      <c r="E28" s="56"/>
      <c r="F28" s="56"/>
      <c r="G28" s="56"/>
      <c r="H28" s="56"/>
      <c r="I28" s="56"/>
      <c r="J28" s="56"/>
      <c r="K28" s="56"/>
      <c r="L28" s="56"/>
      <c r="M28" s="56"/>
    </row>
    <row r="29" spans="1:13" x14ac:dyDescent="0.2">
      <c r="A29" s="51">
        <v>16</v>
      </c>
      <c r="B29" s="56"/>
      <c r="C29" s="56"/>
      <c r="D29" s="56"/>
      <c r="E29" s="56"/>
      <c r="F29" s="56"/>
      <c r="G29" s="56"/>
      <c r="H29" s="56"/>
      <c r="I29" s="56"/>
      <c r="J29" s="56"/>
      <c r="K29" s="56"/>
      <c r="L29" s="56"/>
      <c r="M29" s="56"/>
    </row>
    <row r="30" spans="1:13" x14ac:dyDescent="0.2">
      <c r="A30" s="51">
        <v>17</v>
      </c>
      <c r="B30" s="56"/>
      <c r="C30" s="56"/>
      <c r="D30" s="56"/>
      <c r="E30" s="56"/>
      <c r="F30" s="56"/>
      <c r="G30" s="56"/>
      <c r="H30" s="56"/>
      <c r="I30" s="56"/>
      <c r="J30" s="56"/>
      <c r="K30" s="56"/>
      <c r="L30" s="56"/>
      <c r="M30" s="56"/>
    </row>
    <row r="31" spans="1:13" x14ac:dyDescent="0.2">
      <c r="A31" s="51">
        <v>18</v>
      </c>
      <c r="B31" s="56"/>
      <c r="C31" s="56"/>
      <c r="D31" s="56"/>
      <c r="E31" s="56"/>
      <c r="F31" s="56"/>
      <c r="G31" s="56"/>
      <c r="H31" s="56"/>
      <c r="I31" s="56"/>
      <c r="J31" s="56"/>
      <c r="K31" s="56"/>
      <c r="L31" s="56"/>
      <c r="M31" s="56"/>
    </row>
    <row r="32" spans="1:13" x14ac:dyDescent="0.2">
      <c r="A32" s="51">
        <v>19</v>
      </c>
      <c r="B32" s="56"/>
      <c r="C32" s="56"/>
      <c r="D32" s="56"/>
      <c r="E32" s="56"/>
      <c r="F32" s="56"/>
      <c r="G32" s="56"/>
      <c r="H32" s="56"/>
      <c r="I32" s="56"/>
      <c r="J32" s="56"/>
      <c r="K32" s="56"/>
      <c r="L32" s="56"/>
      <c r="M32" s="56"/>
    </row>
    <row r="33" spans="1:13" x14ac:dyDescent="0.2">
      <c r="A33" s="51">
        <v>20</v>
      </c>
      <c r="B33" s="56"/>
      <c r="C33" s="56"/>
      <c r="D33" s="56"/>
      <c r="E33" s="56"/>
      <c r="F33" s="56"/>
      <c r="G33" s="56"/>
      <c r="H33" s="56"/>
      <c r="I33" s="56"/>
      <c r="J33" s="56"/>
      <c r="K33" s="56"/>
      <c r="L33" s="56"/>
      <c r="M33" s="56"/>
    </row>
    <row r="34" spans="1:13" x14ac:dyDescent="0.2">
      <c r="A34" s="51">
        <v>21</v>
      </c>
      <c r="B34" s="56"/>
      <c r="C34" s="56"/>
      <c r="D34" s="56"/>
      <c r="E34" s="56"/>
      <c r="F34" s="56"/>
      <c r="G34" s="56"/>
      <c r="H34" s="56"/>
      <c r="I34" s="56"/>
      <c r="J34" s="56"/>
      <c r="K34" s="56"/>
      <c r="L34" s="56"/>
      <c r="M34" s="56"/>
    </row>
    <row r="35" spans="1:13" x14ac:dyDescent="0.2">
      <c r="A35" s="51">
        <v>22</v>
      </c>
      <c r="B35" s="56"/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</row>
    <row r="36" spans="1:13" x14ac:dyDescent="0.2">
      <c r="A36" s="51">
        <v>23</v>
      </c>
      <c r="B36" s="56"/>
      <c r="C36" s="56"/>
      <c r="D36" s="56"/>
      <c r="E36" s="56"/>
      <c r="F36" s="56"/>
      <c r="G36" s="56"/>
      <c r="H36" s="56"/>
      <c r="I36" s="56"/>
      <c r="J36" s="56"/>
      <c r="K36" s="56"/>
      <c r="L36" s="56"/>
      <c r="M36" s="56"/>
    </row>
    <row r="37" spans="1:13" x14ac:dyDescent="0.2">
      <c r="A37" s="51">
        <v>24</v>
      </c>
      <c r="B37" s="56"/>
      <c r="C37" s="56"/>
      <c r="D37" s="56"/>
      <c r="E37" s="56"/>
      <c r="F37" s="56"/>
      <c r="G37" s="56"/>
      <c r="H37" s="56"/>
      <c r="I37" s="56"/>
      <c r="J37" s="56"/>
      <c r="K37" s="56"/>
      <c r="L37" s="56"/>
      <c r="M37" s="56"/>
    </row>
    <row r="38" spans="1:13" x14ac:dyDescent="0.2">
      <c r="A38" s="51">
        <v>25</v>
      </c>
      <c r="B38" s="56"/>
      <c r="C38" s="56"/>
      <c r="D38" s="56"/>
      <c r="E38" s="56"/>
      <c r="F38" s="56"/>
      <c r="G38" s="56"/>
      <c r="H38" s="56"/>
      <c r="I38" s="56"/>
      <c r="J38" s="56"/>
      <c r="K38" s="56"/>
      <c r="L38" s="56"/>
      <c r="M38" s="56"/>
    </row>
    <row r="39" spans="1:13" x14ac:dyDescent="0.2">
      <c r="A39" s="51">
        <v>26</v>
      </c>
      <c r="B39" s="56"/>
      <c r="C39" s="56"/>
      <c r="D39" s="56"/>
      <c r="E39" s="56"/>
      <c r="F39" s="56"/>
      <c r="G39" s="56"/>
      <c r="H39" s="56"/>
      <c r="I39" s="56"/>
      <c r="J39" s="56"/>
      <c r="K39" s="56"/>
      <c r="L39" s="56"/>
      <c r="M39" s="56"/>
    </row>
    <row r="40" spans="1:13" x14ac:dyDescent="0.2">
      <c r="A40" s="51">
        <v>27</v>
      </c>
      <c r="B40" s="56"/>
      <c r="C40" s="56"/>
      <c r="D40" s="56"/>
      <c r="E40" s="56"/>
      <c r="F40" s="56"/>
      <c r="G40" s="56"/>
      <c r="H40" s="56"/>
      <c r="I40" s="56"/>
      <c r="J40" s="56"/>
      <c r="K40" s="56"/>
      <c r="L40" s="56"/>
      <c r="M40" s="56"/>
    </row>
    <row r="41" spans="1:13" x14ac:dyDescent="0.2">
      <c r="A41" s="51">
        <v>28</v>
      </c>
      <c r="B41" s="56"/>
      <c r="C41" s="56"/>
      <c r="D41" s="56"/>
      <c r="E41" s="56"/>
      <c r="F41" s="56"/>
      <c r="G41" s="56"/>
      <c r="H41" s="56"/>
      <c r="I41" s="56"/>
      <c r="J41" s="56"/>
      <c r="K41" s="56"/>
      <c r="L41" s="56"/>
      <c r="M41" s="56"/>
    </row>
    <row r="42" spans="1:13" x14ac:dyDescent="0.2">
      <c r="A42" s="51">
        <v>29</v>
      </c>
      <c r="B42" s="56"/>
      <c r="C42" s="56"/>
      <c r="D42" s="56"/>
      <c r="E42" s="56"/>
      <c r="F42" s="56"/>
      <c r="G42" s="56"/>
      <c r="H42" s="56"/>
      <c r="I42" s="56"/>
      <c r="J42" s="56"/>
      <c r="K42" s="56"/>
      <c r="L42" s="56"/>
      <c r="M42" s="56"/>
    </row>
    <row r="43" spans="1:13" x14ac:dyDescent="0.2">
      <c r="A43" s="51">
        <v>30</v>
      </c>
      <c r="B43" s="56"/>
      <c r="C43" s="56"/>
      <c r="D43" s="56"/>
      <c r="E43" s="56"/>
      <c r="F43" s="56"/>
      <c r="G43" s="56"/>
      <c r="H43" s="56"/>
      <c r="I43" s="56"/>
      <c r="J43" s="56"/>
      <c r="K43" s="56"/>
      <c r="L43" s="56"/>
      <c r="M43" s="56"/>
    </row>
    <row r="44" spans="1:13" x14ac:dyDescent="0.2">
      <c r="A44" s="51">
        <v>31</v>
      </c>
      <c r="B44" s="56"/>
      <c r="C44" s="56"/>
      <c r="D44" s="56"/>
      <c r="E44" s="56"/>
      <c r="F44" s="56"/>
      <c r="G44" s="56"/>
      <c r="H44" s="56"/>
      <c r="I44" s="56"/>
      <c r="J44" s="56"/>
      <c r="K44" s="56"/>
      <c r="L44" s="56"/>
      <c r="M44" s="56"/>
    </row>
  </sheetData>
  <conditionalFormatting sqref="B14:M44">
    <cfRule type="expression" dxfId="179" priority="1">
      <formula>COUNTIF(JF,DATE(Année_Calendaire,MONTH(B$13),$A14))</formula>
    </cfRule>
    <cfRule type="expression" dxfId="178" priority="3">
      <formula>WEEKDAY(DATE(Année_Calendaire,MONTH(B$13),$A14),2)&gt;5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2:M44"/>
  <sheetViews>
    <sheetView topLeftCell="A4" zoomScale="85" zoomScaleNormal="85" workbookViewId="0">
      <selection activeCell="F44" sqref="F44"/>
    </sheetView>
  </sheetViews>
  <sheetFormatPr baseColWidth="10" defaultRowHeight="12.75" x14ac:dyDescent="0.2"/>
  <sheetData>
    <row r="2" spans="1:13" x14ac:dyDescent="0.2">
      <c r="A2" s="49" t="s">
        <v>12</v>
      </c>
      <c r="B2" s="77" t="s">
        <v>34</v>
      </c>
    </row>
    <row r="3" spans="1:13" x14ac:dyDescent="0.2">
      <c r="A3" s="49" t="s">
        <v>13</v>
      </c>
      <c r="B3" s="77" t="s">
        <v>35</v>
      </c>
    </row>
    <row r="4" spans="1:13" x14ac:dyDescent="0.2">
      <c r="A4" s="49" t="s">
        <v>14</v>
      </c>
      <c r="C4" s="54">
        <v>39510</v>
      </c>
    </row>
    <row r="5" spans="1:13" x14ac:dyDescent="0.2">
      <c r="A5" s="49" t="s">
        <v>15</v>
      </c>
      <c r="E5" s="54">
        <v>40179</v>
      </c>
    </row>
    <row r="6" spans="1:13" x14ac:dyDescent="0.2">
      <c r="A6" s="49" t="s">
        <v>16</v>
      </c>
      <c r="E6" s="54" t="s">
        <v>38</v>
      </c>
    </row>
    <row r="7" spans="1:13" x14ac:dyDescent="0.2">
      <c r="A7" s="49" t="s">
        <v>17</v>
      </c>
    </row>
    <row r="11" spans="1:13" x14ac:dyDescent="0.2">
      <c r="A11" s="69" t="s">
        <v>39</v>
      </c>
      <c r="B11" s="70">
        <f>Année_Calendaire</f>
        <v>2015</v>
      </c>
    </row>
    <row r="13" spans="1:13" x14ac:dyDescent="0.2">
      <c r="A13" s="52"/>
      <c r="B13" s="50">
        <f>EDATE(DATE('année calendaire'!A1,1,1),0)</f>
        <v>40543</v>
      </c>
      <c r="C13" s="50">
        <f>EDATE(DATE('année calendaire'!$A$1,2,1),0)</f>
        <v>40574</v>
      </c>
      <c r="D13" s="50">
        <f>EDATE(DATE('année calendaire'!$A$1,3,1),0)</f>
        <v>40602</v>
      </c>
      <c r="E13" s="50">
        <f>EDATE(DATE('année calendaire'!$A$1,4,1),0)</f>
        <v>40633</v>
      </c>
      <c r="F13" s="50">
        <f>EDATE(DATE('année calendaire'!$A$1,5,1),0)</f>
        <v>40663</v>
      </c>
      <c r="G13" s="50">
        <f>EDATE(DATE('année calendaire'!$A$1,6,1),0)</f>
        <v>40694</v>
      </c>
      <c r="H13" s="50">
        <f>EDATE(DATE('année calendaire'!$A$1,7,1),0)</f>
        <v>40724</v>
      </c>
      <c r="I13" s="50">
        <f>EDATE(DATE('année calendaire'!$A$1,8,1),0)</f>
        <v>40755</v>
      </c>
      <c r="J13" s="50">
        <f>EDATE(DATE('année calendaire'!$A$1,9,1),0)</f>
        <v>40786</v>
      </c>
      <c r="K13" s="50">
        <f>EDATE(DATE('année calendaire'!$A$1,10,1),0)</f>
        <v>40816</v>
      </c>
      <c r="L13" s="50">
        <f>EDATE(DATE('année calendaire'!$A$1,11,1),0)</f>
        <v>40847</v>
      </c>
      <c r="M13" s="50">
        <f>EDATE(DATE('année calendaire'!$A$1,12,1),0)</f>
        <v>40877</v>
      </c>
    </row>
    <row r="14" spans="1:13" x14ac:dyDescent="0.2">
      <c r="A14" s="51">
        <v>1</v>
      </c>
      <c r="B14" s="56"/>
      <c r="C14" s="56"/>
      <c r="D14" s="56"/>
      <c r="E14" s="56"/>
      <c r="F14" s="56"/>
      <c r="G14" s="56"/>
      <c r="H14" s="56"/>
      <c r="I14" s="56"/>
      <c r="J14" s="56"/>
      <c r="K14" s="56"/>
      <c r="L14" s="56"/>
      <c r="M14" s="56"/>
    </row>
    <row r="15" spans="1:13" x14ac:dyDescent="0.2">
      <c r="A15" s="51">
        <v>2</v>
      </c>
      <c r="B15" s="56"/>
      <c r="C15" s="56"/>
      <c r="D15" s="56"/>
      <c r="E15" s="56"/>
      <c r="F15" s="56"/>
      <c r="G15" s="56"/>
      <c r="H15" s="56"/>
      <c r="I15" s="56"/>
      <c r="J15" s="56"/>
      <c r="K15" s="56"/>
      <c r="L15" s="56"/>
      <c r="M15" s="56"/>
    </row>
    <row r="16" spans="1:13" x14ac:dyDescent="0.2">
      <c r="A16" s="51">
        <v>3</v>
      </c>
      <c r="B16" s="56"/>
      <c r="C16" s="56"/>
      <c r="D16" s="56"/>
      <c r="E16" s="56"/>
      <c r="F16" s="56"/>
      <c r="G16" s="56"/>
      <c r="H16" s="56"/>
      <c r="I16" s="56"/>
      <c r="J16" s="56"/>
      <c r="K16" s="56"/>
      <c r="L16" s="56"/>
      <c r="M16" s="56"/>
    </row>
    <row r="17" spans="1:13" x14ac:dyDescent="0.2">
      <c r="A17" s="51">
        <v>4</v>
      </c>
      <c r="B17" s="56"/>
      <c r="C17" s="56"/>
      <c r="D17" s="56"/>
      <c r="E17" s="56"/>
      <c r="F17" s="56"/>
      <c r="G17" s="56"/>
      <c r="H17" s="56"/>
      <c r="I17" s="56"/>
      <c r="J17" s="56"/>
      <c r="K17" s="56"/>
      <c r="L17" s="56"/>
      <c r="M17" s="56"/>
    </row>
    <row r="18" spans="1:13" x14ac:dyDescent="0.2">
      <c r="A18" s="51">
        <v>5</v>
      </c>
      <c r="B18" s="56"/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</row>
    <row r="19" spans="1:13" x14ac:dyDescent="0.2">
      <c r="A19" s="51">
        <v>6</v>
      </c>
      <c r="B19" s="56"/>
      <c r="C19" s="56"/>
      <c r="D19" s="56"/>
      <c r="E19" s="56"/>
      <c r="F19" s="56"/>
      <c r="G19" s="56"/>
      <c r="H19" s="56"/>
      <c r="I19" s="56"/>
      <c r="J19" s="56"/>
      <c r="K19" s="56"/>
      <c r="L19" s="56"/>
      <c r="M19" s="56"/>
    </row>
    <row r="20" spans="1:13" x14ac:dyDescent="0.2">
      <c r="A20" s="51">
        <v>7</v>
      </c>
      <c r="B20" s="56"/>
      <c r="C20" s="56"/>
      <c r="D20" s="56"/>
      <c r="E20" s="56"/>
      <c r="F20" s="56"/>
      <c r="G20" s="56"/>
      <c r="H20" s="56"/>
      <c r="I20" s="56"/>
      <c r="J20" s="56"/>
      <c r="K20" s="56"/>
      <c r="L20" s="56"/>
      <c r="M20" s="56"/>
    </row>
    <row r="21" spans="1:13" x14ac:dyDescent="0.2">
      <c r="A21" s="51">
        <v>8</v>
      </c>
      <c r="B21" s="56"/>
      <c r="C21" s="56"/>
      <c r="D21" s="56"/>
      <c r="E21" s="56"/>
      <c r="F21" s="56"/>
      <c r="G21" s="56"/>
      <c r="H21" s="56"/>
      <c r="I21" s="56"/>
      <c r="J21" s="56"/>
      <c r="K21" s="56"/>
      <c r="L21" s="56"/>
      <c r="M21" s="56"/>
    </row>
    <row r="22" spans="1:13" x14ac:dyDescent="0.2">
      <c r="A22" s="51">
        <v>9</v>
      </c>
      <c r="B22" s="56"/>
      <c r="C22" s="56"/>
      <c r="D22" s="56"/>
      <c r="E22" s="56"/>
      <c r="F22" s="56"/>
      <c r="G22" s="56"/>
      <c r="H22" s="56"/>
      <c r="I22" s="56"/>
      <c r="J22" s="56"/>
      <c r="K22" s="56"/>
      <c r="L22" s="56"/>
      <c r="M22" s="56"/>
    </row>
    <row r="23" spans="1:13" x14ac:dyDescent="0.2">
      <c r="A23" s="51">
        <v>10</v>
      </c>
      <c r="B23" s="56"/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</row>
    <row r="24" spans="1:13" x14ac:dyDescent="0.2">
      <c r="A24" s="51">
        <v>11</v>
      </c>
      <c r="B24" s="56"/>
      <c r="C24" s="56"/>
      <c r="D24" s="56"/>
      <c r="E24" s="56"/>
      <c r="F24" s="56"/>
      <c r="G24" s="56"/>
      <c r="H24" s="56"/>
      <c r="I24" s="56"/>
      <c r="J24" s="56"/>
      <c r="K24" s="56"/>
      <c r="L24" s="56"/>
      <c r="M24" s="56"/>
    </row>
    <row r="25" spans="1:13" x14ac:dyDescent="0.2">
      <c r="A25" s="51">
        <v>12</v>
      </c>
      <c r="B25" s="56"/>
      <c r="C25" s="56"/>
      <c r="D25" s="56"/>
      <c r="E25" s="56"/>
      <c r="F25" s="56"/>
      <c r="G25" s="56"/>
      <c r="H25" s="56"/>
      <c r="I25" s="56"/>
      <c r="J25" s="56"/>
      <c r="K25" s="56"/>
      <c r="L25" s="56"/>
      <c r="M25" s="56"/>
    </row>
    <row r="26" spans="1:13" x14ac:dyDescent="0.2">
      <c r="A26" s="51">
        <v>13</v>
      </c>
      <c r="B26" s="56"/>
      <c r="C26" s="56"/>
      <c r="D26" s="56"/>
      <c r="E26" s="56"/>
      <c r="F26" s="56"/>
      <c r="G26" s="56"/>
      <c r="H26" s="56"/>
      <c r="I26" s="56"/>
      <c r="J26" s="56"/>
      <c r="K26" s="56"/>
      <c r="L26" s="56"/>
      <c r="M26" s="56"/>
    </row>
    <row r="27" spans="1:13" x14ac:dyDescent="0.2">
      <c r="A27" s="51">
        <v>14</v>
      </c>
      <c r="B27" s="56"/>
      <c r="C27" s="56"/>
      <c r="D27" s="56"/>
      <c r="E27" s="56"/>
      <c r="F27" s="56"/>
      <c r="G27" s="56"/>
      <c r="H27" s="56"/>
      <c r="I27" s="56"/>
      <c r="J27" s="56"/>
      <c r="K27" s="56"/>
      <c r="L27" s="56"/>
      <c r="M27" s="56"/>
    </row>
    <row r="28" spans="1:13" x14ac:dyDescent="0.2">
      <c r="A28" s="51">
        <v>15</v>
      </c>
      <c r="B28" s="56"/>
      <c r="C28" s="56"/>
      <c r="D28" s="56"/>
      <c r="E28" s="56"/>
      <c r="F28" s="56"/>
      <c r="G28" s="56"/>
      <c r="H28" s="56"/>
      <c r="I28" s="56"/>
      <c r="J28" s="56"/>
      <c r="K28" s="56"/>
      <c r="L28" s="56"/>
      <c r="M28" s="56"/>
    </row>
    <row r="29" spans="1:13" x14ac:dyDescent="0.2">
      <c r="A29" s="51">
        <v>16</v>
      </c>
      <c r="B29" s="56"/>
      <c r="C29" s="56"/>
      <c r="D29" s="56"/>
      <c r="E29" s="56"/>
      <c r="F29" s="56"/>
      <c r="G29" s="56"/>
      <c r="H29" s="56"/>
      <c r="I29" s="56"/>
      <c r="J29" s="56"/>
      <c r="K29" s="56"/>
      <c r="L29" s="56"/>
      <c r="M29" s="56"/>
    </row>
    <row r="30" spans="1:13" x14ac:dyDescent="0.2">
      <c r="A30" s="51">
        <v>17</v>
      </c>
      <c r="B30" s="56"/>
      <c r="C30" s="56"/>
      <c r="D30" s="56"/>
      <c r="E30" s="56"/>
      <c r="F30" s="56"/>
      <c r="G30" s="56"/>
      <c r="H30" s="56"/>
      <c r="I30" s="56"/>
      <c r="J30" s="56"/>
      <c r="K30" s="56"/>
      <c r="L30" s="56"/>
      <c r="M30" s="56"/>
    </row>
    <row r="31" spans="1:13" x14ac:dyDescent="0.2">
      <c r="A31" s="51">
        <v>18</v>
      </c>
      <c r="B31" s="56"/>
      <c r="C31" s="56"/>
      <c r="D31" s="56"/>
      <c r="E31" s="56"/>
      <c r="F31" s="56"/>
      <c r="G31" s="56"/>
      <c r="H31" s="56"/>
      <c r="I31" s="56"/>
      <c r="J31" s="56"/>
      <c r="K31" s="56"/>
      <c r="L31" s="56"/>
      <c r="M31" s="56"/>
    </row>
    <row r="32" spans="1:13" x14ac:dyDescent="0.2">
      <c r="A32" s="51">
        <v>19</v>
      </c>
      <c r="B32" s="56"/>
      <c r="C32" s="56"/>
      <c r="D32" s="56"/>
      <c r="E32" s="56"/>
      <c r="F32" s="56"/>
      <c r="G32" s="56"/>
      <c r="H32" s="56"/>
      <c r="I32" s="56"/>
      <c r="J32" s="56"/>
      <c r="K32" s="56"/>
      <c r="L32" s="56"/>
      <c r="M32" s="56"/>
    </row>
    <row r="33" spans="1:13" x14ac:dyDescent="0.2">
      <c r="A33" s="51">
        <v>20</v>
      </c>
      <c r="B33" s="56"/>
      <c r="C33" s="56"/>
      <c r="D33" s="56"/>
      <c r="E33" s="56"/>
      <c r="F33" s="56"/>
      <c r="G33" s="56"/>
      <c r="H33" s="56"/>
      <c r="I33" s="56"/>
      <c r="J33" s="56"/>
      <c r="K33" s="56"/>
      <c r="L33" s="56"/>
      <c r="M33" s="56"/>
    </row>
    <row r="34" spans="1:13" x14ac:dyDescent="0.2">
      <c r="A34" s="51">
        <v>21</v>
      </c>
      <c r="B34" s="56"/>
      <c r="C34" s="56"/>
      <c r="D34" s="56"/>
      <c r="E34" s="56"/>
      <c r="F34" s="56"/>
      <c r="G34" s="56"/>
      <c r="H34" s="56"/>
      <c r="I34" s="56"/>
      <c r="J34" s="56"/>
      <c r="K34" s="56"/>
      <c r="L34" s="56"/>
      <c r="M34" s="56"/>
    </row>
    <row r="35" spans="1:13" x14ac:dyDescent="0.2">
      <c r="A35" s="51">
        <v>22</v>
      </c>
      <c r="B35" s="56"/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</row>
    <row r="36" spans="1:13" x14ac:dyDescent="0.2">
      <c r="A36" s="51">
        <v>23</v>
      </c>
      <c r="B36" s="56"/>
      <c r="C36" s="56"/>
      <c r="D36" s="56"/>
      <c r="E36" s="56"/>
      <c r="F36" s="56"/>
      <c r="G36" s="56"/>
      <c r="H36" s="56"/>
      <c r="I36" s="56"/>
      <c r="J36" s="56"/>
      <c r="K36" s="56"/>
      <c r="L36" s="56"/>
      <c r="M36" s="56"/>
    </row>
    <row r="37" spans="1:13" x14ac:dyDescent="0.2">
      <c r="A37" s="51">
        <v>24</v>
      </c>
      <c r="B37" s="56"/>
      <c r="C37" s="56"/>
      <c r="D37" s="56"/>
      <c r="E37" s="56"/>
      <c r="F37" s="56"/>
      <c r="G37" s="56"/>
      <c r="H37" s="56"/>
      <c r="I37" s="56"/>
      <c r="J37" s="56"/>
      <c r="K37" s="56"/>
      <c r="L37" s="56"/>
      <c r="M37" s="56"/>
    </row>
    <row r="38" spans="1:13" x14ac:dyDescent="0.2">
      <c r="A38" s="51">
        <v>25</v>
      </c>
      <c r="B38" s="56"/>
      <c r="C38" s="56"/>
      <c r="D38" s="56"/>
      <c r="E38" s="56"/>
      <c r="F38" s="56"/>
      <c r="G38" s="56"/>
      <c r="H38" s="56"/>
      <c r="I38" s="56"/>
      <c r="J38" s="56"/>
      <c r="K38" s="56"/>
      <c r="L38" s="56"/>
      <c r="M38" s="56"/>
    </row>
    <row r="39" spans="1:13" x14ac:dyDescent="0.2">
      <c r="A39" s="51">
        <v>26</v>
      </c>
      <c r="B39" s="56"/>
      <c r="C39" s="56"/>
      <c r="D39" s="56"/>
      <c r="E39" s="56"/>
      <c r="F39" s="56"/>
      <c r="G39" s="56"/>
      <c r="H39" s="56"/>
      <c r="I39" s="56"/>
      <c r="J39" s="56"/>
      <c r="K39" s="56"/>
      <c r="L39" s="56"/>
      <c r="M39" s="56"/>
    </row>
    <row r="40" spans="1:13" x14ac:dyDescent="0.2">
      <c r="A40" s="51">
        <v>27</v>
      </c>
      <c r="B40" s="56"/>
      <c r="C40" s="56"/>
      <c r="D40" s="56"/>
      <c r="E40" s="56"/>
      <c r="F40" s="56"/>
      <c r="G40" s="56"/>
      <c r="H40" s="56"/>
      <c r="I40" s="56"/>
      <c r="J40" s="56"/>
      <c r="K40" s="56"/>
      <c r="L40" s="56"/>
      <c r="M40" s="56"/>
    </row>
    <row r="41" spans="1:13" x14ac:dyDescent="0.2">
      <c r="A41" s="51">
        <v>28</v>
      </c>
      <c r="B41" s="56"/>
      <c r="C41" s="56"/>
      <c r="D41" s="56"/>
      <c r="E41" s="56"/>
      <c r="F41" s="56"/>
      <c r="G41" s="56"/>
      <c r="H41" s="56"/>
      <c r="I41" s="56"/>
      <c r="J41" s="56"/>
      <c r="K41" s="56"/>
      <c r="L41" s="56"/>
      <c r="M41" s="56"/>
    </row>
    <row r="42" spans="1:13" x14ac:dyDescent="0.2">
      <c r="A42" s="51">
        <v>29</v>
      </c>
      <c r="B42" s="56"/>
      <c r="C42" s="56"/>
      <c r="D42" s="56"/>
      <c r="E42" s="56"/>
      <c r="F42" s="56"/>
      <c r="G42" s="56"/>
      <c r="H42" s="56"/>
      <c r="I42" s="56"/>
      <c r="J42" s="56"/>
      <c r="K42" s="56"/>
      <c r="L42" s="56"/>
      <c r="M42" s="56"/>
    </row>
    <row r="43" spans="1:13" x14ac:dyDescent="0.2">
      <c r="A43" s="51">
        <v>30</v>
      </c>
      <c r="B43" s="56"/>
      <c r="C43" s="56"/>
      <c r="D43" s="56"/>
      <c r="E43" s="56"/>
      <c r="F43" s="56"/>
      <c r="G43" s="56"/>
      <c r="H43" s="56"/>
      <c r="I43" s="56"/>
      <c r="J43" s="56"/>
      <c r="K43" s="56"/>
      <c r="L43" s="56"/>
      <c r="M43" s="56"/>
    </row>
    <row r="44" spans="1:13" x14ac:dyDescent="0.2">
      <c r="A44" s="51">
        <v>31</v>
      </c>
      <c r="B44" s="56"/>
      <c r="C44" s="56"/>
      <c r="D44" s="56"/>
      <c r="E44" s="56"/>
      <c r="F44" s="56"/>
      <c r="G44" s="56"/>
      <c r="H44" s="56"/>
      <c r="I44" s="56"/>
      <c r="J44" s="56"/>
      <c r="K44" s="56"/>
      <c r="L44" s="56"/>
      <c r="M44" s="56"/>
    </row>
  </sheetData>
  <conditionalFormatting sqref="B14:M44">
    <cfRule type="expression" dxfId="177" priority="1">
      <formula>COUNTIF(JF,DATE(Année_Calendaire,MONTH(B$13),$A14))</formula>
    </cfRule>
    <cfRule type="expression" dxfId="176" priority="2">
      <formula>WEEKDAY(DATE(Année_Calendaire,MONTH(B$13),$A14),2)&gt;5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2:M44"/>
  <sheetViews>
    <sheetView zoomScale="85" zoomScaleNormal="85" workbookViewId="0">
      <selection activeCell="F44" sqref="F44"/>
    </sheetView>
  </sheetViews>
  <sheetFormatPr baseColWidth="10" defaultRowHeight="12.75" x14ac:dyDescent="0.2"/>
  <sheetData>
    <row r="2" spans="1:13" x14ac:dyDescent="0.2">
      <c r="A2" s="49" t="s">
        <v>12</v>
      </c>
      <c r="B2" s="77" t="s">
        <v>41</v>
      </c>
    </row>
    <row r="3" spans="1:13" x14ac:dyDescent="0.2">
      <c r="A3" s="49" t="s">
        <v>13</v>
      </c>
      <c r="B3" s="77" t="s">
        <v>42</v>
      </c>
    </row>
    <row r="4" spans="1:13" x14ac:dyDescent="0.2">
      <c r="A4" s="49" t="s">
        <v>14</v>
      </c>
      <c r="C4" s="54">
        <v>40067</v>
      </c>
    </row>
    <row r="5" spans="1:13" x14ac:dyDescent="0.2">
      <c r="A5" s="49" t="s">
        <v>15</v>
      </c>
      <c r="E5" s="54">
        <v>40179</v>
      </c>
    </row>
    <row r="6" spans="1:13" x14ac:dyDescent="0.2">
      <c r="A6" s="49" t="s">
        <v>16</v>
      </c>
      <c r="E6" s="54" t="s">
        <v>38</v>
      </c>
    </row>
    <row r="7" spans="1:13" x14ac:dyDescent="0.2">
      <c r="A7" s="49" t="s">
        <v>17</v>
      </c>
    </row>
    <row r="11" spans="1:13" x14ac:dyDescent="0.2">
      <c r="A11" s="69" t="s">
        <v>39</v>
      </c>
      <c r="B11" s="70">
        <f>Année_Calendaire</f>
        <v>2015</v>
      </c>
    </row>
    <row r="13" spans="1:13" x14ac:dyDescent="0.2">
      <c r="A13" s="52"/>
      <c r="B13" s="50">
        <f>EDATE(DATE('année calendaire'!A1,1,1),0)</f>
        <v>40543</v>
      </c>
      <c r="C13" s="50">
        <f>EDATE(DATE('année calendaire'!$A$1,2,1),0)</f>
        <v>40574</v>
      </c>
      <c r="D13" s="50">
        <f>EDATE(DATE('année calendaire'!$A$1,3,1),0)</f>
        <v>40602</v>
      </c>
      <c r="E13" s="50">
        <f>EDATE(DATE('année calendaire'!$A$1,4,1),0)</f>
        <v>40633</v>
      </c>
      <c r="F13" s="50">
        <f>EDATE(DATE('année calendaire'!$A$1,5,1),0)</f>
        <v>40663</v>
      </c>
      <c r="G13" s="50">
        <f>EDATE(DATE('année calendaire'!$A$1,6,1),0)</f>
        <v>40694</v>
      </c>
      <c r="H13" s="50">
        <f>EDATE(DATE('année calendaire'!$A$1,7,1),0)</f>
        <v>40724</v>
      </c>
      <c r="I13" s="50">
        <f>EDATE(DATE('année calendaire'!$A$1,8,1),0)</f>
        <v>40755</v>
      </c>
      <c r="J13" s="50">
        <f>EDATE(DATE('année calendaire'!$A$1,9,1),0)</f>
        <v>40786</v>
      </c>
      <c r="K13" s="50">
        <f>EDATE(DATE('année calendaire'!$A$1,10,1),0)</f>
        <v>40816</v>
      </c>
      <c r="L13" s="50">
        <f>EDATE(DATE('année calendaire'!$A$1,11,1),0)</f>
        <v>40847</v>
      </c>
      <c r="M13" s="50">
        <f>EDATE(DATE('année calendaire'!$A$1,12,1),0)</f>
        <v>40877</v>
      </c>
    </row>
    <row r="14" spans="1:13" x14ac:dyDescent="0.2">
      <c r="A14" s="51">
        <v>1</v>
      </c>
      <c r="B14" s="56"/>
      <c r="C14" s="56"/>
      <c r="D14" s="56"/>
      <c r="E14" s="56"/>
      <c r="F14" s="56"/>
      <c r="G14" s="56"/>
      <c r="H14" s="56"/>
      <c r="I14" s="56"/>
      <c r="J14" s="56"/>
      <c r="K14" s="56"/>
      <c r="L14" s="56"/>
      <c r="M14" s="56"/>
    </row>
    <row r="15" spans="1:13" x14ac:dyDescent="0.2">
      <c r="A15" s="51">
        <v>2</v>
      </c>
      <c r="B15" s="56"/>
      <c r="C15" s="56"/>
      <c r="D15" s="56"/>
      <c r="E15" s="56"/>
      <c r="F15" s="56"/>
      <c r="G15" s="56"/>
      <c r="H15" s="56"/>
      <c r="I15" s="56"/>
      <c r="J15" s="56"/>
      <c r="K15" s="56"/>
      <c r="L15" s="56"/>
      <c r="M15" s="56"/>
    </row>
    <row r="16" spans="1:13" x14ac:dyDescent="0.2">
      <c r="A16" s="51">
        <v>3</v>
      </c>
      <c r="B16" s="56"/>
      <c r="C16" s="56"/>
      <c r="D16" s="56"/>
      <c r="E16" s="56"/>
      <c r="F16" s="56"/>
      <c r="G16" s="56"/>
      <c r="H16" s="56"/>
      <c r="I16" s="56"/>
      <c r="J16" s="56"/>
      <c r="K16" s="56"/>
      <c r="L16" s="56"/>
      <c r="M16" s="56"/>
    </row>
    <row r="17" spans="1:13" x14ac:dyDescent="0.2">
      <c r="A17" s="51">
        <v>4</v>
      </c>
      <c r="B17" s="56"/>
      <c r="C17" s="56"/>
      <c r="D17" s="56"/>
      <c r="E17" s="56"/>
      <c r="F17" s="56"/>
      <c r="G17" s="56"/>
      <c r="H17" s="56"/>
      <c r="I17" s="56"/>
      <c r="J17" s="56"/>
      <c r="K17" s="56"/>
      <c r="L17" s="56"/>
      <c r="M17" s="56"/>
    </row>
    <row r="18" spans="1:13" x14ac:dyDescent="0.2">
      <c r="A18" s="51">
        <v>5</v>
      </c>
      <c r="B18" s="56"/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</row>
    <row r="19" spans="1:13" x14ac:dyDescent="0.2">
      <c r="A19" s="51">
        <v>6</v>
      </c>
      <c r="B19" s="56"/>
      <c r="C19" s="56"/>
      <c r="D19" s="56"/>
      <c r="E19" s="56"/>
      <c r="F19" s="56"/>
      <c r="G19" s="56"/>
      <c r="H19" s="56"/>
      <c r="I19" s="56"/>
      <c r="J19" s="56"/>
      <c r="K19" s="56"/>
      <c r="L19" s="56"/>
      <c r="M19" s="56"/>
    </row>
    <row r="20" spans="1:13" x14ac:dyDescent="0.2">
      <c r="A20" s="51">
        <v>7</v>
      </c>
      <c r="B20" s="56"/>
      <c r="C20" s="56"/>
      <c r="D20" s="56"/>
      <c r="E20" s="56"/>
      <c r="F20" s="56"/>
      <c r="G20" s="56"/>
      <c r="H20" s="56"/>
      <c r="I20" s="56"/>
      <c r="J20" s="56"/>
      <c r="K20" s="56"/>
      <c r="L20" s="56"/>
      <c r="M20" s="56"/>
    </row>
    <row r="21" spans="1:13" x14ac:dyDescent="0.2">
      <c r="A21" s="51">
        <v>8</v>
      </c>
      <c r="B21" s="56"/>
      <c r="C21" s="56"/>
      <c r="D21" s="56"/>
      <c r="E21" s="56"/>
      <c r="F21" s="56"/>
      <c r="G21" s="56"/>
      <c r="H21" s="56"/>
      <c r="I21" s="56"/>
      <c r="J21" s="56"/>
      <c r="K21" s="56"/>
      <c r="L21" s="56"/>
      <c r="M21" s="56"/>
    </row>
    <row r="22" spans="1:13" x14ac:dyDescent="0.2">
      <c r="A22" s="51">
        <v>9</v>
      </c>
      <c r="B22" s="56"/>
      <c r="C22" s="56"/>
      <c r="D22" s="56"/>
      <c r="E22" s="56"/>
      <c r="F22" s="56"/>
      <c r="G22" s="56"/>
      <c r="H22" s="56"/>
      <c r="I22" s="56"/>
      <c r="J22" s="56"/>
      <c r="K22" s="56"/>
      <c r="L22" s="56"/>
      <c r="M22" s="56"/>
    </row>
    <row r="23" spans="1:13" x14ac:dyDescent="0.2">
      <c r="A23" s="51">
        <v>10</v>
      </c>
      <c r="B23" s="56"/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</row>
    <row r="24" spans="1:13" x14ac:dyDescent="0.2">
      <c r="A24" s="51">
        <v>11</v>
      </c>
      <c r="B24" s="56"/>
      <c r="C24" s="56"/>
      <c r="D24" s="56"/>
      <c r="E24" s="56"/>
      <c r="F24" s="56"/>
      <c r="G24" s="56"/>
      <c r="H24" s="56"/>
      <c r="I24" s="56"/>
      <c r="J24" s="56"/>
      <c r="K24" s="56"/>
      <c r="L24" s="56"/>
      <c r="M24" s="56"/>
    </row>
    <row r="25" spans="1:13" x14ac:dyDescent="0.2">
      <c r="A25" s="51">
        <v>12</v>
      </c>
      <c r="B25" s="56"/>
      <c r="C25" s="56"/>
      <c r="D25" s="56"/>
      <c r="E25" s="56"/>
      <c r="F25" s="56"/>
      <c r="G25" s="56"/>
      <c r="H25" s="56"/>
      <c r="I25" s="56"/>
      <c r="J25" s="56"/>
      <c r="K25" s="56"/>
      <c r="L25" s="56"/>
      <c r="M25" s="56"/>
    </row>
    <row r="26" spans="1:13" x14ac:dyDescent="0.2">
      <c r="A26" s="51">
        <v>13</v>
      </c>
      <c r="B26" s="56"/>
      <c r="C26" s="56"/>
      <c r="D26" s="56"/>
      <c r="E26" s="56"/>
      <c r="F26" s="56"/>
      <c r="G26" s="56"/>
      <c r="H26" s="56"/>
      <c r="I26" s="56"/>
      <c r="J26" s="56"/>
      <c r="K26" s="56"/>
      <c r="L26" s="56"/>
      <c r="M26" s="56"/>
    </row>
    <row r="27" spans="1:13" x14ac:dyDescent="0.2">
      <c r="A27" s="51">
        <v>14</v>
      </c>
      <c r="B27" s="56"/>
      <c r="C27" s="56"/>
      <c r="D27" s="56"/>
      <c r="E27" s="56"/>
      <c r="F27" s="56"/>
      <c r="G27" s="56"/>
      <c r="H27" s="56"/>
      <c r="I27" s="56"/>
      <c r="J27" s="56"/>
      <c r="K27" s="56"/>
      <c r="L27" s="56"/>
      <c r="M27" s="56"/>
    </row>
    <row r="28" spans="1:13" x14ac:dyDescent="0.2">
      <c r="A28" s="51">
        <v>15</v>
      </c>
      <c r="B28" s="56"/>
      <c r="C28" s="56"/>
      <c r="D28" s="56"/>
      <c r="E28" s="56"/>
      <c r="F28" s="56"/>
      <c r="G28" s="56"/>
      <c r="H28" s="56"/>
      <c r="I28" s="56"/>
      <c r="J28" s="56"/>
      <c r="K28" s="56"/>
      <c r="L28" s="56"/>
      <c r="M28" s="56"/>
    </row>
    <row r="29" spans="1:13" x14ac:dyDescent="0.2">
      <c r="A29" s="51">
        <v>16</v>
      </c>
      <c r="B29" s="56"/>
      <c r="C29" s="56"/>
      <c r="D29" s="56"/>
      <c r="E29" s="56"/>
      <c r="F29" s="56"/>
      <c r="G29" s="56"/>
      <c r="H29" s="56"/>
      <c r="I29" s="56"/>
      <c r="J29" s="56"/>
      <c r="K29" s="56"/>
      <c r="L29" s="56"/>
      <c r="M29" s="56"/>
    </row>
    <row r="30" spans="1:13" x14ac:dyDescent="0.2">
      <c r="A30" s="51">
        <v>17</v>
      </c>
      <c r="B30" s="56"/>
      <c r="C30" s="56"/>
      <c r="D30" s="56"/>
      <c r="E30" s="56"/>
      <c r="F30" s="56"/>
      <c r="G30" s="56"/>
      <c r="H30" s="56"/>
      <c r="I30" s="56"/>
      <c r="J30" s="56"/>
      <c r="K30" s="56"/>
      <c r="L30" s="56"/>
      <c r="M30" s="56"/>
    </row>
    <row r="31" spans="1:13" x14ac:dyDescent="0.2">
      <c r="A31" s="51">
        <v>18</v>
      </c>
      <c r="B31" s="56"/>
      <c r="C31" s="56"/>
      <c r="D31" s="56"/>
      <c r="E31" s="56"/>
      <c r="F31" s="56"/>
      <c r="G31" s="56"/>
      <c r="H31" s="56"/>
      <c r="I31" s="56"/>
      <c r="J31" s="56"/>
      <c r="K31" s="56"/>
      <c r="L31" s="56"/>
      <c r="M31" s="56"/>
    </row>
    <row r="32" spans="1:13" x14ac:dyDescent="0.2">
      <c r="A32" s="51">
        <v>19</v>
      </c>
      <c r="B32" s="56"/>
      <c r="C32" s="56"/>
      <c r="D32" s="56"/>
      <c r="E32" s="56"/>
      <c r="F32" s="56"/>
      <c r="G32" s="56"/>
      <c r="H32" s="56"/>
      <c r="I32" s="56"/>
      <c r="J32" s="56"/>
      <c r="K32" s="56"/>
      <c r="L32" s="56"/>
      <c r="M32" s="56"/>
    </row>
    <row r="33" spans="1:13" x14ac:dyDescent="0.2">
      <c r="A33" s="51">
        <v>20</v>
      </c>
      <c r="B33" s="56"/>
      <c r="C33" s="56"/>
      <c r="D33" s="56"/>
      <c r="E33" s="56"/>
      <c r="F33" s="56"/>
      <c r="G33" s="56"/>
      <c r="H33" s="56"/>
      <c r="I33" s="56"/>
      <c r="J33" s="56"/>
      <c r="K33" s="56"/>
      <c r="L33" s="56"/>
      <c r="M33" s="56"/>
    </row>
    <row r="34" spans="1:13" x14ac:dyDescent="0.2">
      <c r="A34" s="51">
        <v>21</v>
      </c>
      <c r="B34" s="56"/>
      <c r="C34" s="56"/>
      <c r="D34" s="56"/>
      <c r="E34" s="56"/>
      <c r="F34" s="56"/>
      <c r="G34" s="56"/>
      <c r="H34" s="56"/>
      <c r="I34" s="56"/>
      <c r="J34" s="56"/>
      <c r="K34" s="56"/>
      <c r="L34" s="56"/>
      <c r="M34" s="56"/>
    </row>
    <row r="35" spans="1:13" x14ac:dyDescent="0.2">
      <c r="A35" s="51">
        <v>22</v>
      </c>
      <c r="B35" s="56"/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</row>
    <row r="36" spans="1:13" x14ac:dyDescent="0.2">
      <c r="A36" s="51">
        <v>23</v>
      </c>
      <c r="B36" s="56"/>
      <c r="C36" s="56"/>
      <c r="D36" s="56"/>
      <c r="E36" s="56"/>
      <c r="F36" s="56"/>
      <c r="G36" s="56"/>
      <c r="H36" s="56"/>
      <c r="I36" s="56"/>
      <c r="J36" s="56"/>
      <c r="K36" s="56"/>
      <c r="L36" s="56"/>
      <c r="M36" s="56"/>
    </row>
    <row r="37" spans="1:13" x14ac:dyDescent="0.2">
      <c r="A37" s="51">
        <v>24</v>
      </c>
      <c r="B37" s="56"/>
      <c r="C37" s="56"/>
      <c r="D37" s="56"/>
      <c r="E37" s="56"/>
      <c r="F37" s="56"/>
      <c r="G37" s="56"/>
      <c r="H37" s="56"/>
      <c r="I37" s="56"/>
      <c r="J37" s="56"/>
      <c r="K37" s="56"/>
      <c r="L37" s="56"/>
      <c r="M37" s="56"/>
    </row>
    <row r="38" spans="1:13" x14ac:dyDescent="0.2">
      <c r="A38" s="51">
        <v>25</v>
      </c>
      <c r="B38" s="56"/>
      <c r="C38" s="56"/>
      <c r="D38" s="56"/>
      <c r="E38" s="56"/>
      <c r="F38" s="56"/>
      <c r="G38" s="56"/>
      <c r="H38" s="56"/>
      <c r="I38" s="56"/>
      <c r="J38" s="56"/>
      <c r="K38" s="56"/>
      <c r="L38" s="56"/>
      <c r="M38" s="56"/>
    </row>
    <row r="39" spans="1:13" x14ac:dyDescent="0.2">
      <c r="A39" s="51">
        <v>26</v>
      </c>
      <c r="B39" s="56"/>
      <c r="C39" s="56"/>
      <c r="D39" s="56"/>
      <c r="E39" s="56"/>
      <c r="F39" s="56"/>
      <c r="G39" s="56"/>
      <c r="H39" s="56"/>
      <c r="I39" s="56"/>
      <c r="J39" s="56"/>
      <c r="K39" s="56"/>
      <c r="L39" s="56"/>
      <c r="M39" s="56"/>
    </row>
    <row r="40" spans="1:13" x14ac:dyDescent="0.2">
      <c r="A40" s="51">
        <v>27</v>
      </c>
      <c r="B40" s="56"/>
      <c r="C40" s="56"/>
      <c r="D40" s="56"/>
      <c r="E40" s="56"/>
      <c r="F40" s="56"/>
      <c r="G40" s="56"/>
      <c r="H40" s="56"/>
      <c r="I40" s="56"/>
      <c r="J40" s="56"/>
      <c r="K40" s="56"/>
      <c r="L40" s="56"/>
      <c r="M40" s="56"/>
    </row>
    <row r="41" spans="1:13" x14ac:dyDescent="0.2">
      <c r="A41" s="51">
        <v>28</v>
      </c>
      <c r="B41" s="56"/>
      <c r="C41" s="56"/>
      <c r="D41" s="56"/>
      <c r="E41" s="56"/>
      <c r="F41" s="56"/>
      <c r="G41" s="56"/>
      <c r="H41" s="56"/>
      <c r="I41" s="56"/>
      <c r="J41" s="56"/>
      <c r="K41" s="56"/>
      <c r="L41" s="56"/>
      <c r="M41" s="56"/>
    </row>
    <row r="42" spans="1:13" x14ac:dyDescent="0.2">
      <c r="A42" s="51">
        <v>29</v>
      </c>
      <c r="B42" s="56"/>
      <c r="C42" s="56"/>
      <c r="D42" s="56"/>
      <c r="E42" s="56"/>
      <c r="F42" s="56"/>
      <c r="G42" s="56"/>
      <c r="H42" s="56"/>
      <c r="I42" s="56"/>
      <c r="J42" s="56"/>
      <c r="K42" s="56"/>
      <c r="L42" s="56"/>
      <c r="M42" s="56"/>
    </row>
    <row r="43" spans="1:13" x14ac:dyDescent="0.2">
      <c r="A43" s="51">
        <v>30</v>
      </c>
      <c r="B43" s="56"/>
      <c r="C43" s="56"/>
      <c r="D43" s="56"/>
      <c r="E43" s="56"/>
      <c r="F43" s="56">
        <v>1</v>
      </c>
      <c r="G43" s="56"/>
      <c r="H43" s="56"/>
      <c r="I43" s="56"/>
      <c r="J43" s="56"/>
      <c r="K43" s="56"/>
      <c r="L43" s="56"/>
      <c r="M43" s="56"/>
    </row>
    <row r="44" spans="1:13" x14ac:dyDescent="0.2">
      <c r="A44" s="51">
        <v>31</v>
      </c>
      <c r="B44" s="56"/>
      <c r="C44" s="56"/>
      <c r="D44" s="56"/>
      <c r="E44" s="56"/>
      <c r="F44" s="56"/>
      <c r="G44" s="56"/>
      <c r="H44" s="56"/>
      <c r="I44" s="56"/>
      <c r="J44" s="56"/>
      <c r="K44" s="56"/>
      <c r="L44" s="56"/>
      <c r="M44" s="56"/>
    </row>
  </sheetData>
  <conditionalFormatting sqref="B14:M44">
    <cfRule type="expression" dxfId="175" priority="1">
      <formula>COUNTIF(JF,DATE(Année_Calendaire,MONTH(B$13),$A14))</formula>
    </cfRule>
    <cfRule type="expression" dxfId="174" priority="2">
      <formula>WEEKDAY(DATE(Année_Calendaire,MONTH(B$13),$A14),2)&gt;5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2:M44"/>
  <sheetViews>
    <sheetView zoomScale="85" zoomScaleNormal="85" workbookViewId="0">
      <selection activeCell="G42" sqref="G42"/>
    </sheetView>
  </sheetViews>
  <sheetFormatPr baseColWidth="10" defaultRowHeight="12.75" x14ac:dyDescent="0.2"/>
  <sheetData>
    <row r="2" spans="1:13" x14ac:dyDescent="0.2">
      <c r="A2" s="49" t="s">
        <v>12</v>
      </c>
      <c r="B2" s="77" t="s">
        <v>45</v>
      </c>
    </row>
    <row r="3" spans="1:13" x14ac:dyDescent="0.2">
      <c r="A3" s="49" t="s">
        <v>13</v>
      </c>
      <c r="B3" s="77" t="s">
        <v>46</v>
      </c>
    </row>
    <row r="4" spans="1:13" x14ac:dyDescent="0.2">
      <c r="A4" s="49" t="s">
        <v>14</v>
      </c>
      <c r="C4" s="54">
        <v>39917</v>
      </c>
    </row>
    <row r="5" spans="1:13" x14ac:dyDescent="0.2">
      <c r="A5" s="49" t="s">
        <v>15</v>
      </c>
      <c r="E5" s="54">
        <v>40179</v>
      </c>
    </row>
    <row r="6" spans="1:13" x14ac:dyDescent="0.2">
      <c r="A6" s="49" t="s">
        <v>16</v>
      </c>
      <c r="E6" s="54" t="s">
        <v>38</v>
      </c>
    </row>
    <row r="7" spans="1:13" x14ac:dyDescent="0.2">
      <c r="A7" s="49" t="s">
        <v>17</v>
      </c>
    </row>
    <row r="11" spans="1:13" x14ac:dyDescent="0.2">
      <c r="A11" s="69" t="s">
        <v>39</v>
      </c>
      <c r="B11" s="70">
        <f>Année_Calendaire</f>
        <v>2015</v>
      </c>
    </row>
    <row r="13" spans="1:13" x14ac:dyDescent="0.2">
      <c r="A13" s="52"/>
      <c r="B13" s="50">
        <f>EDATE(DATE('année calendaire'!A1,1,1),0)</f>
        <v>40543</v>
      </c>
      <c r="C13" s="50">
        <f>EDATE(DATE('année calendaire'!$A$1,2,1),0)</f>
        <v>40574</v>
      </c>
      <c r="D13" s="50">
        <f>EDATE(DATE('année calendaire'!$A$1,3,1),0)</f>
        <v>40602</v>
      </c>
      <c r="E13" s="50">
        <f>EDATE(DATE('année calendaire'!$A$1,4,1),0)</f>
        <v>40633</v>
      </c>
      <c r="F13" s="50">
        <f>EDATE(DATE('année calendaire'!$A$1,5,1),0)</f>
        <v>40663</v>
      </c>
      <c r="G13" s="50">
        <f>EDATE(DATE('année calendaire'!$A$1,6,1),0)</f>
        <v>40694</v>
      </c>
      <c r="H13" s="50">
        <f>EDATE(DATE('année calendaire'!$A$1,7,1),0)</f>
        <v>40724</v>
      </c>
      <c r="I13" s="50">
        <f>EDATE(DATE('année calendaire'!$A$1,8,1),0)</f>
        <v>40755</v>
      </c>
      <c r="J13" s="50">
        <f>EDATE(DATE('année calendaire'!$A$1,9,1),0)</f>
        <v>40786</v>
      </c>
      <c r="K13" s="50">
        <f>EDATE(DATE('année calendaire'!$A$1,10,1),0)</f>
        <v>40816</v>
      </c>
      <c r="L13" s="50">
        <f>EDATE(DATE('année calendaire'!$A$1,11,1),0)</f>
        <v>40847</v>
      </c>
      <c r="M13" s="50">
        <f>EDATE(DATE('année calendaire'!$A$1,12,1),0)</f>
        <v>40877</v>
      </c>
    </row>
    <row r="14" spans="1:13" x14ac:dyDescent="0.2">
      <c r="A14" s="51">
        <v>1</v>
      </c>
      <c r="B14" s="56"/>
      <c r="C14" s="56"/>
      <c r="D14" s="56"/>
      <c r="E14" s="56"/>
      <c r="F14" s="56"/>
      <c r="G14" s="56"/>
      <c r="H14" s="56"/>
      <c r="I14" s="56"/>
      <c r="J14" s="56"/>
      <c r="K14" s="56"/>
      <c r="L14" s="56"/>
      <c r="M14" s="56"/>
    </row>
    <row r="15" spans="1:13" x14ac:dyDescent="0.2">
      <c r="A15" s="51">
        <v>2</v>
      </c>
      <c r="B15" s="56"/>
      <c r="C15" s="56"/>
      <c r="D15" s="56"/>
      <c r="E15" s="56"/>
      <c r="F15" s="56"/>
      <c r="G15" s="56"/>
      <c r="H15" s="56"/>
      <c r="I15" s="56"/>
      <c r="J15" s="56"/>
      <c r="K15" s="56"/>
      <c r="L15" s="56"/>
      <c r="M15" s="56"/>
    </row>
    <row r="16" spans="1:13" x14ac:dyDescent="0.2">
      <c r="A16" s="51">
        <v>3</v>
      </c>
      <c r="B16" s="56"/>
      <c r="C16" s="56"/>
      <c r="D16" s="56"/>
      <c r="E16" s="56"/>
      <c r="F16" s="56"/>
      <c r="G16" s="56"/>
      <c r="H16" s="56"/>
      <c r="I16" s="56"/>
      <c r="J16" s="56"/>
      <c r="K16" s="56"/>
      <c r="L16" s="56"/>
      <c r="M16" s="56"/>
    </row>
    <row r="17" spans="1:13" x14ac:dyDescent="0.2">
      <c r="A17" s="51">
        <v>4</v>
      </c>
      <c r="B17" s="56"/>
      <c r="C17" s="56"/>
      <c r="D17" s="56"/>
      <c r="E17" s="56"/>
      <c r="F17" s="56"/>
      <c r="G17" s="56"/>
      <c r="H17" s="56"/>
      <c r="I17" s="56"/>
      <c r="J17" s="56"/>
      <c r="K17" s="56"/>
      <c r="L17" s="56"/>
      <c r="M17" s="56"/>
    </row>
    <row r="18" spans="1:13" x14ac:dyDescent="0.2">
      <c r="A18" s="51">
        <v>5</v>
      </c>
      <c r="B18" s="56"/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</row>
    <row r="19" spans="1:13" x14ac:dyDescent="0.2">
      <c r="A19" s="51">
        <v>6</v>
      </c>
      <c r="B19" s="56"/>
      <c r="C19" s="56"/>
      <c r="D19" s="56"/>
      <c r="E19" s="56"/>
      <c r="F19" s="56"/>
      <c r="G19" s="56"/>
      <c r="H19" s="56"/>
      <c r="I19" s="56"/>
      <c r="J19" s="56"/>
      <c r="K19" s="56"/>
      <c r="L19" s="56"/>
      <c r="M19" s="56"/>
    </row>
    <row r="20" spans="1:13" x14ac:dyDescent="0.2">
      <c r="A20" s="51">
        <v>7</v>
      </c>
      <c r="B20" s="56"/>
      <c r="C20" s="56"/>
      <c r="D20" s="56"/>
      <c r="E20" s="56"/>
      <c r="F20" s="56"/>
      <c r="G20" s="56"/>
      <c r="H20" s="56"/>
      <c r="I20" s="56"/>
      <c r="J20" s="56"/>
      <c r="K20" s="56"/>
      <c r="L20" s="56"/>
      <c r="M20" s="56"/>
    </row>
    <row r="21" spans="1:13" x14ac:dyDescent="0.2">
      <c r="A21" s="51">
        <v>8</v>
      </c>
      <c r="B21" s="56"/>
      <c r="C21" s="56"/>
      <c r="D21" s="56"/>
      <c r="E21" s="56"/>
      <c r="F21" s="56"/>
      <c r="G21" s="56"/>
      <c r="H21" s="56"/>
      <c r="I21" s="56"/>
      <c r="J21" s="56"/>
      <c r="K21" s="56"/>
      <c r="L21" s="56"/>
      <c r="M21" s="56"/>
    </row>
    <row r="22" spans="1:13" x14ac:dyDescent="0.2">
      <c r="A22" s="51">
        <v>9</v>
      </c>
      <c r="B22" s="56"/>
      <c r="C22" s="56"/>
      <c r="D22" s="56"/>
      <c r="E22" s="56"/>
      <c r="F22" s="56"/>
      <c r="G22" s="56"/>
      <c r="H22" s="56"/>
      <c r="I22" s="56"/>
      <c r="J22" s="56"/>
      <c r="K22" s="56"/>
      <c r="L22" s="56"/>
      <c r="M22" s="56"/>
    </row>
    <row r="23" spans="1:13" x14ac:dyDescent="0.2">
      <c r="A23" s="51">
        <v>10</v>
      </c>
      <c r="B23" s="56"/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</row>
    <row r="24" spans="1:13" x14ac:dyDescent="0.2">
      <c r="A24" s="51">
        <v>11</v>
      </c>
      <c r="B24" s="56"/>
      <c r="C24" s="56"/>
      <c r="D24" s="56"/>
      <c r="E24" s="56"/>
      <c r="F24" s="56"/>
      <c r="G24" s="56"/>
      <c r="H24" s="56"/>
      <c r="I24" s="56"/>
      <c r="J24" s="56"/>
      <c r="K24" s="56"/>
      <c r="L24" s="56"/>
      <c r="M24" s="56"/>
    </row>
    <row r="25" spans="1:13" x14ac:dyDescent="0.2">
      <c r="A25" s="51">
        <v>12</v>
      </c>
      <c r="B25" s="56"/>
      <c r="C25" s="56"/>
      <c r="D25" s="56"/>
      <c r="E25" s="56"/>
      <c r="F25" s="56"/>
      <c r="G25" s="56"/>
      <c r="H25" s="56"/>
      <c r="I25" s="56"/>
      <c r="J25" s="56"/>
      <c r="K25" s="56"/>
      <c r="L25" s="56"/>
      <c r="M25" s="56"/>
    </row>
    <row r="26" spans="1:13" x14ac:dyDescent="0.2">
      <c r="A26" s="51">
        <v>13</v>
      </c>
      <c r="B26" s="56"/>
      <c r="C26" s="56"/>
      <c r="D26" s="56"/>
      <c r="E26" s="56"/>
      <c r="F26" s="56"/>
      <c r="G26" s="56"/>
      <c r="H26" s="56"/>
      <c r="I26" s="56"/>
      <c r="J26" s="56"/>
      <c r="K26" s="56"/>
      <c r="L26" s="56"/>
      <c r="M26" s="56"/>
    </row>
    <row r="27" spans="1:13" x14ac:dyDescent="0.2">
      <c r="A27" s="51">
        <v>14</v>
      </c>
      <c r="B27" s="56"/>
      <c r="C27" s="56"/>
      <c r="D27" s="56"/>
      <c r="E27" s="56"/>
      <c r="F27" s="56"/>
      <c r="G27" s="56"/>
      <c r="H27" s="56"/>
      <c r="I27" s="56"/>
      <c r="J27" s="56"/>
      <c r="K27" s="56"/>
      <c r="L27" s="56"/>
      <c r="M27" s="56"/>
    </row>
    <row r="28" spans="1:13" x14ac:dyDescent="0.2">
      <c r="A28" s="51">
        <v>15</v>
      </c>
      <c r="B28" s="56"/>
      <c r="C28" s="56"/>
      <c r="D28" s="56"/>
      <c r="E28" s="56"/>
      <c r="F28" s="56"/>
      <c r="G28" s="56"/>
      <c r="H28" s="56"/>
      <c r="I28" s="56"/>
      <c r="J28" s="56"/>
      <c r="K28" s="56"/>
      <c r="L28" s="56"/>
      <c r="M28" s="56"/>
    </row>
    <row r="29" spans="1:13" x14ac:dyDescent="0.2">
      <c r="A29" s="51">
        <v>16</v>
      </c>
      <c r="B29" s="56"/>
      <c r="C29" s="56"/>
      <c r="D29" s="56"/>
      <c r="E29" s="56"/>
      <c r="F29" s="56"/>
      <c r="G29" s="56"/>
      <c r="H29" s="56"/>
      <c r="I29" s="56"/>
      <c r="J29" s="56"/>
      <c r="K29" s="56"/>
      <c r="L29" s="56"/>
      <c r="M29" s="56"/>
    </row>
    <row r="30" spans="1:13" x14ac:dyDescent="0.2">
      <c r="A30" s="51">
        <v>17</v>
      </c>
      <c r="B30" s="56"/>
      <c r="C30" s="56"/>
      <c r="D30" s="56"/>
      <c r="E30" s="56"/>
      <c r="F30" s="56"/>
      <c r="G30" s="56"/>
      <c r="H30" s="56"/>
      <c r="I30" s="56"/>
      <c r="J30" s="56"/>
      <c r="K30" s="56"/>
      <c r="L30" s="56"/>
      <c r="M30" s="56"/>
    </row>
    <row r="31" spans="1:13" x14ac:dyDescent="0.2">
      <c r="A31" s="51">
        <v>18</v>
      </c>
      <c r="B31" s="56"/>
      <c r="C31" s="56"/>
      <c r="D31" s="56"/>
      <c r="E31" s="56"/>
      <c r="F31" s="56"/>
      <c r="G31" s="56"/>
      <c r="H31" s="56"/>
      <c r="I31" s="56"/>
      <c r="J31" s="56"/>
      <c r="K31" s="56"/>
      <c r="L31" s="56"/>
      <c r="M31" s="56"/>
    </row>
    <row r="32" spans="1:13" x14ac:dyDescent="0.2">
      <c r="A32" s="51">
        <v>19</v>
      </c>
      <c r="B32" s="56"/>
      <c r="C32" s="56"/>
      <c r="D32" s="56"/>
      <c r="E32" s="56"/>
      <c r="F32" s="56"/>
      <c r="G32" s="56"/>
      <c r="H32" s="56"/>
      <c r="I32" s="56"/>
      <c r="J32" s="56"/>
      <c r="K32" s="56"/>
      <c r="L32" s="56"/>
      <c r="M32" s="56"/>
    </row>
    <row r="33" spans="1:13" x14ac:dyDescent="0.2">
      <c r="A33" s="51">
        <v>20</v>
      </c>
      <c r="B33" s="56"/>
      <c r="C33" s="56"/>
      <c r="D33" s="56"/>
      <c r="E33" s="56"/>
      <c r="F33" s="56"/>
      <c r="G33" s="56"/>
      <c r="H33" s="56"/>
      <c r="I33" s="56"/>
      <c r="J33" s="56"/>
      <c r="K33" s="56"/>
      <c r="L33" s="56"/>
      <c r="M33" s="56"/>
    </row>
    <row r="34" spans="1:13" x14ac:dyDescent="0.2">
      <c r="A34" s="51">
        <v>21</v>
      </c>
      <c r="B34" s="56"/>
      <c r="C34" s="56"/>
      <c r="D34" s="56"/>
      <c r="E34" s="56"/>
      <c r="F34" s="56"/>
      <c r="G34" s="56"/>
      <c r="H34" s="56"/>
      <c r="I34" s="56"/>
      <c r="J34" s="56"/>
      <c r="K34" s="56"/>
      <c r="L34" s="56"/>
      <c r="M34" s="56"/>
    </row>
    <row r="35" spans="1:13" x14ac:dyDescent="0.2">
      <c r="A35" s="51">
        <v>22</v>
      </c>
      <c r="B35" s="56"/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</row>
    <row r="36" spans="1:13" x14ac:dyDescent="0.2">
      <c r="A36" s="51">
        <v>23</v>
      </c>
      <c r="B36" s="56"/>
      <c r="C36" s="56"/>
      <c r="D36" s="56"/>
      <c r="E36" s="56"/>
      <c r="F36" s="56"/>
      <c r="G36" s="56"/>
      <c r="H36" s="56"/>
      <c r="I36" s="56"/>
      <c r="J36" s="56"/>
      <c r="K36" s="56"/>
      <c r="L36" s="56"/>
      <c r="M36" s="56"/>
    </row>
    <row r="37" spans="1:13" x14ac:dyDescent="0.2">
      <c r="A37" s="51">
        <v>24</v>
      </c>
      <c r="B37" s="56"/>
      <c r="C37" s="56"/>
      <c r="D37" s="56"/>
      <c r="E37" s="56"/>
      <c r="F37" s="56"/>
      <c r="G37" s="56"/>
      <c r="H37" s="56"/>
      <c r="I37" s="56"/>
      <c r="J37" s="56"/>
      <c r="K37" s="56"/>
      <c r="L37" s="56"/>
      <c r="M37" s="56"/>
    </row>
    <row r="38" spans="1:13" x14ac:dyDescent="0.2">
      <c r="A38" s="51">
        <v>25</v>
      </c>
      <c r="B38" s="56"/>
      <c r="C38" s="56"/>
      <c r="D38" s="56"/>
      <c r="E38" s="56"/>
      <c r="F38" s="56"/>
      <c r="G38" s="56"/>
      <c r="H38" s="56"/>
      <c r="I38" s="56"/>
      <c r="J38" s="56"/>
      <c r="K38" s="56"/>
      <c r="L38" s="56"/>
      <c r="M38" s="56"/>
    </row>
    <row r="39" spans="1:13" x14ac:dyDescent="0.2">
      <c r="A39" s="51">
        <v>26</v>
      </c>
      <c r="B39" s="56"/>
      <c r="C39" s="56"/>
      <c r="D39" s="56"/>
      <c r="E39" s="56"/>
      <c r="F39" s="56"/>
      <c r="G39" s="56"/>
      <c r="H39" s="56"/>
      <c r="I39" s="56"/>
      <c r="J39" s="56"/>
      <c r="K39" s="56"/>
      <c r="L39" s="56"/>
      <c r="M39" s="56"/>
    </row>
    <row r="40" spans="1:13" x14ac:dyDescent="0.2">
      <c r="A40" s="51">
        <v>27</v>
      </c>
      <c r="B40" s="56"/>
      <c r="C40" s="56"/>
      <c r="D40" s="56"/>
      <c r="E40" s="56"/>
      <c r="F40" s="56"/>
      <c r="G40" s="56"/>
      <c r="H40" s="56"/>
      <c r="I40" s="56"/>
      <c r="J40" s="56"/>
      <c r="K40" s="56"/>
      <c r="L40" s="56"/>
      <c r="M40" s="56"/>
    </row>
    <row r="41" spans="1:13" x14ac:dyDescent="0.2">
      <c r="A41" s="51">
        <v>28</v>
      </c>
      <c r="B41" s="56"/>
      <c r="C41" s="56"/>
      <c r="D41" s="56"/>
      <c r="E41" s="56"/>
      <c r="F41" s="56"/>
      <c r="G41" s="56"/>
      <c r="H41" s="56"/>
      <c r="I41" s="56"/>
      <c r="J41" s="56"/>
      <c r="K41" s="56"/>
      <c r="L41" s="56"/>
      <c r="M41" s="56"/>
    </row>
    <row r="42" spans="1:13" x14ac:dyDescent="0.2">
      <c r="A42" s="51">
        <v>29</v>
      </c>
      <c r="B42" s="56"/>
      <c r="C42" s="56"/>
      <c r="D42" s="56"/>
      <c r="E42" s="56"/>
      <c r="F42" s="56">
        <v>1</v>
      </c>
      <c r="G42" s="56"/>
      <c r="H42" s="56"/>
      <c r="I42" s="56"/>
      <c r="J42" s="56"/>
      <c r="K42" s="56"/>
      <c r="L42" s="56"/>
      <c r="M42" s="56"/>
    </row>
    <row r="43" spans="1:13" x14ac:dyDescent="0.2">
      <c r="A43" s="51">
        <v>30</v>
      </c>
      <c r="B43" s="56"/>
      <c r="C43" s="56"/>
      <c r="D43" s="56"/>
      <c r="E43" s="56"/>
      <c r="F43" s="56"/>
      <c r="G43" s="56"/>
      <c r="H43" s="56"/>
      <c r="I43" s="56"/>
      <c r="J43" s="56"/>
      <c r="K43" s="56"/>
      <c r="L43" s="56"/>
      <c r="M43" s="56"/>
    </row>
    <row r="44" spans="1:13" x14ac:dyDescent="0.2">
      <c r="A44" s="51">
        <v>31</v>
      </c>
      <c r="B44" s="56"/>
      <c r="C44" s="56"/>
      <c r="D44" s="56"/>
      <c r="E44" s="56"/>
      <c r="F44" s="56"/>
      <c r="G44" s="56"/>
      <c r="H44" s="56"/>
      <c r="I44" s="56"/>
      <c r="J44" s="56"/>
      <c r="K44" s="56"/>
      <c r="L44" s="56"/>
      <c r="M44" s="56"/>
    </row>
  </sheetData>
  <conditionalFormatting sqref="B14:M44">
    <cfRule type="expression" dxfId="173" priority="1">
      <formula>COUNTIF(JF,DATE(Année_Calendaire,MONTH(B$13),$A14))</formula>
    </cfRule>
    <cfRule type="expression" dxfId="172" priority="2">
      <formula>WEEKDAY(DATE(Année_Calendaire,MONTH(B$13),$A14),2)&gt;5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2:M44"/>
  <sheetViews>
    <sheetView zoomScale="85" zoomScaleNormal="85" workbookViewId="0">
      <selection activeCell="G44" sqref="G44"/>
    </sheetView>
  </sheetViews>
  <sheetFormatPr baseColWidth="10" defaultRowHeight="12.75" x14ac:dyDescent="0.2"/>
  <sheetData>
    <row r="2" spans="1:13" x14ac:dyDescent="0.2">
      <c r="A2" s="49" t="s">
        <v>12</v>
      </c>
      <c r="B2" s="77" t="s">
        <v>66</v>
      </c>
    </row>
    <row r="3" spans="1:13" x14ac:dyDescent="0.2">
      <c r="A3" s="49" t="s">
        <v>13</v>
      </c>
      <c r="B3" s="77" t="s">
        <v>73</v>
      </c>
    </row>
    <row r="4" spans="1:13" x14ac:dyDescent="0.2">
      <c r="A4" s="49" t="s">
        <v>14</v>
      </c>
      <c r="C4" s="54" t="s">
        <v>69</v>
      </c>
    </row>
    <row r="5" spans="1:13" x14ac:dyDescent="0.2">
      <c r="A5" s="49" t="s">
        <v>15</v>
      </c>
      <c r="E5" s="54" t="s">
        <v>71</v>
      </c>
    </row>
    <row r="6" spans="1:13" x14ac:dyDescent="0.2">
      <c r="A6" s="49" t="s">
        <v>16</v>
      </c>
      <c r="E6" s="54" t="s">
        <v>72</v>
      </c>
    </row>
    <row r="7" spans="1:13" x14ac:dyDescent="0.2">
      <c r="A7" s="49" t="s">
        <v>17</v>
      </c>
    </row>
    <row r="11" spans="1:13" x14ac:dyDescent="0.2">
      <c r="A11" s="69" t="s">
        <v>39</v>
      </c>
      <c r="B11" s="70">
        <f>Année_Calendaire</f>
        <v>2015</v>
      </c>
    </row>
    <row r="13" spans="1:13" x14ac:dyDescent="0.2">
      <c r="A13" s="52"/>
      <c r="B13" s="50">
        <f>EDATE(DATE('année calendaire'!A1,1,1),0)</f>
        <v>40543</v>
      </c>
      <c r="C13" s="50">
        <f>EDATE(DATE('année calendaire'!$A$1,2,1),0)</f>
        <v>40574</v>
      </c>
      <c r="D13" s="50">
        <f>EDATE(DATE('année calendaire'!$A$1,3,1),0)</f>
        <v>40602</v>
      </c>
      <c r="E13" s="50">
        <f>EDATE(DATE('année calendaire'!$A$1,4,1),0)</f>
        <v>40633</v>
      </c>
      <c r="F13" s="50">
        <f>EDATE(DATE('année calendaire'!$A$1,5,1),0)</f>
        <v>40663</v>
      </c>
      <c r="G13" s="50">
        <f>EDATE(DATE('année calendaire'!$A$1,6,1),0)</f>
        <v>40694</v>
      </c>
      <c r="H13" s="50">
        <f>EDATE(DATE('année calendaire'!$A$1,7,1),0)</f>
        <v>40724</v>
      </c>
      <c r="I13" s="50">
        <f>EDATE(DATE('année calendaire'!$A$1,8,1),0)</f>
        <v>40755</v>
      </c>
      <c r="J13" s="50">
        <f>EDATE(DATE('année calendaire'!$A$1,9,1),0)</f>
        <v>40786</v>
      </c>
      <c r="K13" s="50">
        <f>EDATE(DATE('année calendaire'!$A$1,10,1),0)</f>
        <v>40816</v>
      </c>
      <c r="L13" s="50">
        <f>EDATE(DATE('année calendaire'!$A$1,11,1),0)</f>
        <v>40847</v>
      </c>
      <c r="M13" s="50">
        <f>EDATE(DATE('année calendaire'!$A$1,12,1),0)</f>
        <v>40877</v>
      </c>
    </row>
    <row r="14" spans="1:13" x14ac:dyDescent="0.2">
      <c r="A14" s="51">
        <v>1</v>
      </c>
      <c r="B14" s="56"/>
      <c r="C14" s="56"/>
      <c r="D14" s="56"/>
      <c r="E14" s="56"/>
      <c r="F14" s="56"/>
      <c r="G14" s="56">
        <v>1</v>
      </c>
      <c r="H14" s="56"/>
      <c r="I14" s="56"/>
      <c r="J14" s="56"/>
      <c r="K14" s="56"/>
      <c r="L14" s="56"/>
      <c r="M14" s="56"/>
    </row>
    <row r="15" spans="1:13" x14ac:dyDescent="0.2">
      <c r="A15" s="51">
        <v>2</v>
      </c>
      <c r="B15" s="56"/>
      <c r="C15" s="56"/>
      <c r="D15" s="56"/>
      <c r="E15" s="56"/>
      <c r="F15" s="56"/>
      <c r="G15" s="56"/>
      <c r="H15" s="56"/>
      <c r="I15" s="56"/>
      <c r="J15" s="56"/>
      <c r="K15" s="56"/>
      <c r="L15" s="56"/>
      <c r="M15" s="56"/>
    </row>
    <row r="16" spans="1:13" x14ac:dyDescent="0.2">
      <c r="A16" s="51">
        <v>3</v>
      </c>
      <c r="B16" s="56"/>
      <c r="C16" s="56"/>
      <c r="D16" s="56"/>
      <c r="E16" s="56"/>
      <c r="F16" s="56"/>
      <c r="G16" s="56"/>
      <c r="H16" s="56"/>
      <c r="I16" s="56"/>
      <c r="J16" s="56"/>
      <c r="K16" s="56"/>
      <c r="L16" s="56"/>
      <c r="M16" s="56"/>
    </row>
    <row r="17" spans="1:13" x14ac:dyDescent="0.2">
      <c r="A17" s="51">
        <v>4</v>
      </c>
      <c r="B17" s="56"/>
      <c r="C17" s="56"/>
      <c r="D17" s="56"/>
      <c r="E17" s="56"/>
      <c r="F17" s="56"/>
      <c r="G17" s="56"/>
      <c r="H17" s="56"/>
      <c r="I17" s="56"/>
      <c r="J17" s="56"/>
      <c r="K17" s="56"/>
      <c r="L17" s="56"/>
      <c r="M17" s="56"/>
    </row>
    <row r="18" spans="1:13" x14ac:dyDescent="0.2">
      <c r="A18" s="51">
        <v>5</v>
      </c>
      <c r="B18" s="56"/>
      <c r="C18" s="56"/>
      <c r="D18" s="56"/>
      <c r="E18" s="56"/>
      <c r="F18" s="56"/>
      <c r="G18" s="56"/>
      <c r="H18" s="56"/>
      <c r="I18" s="56"/>
      <c r="J18" s="56"/>
      <c r="K18" s="56"/>
      <c r="L18" s="56"/>
      <c r="M18" s="56"/>
    </row>
    <row r="19" spans="1:13" x14ac:dyDescent="0.2">
      <c r="A19" s="51">
        <v>6</v>
      </c>
      <c r="B19" s="56"/>
      <c r="C19" s="56"/>
      <c r="D19" s="56"/>
      <c r="E19" s="56"/>
      <c r="F19" s="56"/>
      <c r="G19" s="56"/>
      <c r="H19" s="56"/>
      <c r="I19" s="56"/>
      <c r="J19" s="56"/>
      <c r="K19" s="56"/>
      <c r="L19" s="56"/>
      <c r="M19" s="56"/>
    </row>
    <row r="20" spans="1:13" x14ac:dyDescent="0.2">
      <c r="A20" s="51">
        <v>7</v>
      </c>
      <c r="B20" s="56"/>
      <c r="C20" s="56"/>
      <c r="D20" s="56"/>
      <c r="E20" s="56"/>
      <c r="F20" s="56"/>
      <c r="G20" s="56"/>
      <c r="H20" s="56"/>
      <c r="I20" s="56"/>
      <c r="J20" s="56"/>
      <c r="K20" s="56"/>
      <c r="L20" s="56"/>
      <c r="M20" s="56"/>
    </row>
    <row r="21" spans="1:13" x14ac:dyDescent="0.2">
      <c r="A21" s="51">
        <v>8</v>
      </c>
      <c r="B21" s="56"/>
      <c r="C21" s="56"/>
      <c r="D21" s="56"/>
      <c r="E21" s="56"/>
      <c r="F21" s="56"/>
      <c r="G21" s="56"/>
      <c r="H21" s="56"/>
      <c r="I21" s="56"/>
      <c r="J21" s="56"/>
      <c r="K21" s="56"/>
      <c r="L21" s="56"/>
      <c r="M21" s="56"/>
    </row>
    <row r="22" spans="1:13" x14ac:dyDescent="0.2">
      <c r="A22" s="51">
        <v>9</v>
      </c>
      <c r="B22" s="56"/>
      <c r="C22" s="56"/>
      <c r="D22" s="56"/>
      <c r="E22" s="56"/>
      <c r="F22" s="56"/>
      <c r="G22" s="56"/>
      <c r="H22" s="56"/>
      <c r="I22" s="56"/>
      <c r="J22" s="56"/>
      <c r="K22" s="56"/>
      <c r="L22" s="56"/>
      <c r="M22" s="56"/>
    </row>
    <row r="23" spans="1:13" x14ac:dyDescent="0.2">
      <c r="A23" s="51">
        <v>10</v>
      </c>
      <c r="B23" s="56"/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</row>
    <row r="24" spans="1:13" x14ac:dyDescent="0.2">
      <c r="A24" s="51">
        <v>11</v>
      </c>
      <c r="B24" s="56"/>
      <c r="C24" s="56"/>
      <c r="D24" s="56"/>
      <c r="E24" s="56"/>
      <c r="F24" s="56"/>
      <c r="G24" s="56"/>
      <c r="H24" s="56"/>
      <c r="I24" s="56"/>
      <c r="J24" s="56"/>
      <c r="K24" s="56"/>
      <c r="L24" s="56"/>
      <c r="M24" s="56"/>
    </row>
    <row r="25" spans="1:13" x14ac:dyDescent="0.2">
      <c r="A25" s="51">
        <v>12</v>
      </c>
      <c r="B25" s="56"/>
      <c r="C25" s="56"/>
      <c r="D25" s="56"/>
      <c r="E25" s="56"/>
      <c r="F25" s="56"/>
      <c r="G25" s="56"/>
      <c r="H25" s="56"/>
      <c r="I25" s="56"/>
      <c r="J25" s="56"/>
      <c r="K25" s="56"/>
      <c r="L25" s="56"/>
      <c r="M25" s="56"/>
    </row>
    <row r="26" spans="1:13" x14ac:dyDescent="0.2">
      <c r="A26" s="51">
        <v>13</v>
      </c>
      <c r="B26" s="56"/>
      <c r="C26" s="56"/>
      <c r="D26" s="56"/>
      <c r="E26" s="56"/>
      <c r="F26" s="56"/>
      <c r="G26" s="56"/>
      <c r="H26" s="56"/>
      <c r="I26" s="56"/>
      <c r="J26" s="56"/>
      <c r="K26" s="56"/>
      <c r="L26" s="56"/>
      <c r="M26" s="56"/>
    </row>
    <row r="27" spans="1:13" x14ac:dyDescent="0.2">
      <c r="A27" s="51">
        <v>14</v>
      </c>
      <c r="B27" s="56"/>
      <c r="C27" s="56"/>
      <c r="D27" s="56"/>
      <c r="E27" s="56"/>
      <c r="F27" s="56"/>
      <c r="G27" s="56"/>
      <c r="H27" s="56"/>
      <c r="I27" s="56"/>
      <c r="J27" s="56"/>
      <c r="K27" s="56"/>
      <c r="L27" s="56"/>
      <c r="M27" s="56"/>
    </row>
    <row r="28" spans="1:13" x14ac:dyDescent="0.2">
      <c r="A28" s="51">
        <v>15</v>
      </c>
      <c r="B28" s="56"/>
      <c r="C28" s="56"/>
      <c r="D28" s="56"/>
      <c r="E28" s="56"/>
      <c r="F28" s="56"/>
      <c r="G28" s="56"/>
      <c r="H28" s="56"/>
      <c r="I28" s="56"/>
      <c r="J28" s="56"/>
      <c r="K28" s="56"/>
      <c r="L28" s="56"/>
      <c r="M28" s="56"/>
    </row>
    <row r="29" spans="1:13" x14ac:dyDescent="0.2">
      <c r="A29" s="51">
        <v>16</v>
      </c>
      <c r="B29" s="56"/>
      <c r="C29" s="56"/>
      <c r="D29" s="56"/>
      <c r="E29" s="56"/>
      <c r="F29" s="56"/>
      <c r="G29" s="56"/>
      <c r="H29" s="56"/>
      <c r="I29" s="56"/>
      <c r="J29" s="56"/>
      <c r="K29" s="56"/>
      <c r="L29" s="56"/>
      <c r="M29" s="56"/>
    </row>
    <row r="30" spans="1:13" x14ac:dyDescent="0.2">
      <c r="A30" s="51">
        <v>17</v>
      </c>
      <c r="B30" s="56"/>
      <c r="C30" s="56"/>
      <c r="D30" s="56"/>
      <c r="E30" s="56"/>
      <c r="F30" s="56"/>
      <c r="G30" s="56"/>
      <c r="H30" s="56"/>
      <c r="I30" s="56"/>
      <c r="J30" s="56"/>
      <c r="K30" s="56"/>
      <c r="L30" s="56"/>
      <c r="M30" s="56"/>
    </row>
    <row r="31" spans="1:13" x14ac:dyDescent="0.2">
      <c r="A31" s="51">
        <v>18</v>
      </c>
      <c r="B31" s="56"/>
      <c r="C31" s="56"/>
      <c r="D31" s="56"/>
      <c r="E31" s="56"/>
      <c r="F31" s="56"/>
      <c r="G31" s="56"/>
      <c r="H31" s="56"/>
      <c r="I31" s="56"/>
      <c r="J31" s="56"/>
      <c r="K31" s="56"/>
      <c r="L31" s="56"/>
      <c r="M31" s="56"/>
    </row>
    <row r="32" spans="1:13" x14ac:dyDescent="0.2">
      <c r="A32" s="51">
        <v>19</v>
      </c>
      <c r="B32" s="56"/>
      <c r="C32" s="56"/>
      <c r="D32" s="56"/>
      <c r="E32" s="56"/>
      <c r="F32" s="56"/>
      <c r="G32" s="56"/>
      <c r="H32" s="56"/>
      <c r="I32" s="56"/>
      <c r="J32" s="56"/>
      <c r="K32" s="56"/>
      <c r="L32" s="56"/>
      <c r="M32" s="56"/>
    </row>
    <row r="33" spans="1:13" x14ac:dyDescent="0.2">
      <c r="A33" s="51">
        <v>20</v>
      </c>
      <c r="B33" s="56"/>
      <c r="C33" s="56"/>
      <c r="D33" s="56"/>
      <c r="E33" s="56"/>
      <c r="F33" s="56"/>
      <c r="G33" s="56"/>
      <c r="H33" s="56"/>
      <c r="I33" s="56"/>
      <c r="J33" s="56"/>
      <c r="K33" s="56"/>
      <c r="L33" s="56"/>
      <c r="M33" s="56"/>
    </row>
    <row r="34" spans="1:13" x14ac:dyDescent="0.2">
      <c r="A34" s="51">
        <v>21</v>
      </c>
      <c r="B34" s="56"/>
      <c r="C34" s="56"/>
      <c r="D34" s="56"/>
      <c r="E34" s="56"/>
      <c r="F34" s="56"/>
      <c r="G34" s="56"/>
      <c r="H34" s="56"/>
      <c r="I34" s="56"/>
      <c r="J34" s="56"/>
      <c r="K34" s="56"/>
      <c r="L34" s="56"/>
      <c r="M34" s="56"/>
    </row>
    <row r="35" spans="1:13" x14ac:dyDescent="0.2">
      <c r="A35" s="51">
        <v>22</v>
      </c>
      <c r="B35" s="56"/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</row>
    <row r="36" spans="1:13" x14ac:dyDescent="0.2">
      <c r="A36" s="51">
        <v>23</v>
      </c>
      <c r="B36" s="56"/>
      <c r="C36" s="56"/>
      <c r="D36" s="56"/>
      <c r="E36" s="56"/>
      <c r="F36" s="56"/>
      <c r="G36" s="56"/>
      <c r="H36" s="56"/>
      <c r="I36" s="56"/>
      <c r="J36" s="56"/>
      <c r="K36" s="56"/>
      <c r="L36" s="56"/>
      <c r="M36" s="56"/>
    </row>
    <row r="37" spans="1:13" x14ac:dyDescent="0.2">
      <c r="A37" s="51">
        <v>24</v>
      </c>
      <c r="B37" s="56"/>
      <c r="C37" s="56"/>
      <c r="D37" s="56"/>
      <c r="E37" s="56"/>
      <c r="F37" s="56"/>
      <c r="G37" s="56"/>
      <c r="H37" s="56"/>
      <c r="I37" s="56"/>
      <c r="J37" s="56"/>
      <c r="K37" s="56"/>
      <c r="L37" s="56"/>
      <c r="M37" s="56"/>
    </row>
    <row r="38" spans="1:13" x14ac:dyDescent="0.2">
      <c r="A38" s="51">
        <v>25</v>
      </c>
      <c r="B38" s="56"/>
      <c r="C38" s="56"/>
      <c r="D38" s="56"/>
      <c r="E38" s="56"/>
      <c r="F38" s="56"/>
      <c r="G38" s="56"/>
      <c r="H38" s="56"/>
      <c r="I38" s="56"/>
      <c r="J38" s="56"/>
      <c r="K38" s="56"/>
      <c r="L38" s="56"/>
      <c r="M38" s="56"/>
    </row>
    <row r="39" spans="1:13" x14ac:dyDescent="0.2">
      <c r="A39" s="51">
        <v>26</v>
      </c>
      <c r="B39" s="56"/>
      <c r="C39" s="56"/>
      <c r="D39" s="56"/>
      <c r="E39" s="56"/>
      <c r="F39" s="56"/>
      <c r="G39" s="56"/>
      <c r="H39" s="56"/>
      <c r="I39" s="56"/>
      <c r="J39" s="56"/>
      <c r="K39" s="56"/>
      <c r="L39" s="56"/>
      <c r="M39" s="56"/>
    </row>
    <row r="40" spans="1:13" x14ac:dyDescent="0.2">
      <c r="A40" s="51">
        <v>27</v>
      </c>
      <c r="B40" s="56"/>
      <c r="C40" s="56"/>
      <c r="D40" s="56"/>
      <c r="E40" s="56"/>
      <c r="F40" s="56"/>
      <c r="G40" s="56"/>
      <c r="H40" s="56"/>
      <c r="I40" s="56"/>
      <c r="J40" s="56"/>
      <c r="K40" s="56"/>
      <c r="L40" s="56"/>
      <c r="M40" s="56"/>
    </row>
    <row r="41" spans="1:13" x14ac:dyDescent="0.2">
      <c r="A41" s="51">
        <v>28</v>
      </c>
      <c r="B41" s="56"/>
      <c r="C41" s="56"/>
      <c r="D41" s="56"/>
      <c r="E41" s="56"/>
      <c r="F41" s="56"/>
      <c r="G41" s="56"/>
      <c r="H41" s="56"/>
      <c r="I41" s="56"/>
      <c r="J41" s="56"/>
      <c r="K41" s="56"/>
      <c r="L41" s="56"/>
      <c r="M41" s="56"/>
    </row>
    <row r="42" spans="1:13" x14ac:dyDescent="0.2">
      <c r="A42" s="51">
        <v>29</v>
      </c>
      <c r="B42" s="56"/>
      <c r="C42" s="56"/>
      <c r="D42" s="56"/>
      <c r="E42" s="56"/>
      <c r="F42" s="56"/>
      <c r="G42" s="56"/>
      <c r="H42" s="56"/>
      <c r="I42" s="56"/>
      <c r="J42" s="56"/>
      <c r="K42" s="56"/>
      <c r="L42" s="56"/>
      <c r="M42" s="56"/>
    </row>
    <row r="43" spans="1:13" x14ac:dyDescent="0.2">
      <c r="A43" s="51">
        <v>30</v>
      </c>
      <c r="B43" s="56"/>
      <c r="C43" s="56"/>
      <c r="D43" s="56"/>
      <c r="E43" s="56"/>
      <c r="F43" s="56"/>
      <c r="G43" s="56"/>
      <c r="H43" s="56"/>
      <c r="I43" s="56"/>
      <c r="J43" s="56"/>
      <c r="K43" s="56"/>
      <c r="L43" s="56"/>
      <c r="M43" s="56"/>
    </row>
    <row r="44" spans="1:13" x14ac:dyDescent="0.2">
      <c r="A44" s="51">
        <v>31</v>
      </c>
      <c r="B44" s="56"/>
      <c r="C44" s="56"/>
      <c r="D44" s="56"/>
      <c r="E44" s="56"/>
      <c r="F44" s="56">
        <v>1</v>
      </c>
      <c r="G44" s="56"/>
      <c r="H44" s="56"/>
      <c r="I44" s="56"/>
      <c r="J44" s="56"/>
      <c r="K44" s="56"/>
      <c r="L44" s="56"/>
      <c r="M44" s="56"/>
    </row>
  </sheetData>
  <conditionalFormatting sqref="B14:M44">
    <cfRule type="expression" dxfId="171" priority="1">
      <formula>COUNTIF(JF,DATE(Année_Calendaire,MONTH(B$13),$A14))</formula>
    </cfRule>
    <cfRule type="expression" dxfId="170" priority="2">
      <formula>WEEKDAY(DATE(Année_Calendaire,MONTH(B$13),$A14),2)&gt;5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/>
  <dimension ref="A1:G19"/>
  <sheetViews>
    <sheetView workbookViewId="0">
      <selection activeCell="M37" sqref="M37"/>
    </sheetView>
  </sheetViews>
  <sheetFormatPr baseColWidth="10" defaultRowHeight="12.75" x14ac:dyDescent="0.2"/>
  <cols>
    <col min="1" max="1" width="20.7109375" customWidth="1"/>
    <col min="2" max="2" width="20" customWidth="1"/>
    <col min="4" max="4" width="11.5703125" customWidth="1"/>
    <col min="5" max="5" width="23.85546875" customWidth="1"/>
    <col min="6" max="6" width="11.5703125" customWidth="1"/>
    <col min="7" max="7" width="15" customWidth="1"/>
  </cols>
  <sheetData>
    <row r="1" spans="1:7" x14ac:dyDescent="0.2">
      <c r="A1" s="93">
        <v>2015</v>
      </c>
      <c r="B1" s="94"/>
      <c r="D1" s="19"/>
      <c r="E1" s="20"/>
      <c r="F1" s="92"/>
      <c r="G1" s="92"/>
    </row>
    <row r="2" spans="1:7" x14ac:dyDescent="0.2">
      <c r="A2" s="95"/>
      <c r="B2" s="96"/>
      <c r="D2" s="21"/>
      <c r="E2" s="18"/>
      <c r="F2" s="92"/>
      <c r="G2" s="92"/>
    </row>
    <row r="3" spans="1:7" x14ac:dyDescent="0.2">
      <c r="A3" s="15">
        <f>("01/01/"&amp;Année_Calendaire)*1</f>
        <v>40543</v>
      </c>
      <c r="B3" s="16" t="s">
        <v>0</v>
      </c>
      <c r="D3" s="21"/>
      <c r="E3" s="18"/>
      <c r="F3" s="12"/>
      <c r="G3" s="12"/>
    </row>
    <row r="4" spans="1:7" x14ac:dyDescent="0.2">
      <c r="A4" s="15">
        <f>IF(MOD(19*MOD(A1,19)+24,30)+MOD(2*MOD(A1,4)+4*MOD(A1,7)+6* MOD(19*MOD(A1,19)+24,30)+5,7)-9&lt;=0,DATE(A1,3,22+MOD(19*MOD(A1, 19)+24,30)+MOD(2*MOD(A1,4)+4*MOD(A1,7)+6*MOD(19*MOD(A1,19)+24, 30)+5,7)),DATE(A1,4,MOD(19*MOD(A1,19)+24,30)+MOD(2*MOD(A1,4)+4* MOD(A1,7)+6*MOD(19*MOD(A1,19)+24,30)+5,7)-9))</f>
        <v>40637</v>
      </c>
      <c r="B4" s="16" t="s">
        <v>1</v>
      </c>
      <c r="D4" s="21"/>
      <c r="E4" s="18"/>
      <c r="F4" s="22"/>
      <c r="G4" s="12"/>
    </row>
    <row r="5" spans="1:7" x14ac:dyDescent="0.2">
      <c r="A5" s="15">
        <f>A4+1</f>
        <v>40638</v>
      </c>
      <c r="B5" s="16" t="s">
        <v>2</v>
      </c>
      <c r="D5" s="21"/>
      <c r="E5" s="18"/>
      <c r="F5" s="12"/>
      <c r="G5" s="22"/>
    </row>
    <row r="6" spans="1:7" x14ac:dyDescent="0.2">
      <c r="A6" s="15">
        <f>("01/05/"&amp;Année_Calendaire)*1</f>
        <v>40663</v>
      </c>
      <c r="B6" s="16" t="s">
        <v>3</v>
      </c>
      <c r="D6" s="21"/>
      <c r="E6" s="18"/>
      <c r="F6" s="12"/>
      <c r="G6" s="12"/>
    </row>
    <row r="7" spans="1:7" x14ac:dyDescent="0.2">
      <c r="A7" s="15">
        <f>A4+39</f>
        <v>40676</v>
      </c>
      <c r="B7" s="16" t="s">
        <v>4</v>
      </c>
      <c r="D7" s="21"/>
      <c r="E7" s="18"/>
      <c r="F7" s="12"/>
      <c r="G7" s="12"/>
    </row>
    <row r="8" spans="1:7" x14ac:dyDescent="0.2">
      <c r="A8" s="15">
        <f>A4+49</f>
        <v>40686</v>
      </c>
      <c r="B8" s="16" t="s">
        <v>5</v>
      </c>
      <c r="D8" s="21"/>
      <c r="E8" s="18"/>
      <c r="F8" s="22"/>
      <c r="G8" s="12"/>
    </row>
    <row r="9" spans="1:7" x14ac:dyDescent="0.2">
      <c r="A9" s="15">
        <f>A4+50</f>
        <v>40687</v>
      </c>
      <c r="B9" s="16" t="s">
        <v>6</v>
      </c>
      <c r="D9" s="21"/>
      <c r="E9" s="18"/>
      <c r="F9" s="22"/>
      <c r="G9" s="12"/>
    </row>
    <row r="10" spans="1:7" x14ac:dyDescent="0.2">
      <c r="A10" s="15">
        <f>("14/07/"&amp;Année_Calendaire)*1</f>
        <v>40737</v>
      </c>
      <c r="B10" s="16" t="s">
        <v>7</v>
      </c>
      <c r="D10" s="21"/>
      <c r="E10" s="18"/>
      <c r="F10" s="22"/>
      <c r="G10" s="12"/>
    </row>
    <row r="11" spans="1:7" x14ac:dyDescent="0.2">
      <c r="A11" s="15">
        <f>("15/08/"&amp;Année_Calendaire)*1</f>
        <v>40769</v>
      </c>
      <c r="B11" s="16" t="s">
        <v>8</v>
      </c>
      <c r="D11" s="21"/>
      <c r="E11" s="18"/>
      <c r="F11" s="22"/>
      <c r="G11" s="12"/>
    </row>
    <row r="12" spans="1:7" x14ac:dyDescent="0.2">
      <c r="A12" s="15">
        <f>("27/09/"&amp;Année_Calendaire)*1</f>
        <v>40812</v>
      </c>
      <c r="B12" s="17" t="s">
        <v>33</v>
      </c>
      <c r="D12" s="21"/>
      <c r="E12" s="18"/>
      <c r="F12" s="22"/>
      <c r="G12" s="12"/>
    </row>
    <row r="13" spans="1:7" x14ac:dyDescent="0.2">
      <c r="A13" s="15">
        <f>("01/11/"&amp;Année_Calendaire)*1</f>
        <v>40847</v>
      </c>
      <c r="B13" s="16" t="s">
        <v>9</v>
      </c>
      <c r="D13" s="21"/>
      <c r="E13" s="18"/>
      <c r="F13" s="22"/>
      <c r="G13" s="12"/>
    </row>
    <row r="14" spans="1:7" x14ac:dyDescent="0.2">
      <c r="A14" s="15">
        <f>("11/11/"&amp;Année_Calendaire)*1</f>
        <v>40857</v>
      </c>
      <c r="B14" s="16" t="s">
        <v>10</v>
      </c>
      <c r="D14" s="21"/>
      <c r="E14" s="18"/>
      <c r="F14" s="22"/>
      <c r="G14" s="12"/>
    </row>
    <row r="15" spans="1:7" x14ac:dyDescent="0.2">
      <c r="A15" s="15">
        <f>("25/12/"&amp;Année_Calendaire)*1</f>
        <v>40901</v>
      </c>
      <c r="B15" s="16" t="s">
        <v>11</v>
      </c>
      <c r="D15" s="21"/>
      <c r="E15" s="18"/>
      <c r="F15" s="23"/>
      <c r="G15" s="12"/>
    </row>
    <row r="16" spans="1:7" x14ac:dyDescent="0.2">
      <c r="A16" s="15">
        <f>A15+7</f>
        <v>40908</v>
      </c>
      <c r="B16" s="14">
        <v>0</v>
      </c>
      <c r="D16" s="21"/>
      <c r="E16" s="18"/>
      <c r="F16" s="23"/>
      <c r="G16" s="12"/>
    </row>
    <row r="17" spans="1:7" x14ac:dyDescent="0.2">
      <c r="A17" s="15"/>
      <c r="B17" s="16"/>
      <c r="D17" s="21"/>
      <c r="E17" s="18"/>
      <c r="F17" s="23"/>
      <c r="G17" s="12"/>
    </row>
    <row r="18" spans="1:7" x14ac:dyDescent="0.2">
      <c r="A18" s="15"/>
      <c r="B18" s="16"/>
      <c r="D18" s="12"/>
      <c r="E18" s="12"/>
      <c r="F18" s="12"/>
      <c r="G18" s="12"/>
    </row>
    <row r="19" spans="1:7" x14ac:dyDescent="0.2">
      <c r="A19" s="15"/>
      <c r="B19" s="16"/>
    </row>
  </sheetData>
  <mergeCells count="2">
    <mergeCell ref="F1:G2"/>
    <mergeCell ref="A1:B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22</vt:i4>
      </vt:variant>
      <vt:variant>
        <vt:lpstr>Plages nommées</vt:lpstr>
      </vt:variant>
      <vt:variant>
        <vt:i4>5</vt:i4>
      </vt:variant>
    </vt:vector>
  </HeadingPairs>
  <TitlesOfParts>
    <vt:vector size="27" baseType="lpstr">
      <vt:lpstr>mémo</vt:lpstr>
      <vt:lpstr>Menu</vt:lpstr>
      <vt:lpstr>Feuil1</vt:lpstr>
      <vt:lpstr>0-5 ans</vt:lpstr>
      <vt:lpstr>janv</vt:lpstr>
      <vt:lpstr>fev</vt:lpstr>
      <vt:lpstr>mars</vt:lpstr>
      <vt:lpstr>avril</vt:lpstr>
      <vt:lpstr>mai</vt:lpstr>
      <vt:lpstr>juin</vt:lpstr>
      <vt:lpstr>juil</vt:lpstr>
      <vt:lpstr>aout</vt:lpstr>
      <vt:lpstr>sept</vt:lpstr>
      <vt:lpstr>oct</vt:lpstr>
      <vt:lpstr>nov</vt:lpstr>
      <vt:lpstr>dec</vt:lpstr>
      <vt:lpstr>FicheM</vt:lpstr>
      <vt:lpstr>1</vt:lpstr>
      <vt:lpstr>2</vt:lpstr>
      <vt:lpstr>3</vt:lpstr>
      <vt:lpstr>4</vt:lpstr>
      <vt:lpstr>année calendaire</vt:lpstr>
      <vt:lpstr>Année_Calendaire</vt:lpstr>
      <vt:lpstr>JF</vt:lpstr>
      <vt:lpstr>Pâques</vt:lpstr>
      <vt:lpstr>Pentecôte</vt:lpstr>
      <vt:lpstr>mai!Zone_d_impression</vt:lpstr>
    </vt:vector>
  </TitlesOfParts>
  <Company>CVFE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AnneC</dc:creator>
  <cp:lastModifiedBy>gmb</cp:lastModifiedBy>
  <cp:lastPrinted>2014-01-14T06:55:29Z</cp:lastPrinted>
  <dcterms:created xsi:type="dcterms:W3CDTF">2006-12-20T10:58:30Z</dcterms:created>
  <dcterms:modified xsi:type="dcterms:W3CDTF">2015-05-31T22:06:39Z</dcterms:modified>
</cp:coreProperties>
</file>